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-15" yWindow="-15" windowWidth="12720" windowHeight="8130" activeTab="5"/>
  </bookViews>
  <sheets>
    <sheet name="RXNS" sheetId="1" r:id="rId1"/>
    <sheet name="METS" sheetId="2" r:id="rId2"/>
    <sheet name="COMPS" sheetId="5" r:id="rId3"/>
    <sheet name="MODEL" sheetId="4" r:id="rId4"/>
    <sheet name="GENES" sheetId="3" r:id="rId5"/>
    <sheet name="Biomass Composition" sheetId="6" r:id="rId6"/>
  </sheets>
  <calcPr calcId="145621"/>
</workbook>
</file>

<file path=xl/calcChain.xml><?xml version="1.0" encoding="utf-8"?>
<calcChain xmlns="http://schemas.openxmlformats.org/spreadsheetml/2006/main">
  <c r="G3" i="6"/>
  <c r="I3" s="1"/>
  <c r="J3"/>
  <c r="K3" s="1"/>
  <c r="L3" s="1"/>
  <c r="G4"/>
  <c r="I4"/>
  <c r="J4"/>
  <c r="K4"/>
  <c r="L4" s="1"/>
  <c r="G5"/>
  <c r="I5" s="1"/>
  <c r="J5"/>
  <c r="K5" s="1"/>
  <c r="L5" s="1"/>
  <c r="I6"/>
  <c r="J6"/>
  <c r="K6" s="1"/>
  <c r="L6" s="1"/>
  <c r="G7"/>
  <c r="I7"/>
  <c r="J7"/>
  <c r="K7"/>
  <c r="L7" s="1"/>
  <c r="G8"/>
  <c r="I8" s="1"/>
  <c r="J8"/>
  <c r="K8" s="1"/>
  <c r="L8" s="1"/>
  <c r="I9"/>
  <c r="J9"/>
  <c r="K9" s="1"/>
  <c r="L9" s="1"/>
  <c r="G10"/>
  <c r="J10" s="1"/>
  <c r="K10" s="1"/>
  <c r="L10" s="1"/>
  <c r="I10"/>
  <c r="C11"/>
  <c r="G11"/>
  <c r="I11" s="1"/>
  <c r="C12"/>
  <c r="C15" s="1"/>
  <c r="G12"/>
  <c r="I12"/>
  <c r="J12"/>
  <c r="K12"/>
  <c r="L12" s="1"/>
  <c r="C13"/>
  <c r="G13"/>
  <c r="I13" s="1"/>
  <c r="J13"/>
  <c r="K13" s="1"/>
  <c r="L13" s="1"/>
  <c r="C14"/>
  <c r="G14"/>
  <c r="J14" s="1"/>
  <c r="K14" s="1"/>
  <c r="L14" s="1"/>
  <c r="I14"/>
  <c r="G15"/>
  <c r="I15" s="1"/>
  <c r="G16"/>
  <c r="I16" s="1"/>
  <c r="G17"/>
  <c r="I17" s="1"/>
  <c r="J17"/>
  <c r="K17" s="1"/>
  <c r="L17" s="1"/>
  <c r="G18"/>
  <c r="I18" s="1"/>
  <c r="G19"/>
  <c r="I19" s="1"/>
  <c r="G20"/>
  <c r="I20" s="1"/>
  <c r="G21"/>
  <c r="I21" s="1"/>
  <c r="J21"/>
  <c r="K21" s="1"/>
  <c r="L21" s="1"/>
  <c r="G22"/>
  <c r="I22" s="1"/>
  <c r="G23"/>
  <c r="I23" s="1"/>
  <c r="I32"/>
  <c r="L32" s="1"/>
  <c r="I33"/>
  <c r="L33" s="1"/>
  <c r="I34"/>
  <c r="L34" s="1"/>
  <c r="L35"/>
  <c r="L36"/>
  <c r="L38"/>
  <c r="L39"/>
  <c r="L40"/>
  <c r="I45"/>
  <c r="L45"/>
  <c r="I46"/>
  <c r="L46"/>
  <c r="I47"/>
  <c r="L47"/>
  <c r="I48"/>
  <c r="L48"/>
  <c r="I49"/>
  <c r="L49" s="1"/>
  <c r="L54"/>
  <c r="L60"/>
  <c r="L61"/>
  <c r="L62"/>
  <c r="L63"/>
  <c r="I64"/>
  <c r="L64" s="1"/>
  <c r="I65"/>
  <c r="L65" s="1"/>
  <c r="I67"/>
  <c r="L67" s="1"/>
  <c r="I68"/>
  <c r="L68" s="1"/>
  <c r="L69"/>
  <c r="L78"/>
  <c r="L80"/>
  <c r="G84"/>
  <c r="L79" s="1"/>
  <c r="E88" s="1"/>
  <c r="L87"/>
  <c r="L92"/>
  <c r="E100" s="1"/>
  <c r="L93"/>
  <c r="L94"/>
  <c r="L95"/>
  <c r="L96"/>
  <c r="H97"/>
  <c r="I97"/>
  <c r="J85" s="1"/>
  <c r="K85" s="1"/>
  <c r="J103"/>
  <c r="L103"/>
  <c r="J104"/>
  <c r="L104"/>
  <c r="E112" s="1"/>
  <c r="J105"/>
  <c r="L105"/>
  <c r="J106"/>
  <c r="L106"/>
  <c r="J107"/>
  <c r="L107"/>
  <c r="J108"/>
  <c r="L108"/>
  <c r="L110"/>
  <c r="J116"/>
  <c r="M116"/>
  <c r="J117"/>
  <c r="M117"/>
  <c r="J118"/>
  <c r="M118"/>
  <c r="J119"/>
  <c r="M119"/>
  <c r="J120"/>
  <c r="M120"/>
  <c r="J121"/>
  <c r="M121"/>
  <c r="M123"/>
  <c r="E125" s="1"/>
  <c r="C1252" i="1"/>
  <c r="C1253"/>
  <c r="C1254"/>
  <c r="C1255"/>
  <c r="C1256"/>
  <c r="C1257"/>
  <c r="C1258"/>
  <c r="C1259"/>
  <c r="C1260"/>
  <c r="C1261"/>
  <c r="C1262"/>
  <c r="C1263"/>
  <c r="C1264"/>
  <c r="C1265"/>
  <c r="C1266"/>
  <c r="C1267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91"/>
  <c r="C1293"/>
  <c r="C1294"/>
  <c r="C1287"/>
  <c r="C1288"/>
  <c r="C1289"/>
  <c r="C1290"/>
  <c r="C1241"/>
  <c r="C1242"/>
  <c r="C1243"/>
  <c r="C1244"/>
  <c r="C1234"/>
  <c r="C1233"/>
  <c r="C1232"/>
  <c r="C1231"/>
  <c r="C1230"/>
  <c r="C1229"/>
  <c r="C1228"/>
  <c r="C1214"/>
  <c r="C1225"/>
  <c r="C1224"/>
  <c r="C1235"/>
  <c r="C1236"/>
  <c r="C1237"/>
  <c r="C1213"/>
  <c r="C1108"/>
  <c r="C1105"/>
  <c r="C1118"/>
  <c r="C1143"/>
  <c r="C1201"/>
  <c r="C1209"/>
  <c r="C1135"/>
  <c r="C1192"/>
  <c r="C1197"/>
  <c r="C1173"/>
  <c r="C1163"/>
  <c r="C1152"/>
  <c r="C1142"/>
  <c r="C1138"/>
  <c r="C1139"/>
  <c r="C1137"/>
  <c r="C1178"/>
  <c r="C1140"/>
  <c r="C1198"/>
  <c r="C1193"/>
  <c r="C1191"/>
  <c r="C1190"/>
  <c r="C1189"/>
  <c r="C1136"/>
  <c r="C1121"/>
  <c r="C1406"/>
  <c r="C1379"/>
  <c r="C1395"/>
  <c r="C1396"/>
  <c r="C1398"/>
  <c r="C1399"/>
  <c r="C1400"/>
  <c r="C1401"/>
  <c r="C1402"/>
  <c r="C1354"/>
  <c r="C1373"/>
  <c r="C1367"/>
  <c r="C1371"/>
  <c r="C1381"/>
  <c r="C1372"/>
  <c r="C1388"/>
  <c r="C1374"/>
  <c r="C1351"/>
  <c r="C1352"/>
  <c r="C1353"/>
  <c r="C1356"/>
  <c r="C1361"/>
  <c r="C1363"/>
  <c r="C1364"/>
  <c r="C1365"/>
  <c r="C1385"/>
  <c r="C1390"/>
  <c r="C1393"/>
  <c r="C1357"/>
  <c r="C1370"/>
  <c r="C1358"/>
  <c r="C1359"/>
  <c r="C1360"/>
  <c r="C1368"/>
  <c r="C1375"/>
  <c r="C1376"/>
  <c r="C1378"/>
  <c r="C1380"/>
  <c r="C1382"/>
  <c r="C1383"/>
  <c r="C1384"/>
  <c r="C1386"/>
  <c r="C1391"/>
  <c r="C1392"/>
  <c r="C1394"/>
  <c r="C1397"/>
  <c r="C1403"/>
  <c r="C1404"/>
  <c r="C1405"/>
  <c r="C1407"/>
  <c r="C1355"/>
  <c r="I53" i="6" l="1"/>
  <c r="L53" s="1"/>
  <c r="J22"/>
  <c r="K22" s="1"/>
  <c r="L22" s="1"/>
  <c r="J18"/>
  <c r="K18" s="1"/>
  <c r="L18" s="1"/>
  <c r="E27" s="1"/>
  <c r="G86"/>
  <c r="I52"/>
  <c r="L52" s="1"/>
  <c r="J23"/>
  <c r="K23" s="1"/>
  <c r="L23" s="1"/>
  <c r="J19"/>
  <c r="K19" s="1"/>
  <c r="L19" s="1"/>
  <c r="J15"/>
  <c r="K15" s="1"/>
  <c r="L15" s="1"/>
  <c r="J11"/>
  <c r="K11" s="1"/>
  <c r="L11" s="1"/>
  <c r="I50"/>
  <c r="L50" s="1"/>
  <c r="J20"/>
  <c r="K20" s="1"/>
  <c r="L20" s="1"/>
  <c r="J16"/>
  <c r="K16" s="1"/>
  <c r="L16" s="1"/>
  <c r="E70"/>
  <c r="I24"/>
  <c r="E55"/>
  <c r="E41"/>
</calcChain>
</file>

<file path=xl/sharedStrings.xml><?xml version="1.0" encoding="utf-8"?>
<sst xmlns="http://schemas.openxmlformats.org/spreadsheetml/2006/main" count="26495" uniqueCount="15784">
  <si>
    <t>R00575</t>
  </si>
  <si>
    <t>6.3.5.5</t>
  </si>
  <si>
    <t>PAS_chr3_0788</t>
  </si>
  <si>
    <t>R03457</t>
  </si>
  <si>
    <t>4.2.1.19</t>
  </si>
  <si>
    <t>PAS_chr3_0781</t>
  </si>
  <si>
    <t>2.4.1.11</t>
  </si>
  <si>
    <t>2.7.7.7</t>
  </si>
  <si>
    <t>R00375</t>
  </si>
  <si>
    <t>R00376</t>
  </si>
  <si>
    <t>R00377</t>
  </si>
  <si>
    <t>R00378</t>
  </si>
  <si>
    <t>R00084</t>
  </si>
  <si>
    <t>2.5.1.61</t>
  </si>
  <si>
    <t>PAS_chr3_0754</t>
  </si>
  <si>
    <t>R03665</t>
  </si>
  <si>
    <t>6.1.1.9</t>
  </si>
  <si>
    <t>R04313</t>
  </si>
  <si>
    <t>3.4.-.-</t>
  </si>
  <si>
    <t>R04869</t>
  </si>
  <si>
    <t>R01281</t>
  </si>
  <si>
    <t>2.3.1.50</t>
  </si>
  <si>
    <t>PAS_chr3_0726</t>
  </si>
  <si>
    <t>R01878</t>
  </si>
  <si>
    <t>3.5.4.5</t>
  </si>
  <si>
    <t>3.5.4.1</t>
  </si>
  <si>
    <t>R00086</t>
  </si>
  <si>
    <t>R03361</t>
  </si>
  <si>
    <t>2.7.1.67</t>
  </si>
  <si>
    <t>R03875</t>
  </si>
  <si>
    <t>R04866</t>
  </si>
  <si>
    <t>R04867</t>
  </si>
  <si>
    <t>PAS_chr1-4_0697</t>
  </si>
  <si>
    <t>R00939</t>
  </si>
  <si>
    <t>1.5.1.3</t>
  </si>
  <si>
    <t>R00936</t>
  </si>
  <si>
    <t>R00940</t>
  </si>
  <si>
    <t>R02235</t>
  </si>
  <si>
    <t>PAS_chr1-4_0253</t>
  </si>
  <si>
    <t>R00529</t>
  </si>
  <si>
    <t>PAS_chr1-4_0249</t>
  </si>
  <si>
    <t>PAS_chr1-4_0243</t>
  </si>
  <si>
    <t>R00996</t>
  </si>
  <si>
    <t>4.3.1.19</t>
  </si>
  <si>
    <t>R00220</t>
  </si>
  <si>
    <t>PAS_chr1-4_0234</t>
  </si>
  <si>
    <t>R01071</t>
  </si>
  <si>
    <t>2.4.2.17</t>
  </si>
  <si>
    <t>PAS_chr3_0676</t>
  </si>
  <si>
    <t>R00416</t>
  </si>
  <si>
    <t>2.7.7.23</t>
  </si>
  <si>
    <t>PAS_chr3_0667</t>
  </si>
  <si>
    <t>R00509</t>
  </si>
  <si>
    <t>2.7.1.25</t>
  </si>
  <si>
    <t>2.3.1.-</t>
  </si>
  <si>
    <t>2.3.1.16</t>
  </si>
  <si>
    <t>R07762</t>
  </si>
  <si>
    <t>R01641</t>
  </si>
  <si>
    <t>2.2.1.1</t>
  </si>
  <si>
    <t>R01830</t>
  </si>
  <si>
    <t>R00432</t>
  </si>
  <si>
    <t>6.2.1.4</t>
  </si>
  <si>
    <t>R01518</t>
  </si>
  <si>
    <t>5.4.2.1</t>
  </si>
  <si>
    <t>PAS_chr3_0951</t>
  </si>
  <si>
    <t>R01015</t>
  </si>
  <si>
    <t>5.3.1.1</t>
  </si>
  <si>
    <t>R03658</t>
  </si>
  <si>
    <t>6.1.1.6</t>
  </si>
  <si>
    <t>R01826</t>
  </si>
  <si>
    <t>2.5.1.54</t>
  </si>
  <si>
    <t>PAS_chr1-4_0047</t>
  </si>
  <si>
    <t>2.7.1.11</t>
  </si>
  <si>
    <t>R04779</t>
  </si>
  <si>
    <t>R00435</t>
  </si>
  <si>
    <t>R00441</t>
  </si>
  <si>
    <t>R00442</t>
  </si>
  <si>
    <t>R00443</t>
  </si>
  <si>
    <t>R02055</t>
  </si>
  <si>
    <t>4.1.1.65</t>
  </si>
  <si>
    <t>R00335</t>
  </si>
  <si>
    <t>3.6.1.5</t>
  </si>
  <si>
    <t>PAS_chr1-4_0003</t>
  </si>
  <si>
    <t>R01121</t>
  </si>
  <si>
    <t>4.1.1.33</t>
  </si>
  <si>
    <t>2.5.1.48</t>
  </si>
  <si>
    <t>2.5.1.-</t>
  </si>
  <si>
    <t>R05616</t>
  </si>
  <si>
    <t>R07411</t>
  </si>
  <si>
    <t>R02241</t>
  </si>
  <si>
    <t>2.3.1.51</t>
  </si>
  <si>
    <t>PAS_chr1-3_0094</t>
  </si>
  <si>
    <t>R02570</t>
  </si>
  <si>
    <t>2.3.1.61</t>
  </si>
  <si>
    <t>1.2.4.2</t>
  </si>
  <si>
    <t>PAS_chr1-3_0078</t>
  </si>
  <si>
    <t>2.1.1.107</t>
  </si>
  <si>
    <t>R03194</t>
  </si>
  <si>
    <t>2.1.1.-</t>
  </si>
  <si>
    <t>PAS_chr3_0943</t>
  </si>
  <si>
    <t>R03220</t>
  </si>
  <si>
    <t>1.3.3.3</t>
  </si>
  <si>
    <t>PAS_chr3_0939</t>
  </si>
  <si>
    <t>1.14.-.-</t>
  </si>
  <si>
    <t>4.2.1.17</t>
  </si>
  <si>
    <t>R03026</t>
  </si>
  <si>
    <t>R04170</t>
  </si>
  <si>
    <t>R04204</t>
  </si>
  <si>
    <t>R04224</t>
  </si>
  <si>
    <t>R04738</t>
  </si>
  <si>
    <t>R04740</t>
  </si>
  <si>
    <t>R04744</t>
  </si>
  <si>
    <t>R04746</t>
  </si>
  <si>
    <t>R04749</t>
  </si>
  <si>
    <t>2.4.1.-</t>
  </si>
  <si>
    <t>R05921</t>
  </si>
  <si>
    <t>R06238</t>
  </si>
  <si>
    <t>R06262</t>
  </si>
  <si>
    <t>R06263</t>
  </si>
  <si>
    <t>R06264</t>
  </si>
  <si>
    <t>PAS_chr3_0915</t>
  </si>
  <si>
    <t>R03348</t>
  </si>
  <si>
    <t>2.4.2.19</t>
  </si>
  <si>
    <t>1.11.1.15</t>
  </si>
  <si>
    <t>R08360</t>
  </si>
  <si>
    <t>R08362</t>
  </si>
  <si>
    <t>PAS_chr3_0890</t>
  </si>
  <si>
    <t>R00192</t>
  </si>
  <si>
    <t>3.3.1.1</t>
  </si>
  <si>
    <t>PAS_chr3_0876</t>
  </si>
  <si>
    <t>R00177</t>
  </si>
  <si>
    <t>2.5.1.6</t>
  </si>
  <si>
    <t>PAS_chr3_0376</t>
  </si>
  <si>
    <t>R03654</t>
  </si>
  <si>
    <t>6.1.1.14</t>
  </si>
  <si>
    <t>1.17.4.1</t>
  </si>
  <si>
    <t>R02017</t>
  </si>
  <si>
    <t>R02018</t>
  </si>
  <si>
    <t>R02019</t>
  </si>
  <si>
    <t>R02024</t>
  </si>
  <si>
    <t>R08363</t>
  </si>
  <si>
    <t>PAS_chr1-1_0243</t>
  </si>
  <si>
    <t>R07766</t>
  </si>
  <si>
    <t>2.3.1.181</t>
  </si>
  <si>
    <t>R07769</t>
  </si>
  <si>
    <t>R05578</t>
  </si>
  <si>
    <t>R00267</t>
  </si>
  <si>
    <t>1.1.1.42</t>
  </si>
  <si>
    <t>R00268</t>
  </si>
  <si>
    <t>R01899</t>
  </si>
  <si>
    <t>PAS_chr1-1_0212</t>
  </si>
  <si>
    <t>R03940</t>
  </si>
  <si>
    <t>2.1.2.9</t>
  </si>
  <si>
    <t>PAS_chr3_0216</t>
  </si>
  <si>
    <t>R01954</t>
  </si>
  <si>
    <t>6.3.4.5</t>
  </si>
  <si>
    <t>PAS_chr3_0167</t>
  </si>
  <si>
    <t>R07281</t>
  </si>
  <si>
    <t>4.1.99.12</t>
  </si>
  <si>
    <t>R01049</t>
  </si>
  <si>
    <t>2.7.6.1</t>
  </si>
  <si>
    <t>PAS_chr3_1138</t>
  </si>
  <si>
    <t>R00190</t>
  </si>
  <si>
    <t>R01229</t>
  </si>
  <si>
    <t>R02035</t>
  </si>
  <si>
    <t>3.1.1.31</t>
  </si>
  <si>
    <t>PAS_chr3_0317</t>
  </si>
  <si>
    <t>R00702</t>
  </si>
  <si>
    <t>2.5.1.21</t>
  </si>
  <si>
    <t>R02872</t>
  </si>
  <si>
    <t>R06223</t>
  </si>
  <si>
    <t>PAS_chr3_0305</t>
  </si>
  <si>
    <t>R01030</t>
  </si>
  <si>
    <t>R01470</t>
  </si>
  <si>
    <t>PAS_chr3_0294</t>
  </si>
  <si>
    <t>R00239</t>
  </si>
  <si>
    <t>2.7.2.11</t>
  </si>
  <si>
    <t>PAS_chr3_0285</t>
  </si>
  <si>
    <t>R03652</t>
  </si>
  <si>
    <t>6.1.1.18</t>
  </si>
  <si>
    <t>PAS_chr3_0277</t>
  </si>
  <si>
    <t>R01528</t>
  </si>
  <si>
    <t>1.1.1.44</t>
  </si>
  <si>
    <t>1.14.13.-</t>
  </si>
  <si>
    <t>R04982</t>
  </si>
  <si>
    <t>PAS_chr1-1_0163</t>
  </si>
  <si>
    <t>R01663</t>
  </si>
  <si>
    <t>3.5.4.12</t>
  </si>
  <si>
    <t>PAS_chr3_0264</t>
  </si>
  <si>
    <t>R00310</t>
  </si>
  <si>
    <t>4.99.1.1</t>
  </si>
  <si>
    <t>PAS_chr3_0262</t>
  </si>
  <si>
    <t>R02094</t>
  </si>
  <si>
    <t>R02098</t>
  </si>
  <si>
    <t>R00127</t>
  </si>
  <si>
    <t>2.7.4.3</t>
  </si>
  <si>
    <t>R01547</t>
  </si>
  <si>
    <t>PAS_chr3_1115</t>
  </si>
  <si>
    <t>5.3.1.8</t>
  </si>
  <si>
    <t>R01819</t>
  </si>
  <si>
    <t>R02164</t>
  </si>
  <si>
    <t>1.3.5.1</t>
  </si>
  <si>
    <t>R02918</t>
  </si>
  <si>
    <t>6.1.1.1</t>
  </si>
  <si>
    <t>PAS_chr3_1255</t>
  </si>
  <si>
    <t>3.6.1.19</t>
  </si>
  <si>
    <t>R00426</t>
  </si>
  <si>
    <t>R00662</t>
  </si>
  <si>
    <t>R01855</t>
  </si>
  <si>
    <t>R02100</t>
  </si>
  <si>
    <t>PAS_chr1-1_0324</t>
  </si>
  <si>
    <t>R03018</t>
  </si>
  <si>
    <t>2.7.1.33</t>
  </si>
  <si>
    <t>PAS_chr1-1_0432</t>
  </si>
  <si>
    <t>1.1.1.86</t>
  </si>
  <si>
    <t>R03051</t>
  </si>
  <si>
    <t>R04440</t>
  </si>
  <si>
    <t>R05068</t>
  </si>
  <si>
    <t>R05071</t>
  </si>
  <si>
    <t>PAS_chr1-1_0430</t>
  </si>
  <si>
    <t>R01072</t>
  </si>
  <si>
    <t>2.4.2.14</t>
  </si>
  <si>
    <t>PAS_chr1-1_0420</t>
  </si>
  <si>
    <t>R01800</t>
  </si>
  <si>
    <t>2.7.8.8</t>
  </si>
  <si>
    <t>PAS_chr1-1_0411</t>
  </si>
  <si>
    <t>R05639</t>
  </si>
  <si>
    <t>1.3.1.70</t>
  </si>
  <si>
    <t>PAS_chr1-1_0397</t>
  </si>
  <si>
    <t>R03013</t>
  </si>
  <si>
    <t>3.1.3.15</t>
  </si>
  <si>
    <t>R02335</t>
  </si>
  <si>
    <t>2.4.1.16</t>
  </si>
  <si>
    <t>R03648</t>
  </si>
  <si>
    <t>6.1.1.22</t>
  </si>
  <si>
    <t>R03661</t>
  </si>
  <si>
    <t>6.1.1.15</t>
  </si>
  <si>
    <t>R00897</t>
  </si>
  <si>
    <t>1.1.1.-</t>
  </si>
  <si>
    <t>PAS_chr3_0569</t>
  </si>
  <si>
    <t>R01074</t>
  </si>
  <si>
    <t>R05145</t>
  </si>
  <si>
    <t>PAS_chr3_0566</t>
  </si>
  <si>
    <t>R04173</t>
  </si>
  <si>
    <t>2.6.1.52</t>
  </si>
  <si>
    <t>PAS_chr3_0561</t>
  </si>
  <si>
    <t>2.3.2.2</t>
  </si>
  <si>
    <t>R00494</t>
  </si>
  <si>
    <t>PAS_chr3_0552</t>
  </si>
  <si>
    <t>R01005</t>
  </si>
  <si>
    <t>2.4.1.117</t>
  </si>
  <si>
    <t>PAS_chr3_1197</t>
  </si>
  <si>
    <t>R01870</t>
  </si>
  <si>
    <t>2.4.2.10</t>
  </si>
  <si>
    <t>PAS_chr1-3_0251</t>
  </si>
  <si>
    <t>2.4.1.232</t>
  </si>
  <si>
    <t>R08599</t>
  </si>
  <si>
    <t>PAS_chr1-3_0244</t>
  </si>
  <si>
    <t>R03655</t>
  </si>
  <si>
    <t>6.1.1.21</t>
  </si>
  <si>
    <t>PAS_chr1-3_0238</t>
  </si>
  <si>
    <t>R01801</t>
  </si>
  <si>
    <t>2.7.8.5</t>
  </si>
  <si>
    <t>PAS_chr1-3_0220</t>
  </si>
  <si>
    <t>R01218</t>
  </si>
  <si>
    <t>1.5.1.15</t>
  </si>
  <si>
    <t>PAS_chr3_1194</t>
  </si>
  <si>
    <t>R00987</t>
  </si>
  <si>
    <t>3.7.1.3</t>
  </si>
  <si>
    <t>R02668</t>
  </si>
  <si>
    <t>R03936</t>
  </si>
  <si>
    <t>PAS_chr3_0647</t>
  </si>
  <si>
    <t>R01082</t>
  </si>
  <si>
    <t>4.2.1.2</t>
  </si>
  <si>
    <t>PAS_chr3_0634</t>
  </si>
  <si>
    <t>R02722</t>
  </si>
  <si>
    <t>4.2.1.20</t>
  </si>
  <si>
    <t>R00674</t>
  </si>
  <si>
    <t>PAS_chr3_0623</t>
  </si>
  <si>
    <t>R01398</t>
  </si>
  <si>
    <t>2.1.3.3</t>
  </si>
  <si>
    <t>PAS_chr3_0604</t>
  </si>
  <si>
    <t>R01051</t>
  </si>
  <si>
    <t>2.7.1.15</t>
  </si>
  <si>
    <t>R00485</t>
  </si>
  <si>
    <t>PAS_chr3_0579</t>
  </si>
  <si>
    <t>1.1.5.3</t>
  </si>
  <si>
    <t>R00848</t>
  </si>
  <si>
    <t>PAS_chr3_1024</t>
  </si>
  <si>
    <t>R00114</t>
  </si>
  <si>
    <t>1.4.1.13</t>
  </si>
  <si>
    <t>PAS_chr3_1012</t>
  </si>
  <si>
    <t>R01226</t>
  </si>
  <si>
    <t>2.1.2.11</t>
  </si>
  <si>
    <t>PAS_chr3_1011</t>
  </si>
  <si>
    <t>1.8.1.7</t>
  </si>
  <si>
    <t>R00094</t>
  </si>
  <si>
    <t>PAS_chr3_0996</t>
  </si>
  <si>
    <t>R02101</t>
  </si>
  <si>
    <t>2.1.1.45</t>
  </si>
  <si>
    <t>4.1.3.27</t>
  </si>
  <si>
    <t>R00985</t>
  </si>
  <si>
    <t>PAS_chr3_0957</t>
  </si>
  <si>
    <t>1.14.13.70</t>
  </si>
  <si>
    <t>R05640</t>
  </si>
  <si>
    <t>PAS_chr3_0954</t>
  </si>
  <si>
    <t>R03197</t>
  </si>
  <si>
    <t>4.1.1.37</t>
  </si>
  <si>
    <t>R04972</t>
  </si>
  <si>
    <t>R00261</t>
  </si>
  <si>
    <t>4.1.1.15</t>
  </si>
  <si>
    <t>R00489</t>
  </si>
  <si>
    <t>2.4.1.141</t>
  </si>
  <si>
    <t>R05970</t>
  </si>
  <si>
    <t>PAS_chr3_0899</t>
  </si>
  <si>
    <t>R01771</t>
  </si>
  <si>
    <t>2.7.1.39</t>
  </si>
  <si>
    <t>PAS_chr3_0868</t>
  </si>
  <si>
    <t>3.1.3.11</t>
  </si>
  <si>
    <t>R04780</t>
  </si>
  <si>
    <t>PAS_chr3_0675</t>
  </si>
  <si>
    <t>R00578</t>
  </si>
  <si>
    <t>6.3.5.4</t>
  </si>
  <si>
    <t>R01324</t>
  </si>
  <si>
    <t>4.2.1.3</t>
  </si>
  <si>
    <t>2.4.1.15</t>
  </si>
  <si>
    <t>R02737</t>
  </si>
  <si>
    <t>PAS_chr3_0482</t>
  </si>
  <si>
    <t>2.6.1.2</t>
  </si>
  <si>
    <t>PAS_chr3_0471</t>
  </si>
  <si>
    <t>R02291</t>
  </si>
  <si>
    <t>1.2.1.11</t>
  </si>
  <si>
    <t>PAS_chr3_0467</t>
  </si>
  <si>
    <t>R01461</t>
  </si>
  <si>
    <t>2.3.1.26</t>
  </si>
  <si>
    <t>PAS_chr3_0462</t>
  </si>
  <si>
    <t>R03038</t>
  </si>
  <si>
    <t>6.1.1.7</t>
  </si>
  <si>
    <t>PAS_chr3_1192</t>
  </si>
  <si>
    <t>R00867</t>
  </si>
  <si>
    <t>R01326</t>
  </si>
  <si>
    <t>R01786</t>
  </si>
  <si>
    <t>PAS_chr3_0456</t>
  </si>
  <si>
    <t>5.3.1.9</t>
  </si>
  <si>
    <t>R03321</t>
  </si>
  <si>
    <t>PAS_chr3_0417</t>
  </si>
  <si>
    <t>R00670</t>
  </si>
  <si>
    <t>4.1.1.17</t>
  </si>
  <si>
    <t>PAS_chr3_0410</t>
  </si>
  <si>
    <t>2.6.1.13</t>
  </si>
  <si>
    <t>R00667</t>
  </si>
  <si>
    <t>R00235</t>
  </si>
  <si>
    <t>6.2.1.1</t>
  </si>
  <si>
    <t>PAS_chr3_0399</t>
  </si>
  <si>
    <t>2.7.1.91</t>
  </si>
  <si>
    <t>R01926</t>
  </si>
  <si>
    <t>R00899</t>
  </si>
  <si>
    <t>PAS_chr3_0381</t>
  </si>
  <si>
    <t>R00965</t>
  </si>
  <si>
    <t>4.1.1.23</t>
  </si>
  <si>
    <t>PAS_chr3_0361</t>
  </si>
  <si>
    <t>R01268</t>
  </si>
  <si>
    <t>3.5.1.19</t>
  </si>
  <si>
    <t>PAS_chr3_0357</t>
  </si>
  <si>
    <t>R01497</t>
  </si>
  <si>
    <t>2.4.1.80</t>
  </si>
  <si>
    <t>PAS_chr3_0181</t>
  </si>
  <si>
    <t>R00214</t>
  </si>
  <si>
    <t>PAS_chr3_0176</t>
  </si>
  <si>
    <t>R02282</t>
  </si>
  <si>
    <t>2.3.1.35</t>
  </si>
  <si>
    <t>PAS_chr3_0166</t>
  </si>
  <si>
    <t>R03646</t>
  </si>
  <si>
    <t>6.1.1.19</t>
  </si>
  <si>
    <t>R03664</t>
  </si>
  <si>
    <t>6.1.1.2</t>
  </si>
  <si>
    <t>R03660</t>
  </si>
  <si>
    <t>6.1.1.20</t>
  </si>
  <si>
    <t>PAS_chr3_0124</t>
  </si>
  <si>
    <t>1.14.99.7</t>
  </si>
  <si>
    <t>R02874</t>
  </si>
  <si>
    <t>PAS_chr3_0085</t>
  </si>
  <si>
    <t>R04209</t>
  </si>
  <si>
    <t>4.1.1.21</t>
  </si>
  <si>
    <t>PAS_chr3_0082</t>
  </si>
  <si>
    <t>R00658</t>
  </si>
  <si>
    <t>4.2.1.11</t>
  </si>
  <si>
    <t>R02396</t>
  </si>
  <si>
    <t>2.3.1.7</t>
  </si>
  <si>
    <t>PAS_chr3_0053</t>
  </si>
  <si>
    <t>1.14.13.72</t>
  </si>
  <si>
    <t>1.1.1.170</t>
  </si>
  <si>
    <t>R07509</t>
  </si>
  <si>
    <t>PAS_chr3_0039</t>
  </si>
  <si>
    <t>R04426</t>
  </si>
  <si>
    <t>1.1.1.85</t>
  </si>
  <si>
    <t>R00994</t>
  </si>
  <si>
    <t>PAS_chr3_0037</t>
  </si>
  <si>
    <t>R07460</t>
  </si>
  <si>
    <t>2.8.1.7</t>
  </si>
  <si>
    <t>PAS_chr2-1_0684</t>
  </si>
  <si>
    <t>R03243</t>
  </si>
  <si>
    <t>2.6.1.9</t>
  </si>
  <si>
    <t>R00694</t>
  </si>
  <si>
    <t>2.6.1.1</t>
  </si>
  <si>
    <t>R00734</t>
  </si>
  <si>
    <t>R03663</t>
  </si>
  <si>
    <t>6.1.1.3</t>
  </si>
  <si>
    <t>PAS_chr2-1_0661</t>
  </si>
  <si>
    <t>R03118</t>
  </si>
  <si>
    <t>2.4.1.34</t>
  </si>
  <si>
    <t>PAS_chr2-1_0660</t>
  </si>
  <si>
    <t>R04560</t>
  </si>
  <si>
    <t>2.1.2.3</t>
  </si>
  <si>
    <t>R01127</t>
  </si>
  <si>
    <t>PAS_chr2-1_0657</t>
  </si>
  <si>
    <t>R01513</t>
  </si>
  <si>
    <t>1.1.1.95</t>
  </si>
  <si>
    <t>PAS_chr2-1_0637</t>
  </si>
  <si>
    <t>R01714</t>
  </si>
  <si>
    <t>4.2.3.5</t>
  </si>
  <si>
    <t>PAS_chr2-1_0628</t>
  </si>
  <si>
    <t>1.1.1.270</t>
  </si>
  <si>
    <t>R07495</t>
  </si>
  <si>
    <t>PAS_chr2-2_0113</t>
  </si>
  <si>
    <t>R07324</t>
  </si>
  <si>
    <t>5.5.1.4</t>
  </si>
  <si>
    <t>PAS_chr2-2_0112</t>
  </si>
  <si>
    <t>R02103</t>
  </si>
  <si>
    <t>1.17.1.4</t>
  </si>
  <si>
    <t>R01768</t>
  </si>
  <si>
    <t>PAS_chr2-2_0111</t>
  </si>
  <si>
    <t>R00842</t>
  </si>
  <si>
    <t>PAS_chr2-2_0107</t>
  </si>
  <si>
    <t>R01274</t>
  </si>
  <si>
    <t>PAS_chr2-2_0059</t>
  </si>
  <si>
    <t>2.7.4.6</t>
  </si>
  <si>
    <t>R00156</t>
  </si>
  <si>
    <t>R00330</t>
  </si>
  <si>
    <t>R00570</t>
  </si>
  <si>
    <t>R01137</t>
  </si>
  <si>
    <t>R01857</t>
  </si>
  <si>
    <t>R02093</t>
  </si>
  <si>
    <t>R02326</t>
  </si>
  <si>
    <t>R02331</t>
  </si>
  <si>
    <t>PAS_chr2-2_0048</t>
  </si>
  <si>
    <t>1.8.1.4</t>
  </si>
  <si>
    <t>1.2.4.1</t>
  </si>
  <si>
    <t>1.4.4.2</t>
  </si>
  <si>
    <t>R03815</t>
  </si>
  <si>
    <t>R07618</t>
  </si>
  <si>
    <t>PAS_chr2-2_0044</t>
  </si>
  <si>
    <t>R01799</t>
  </si>
  <si>
    <t>2.7.7.41</t>
  </si>
  <si>
    <t>PAS_chr2-2_0437</t>
  </si>
  <si>
    <t>R05196</t>
  </si>
  <si>
    <t>2.4.1.25</t>
  </si>
  <si>
    <t>PAS_chr2-2_0423</t>
  </si>
  <si>
    <t>R00251</t>
  </si>
  <si>
    <t>3.5.2.9</t>
  </si>
  <si>
    <t>PAS_chr2-2_0496</t>
  </si>
  <si>
    <t>R00707</t>
  </si>
  <si>
    <t>1.5.1.12</t>
  </si>
  <si>
    <t>R00245</t>
  </si>
  <si>
    <t>PAS_chr2-2_0382</t>
  </si>
  <si>
    <t>R00274</t>
  </si>
  <si>
    <t>R01776</t>
  </si>
  <si>
    <t>2.3.1.31</t>
  </si>
  <si>
    <t>PAS_chr2-1_0368</t>
  </si>
  <si>
    <t>R03968</t>
  </si>
  <si>
    <t>4.2.1.33</t>
  </si>
  <si>
    <t>R04001</t>
  </si>
  <si>
    <t>PAS_chr2-1_0358</t>
  </si>
  <si>
    <t>R01286</t>
  </si>
  <si>
    <t>4.4.1.8</t>
  </si>
  <si>
    <t>4.4.1.1</t>
  </si>
  <si>
    <t>PAS_chr2-1_0311</t>
  </si>
  <si>
    <t>R00243</t>
  </si>
  <si>
    <t>PAS_chr2-1_0308</t>
  </si>
  <si>
    <t>1.1.1.49</t>
  </si>
  <si>
    <t>R02736</t>
  </si>
  <si>
    <t>R03139</t>
  </si>
  <si>
    <t>1.4.3.21</t>
  </si>
  <si>
    <t>R06154</t>
  </si>
  <si>
    <t>R06740</t>
  </si>
  <si>
    <t>PAS_chr2-2_0034</t>
  </si>
  <si>
    <t>R03024</t>
  </si>
  <si>
    <t>3.1.3.1</t>
  </si>
  <si>
    <t>PAS_chr2-2_0024</t>
  </si>
  <si>
    <t>R00344</t>
  </si>
  <si>
    <t>6.4.1.1</t>
  </si>
  <si>
    <t>PAS_chr2-2_0021</t>
  </si>
  <si>
    <t>R01867</t>
  </si>
  <si>
    <t>1.3.3.1</t>
  </si>
  <si>
    <t>R03659</t>
  </si>
  <si>
    <t>6.1.1.10</t>
  </si>
  <si>
    <t>PAS_chr2-1_0626</t>
  </si>
  <si>
    <t>R00768</t>
  </si>
  <si>
    <t>2.6.1.16</t>
  </si>
  <si>
    <t>PAS_chr2-1_0547</t>
  </si>
  <si>
    <t>3.1.3.7</t>
  </si>
  <si>
    <t>R00508</t>
  </si>
  <si>
    <t>PAS_chr2-1_0437</t>
  </si>
  <si>
    <t>R01061</t>
  </si>
  <si>
    <t>PAS_chr2-1_0422</t>
  </si>
  <si>
    <t>PAS_chr2-1_0415</t>
  </si>
  <si>
    <t>R01213</t>
  </si>
  <si>
    <t>2.3.3.13</t>
  </si>
  <si>
    <t>PAS_chr2-1_0402</t>
  </si>
  <si>
    <t>R04212</t>
  </si>
  <si>
    <t>6.3.5.6</t>
  </si>
  <si>
    <t>PAS_chr2-1_0391</t>
  </si>
  <si>
    <t>R03199</t>
  </si>
  <si>
    <t>5.4.99.7</t>
  </si>
  <si>
    <t>PAS_chr2-1_0292</t>
  </si>
  <si>
    <t>R00469</t>
  </si>
  <si>
    <t>3.5.3.19</t>
  </si>
  <si>
    <t>PAS_chr2-1_0269</t>
  </si>
  <si>
    <t>R01466</t>
  </si>
  <si>
    <t>4.2.3.1</t>
  </si>
  <si>
    <t>2.4.1.109</t>
  </si>
  <si>
    <t>R07620</t>
  </si>
  <si>
    <t>R00342</t>
  </si>
  <si>
    <t>1.1.1.37</t>
  </si>
  <si>
    <t>PAS_chr2-2_0162</t>
  </si>
  <si>
    <t>R00185</t>
  </si>
  <si>
    <t>PAS_chr2-2_0137</t>
  </si>
  <si>
    <t>R01290</t>
  </si>
  <si>
    <t>4.2.1.22</t>
  </si>
  <si>
    <t>R00891</t>
  </si>
  <si>
    <t>PAS_chr2-2_0357</t>
  </si>
  <si>
    <t>R02057</t>
  </si>
  <si>
    <t>2.7.8.1</t>
  </si>
  <si>
    <t>PAS_chr2-2_0279</t>
  </si>
  <si>
    <t>R02106</t>
  </si>
  <si>
    <t>1.7.3.3</t>
  </si>
  <si>
    <t>PAS_chr2-2_0480</t>
  </si>
  <si>
    <t>R02016</t>
  </si>
  <si>
    <t>1.8.1.9</t>
  </si>
  <si>
    <t>PAS_chr2-2_0219</t>
  </si>
  <si>
    <t>R00332</t>
  </si>
  <si>
    <t>2.7.4.8</t>
  </si>
  <si>
    <t>R02090</t>
  </si>
  <si>
    <t>R01626</t>
  </si>
  <si>
    <t>PAS_chr2-1_0221</t>
  </si>
  <si>
    <t>R01724</t>
  </si>
  <si>
    <t>2.4.2.11</t>
  </si>
  <si>
    <t>PAS_chr2-1_0202</t>
  </si>
  <si>
    <t>R00178</t>
  </si>
  <si>
    <t>4.1.1.50</t>
  </si>
  <si>
    <t>PAS_chr2-1_0191</t>
  </si>
  <si>
    <t>R01978</t>
  </si>
  <si>
    <t>2.3.3.10</t>
  </si>
  <si>
    <t>PAS_chr2-1_0173</t>
  </si>
  <si>
    <t>2.4.1.1</t>
  </si>
  <si>
    <t>R02111</t>
  </si>
  <si>
    <t>PAS_chr2-1_0160</t>
  </si>
  <si>
    <t>R03656</t>
  </si>
  <si>
    <t>6.1.1.5</t>
  </si>
  <si>
    <t>R01648</t>
  </si>
  <si>
    <t>2.6.1.19</t>
  </si>
  <si>
    <t>R00908</t>
  </si>
  <si>
    <t>PAS_chr2-1_0089</t>
  </si>
  <si>
    <t>R00621</t>
  </si>
  <si>
    <t>R03316</t>
  </si>
  <si>
    <t>PAS_chr2-1_0072</t>
  </si>
  <si>
    <t>R02222</t>
  </si>
  <si>
    <t>1.14.19.1</t>
  </si>
  <si>
    <t>PAS_chr2-1_0498</t>
  </si>
  <si>
    <t>R01018</t>
  </si>
  <si>
    <t>2.7.1.108</t>
  </si>
  <si>
    <t>PAS_chr2-1_0472</t>
  </si>
  <si>
    <t>R00754</t>
  </si>
  <si>
    <t>PAS_chr2-1_0885</t>
  </si>
  <si>
    <t>R01920</t>
  </si>
  <si>
    <t>2.5.1.16</t>
  </si>
  <si>
    <t>R08359</t>
  </si>
  <si>
    <t>PAS_chr2-1_0759</t>
  </si>
  <si>
    <t>2.4.1.142</t>
  </si>
  <si>
    <t>R05972</t>
  </si>
  <si>
    <t>PAS_chr2-1_0753</t>
  </si>
  <si>
    <t>R05982</t>
  </si>
  <si>
    <t>3.2.1.113</t>
  </si>
  <si>
    <t>R06722</t>
  </si>
  <si>
    <t>PAS_chr2-1_0752</t>
  </si>
  <si>
    <t>R03217</t>
  </si>
  <si>
    <t>PAS_chr2-1_0749</t>
  </si>
  <si>
    <t>R02422</t>
  </si>
  <si>
    <t>3.5.3.4</t>
  </si>
  <si>
    <t>PAS_chr2-1_0727</t>
  </si>
  <si>
    <t>2.7.8.15</t>
  </si>
  <si>
    <t>R05969</t>
  </si>
  <si>
    <t>PAS_chr2-1_0716</t>
  </si>
  <si>
    <t>R00830</t>
  </si>
  <si>
    <t>2.3.1.37</t>
  </si>
  <si>
    <t>PAS_chr2-1_0695</t>
  </si>
  <si>
    <t>R01802</t>
  </si>
  <si>
    <t>2.7.8.11</t>
  </si>
  <si>
    <t>PAS_chr2-2_0131</t>
  </si>
  <si>
    <t>R00009</t>
  </si>
  <si>
    <t>1.11.1.6</t>
  </si>
  <si>
    <t>PAS_chr2-2_0337</t>
  </si>
  <si>
    <t>2.2.1.2</t>
  </si>
  <si>
    <t>R01827</t>
  </si>
  <si>
    <t>PAS_chr2-2_0329</t>
  </si>
  <si>
    <t>R01083</t>
  </si>
  <si>
    <t>4.3.2.2</t>
  </si>
  <si>
    <t>R04559</t>
  </si>
  <si>
    <t>PAS_chr2-2_0322</t>
  </si>
  <si>
    <t>R00893</t>
  </si>
  <si>
    <t>1.13.11.20</t>
  </si>
  <si>
    <t>PAS_chr2-2_0318</t>
  </si>
  <si>
    <t>R03245</t>
  </si>
  <si>
    <t>2.7.4.2</t>
  </si>
  <si>
    <t>PAS_chr2-2_0311</t>
  </si>
  <si>
    <t>R02665</t>
  </si>
  <si>
    <t>1.13.11.6</t>
  </si>
  <si>
    <t>PAS_chr2-2_0492</t>
  </si>
  <si>
    <t>R04125</t>
  </si>
  <si>
    <t>2.1.2.10</t>
  </si>
  <si>
    <t>R02300</t>
  </si>
  <si>
    <t>R00014</t>
  </si>
  <si>
    <t>R03270</t>
  </si>
  <si>
    <t>R02480</t>
  </si>
  <si>
    <t>4.4.1.17</t>
  </si>
  <si>
    <t>R00551</t>
  </si>
  <si>
    <t>3.5.3.1</t>
  </si>
  <si>
    <t>PAS_chr2-1_0303</t>
  </si>
  <si>
    <t>2.4.1.198</t>
  </si>
  <si>
    <t>R05916</t>
  </si>
  <si>
    <t>PAS_chr2-1_0110</t>
  </si>
  <si>
    <t>R02732</t>
  </si>
  <si>
    <t>2.7.1.105</t>
  </si>
  <si>
    <t>PAS_chr2-1_0778</t>
  </si>
  <si>
    <t>R05980</t>
  </si>
  <si>
    <t>3.2.1.84</t>
  </si>
  <si>
    <t>R05981</t>
  </si>
  <si>
    <t>PAS_chr2-1_0770</t>
  </si>
  <si>
    <t>R00964</t>
  </si>
  <si>
    <t>2.7.1.48</t>
  </si>
  <si>
    <t>R00513</t>
  </si>
  <si>
    <t>R00517</t>
  </si>
  <si>
    <t>R00968</t>
  </si>
  <si>
    <t>PAS_chr2-1_0769</t>
  </si>
  <si>
    <t>R00200</t>
  </si>
  <si>
    <t>2.7.1.40</t>
  </si>
  <si>
    <t>PAS_chr2-1_0593</t>
  </si>
  <si>
    <t>R01993</t>
  </si>
  <si>
    <t>3.5.2.3</t>
  </si>
  <si>
    <t>2.2.1.6</t>
  </si>
  <si>
    <t>R00226</t>
  </si>
  <si>
    <t>R03050</t>
  </si>
  <si>
    <t>R04673</t>
  </si>
  <si>
    <t>R04355</t>
  </si>
  <si>
    <t>R04726</t>
  </si>
  <si>
    <t>R04952</t>
  </si>
  <si>
    <t>R04957</t>
  </si>
  <si>
    <t>R04960</t>
  </si>
  <si>
    <t>R04963</t>
  </si>
  <si>
    <t>R04968</t>
  </si>
  <si>
    <t>PAS_chr4_0478</t>
  </si>
  <si>
    <t>R03362</t>
  </si>
  <si>
    <t>2.7.1.137</t>
  </si>
  <si>
    <t>PAS_chr4_0477</t>
  </si>
  <si>
    <t>R00130</t>
  </si>
  <si>
    <t>2.7.1.24</t>
  </si>
  <si>
    <t>PAS_chr4_0470</t>
  </si>
  <si>
    <t>1.2.1.27</t>
  </si>
  <si>
    <t>R00705</t>
  </si>
  <si>
    <t>R00935</t>
  </si>
  <si>
    <t>PAS_chr2-1_0543</t>
  </si>
  <si>
    <t>R00512</t>
  </si>
  <si>
    <t>2.7.4.14</t>
  </si>
  <si>
    <t>R01665</t>
  </si>
  <si>
    <t>R00158</t>
  </si>
  <si>
    <t>PAS_chr2-1_0533</t>
  </si>
  <si>
    <t>R03165</t>
  </si>
  <si>
    <t>4.2.1.75</t>
  </si>
  <si>
    <t>PAS_chr1-3_0029</t>
  </si>
  <si>
    <t>R03509</t>
  </si>
  <si>
    <t>5.3.1.24</t>
  </si>
  <si>
    <t>PAS_chr1-3_0024</t>
  </si>
  <si>
    <t>1.2.1.16</t>
  </si>
  <si>
    <t>R00714</t>
  </si>
  <si>
    <t>PAS_chr1-3_0023</t>
  </si>
  <si>
    <t>R02425</t>
  </si>
  <si>
    <t>3.5.2.5</t>
  </si>
  <si>
    <t>PAS_chr1-1_0262</t>
  </si>
  <si>
    <t>R00966</t>
  </si>
  <si>
    <t>2.4.2.9</t>
  </si>
  <si>
    <t>PAS_chr1-1_0215</t>
  </si>
  <si>
    <t>R05979</t>
  </si>
  <si>
    <t>3.2.1.106</t>
  </si>
  <si>
    <t>PAS_chr1-1_0200</t>
  </si>
  <si>
    <t>R00355</t>
  </si>
  <si>
    <t>PAS_chr1-1_0184</t>
  </si>
  <si>
    <t>R00894</t>
  </si>
  <si>
    <t>6.3.2.2</t>
  </si>
  <si>
    <t>PAS_chr4_0665</t>
  </si>
  <si>
    <t>R03313</t>
  </si>
  <si>
    <t>1.2.1.41</t>
  </si>
  <si>
    <t>PAS_chr4_0907</t>
  </si>
  <si>
    <t>R03332</t>
  </si>
  <si>
    <t>PAS_chr1-4_0304</t>
  </si>
  <si>
    <t>R00238</t>
  </si>
  <si>
    <t>2.3.1.9</t>
  </si>
  <si>
    <t>R00927</t>
  </si>
  <si>
    <t>R01177</t>
  </si>
  <si>
    <t>PAS_chr1-4_0264</t>
  </si>
  <si>
    <t>R00959</t>
  </si>
  <si>
    <t>R01057</t>
  </si>
  <si>
    <t>R05577</t>
  </si>
  <si>
    <t>PAS_c121_0002</t>
  </si>
  <si>
    <t>2.4.1.132</t>
  </si>
  <si>
    <t>R05973</t>
  </si>
  <si>
    <t>PAS_chr1-4_0632</t>
  </si>
  <si>
    <t>PAS_chr4_0613</t>
  </si>
  <si>
    <t>R01135</t>
  </si>
  <si>
    <t>6.3.4.4</t>
  </si>
  <si>
    <t>PAS_chr4_0830</t>
  </si>
  <si>
    <t>R01960</t>
  </si>
  <si>
    <t>1.14.13.9</t>
  </si>
  <si>
    <t>R00010</t>
  </si>
  <si>
    <t>3.2.1.28</t>
  </si>
  <si>
    <t>PAS_chr1-4_0338</t>
  </si>
  <si>
    <t>R00479</t>
  </si>
  <si>
    <t>4.1.3.1</t>
  </si>
  <si>
    <t>PAS_chr1-4_0669</t>
  </si>
  <si>
    <t>R01737</t>
  </si>
  <si>
    <t>2.7.1.12</t>
  </si>
  <si>
    <t>R01624</t>
  </si>
  <si>
    <t>R04533</t>
  </si>
  <si>
    <t>R04534</t>
  </si>
  <si>
    <t>R04535</t>
  </si>
  <si>
    <t>R04536</t>
  </si>
  <si>
    <t>R04537</t>
  </si>
  <si>
    <t>R04543</t>
  </si>
  <si>
    <t>R04544</t>
  </si>
  <si>
    <t>R04566</t>
  </si>
  <si>
    <t>R04568</t>
  </si>
  <si>
    <t>R04953</t>
  </si>
  <si>
    <t>R04954</t>
  </si>
  <si>
    <t>R04964</t>
  </si>
  <si>
    <t>R04965</t>
  </si>
  <si>
    <t>PAS_chr1-4_0292</t>
  </si>
  <si>
    <t>R01512</t>
  </si>
  <si>
    <t>2.7.2.3</t>
  </si>
  <si>
    <t>PAS_chr1-4_0604</t>
  </si>
  <si>
    <t>R07494</t>
  </si>
  <si>
    <t>PAS_chr4_0112</t>
  </si>
  <si>
    <t>R00751</t>
  </si>
  <si>
    <t>4.1.2.5</t>
  </si>
  <si>
    <t>R00066</t>
  </si>
  <si>
    <t>PAS_chr4_0060</t>
  </si>
  <si>
    <t>R02058</t>
  </si>
  <si>
    <t>2.3.1.4</t>
  </si>
  <si>
    <t>PAS_chr4_0055</t>
  </si>
  <si>
    <t>R03222</t>
  </si>
  <si>
    <t>1.3.3.4</t>
  </si>
  <si>
    <t>PAS_chr1-4_0551</t>
  </si>
  <si>
    <t>R04463</t>
  </si>
  <si>
    <t>6.3.5.3</t>
  </si>
  <si>
    <t>R03657</t>
  </si>
  <si>
    <t>6.1.1.4</t>
  </si>
  <si>
    <t>PAS_chr1-1_0062</t>
  </si>
  <si>
    <t>3.5.4.16</t>
  </si>
  <si>
    <t>R00428</t>
  </si>
  <si>
    <t>PAS_chr1-3_0191</t>
  </si>
  <si>
    <t>R01231</t>
  </si>
  <si>
    <t>6.3.5.2</t>
  </si>
  <si>
    <t>PAS_chr1-3_0187</t>
  </si>
  <si>
    <t>R02245</t>
  </si>
  <si>
    <t>2.7.1.36</t>
  </si>
  <si>
    <t>PAS_chr1-3_0185</t>
  </si>
  <si>
    <t>R01122</t>
  </si>
  <si>
    <t>PAS_chr4_0191</t>
  </si>
  <si>
    <t>R00472</t>
  </si>
  <si>
    <t>2.3.3.9</t>
  </si>
  <si>
    <t>PAS_chr4_0153</t>
  </si>
  <si>
    <t>3.1.1.5</t>
  </si>
  <si>
    <t>R02746</t>
  </si>
  <si>
    <t>R03416</t>
  </si>
  <si>
    <t>PAS_chr4_0150</t>
  </si>
  <si>
    <t>R00480</t>
  </si>
  <si>
    <t>2.7.2.4</t>
  </si>
  <si>
    <t>PAS_chr4_0994</t>
  </si>
  <si>
    <t>R00571</t>
  </si>
  <si>
    <t>6.3.4.2</t>
  </si>
  <si>
    <t>PAS_chr4_0974</t>
  </si>
  <si>
    <t>PAS_chr1-3_0122</t>
  </si>
  <si>
    <t>R00289</t>
  </si>
  <si>
    <t>2.7.7.9</t>
  </si>
  <si>
    <t>PAS_chr1-1_0050</t>
  </si>
  <si>
    <t>R02569</t>
  </si>
  <si>
    <t>2.3.1.12</t>
  </si>
  <si>
    <t>PAS_chr1-1_0044</t>
  </si>
  <si>
    <t>3.5.1.89</t>
  </si>
  <si>
    <t>R05917</t>
  </si>
  <si>
    <t>PAS_chr1-1_0459</t>
  </si>
  <si>
    <t>R01009</t>
  </si>
  <si>
    <t>2.4.1.83</t>
  </si>
  <si>
    <t>PAS_c121_0009</t>
  </si>
  <si>
    <t>R00181</t>
  </si>
  <si>
    <t>PAS_FragB_0061</t>
  </si>
  <si>
    <t>R00341</t>
  </si>
  <si>
    <t>4.1.1.49</t>
  </si>
  <si>
    <t>PAS_chr4_0369</t>
  </si>
  <si>
    <t>R00858</t>
  </si>
  <si>
    <t>1.8.1.2</t>
  </si>
  <si>
    <t>PAS_chr4_0280</t>
  </si>
  <si>
    <t>R07392</t>
  </si>
  <si>
    <t>4.2.1.109</t>
  </si>
  <si>
    <t>PAS_chr4_0272</t>
  </si>
  <si>
    <t>R00196</t>
  </si>
  <si>
    <t>1.1.2.3</t>
  </si>
  <si>
    <t>PAS_chr4_0248</t>
  </si>
  <si>
    <t>R01090</t>
  </si>
  <si>
    <t>R01214</t>
  </si>
  <si>
    <t>R02199</t>
  </si>
  <si>
    <t>2.6.1.42</t>
  </si>
  <si>
    <t>PAS_chr4_0233</t>
  </si>
  <si>
    <t>R00257</t>
  </si>
  <si>
    <t>6.3.5.1</t>
  </si>
  <si>
    <t>PAS_FragB_0053</t>
  </si>
  <si>
    <t>R03425</t>
  </si>
  <si>
    <t>PAS_chr1-4_0538</t>
  </si>
  <si>
    <t>1.3.3.6</t>
  </si>
  <si>
    <t>PAS_chr4_0213</t>
  </si>
  <si>
    <t>R01056</t>
  </si>
  <si>
    <t>5.3.1.6</t>
  </si>
  <si>
    <t>PAS_chr4_0598</t>
  </si>
  <si>
    <t>R06516</t>
  </si>
  <si>
    <t>R00945</t>
  </si>
  <si>
    <t>2.1.2.1</t>
  </si>
  <si>
    <t>R06258</t>
  </si>
  <si>
    <t>2.4.1.130</t>
  </si>
  <si>
    <t>R06259</t>
  </si>
  <si>
    <t>R06260</t>
  </si>
  <si>
    <t>R06261</t>
  </si>
  <si>
    <t>PAS_chr1-3_0052</t>
  </si>
  <si>
    <t>R01078</t>
  </si>
  <si>
    <t>2.8.1.6</t>
  </si>
  <si>
    <t>PAS_chr1-1_0389</t>
  </si>
  <si>
    <t>R01086</t>
  </si>
  <si>
    <t>4.3.2.1</t>
  </si>
  <si>
    <t>R03662</t>
  </si>
  <si>
    <t>6.1.1.11</t>
  </si>
  <si>
    <t>R08218</t>
  </si>
  <si>
    <t>PAS_chr1-4_0083</t>
  </si>
  <si>
    <t>R00678</t>
  </si>
  <si>
    <t>PAS_chr4_0343</t>
  </si>
  <si>
    <t>R04640</t>
  </si>
  <si>
    <t>5.3.1.16</t>
  </si>
  <si>
    <t>PAS_chr4_0335</t>
  </si>
  <si>
    <t>R02521</t>
  </si>
  <si>
    <t>1.13.11.27</t>
  </si>
  <si>
    <t>PAS_chr4_0330</t>
  </si>
  <si>
    <t>2.5.1.49</t>
  </si>
  <si>
    <t>R01287</t>
  </si>
  <si>
    <t>PAS_chr4_0311</t>
  </si>
  <si>
    <t>1.3.1.38</t>
  </si>
  <si>
    <t>R07761</t>
  </si>
  <si>
    <t>PAS_chr4_0294</t>
  </si>
  <si>
    <t>R01073</t>
  </si>
  <si>
    <t>2.4.2.18</t>
  </si>
  <si>
    <t>PAS_chr4_0437</t>
  </si>
  <si>
    <t>R01715</t>
  </si>
  <si>
    <t>5.4.99.5</t>
  </si>
  <si>
    <t>PAS_chr4_0418</t>
  </si>
  <si>
    <t>R00036</t>
  </si>
  <si>
    <t>4.2.1.24</t>
  </si>
  <si>
    <t>PAS_chr1-4_0049</t>
  </si>
  <si>
    <t>1.1.1.3</t>
  </si>
  <si>
    <t>R01775</t>
  </si>
  <si>
    <t>PAS_chr1-1_0132</t>
  </si>
  <si>
    <t>2.4.2.1</t>
  </si>
  <si>
    <t>R01863</t>
  </si>
  <si>
    <t>R01969</t>
  </si>
  <si>
    <t>R02147</t>
  </si>
  <si>
    <t>R02295</t>
  </si>
  <si>
    <t>R02484</t>
  </si>
  <si>
    <t>R02557</t>
  </si>
  <si>
    <t>R02748</t>
  </si>
  <si>
    <t>PAS_chr1-1_0475</t>
  </si>
  <si>
    <t>R00351</t>
  </si>
  <si>
    <t>PAS_chr1-1_0107</t>
  </si>
  <si>
    <t>R00248</t>
  </si>
  <si>
    <t>PAS_chr1-1_0072</t>
  </si>
  <si>
    <t>4.1.2.13</t>
  </si>
  <si>
    <t>R01070</t>
  </si>
  <si>
    <t>PAS_chr4_0408</t>
  </si>
  <si>
    <t>R02038</t>
  </si>
  <si>
    <t>2.7.7.14</t>
  </si>
  <si>
    <t>PAS_chr4_0398</t>
  </si>
  <si>
    <t>1.5.1.2</t>
  </si>
  <si>
    <t>R01251</t>
  </si>
  <si>
    <t>PAS_chr4_0730</t>
  </si>
  <si>
    <t>3.1.3.25</t>
  </si>
  <si>
    <t>R01185</t>
  </si>
  <si>
    <t>PAS_chr1-1_0067</t>
  </si>
  <si>
    <t>R08193</t>
  </si>
  <si>
    <t>5.4.2.3</t>
  </si>
  <si>
    <t>PAS_chr1-4_0198</t>
  </si>
  <si>
    <t>R02473</t>
  </si>
  <si>
    <t>6.3.2.1</t>
  </si>
  <si>
    <t>PAS_chr1-4_0181</t>
  </si>
  <si>
    <t>R00137</t>
  </si>
  <si>
    <t>R03005</t>
  </si>
  <si>
    <t>PAS_chr1-4_0160</t>
  </si>
  <si>
    <t>1.1.1.23</t>
  </si>
  <si>
    <t>R01163</t>
  </si>
  <si>
    <t>R03012</t>
  </si>
  <si>
    <t>PAS_chr4_0703</t>
  </si>
  <si>
    <t>R04558</t>
  </si>
  <si>
    <t>PAS_chr4_0691</t>
  </si>
  <si>
    <t>R07770</t>
  </si>
  <si>
    <t>2.7.7.63</t>
  </si>
  <si>
    <t>R07771</t>
  </si>
  <si>
    <t>PAS_chr4_0795</t>
  </si>
  <si>
    <t>R04371</t>
  </si>
  <si>
    <t>4.2.1.36</t>
  </si>
  <si>
    <t>PAS_chr4_0785</t>
  </si>
  <si>
    <t>R00253</t>
  </si>
  <si>
    <t>6.3.1.2</t>
  </si>
  <si>
    <t>PAS_chr4_0783</t>
  </si>
  <si>
    <t>R00847</t>
  </si>
  <si>
    <t>2.7.1.30</t>
  </si>
  <si>
    <t>PAS_chr4_0013</t>
  </si>
  <si>
    <t>R00026</t>
  </si>
  <si>
    <t>3.2.1.21</t>
  </si>
  <si>
    <t>PAS_chr1-4_0514</t>
  </si>
  <si>
    <t>R03650</t>
  </si>
  <si>
    <t>6.1.1.16</t>
  </si>
  <si>
    <t>PAS_chr1-4_0685</t>
  </si>
  <si>
    <t>2.4.1.119</t>
  </si>
  <si>
    <t>R05976</t>
  </si>
  <si>
    <t>PAS_chr1-4_0496</t>
  </si>
  <si>
    <t>R00497</t>
  </si>
  <si>
    <t>6.3.2.3</t>
  </si>
  <si>
    <t>PAS_chr1-4_0458</t>
  </si>
  <si>
    <t>R01209</t>
  </si>
  <si>
    <t>4.2.1.9</t>
  </si>
  <si>
    <t>R04441</t>
  </si>
  <si>
    <t>PAS_chr1-4_0450</t>
  </si>
  <si>
    <t>R04591</t>
  </si>
  <si>
    <t>6.3.2.6</t>
  </si>
  <si>
    <t>PAS_chr1-4_0429</t>
  </si>
  <si>
    <t>R01123</t>
  </si>
  <si>
    <t>5.3.3.2</t>
  </si>
  <si>
    <t>PAS_chr1-4_0425</t>
  </si>
  <si>
    <t>R07767</t>
  </si>
  <si>
    <t>2.8.1.8</t>
  </si>
  <si>
    <t>R07768</t>
  </si>
  <si>
    <t>#</t>
  </si>
  <si>
    <t>RXNID</t>
  </si>
  <si>
    <t>GENE ASSOCIATION</t>
  </si>
  <si>
    <t>LOWER BOUND</t>
  </si>
  <si>
    <t>UPPER BOUND</t>
  </si>
  <si>
    <t>COMPARTMENT</t>
  </si>
  <si>
    <t>SUBSYSTEM</t>
  </si>
  <si>
    <t>SBO TERM</t>
  </si>
  <si>
    <t>REPLACEMENT ID</t>
  </si>
  <si>
    <t>R00005</t>
  </si>
  <si>
    <t>urea-1-carboxylate amidohydrolase</t>
  </si>
  <si>
    <t>3.5.1.54</t>
  </si>
  <si>
    <t>c</t>
  </si>
  <si>
    <t>Arginine and proline metabolism</t>
  </si>
  <si>
    <t>pyruvate:pyruvate acetaldehydetransferase (decarboxylating);</t>
  </si>
  <si>
    <t>Pantothenate and CoA biosynthesis</t>
  </si>
  <si>
    <t>alpha,alpha-trehalose glucohydrolase</t>
  </si>
  <si>
    <t>Starch and sucrose metabolism</t>
  </si>
  <si>
    <t>pyruvate:thiamin diphosphate acetaldehydetransferase</t>
  </si>
  <si>
    <t>Glycolysis / Gluconeogenesis</t>
  </si>
  <si>
    <t>Glyoxylate and dicarboxylate metabolism</t>
  </si>
  <si>
    <t>cellobiose glucohydrolase</t>
  </si>
  <si>
    <t>R00028</t>
  </si>
  <si>
    <t>maltose glucohydrolase</t>
  </si>
  <si>
    <t>3.2.1.20</t>
  </si>
  <si>
    <t>5-aminolevulinate hydro-lyase (adding 5-aminolevulinate and</t>
  </si>
  <si>
    <t>Porphyrin and chlorophyll metabolism</t>
  </si>
  <si>
    <t>Riboflavin metabolism</t>
  </si>
  <si>
    <t>porphobilinogen:(4-[2-carboxyethyl]-3-[carboxymethyl]pyrrol-2-</t>
  </si>
  <si>
    <t>Purine metabolism</t>
  </si>
  <si>
    <t>R00089</t>
  </si>
  <si>
    <t>ATP diphosphate-lyase (cyclizing; 3',5'-cyclic-AMP-forming)</t>
  </si>
  <si>
    <t>4.6.1.1</t>
  </si>
  <si>
    <t>R00093</t>
  </si>
  <si>
    <t>L-glutamate:NAD+ oxidoreductase (transaminating)</t>
  </si>
  <si>
    <t>1.4.1.14</t>
  </si>
  <si>
    <t>Alanine, aspartate and glutamate metabolism</t>
  </si>
  <si>
    <t>glutathione:NAD+ oxidoreductase</t>
  </si>
  <si>
    <t>R00100</t>
  </si>
  <si>
    <t>NADH:ferricytochrome-b5 oxidoreductase</t>
  </si>
  <si>
    <t>1.6.2.2</t>
  </si>
  <si>
    <t>Amino sugar and nucleotide sugar metabolism</t>
  </si>
  <si>
    <t>Nicotinate and nicotinamide metabolism</t>
  </si>
  <si>
    <t>R00104</t>
  </si>
  <si>
    <t>ATP:NAD+ 2'-phosphotransferase</t>
  </si>
  <si>
    <t>2.7.1.23</t>
  </si>
  <si>
    <t>L-Glutamate:NADP+ oxidoreductase (transaminating)</t>
  </si>
  <si>
    <t>Glutathione metabolism</t>
  </si>
  <si>
    <t>R00118</t>
  </si>
  <si>
    <t>NADP+ 2'-phosphohydrolase</t>
  </si>
  <si>
    <t>3.1.3.-</t>
  </si>
  <si>
    <t>R00125</t>
  </si>
  <si>
    <t>P1,P4-bis(5'-adenosyl)-tetraphosphate nucleotidebisphosphohydrolase</t>
  </si>
  <si>
    <t>3.6.1.41</t>
  </si>
  <si>
    <t>R00126</t>
  </si>
  <si>
    <t>ADP:ATP adenylyltransferase</t>
  </si>
  <si>
    <t>2.7.7.53</t>
  </si>
  <si>
    <t>ATP:AMP phosphotransferase</t>
  </si>
  <si>
    <t>ATP:dephospho-CoA 3'-phosphotransferase</t>
  </si>
  <si>
    <t>ATP:nicotinamide-nucleotide adenylyltransferase</t>
  </si>
  <si>
    <t>Carbon-dioxide:ammonia ligase</t>
  </si>
  <si>
    <t>Pyrimidine metabolism</t>
  </si>
  <si>
    <t>ATP:UDP phosphotransferase</t>
  </si>
  <si>
    <t>ATP:UMP phosphotransferase</t>
  </si>
  <si>
    <t>2.7.4.4         2.7.4.14        2.7.4.22</t>
  </si>
  <si>
    <t>R00160</t>
  </si>
  <si>
    <t>FAD nucleotidohydrolase</t>
  </si>
  <si>
    <t>3.6.1.9         3.6.1.18</t>
  </si>
  <si>
    <t>R00161</t>
  </si>
  <si>
    <t>ATP:FMN adenylyltransferase</t>
  </si>
  <si>
    <t>2.7.7.2</t>
  </si>
  <si>
    <t>ATP:L-methionine S-adenosyltransferase</t>
  </si>
  <si>
    <t>Cysteine and methionine metabolism</t>
  </si>
  <si>
    <t>S-adenosyl-L-methionine carboxy-lyase</t>
  </si>
  <si>
    <t>AMP aminohydrolase</t>
  </si>
  <si>
    <t>ATP:adenosine 5'-phosphotransferase</t>
  </si>
  <si>
    <t>AMP:diphosphate phospho-D-ribosyltransferase</t>
  </si>
  <si>
    <t>R00191</t>
  </si>
  <si>
    <t>adenosine 3',5'-phosphate 5'-nucleotidohydrolase</t>
  </si>
  <si>
    <t>3.1.4.17        3.1.4.53</t>
  </si>
  <si>
    <t>S-Adenosyl-L-homocysteine hydrolase</t>
  </si>
  <si>
    <t>(S)-Lactate:ferricytochrome-c 2-oxidoreductase</t>
  </si>
  <si>
    <t>Pyruvate metabolism</t>
  </si>
  <si>
    <t>ATP:pyruvate 2-O-phosphotransferase</t>
  </si>
  <si>
    <t>(S)-malate:NAD+ oxidoreductase (decarboxylating)</t>
  </si>
  <si>
    <t>L-serine ammonia-lyase</t>
  </si>
  <si>
    <t>Glycine, serine and threonine metabolism</t>
  </si>
  <si>
    <t>R00227</t>
  </si>
  <si>
    <t>Acetyl-CoA hydrolase</t>
  </si>
  <si>
    <t>3.1.2.1</t>
  </si>
  <si>
    <t>Acetate:CoA ligase (AMP-forming)</t>
  </si>
  <si>
    <t>Acetyl-CoA:acetyl-CoA C-acetyltransferase</t>
  </si>
  <si>
    <t>Fatty acid metabolism</t>
  </si>
  <si>
    <t>ATP:L-glutamate 5-phosphotransferase</t>
  </si>
  <si>
    <t>L-Glutamate:NAD+ oxidoreductase (deaminating)</t>
  </si>
  <si>
    <t>L-Glutamate 5-semialdehyde:NAD+ oxidoreductase</t>
  </si>
  <si>
    <t>L-Glutamate:NADP+ oxidoreductase (deaminating)</t>
  </si>
  <si>
    <t>5-oxo-L-proline amidohydrolase (ATP-hydrolysing)</t>
  </si>
  <si>
    <t>L-Glutamate:ammonia ligase (ADP-forming)</t>
  </si>
  <si>
    <t>Deamido-NAD+:L-glutamine amido-ligase (AMP-forming)</t>
  </si>
  <si>
    <t>L-Alanine:2-oxoglutarate aminotransferase</t>
  </si>
  <si>
    <t>R00259</t>
  </si>
  <si>
    <t>Acetyl-CoA:L-glutamate N-acetyltransferase</t>
  </si>
  <si>
    <t>2.3.1.1</t>
  </si>
  <si>
    <t>L-glutamate 1-carboxy-lyase (4-aminobutanoate-forming)</t>
  </si>
  <si>
    <t>Isocitrate:NADP+ oxidoreductase (decarboxylating)</t>
  </si>
  <si>
    <t>oxalosuccinate carboxy-lyase (2-oxoglutarate-forming)</t>
  </si>
  <si>
    <t>Citrate cycle (TCA cycle)</t>
  </si>
  <si>
    <t>R00271</t>
  </si>
  <si>
    <t>acetyl-CoA:2-oxoglutarate C-acetyltransferase</t>
  </si>
  <si>
    <t>2.3.3.14</t>
  </si>
  <si>
    <t>Lysine biosynthesis</t>
  </si>
  <si>
    <t>glutathione:hydrogen-peroxide oxidoreductase</t>
  </si>
  <si>
    <t>R00287</t>
  </si>
  <si>
    <t>UDP-glucose glucophosphohydrolase</t>
  </si>
  <si>
    <t>UTP:alpha-D-glucose-1-phosphate uridylyltransferase</t>
  </si>
  <si>
    <t>protoheme ferro-lyase (protoporphyrin-forming)</t>
  </si>
  <si>
    <t>R00328</t>
  </si>
  <si>
    <t>GDP phosphohydrolase</t>
  </si>
  <si>
    <t>3.6.1.5         3.6.1.6         3.6.1.42</t>
  </si>
  <si>
    <t>ATP:GDP phosphotransferase</t>
  </si>
  <si>
    <t>ATP:GMP phosphotransferase</t>
  </si>
  <si>
    <t>GTP phosphohydrolase</t>
  </si>
  <si>
    <t>ATP:oxaloacetate carboxy-lyase</t>
  </si>
  <si>
    <t>(S)-malate:NAD+ oxidoreductase</t>
  </si>
  <si>
    <t>Pyruvate:carbon-dioxide ligase (ADP-forming)</t>
  </si>
  <si>
    <t>acetyl-CoA:oxaloacetate C-acetyltransferase (thioester-hydrolysing)</t>
  </si>
  <si>
    <t>L-Aspartate:2-oxoglutarate aminotransferase</t>
  </si>
  <si>
    <t>R00357</t>
  </si>
  <si>
    <t>L-Aspartic acid:oxygen oxidoreductase (deaminating)</t>
  </si>
  <si>
    <t>R00366</t>
  </si>
  <si>
    <t>glycine:oxygen oxidoreductase (deaminating);</t>
  </si>
  <si>
    <t>Deoxyadenosine 5'-triphosphate:DNA deoxynucleotidyltransferase</t>
  </si>
  <si>
    <t>Deoxyguanosine 5'-triphosphate:DNA deoxynucleotidyltransferase</t>
  </si>
  <si>
    <t>Deoxycytidine triphosphate:DNA deoxynucleotidyltransferase</t>
  </si>
  <si>
    <t>deoxythymidine triphosphate:DNA deoxynucleotidyltransferase</t>
  </si>
  <si>
    <t>UTP:N-acetyl-alpha-D-glucosamine-1-phosphate uridylyltransferase</t>
  </si>
  <si>
    <t>R00425</t>
  </si>
  <si>
    <t>GTP 7,8-8,9-dihydrolase (diphosphate-forming)</t>
  </si>
  <si>
    <t>3.5.4.25</t>
  </si>
  <si>
    <t>GTP diphosphohydrolase (diphosphate-forming);</t>
  </si>
  <si>
    <t>GTP 8,9-hydrolase</t>
  </si>
  <si>
    <t>Folate biosynthesis</t>
  </si>
  <si>
    <t>Succinate:CoA ligase (GDP-forming)</t>
  </si>
  <si>
    <t>R00434</t>
  </si>
  <si>
    <t>GTP diphosphate-lyase (cyclizing; 3',5'-cyclic-GMP-forming)</t>
  </si>
  <si>
    <t>ATP:polynucleotide adenylyltransferase;</t>
  </si>
  <si>
    <t>GTP:RNA guanylyltransferase (DNA-directed);</t>
  </si>
  <si>
    <t>2.7.7.6         2.7.7.48</t>
  </si>
  <si>
    <t>CTP:RNA cytidylyltransferase (DNA-directed);</t>
  </si>
  <si>
    <t>UTP:RNA uridylyltransferase</t>
  </si>
  <si>
    <t>2.7.7.6         2.7.7.48        2.7.7.52</t>
  </si>
  <si>
    <t>(S)-ureidoglycolate amidohydrolase (decarboxylating)</t>
  </si>
  <si>
    <t>acetyl-CoA:glyoxylate C-acetyltransferase (thioester-hydrolysing,</t>
  </si>
  <si>
    <t>isocitrate glyoxylate-lyase (succinate-forming)</t>
  </si>
  <si>
    <t>ATP:L-aspartate 4-phosphotransferase</t>
  </si>
  <si>
    <t>L-Asparagine amidohydrolase</t>
  </si>
  <si>
    <t>L-aspartate 1-carboxy-lyase (beta-alanine-forming)</t>
  </si>
  <si>
    <t>beta-Alanine metabolism</t>
  </si>
  <si>
    <t>glutathione gamma-glutamylaminopeptidase</t>
  </si>
  <si>
    <t>gamma-L-glutamyl-L-cysteine:glycine ligase (ADP-forming)</t>
  </si>
  <si>
    <t>R00507</t>
  </si>
  <si>
    <t>3'-phosphoadenylyl-sulfate sulfohydrolase;</t>
  </si>
  <si>
    <t>3'-Phospho-5'-adenylyl sulfate 3'-phosphohydrolase</t>
  </si>
  <si>
    <t>Sulfur metabolism</t>
  </si>
  <si>
    <t>ATP:adenylylsulfate 3'-phosphotransferase</t>
  </si>
  <si>
    <t>ATP:CMP phosphotransferase</t>
  </si>
  <si>
    <t>ATP:cytidine 5'-phosphotransferase</t>
  </si>
  <si>
    <t>GTP:cytidine 5'-phosphotransferase</t>
  </si>
  <si>
    <t>R00519</t>
  </si>
  <si>
    <t>Formate:NAD+ oxidoreductase</t>
  </si>
  <si>
    <t>1.2.1.2</t>
  </si>
  <si>
    <t>ATP:sulfate adenylyltransferase</t>
  </si>
  <si>
    <t>R00549</t>
  </si>
  <si>
    <t>ATP:riboflavin 5'-phosphotransferase</t>
  </si>
  <si>
    <t>2.7.1.26</t>
  </si>
  <si>
    <t>L-Arginine amidinohydrolase</t>
  </si>
  <si>
    <t>ATP:CDP phosphotransferase</t>
  </si>
  <si>
    <t>UTP:ammonia ligase (ADP-forming)</t>
  </si>
  <si>
    <t>hydrogen-carbonate:L-glutamine amido-ligase (ADP-forming,</t>
  </si>
  <si>
    <t>L-aspartate:L-glutamine amido-ligase (AMP-forming)</t>
  </si>
  <si>
    <t>R00582</t>
  </si>
  <si>
    <t>O-phospho-L-serine phosphohydrolase</t>
  </si>
  <si>
    <t>3.1.3.3</t>
  </si>
  <si>
    <t>Thiamine metabolism</t>
  </si>
  <si>
    <t>R00619</t>
  </si>
  <si>
    <t>ATP:thiamine diphosphotransferase</t>
  </si>
  <si>
    <t>2.7.6.2</t>
  </si>
  <si>
    <t>R00650</t>
  </si>
  <si>
    <t>S-Adenosyl-L-methionine:L-homocysteine S-methyltransferase</t>
  </si>
  <si>
    <t>2.1.1.10</t>
  </si>
  <si>
    <t>2-phospho-D-glycerate hydro-lyase (phosphoenolpyruvate-forming)</t>
  </si>
  <si>
    <t>Uridine triphosphate pyrophosphohydrolase</t>
  </si>
  <si>
    <t>L-Ornithine:2-oxo-acid aminotransferase</t>
  </si>
  <si>
    <t>R00669</t>
  </si>
  <si>
    <t>N2-Acetyl-L-ornithine amidohydrolase</t>
  </si>
  <si>
    <t>L-ornithine carboxy-lyase (putrescine-forming)</t>
  </si>
  <si>
    <t>L-serine hydro-lyase (adding indole; L-tryptophan-forming)</t>
  </si>
  <si>
    <t>Phenylalanine, tyrosine and tryptophan biosynthesis</t>
  </si>
  <si>
    <t>L-tryptophan:oxygen 2,3-oxidoreductase (decyclizing)</t>
  </si>
  <si>
    <t>1.13.11.11      1.13.11.52</t>
  </si>
  <si>
    <t>Tryptophan metabolism</t>
  </si>
  <si>
    <t>L-Phenylalanine:2-oxoglutarate aminotransferase</t>
  </si>
  <si>
    <t>Phenylalanine metabolism</t>
  </si>
  <si>
    <t>Farnesyl-diphosphate:farnesyl-diphosphate farnesyltransferase</t>
  </si>
  <si>
    <t>Steroid biosynthesis</t>
  </si>
  <si>
    <t>3-Oxopropanoate:NAD+ oxidoreductase (decarboxylating,</t>
  </si>
  <si>
    <t>(S)-1-pyrroline-5-carboxylate:NAD+ oxidoreductase</t>
  </si>
  <si>
    <t>R00710</t>
  </si>
  <si>
    <t>Acetaldehyde:NAD+ oxidoreductase</t>
  </si>
  <si>
    <t>Succinate-semialdehyde:NADP+ oxidoreductase</t>
  </si>
  <si>
    <t>R00715</t>
  </si>
  <si>
    <t>N6-(L-1,3-Dicarboxypropyl)-L-lysine:NAD+ oxidoreductase</t>
  </si>
  <si>
    <t>1.5.1.7</t>
  </si>
  <si>
    <t>N6-(L-1,3-Dicarboxypropyl)-L-lysine:NADP+ oxidoreductase</t>
  </si>
  <si>
    <t>L-Tyrosine:2-oxoglutarate aminotransferase</t>
  </si>
  <si>
    <t>Ubiquinone and other terpenoid-quinone biosynthesis</t>
  </si>
  <si>
    <t>Acetyl-CoA:carbon-dioxide ligase (ADP-forming)</t>
  </si>
  <si>
    <t>6.4.1.2</t>
  </si>
  <si>
    <t>L-threonine acetaldehyde-lyase (glycine-forming)</t>
  </si>
  <si>
    <t>Ethanol:NAD+ oxidoreductase</t>
  </si>
  <si>
    <t>R00755</t>
  </si>
  <si>
    <t>4.1.1.1</t>
  </si>
  <si>
    <t>L-glutamine:D-fructose-6-phosphate isomerase (deaminating);</t>
  </si>
  <si>
    <t>R00774</t>
  </si>
  <si>
    <t>Urea:carbon-dioxide ligase (ADP-forming)</t>
  </si>
  <si>
    <t>6.3.4.6</t>
  </si>
  <si>
    <t>succinyl-CoA:glycine C-succinyltransferase (decarboxylating)</t>
  </si>
  <si>
    <t>R00841</t>
  </si>
  <si>
    <t>sn-glycerol-3-phosphate phosphohydrolase</t>
  </si>
  <si>
    <t>3.1.3.21</t>
  </si>
  <si>
    <t>Glycerolipid metabolism</t>
  </si>
  <si>
    <t>sn-Glycerol-3-phosphate:NAD+ 2-oxidoreductase</t>
  </si>
  <si>
    <t>Glycerophospholipid metabolism</t>
  </si>
  <si>
    <t>ATP:glycerol 3-phosphotransferase</t>
  </si>
  <si>
    <t>sn-Glycerol-3-phosphate:(acceptor) 2-oxidoreductase</t>
  </si>
  <si>
    <t>hydrogen-sulfide:NADP+ oxidoreductase</t>
  </si>
  <si>
    <t>R00859</t>
  </si>
  <si>
    <t>Hydrogen-sulfide:ferredoxin oxidoreductase</t>
  </si>
  <si>
    <t>1.8.7.1</t>
  </si>
  <si>
    <t>ATP:D-fructose 6-phosphotransferase</t>
  </si>
  <si>
    <t>Fructose and mannose metabolism</t>
  </si>
  <si>
    <t>D-Glucitol:NAD+ 2-oxidoreductase</t>
  </si>
  <si>
    <t>R00883</t>
  </si>
  <si>
    <t>GDP:D-mannose-1-phosphate guanylyltransferase</t>
  </si>
  <si>
    <t>2.7.7.22</t>
  </si>
  <si>
    <t>R00885</t>
  </si>
  <si>
    <t>GTP:alpha-D-mannose-1-phosphate guanylyltransferase</t>
  </si>
  <si>
    <t>2.7.7.13</t>
  </si>
  <si>
    <t>L-serine hydro-lyase (adding hydrogen sulfide, L-cysteine-forming)</t>
  </si>
  <si>
    <t>L-Cysteine:oxygen oxidoreductase</t>
  </si>
  <si>
    <t>L-glutamate:L-cysteine gamma-ligase (ADP-forming)</t>
  </si>
  <si>
    <t>O3-acetyl-L-serine:hydrogen-sulfide</t>
  </si>
  <si>
    <t>2.5.1.47        2.5.1.65</t>
  </si>
  <si>
    <t>L-cysteinylglycine dipeptidase</t>
  </si>
  <si>
    <t>beta-alanine:2-oxoglutarate aminotransferase</t>
  </si>
  <si>
    <t>Propanoate metabolism</t>
  </si>
  <si>
    <t>Valine, leucine and isoleucine degradation</t>
  </si>
  <si>
    <t>5,6,7,8-Tetrahydrofolate:NAD+ oxidoreductase</t>
  </si>
  <si>
    <t>5,6,7,8-Tetrahydrofolate:NADP+ oxidoreductase</t>
  </si>
  <si>
    <t>R00942</t>
  </si>
  <si>
    <t>Tetrahydrofolate:L-glutamate gamma-ligase (ADP-forming)</t>
  </si>
  <si>
    <t>6.3.2.17</t>
  </si>
  <si>
    <t>5,10-Methylenetetrahydrofolate:glycine hydroxymethyltransferase</t>
  </si>
  <si>
    <t>alpha-D-Glucose 1-phosphate 1,6-phosphomutase</t>
  </si>
  <si>
    <t>ATP:uridine 5'-phosphotransferase</t>
  </si>
  <si>
    <t>orotidine-5'-phosphate carboxy-lyase (UMP-forming)</t>
  </si>
  <si>
    <t>UMP:diphosphate phospho-alpha-D-ribosyltransferase</t>
  </si>
  <si>
    <t>GTP:uridine 5'-phosphotransferase</t>
  </si>
  <si>
    <t>R00974</t>
  </si>
  <si>
    <t>Cytosine aminohydrolase</t>
  </si>
  <si>
    <t>chorismate pyruvate-lyase (amino-accepting; anthranilate-forming)</t>
  </si>
  <si>
    <t>L-Kynurenine hydrolase</t>
  </si>
  <si>
    <t>(2R,3S)-3-methylmalate:NAD+ oxidoreductase</t>
  </si>
  <si>
    <t>Valine, leucine and isoleucine biosynthesis</t>
  </si>
  <si>
    <t>L-threonine ammonia-lyase (2-oxobutanoate-forming)</t>
  </si>
  <si>
    <t>R01001</t>
  </si>
  <si>
    <t>L-cystathionine cysteine-lyase (deaminating; 2-oxobutanoate-forming)</t>
  </si>
  <si>
    <t>R01004</t>
  </si>
  <si>
    <t>Dolichyl-diphosphate phosphohydrolase</t>
  </si>
  <si>
    <t>3.6.1.43</t>
  </si>
  <si>
    <t>UDPglucose:dolichyl-phosphate beta-D-glucosyltransferase</t>
  </si>
  <si>
    <t>R01011</t>
  </si>
  <si>
    <t>ATP:glycerone phosphotransferase</t>
  </si>
  <si>
    <t>2.7.1.29</t>
  </si>
  <si>
    <t>D-glyceraldehyde-3-phosphate aldose-ketose-isomerase</t>
  </si>
  <si>
    <t>CTP:dolichol O-phosphotransferase</t>
  </si>
  <si>
    <t>R01021</t>
  </si>
  <si>
    <t>ATP:choline phosphotransferase</t>
  </si>
  <si>
    <t>2.7.1.32</t>
  </si>
  <si>
    <t>sn-Glycero-3-phosphocholine glycerophosphohydrolase</t>
  </si>
  <si>
    <t>R01036</t>
  </si>
  <si>
    <t>Glycerol:NAD+ oxidoreductase</t>
  </si>
  <si>
    <t>R01041</t>
  </si>
  <si>
    <t>Glycerol:NADP+ oxidoreductase</t>
  </si>
  <si>
    <t>ATP:D-ribose-5-phosphate diphosphotransferase</t>
  </si>
  <si>
    <t>Pentose phosphate pathway</t>
  </si>
  <si>
    <t>ATP:D-ribose 5-phosphotransferase</t>
  </si>
  <si>
    <t>D-ribose-5-phosphate aldose-ketose-isomerase</t>
  </si>
  <si>
    <t>D-Ribose 1,5-phosphomutase</t>
  </si>
  <si>
    <t>D-glyceraldehyde-3-phosphate:NAD+ oxidoreductase (phosphorylating)</t>
  </si>
  <si>
    <t>beta-D-fructose-1,6-bisphosphate D-glyceraldehyde-3-phosphate-lyase</t>
  </si>
  <si>
    <t>1-(5-phospho-D-ribosyl)-ATP:diphosphate</t>
  </si>
  <si>
    <t>Histidine metabolism</t>
  </si>
  <si>
    <t>5-phosphoribosylamine:diphosphate phospho-alpha-D-ribosyltransferase</t>
  </si>
  <si>
    <t>N-(5-Phospho-D-ribosyl)anthranilate:pyrophosphate</t>
  </si>
  <si>
    <t>biotin:CoA ligase (AMP-forming);</t>
  </si>
  <si>
    <t>6.2.1.11        6.3.4.9         6.3.4.10        6.3.4.11</t>
  </si>
  <si>
    <t>Biotin metabolism</t>
  </si>
  <si>
    <t>dethiobiotin:sulfur sulfurtransferase</t>
  </si>
  <si>
    <t>(S)-malate hydro-lyase (fumarate-forming)</t>
  </si>
  <si>
    <t>N6-(1,2-dicarboxyethyl)AMP AMP-lyase (fumarate-forming)</t>
  </si>
  <si>
    <t>2-(Nomega-L-arginino)succinate arginine-lyase (fumarate-forming)</t>
  </si>
  <si>
    <t>L-Leucine:2-oxoglutarate aminotransferase</t>
  </si>
  <si>
    <t>1.1.1.21</t>
  </si>
  <si>
    <t>ATP:(R)-5-diphosphomevalonate carboxy-lyase (adding ATP;</t>
  </si>
  <si>
    <t>Terpenoid backbone biosynthesis</t>
  </si>
  <si>
    <t>delta2-isopentenyl-diphosphate:tRNA isopentenyltransferase</t>
  </si>
  <si>
    <t>2.5.1.8</t>
  </si>
  <si>
    <t>Isopentenyl-diphosphate delta3-delta2-isomerase</t>
  </si>
  <si>
    <t>IMP 1,2-hydrolase (decyclizing)</t>
  </si>
  <si>
    <t>IMP:L-aspartate ligase (GDP-forming)</t>
  </si>
  <si>
    <t>ATP:dADP phosphotransferase</t>
  </si>
  <si>
    <t>L-Histidinal:NAD+ oxidoreductase</t>
  </si>
  <si>
    <t>Butanoyl-CoA:oxygen 2-oxidoreductase</t>
  </si>
  <si>
    <t>butanoyl-CoA:acetyl-CoA C-butanoyltransferase</t>
  </si>
  <si>
    <t>1D-myo-Inositol 1-phosphate phosphohydrolase</t>
  </si>
  <si>
    <t>Inositol phosphate metabolism</t>
  </si>
  <si>
    <t>R01206</t>
  </si>
  <si>
    <t>[1,4-(N-Acetyl-beta-D-glucosaminyl)]n glycanohydrolase</t>
  </si>
  <si>
    <t>3.2.1.14</t>
  </si>
  <si>
    <t>2,3-Dihydroxy-3-methylbutanoate hydro-lyase</t>
  </si>
  <si>
    <t>acetyl-CoA:3-methyl-2-oxobutanoate C-acetyltransferase</t>
  </si>
  <si>
    <t>L-Valine:2-oxoglutarate aminotransferase</t>
  </si>
  <si>
    <t>R01215</t>
  </si>
  <si>
    <t>L-Valine:pyruvate aminotransferase</t>
  </si>
  <si>
    <t>5,10-methylenetetrahydrofolate:NAD+ oxidoreductase</t>
  </si>
  <si>
    <t>R01224</t>
  </si>
  <si>
    <t>5-methyltetrahydrofolate:NADP+ oxidoreductase</t>
  </si>
  <si>
    <t>1.5.1.20</t>
  </si>
  <si>
    <t>5,10-Methylenetetrahydrofolate:3-methyl-2-oxobutanoate</t>
  </si>
  <si>
    <t>GMP:diphosphate 5-phospho-alpha-D-ribosyltransferase</t>
  </si>
  <si>
    <t>Xanthosine-5'-phosphate:L-glutamine amido-ligase (AMP-forming)</t>
  </si>
  <si>
    <t>R01234</t>
  </si>
  <si>
    <t>Guanosine 3',5'-cyclic phosphate 5'-nucleotidohydrolase</t>
  </si>
  <si>
    <t>L-Proline:NADP+ 5-oxidoreductase</t>
  </si>
  <si>
    <t>R01253</t>
  </si>
  <si>
    <t>L-proline:(acceptor) oxidoreductase</t>
  </si>
  <si>
    <t>1.5.99.8</t>
  </si>
  <si>
    <t>Nicotinamide amidohydrolase</t>
  </si>
  <si>
    <t>Palmitoyl-CoA:oxygen 2-oxidoreductase</t>
  </si>
  <si>
    <t>R01280</t>
  </si>
  <si>
    <t>Palmitate:CoA ligase (AMP-forming)</t>
  </si>
  <si>
    <t>6.2.1.3</t>
  </si>
  <si>
    <t>Palmitoyl-CoA:L-serine C-palmitoyltransferase (decarboxylating)</t>
  </si>
  <si>
    <t>Sphingolipid metabolism</t>
  </si>
  <si>
    <t>L-cystathionine L-homocysteine-lyase (deaminating; pyruvate-forming)</t>
  </si>
  <si>
    <t>O-acetyl-L-homoserine:hydrogen sulfide</t>
  </si>
  <si>
    <t>L-serine hydro-lyase (adding homocysteine; L-cystathionine-forming)</t>
  </si>
  <si>
    <t>R01310</t>
  </si>
  <si>
    <t>Phosphatidylcholine phosphatidohydrolase</t>
  </si>
  <si>
    <t>3.1.4.4</t>
  </si>
  <si>
    <t>R01321</t>
  </si>
  <si>
    <t>CDP-choline:1,2-diacyl-sn-glycerol cholinephosphotransferase</t>
  </si>
  <si>
    <t>2.7.8.2</t>
  </si>
  <si>
    <t>citrate hydroxymutase</t>
  </si>
  <si>
    <t>ATP:D-mannose 6-phosphotransferase</t>
  </si>
  <si>
    <t>R01373</t>
  </si>
  <si>
    <t>prephenate hydro-lyase (decarboxylating; phenylpyruvate-forming)</t>
  </si>
  <si>
    <t>R01397</t>
  </si>
  <si>
    <t>carbamoyl-phosphate:L-aspartate carbamoyltransferase</t>
  </si>
  <si>
    <t>2.1.3.2</t>
  </si>
  <si>
    <t>Carbamoyl-phosphate:L-ornithine carbamoyltransferase</t>
  </si>
  <si>
    <t>R01451</t>
  </si>
  <si>
    <t>Cholesterol:NAD+ delta7-oxidoreductase</t>
  </si>
  <si>
    <t>1.3.1.21</t>
  </si>
  <si>
    <t>Acyl-CoA:cholesterol O-acyltransferase</t>
  </si>
  <si>
    <t>O-phospho-L-homoserine phosphate-lyase (adding</t>
  </si>
  <si>
    <t>R01468</t>
  </si>
  <si>
    <t>ATP:ethanolamine O-phosphotransferase</t>
  </si>
  <si>
    <t>2.7.1.82</t>
  </si>
  <si>
    <t>sn-Glycero-3-phosphoethanolamine glycerophosphohydrolase</t>
  </si>
  <si>
    <t>UDP-glucose:N-acylsphingosine D-glucosyltransferase</t>
  </si>
  <si>
    <t>ATP:3-phospho-D-glycerate 1-phosphotransferase</t>
  </si>
  <si>
    <t>3-Phospho-D-glycerate:NAD+ 2-oxidoreductase</t>
  </si>
  <si>
    <t>2-Phospho-D-glycerate 2,3-phosphomutase</t>
  </si>
  <si>
    <t>6-phospho-D-gluconate:NADP+ 2-oxidoreductase (decarboxylating)</t>
  </si>
  <si>
    <t>ATP:dAMP phosphotransferase</t>
  </si>
  <si>
    <t>acetyl-CoA:[acyl-carrier-protein] S-acetyltransferase</t>
  </si>
  <si>
    <t>Fatty acid biosynthesis</t>
  </si>
  <si>
    <t>Malonyl-CoA:[acyl-carrier-protein] S-malonyltransferase</t>
  </si>
  <si>
    <t>Sedoheptulose-7-phosphate:D-glyceraldehyde-3-phosphate</t>
  </si>
  <si>
    <t>4-Aminobutanoate:2-oxoglutarate aminotransferase</t>
  </si>
  <si>
    <t>R01658</t>
  </si>
  <si>
    <t>Dimethylallyl-diphosphate:isopentenyl-diphosphate</t>
  </si>
  <si>
    <t>2.5.1.1</t>
  </si>
  <si>
    <t>dCMP aminohydrolase</t>
  </si>
  <si>
    <t>ATP:dCMP phosphotransferase</t>
  </si>
  <si>
    <t>R01676</t>
  </si>
  <si>
    <t>Guanine aminohydrolase</t>
  </si>
  <si>
    <t>3.5.4.3</t>
  </si>
  <si>
    <t>R01706</t>
  </si>
  <si>
    <t>Oleoyl-[acyl-carrier protein] hydrolase</t>
  </si>
  <si>
    <t>5-O-(1-Carboxyvinyl)-3-phosphoshikimate phosphate-lyase</t>
  </si>
  <si>
    <t>Chorismate pyruvatemutase</t>
  </si>
  <si>
    <t>R01716</t>
  </si>
  <si>
    <t>chorismate:L-glutamine aminotransferase</t>
  </si>
  <si>
    <t>2.6.1.85</t>
  </si>
  <si>
    <t>Nicotinate D-ribonucleotide:diphosphate phosphoribosyltransferase</t>
  </si>
  <si>
    <t>R01730</t>
  </si>
  <si>
    <t>Prephenate:NADP+ oxidoreductase(decarboxylating)</t>
  </si>
  <si>
    <t>1.3.1.13</t>
  </si>
  <si>
    <t>R01736</t>
  </si>
  <si>
    <t>(R)-S-Lactoylglutathione hydrolase</t>
  </si>
  <si>
    <t>3.1.2.6</t>
  </si>
  <si>
    <t>ATP:D-Gluconate 6-phosphotransferase</t>
  </si>
  <si>
    <t>1.2.1.3</t>
  </si>
  <si>
    <t>hypoxanthine:NAD+ oxidoreductase</t>
  </si>
  <si>
    <t>R01769</t>
  </si>
  <si>
    <t>Hypoxanthine:oxygen oxidoreductase</t>
  </si>
  <si>
    <t>1.17.3.2</t>
  </si>
  <si>
    <t>ATP:L-homoserine O-phosphotransferase</t>
  </si>
  <si>
    <t>L-homoserine:NADP+ oxidoreductase</t>
  </si>
  <si>
    <t>Acetyl-CoA:L-homoserine O-acetyltransferase</t>
  </si>
  <si>
    <t>ATP:alpha-D-glucose 6-phosphotransferase</t>
  </si>
  <si>
    <t>R01790</t>
  </si>
  <si>
    <t>1,4-alpha-D-Glucan glucohydrolase</t>
  </si>
  <si>
    <t>3.2.1.3</t>
  </si>
  <si>
    <t>Dextrin 6-alpha-D-glucanohydrolase</t>
  </si>
  <si>
    <t>CTP:phosphatidate cytidyltransferase</t>
  </si>
  <si>
    <t>CDP-diacylglycerol:L-serine 3-phosphatidyltransferase</t>
  </si>
  <si>
    <t>CDP-diacylglycerol:sn-glycerol-3-phosphate 3-phosphatidyltransferase</t>
  </si>
  <si>
    <t>CDP-diacylglycerol:myo-inositol 3-phosphatidyltransferase</t>
  </si>
  <si>
    <t>R01818</t>
  </si>
  <si>
    <t>D-Mannose 6-phosphate 1,6-phosphomutase</t>
  </si>
  <si>
    <t>5.4.2.8</t>
  </si>
  <si>
    <t>D-mannose-6-phosphate aldose-ketose-isomerase</t>
  </si>
  <si>
    <t>Phosphoenolpyruvate:D-erythrose-4-phosphate</t>
  </si>
  <si>
    <t>sedoheptulose-7-phosphate:D-glyceraldehyde-3-phosphate</t>
  </si>
  <si>
    <t>beta-D-Fructose 6-phosphate:D-glyceraldehyde-3-phosphate</t>
  </si>
  <si>
    <t>2'-Deoxyguanosine 5'-triphosphate diphosphohydrolase</t>
  </si>
  <si>
    <t>ATP:dGDP phosphotransferase</t>
  </si>
  <si>
    <t>inosine:phosphate alpha-D-ribosyltransferase</t>
  </si>
  <si>
    <t>(S)-Dihydroorotate:oxygen oxidoreductase</t>
  </si>
  <si>
    <t>Orotidine-5'-phosphate:diphosphate</t>
  </si>
  <si>
    <t>Cytidine aminohydrolase</t>
  </si>
  <si>
    <t>3.5.5.1</t>
  </si>
  <si>
    <t>R01890</t>
  </si>
  <si>
    <t>CTP:choline-phosphate cytidylyltransferase</t>
  </si>
  <si>
    <t>2.7.7.15</t>
  </si>
  <si>
    <t>Isocitrate:NADP+ oxidoreductase</t>
  </si>
  <si>
    <t>S-adenosylmethioninamine:putrescine 3-aminopropyltransferase</t>
  </si>
  <si>
    <t>ATP:sphingosine 1-phosphotransferase;</t>
  </si>
  <si>
    <t>R01936</t>
  </si>
  <si>
    <t>(1R,2S)-1-hydroxybutane-1,2,4-tricarboxylate:NAD+ oxidoreductase</t>
  </si>
  <si>
    <t>1.1.1.87</t>
  </si>
  <si>
    <t>R01939</t>
  </si>
  <si>
    <t>L-2-aminoadipate:2-oxoglutarate aminotransferase</t>
  </si>
  <si>
    <t>2.6.1.39</t>
  </si>
  <si>
    <t>Lysine degradation</t>
  </si>
  <si>
    <t>L-Citrulline:L-aspartate ligase (AMP-forming)</t>
  </si>
  <si>
    <t>R01956</t>
  </si>
  <si>
    <t>L-Kynurenine:2-oxoglutarate aminotransferase</t>
  </si>
  <si>
    <t>2.6.1.7</t>
  </si>
  <si>
    <t>L-Kynurenine,NADPH:oxygen oxidoreductase (3-hydroxylating)</t>
  </si>
  <si>
    <t>Deoxyguanosine:orthophosphate ribosyltransferase</t>
  </si>
  <si>
    <t>R01974</t>
  </si>
  <si>
    <t>3-(indol-3-yl)pyruvate carboxy-lyase</t>
  </si>
  <si>
    <t>acetyl-CoA:acetoacetyl-CoA C-acetyltransferase</t>
  </si>
  <si>
    <t>(S)-dihydroorotate amidohydrolase</t>
  </si>
  <si>
    <t>R02003</t>
  </si>
  <si>
    <t>Geranyl-diphosphate:isopentenyl-diphosphate geranyltrans-transferase</t>
  </si>
  <si>
    <t>2.5.1.10</t>
  </si>
  <si>
    <t>NADPH:oxidized-thioredoxin oxidoreductase</t>
  </si>
  <si>
    <t>2'-Deoxyadenosine 5'-diphosphate:oxidized-thioredoxin</t>
  </si>
  <si>
    <t>2'-Deoxyuridine 5'-diphosphate:oxidized-thioredoxin</t>
  </si>
  <si>
    <t>2'-Deoxyguanosine 5'-diphosphate:oxidized-thioredoxin</t>
  </si>
  <si>
    <t>2'-Deoxycytidine diphosphate:oxidized-thioredoxin 2'-oxidoreductase</t>
  </si>
  <si>
    <t>R02030</t>
  </si>
  <si>
    <t>CDP-diacylglycerol:phosphatidylglycerol 3-phosphatidyltransferase</t>
  </si>
  <si>
    <t>2.7.8.-</t>
  </si>
  <si>
    <t>6-Phospho-D-glucono-1,5-lactone lactonohydrolase</t>
  </si>
  <si>
    <t>CTP:ethanolamine-phosphate cytidylyltransferase</t>
  </si>
  <si>
    <t>R02051</t>
  </si>
  <si>
    <t>Phosphatidylethanolamine phosphatidohydrolase</t>
  </si>
  <si>
    <t>Phsophatidyl-L-serine carboxy-lyase</t>
  </si>
  <si>
    <t>R02056</t>
  </si>
  <si>
    <t>S-Adenosyl-L-methionine:phosphatidylethanolamine N-methyltransferase</t>
  </si>
  <si>
    <t>2.1.1.17</t>
  </si>
  <si>
    <t>CDPethanolamine:1,2-diacylglycerol ethanolaminephosphotransferase</t>
  </si>
  <si>
    <t>acetyl-CoA:D-glucosamine-6-phosphate N-acetyltransferase</t>
  </si>
  <si>
    <t>R02061</t>
  </si>
  <si>
    <t>trans,trans-Farnesyl-diphosphate:isopentenyl-diphosphate</t>
  </si>
  <si>
    <t>2.5.1.29</t>
  </si>
  <si>
    <t>R02082</t>
  </si>
  <si>
    <t>(R)-Mevalonate:NADP+ oxidoreductase (CoA acylating)</t>
  </si>
  <si>
    <t>1.1.1.34</t>
  </si>
  <si>
    <t>ATP:dGMP phosphotransferase</t>
  </si>
  <si>
    <t>ATP:dTDP phosphotransferase</t>
  </si>
  <si>
    <t>ATP:dTMP phosphotransferase</t>
  </si>
  <si>
    <t>2.7.4.9         2.7.4.12</t>
  </si>
  <si>
    <t>ATP:dUMP phosphotransferase</t>
  </si>
  <si>
    <t>2.7.4.4         2.7.4.9</t>
  </si>
  <si>
    <t>dUTP nucleotidohydrolase</t>
  </si>
  <si>
    <t>3.6.1.19        3.6.1.23</t>
  </si>
  <si>
    <t>5,10-Methylenetetrahydrofolate:dUMP C-methyltransferase</t>
  </si>
  <si>
    <t>xanthine:NAD+ oxidoreductase</t>
  </si>
  <si>
    <t>Urate:oxygen oxidoreductase</t>
  </si>
  <si>
    <t>R02109</t>
  </si>
  <si>
    <t>3.2.1.33</t>
  </si>
  <si>
    <t>1,4-alpha-D-Glucan:orthophosphate alpha-D-glucosyltransferase</t>
  </si>
  <si>
    <t>R02135</t>
  </si>
  <si>
    <t>thiamin monophosphate phosphohydrolase</t>
  </si>
  <si>
    <t>guanosine:orthophosphate ribosyltransferase</t>
  </si>
  <si>
    <t>NADH:ubiquinone oxidoreductase</t>
  </si>
  <si>
    <t>R02175</t>
  </si>
  <si>
    <t>S-adenosyl-L-methionine:2-hexaprenyl-3-methyl-5-hydroxy-6-methoxy-</t>
  </si>
  <si>
    <t>2.1.1.114</t>
  </si>
  <si>
    <t>L-Isoleucine:2-oxoglutarate aminotransferase</t>
  </si>
  <si>
    <t>Biosynthesis of unsaturated fatty acids</t>
  </si>
  <si>
    <t>Dihydrofolate:NAD+ oxidoreductase</t>
  </si>
  <si>
    <t>R02237</t>
  </si>
  <si>
    <t>7,8-dihydropteroate:L-glutamate ligase (ADP-forming)</t>
  </si>
  <si>
    <t>acyl-CoA:1-acyl-sn-glycerol-3-phosphate 2-O-acyltransferase</t>
  </si>
  <si>
    <t>ATP:(R)-mevalonate 5-phosphotransferase</t>
  </si>
  <si>
    <t>N2-Acetyl-L-ornithine:L-glutamate N-acetyltransferase</t>
  </si>
  <si>
    <t>R02283</t>
  </si>
  <si>
    <t>N2-Acetyl-L-ornithine:2-oxoglutarate aminotransferase</t>
  </si>
  <si>
    <t>2.6.1.11</t>
  </si>
  <si>
    <t>L-Aspartate-4-semialdehyde:NADP+ oxidoreductase (phosphorylating)</t>
  </si>
  <si>
    <t>Nicotinate D-ribonucleoside:orthophosphate ribosyltransferase</t>
  </si>
  <si>
    <t>S-Aminomethyldihydrolipoylprotein:(6S)-tetrahydrofolate</t>
  </si>
  <si>
    <t>R02315</t>
  </si>
  <si>
    <t>1.5.1.10</t>
  </si>
  <si>
    <t>ATP:dCDP phosphotransferase</t>
  </si>
  <si>
    <t>ATP:dUDP phosphotransferase</t>
  </si>
  <si>
    <t>UDP-N-acetyl-D-glucosamine:chitin</t>
  </si>
  <si>
    <t>Acetyl-CoA:carnitine O-acetyltransferase</t>
  </si>
  <si>
    <t>R02397</t>
  </si>
  <si>
    <t>4-Trimethylammoniobutanoate,2-oxoglutarate:oxygen oxidoreductase</t>
  </si>
  <si>
    <t>1.14.11.1</t>
  </si>
  <si>
    <t>R02412</t>
  </si>
  <si>
    <t>ATP:shikimate 3-phosphotransferase</t>
  </si>
  <si>
    <t>2.7.1.71</t>
  </si>
  <si>
    <t>R02413</t>
  </si>
  <si>
    <t>Shikimate:NADP+ 3-oxidoreductase</t>
  </si>
  <si>
    <t>Allantoate amidinohydrolase</t>
  </si>
  <si>
    <t>(S)(+)-Allantoin amidohydrolase</t>
  </si>
  <si>
    <t>R02444</t>
  </si>
  <si>
    <t>flavanone,2-oxoglutarate:oxygen oxidoreductase (3-hydroxylating)</t>
  </si>
  <si>
    <t>1.14.11.9</t>
  </si>
  <si>
    <t>Flavonoid biosynthesis</t>
  </si>
  <si>
    <t>(R)-Pantoate:beta-alanine ligase (AMP-forming)</t>
  </si>
  <si>
    <t>Cytochrome c apocytochrome-c-lyase</t>
  </si>
  <si>
    <t>deoxyuridine:orthophosphate 2-deoxy-D-ribosyltransferase;</t>
  </si>
  <si>
    <t>4-Hydroxyphenylpyruvate:oxygen oxidoreductase</t>
  </si>
  <si>
    <t>R02530</t>
  </si>
  <si>
    <t>(R)-S-Lactoylglutathione methylglyoxal-lyase (isomerizing)</t>
  </si>
  <si>
    <t>4.4.1.5</t>
  </si>
  <si>
    <t>R02531</t>
  </si>
  <si>
    <t>Lactaldehyde:NAD+ 1-oxidoreductase</t>
  </si>
  <si>
    <t>3.5.1.4</t>
  </si>
  <si>
    <t>Deoxyadenosine:orthophosphate ribosyltransferase</t>
  </si>
  <si>
    <t>acetyl-CoA:enzyme N6-(dihydrolipoyl)lysine S-acetyltransferase</t>
  </si>
  <si>
    <t>succinyl-CoA:enzyme N6-(dihydrolipoyl)lysine S-succinyltransferase</t>
  </si>
  <si>
    <t>R02649</t>
  </si>
  <si>
    <t>ATP:N-acetyl-L-glutamate 5-phosphotransferase</t>
  </si>
  <si>
    <t>2.7.2.8</t>
  </si>
  <si>
    <t>1.2.3.1</t>
  </si>
  <si>
    <t>3-Hydroxyanthranilate:oxygen 3,4-oxidoreductase (decyclizing)</t>
  </si>
  <si>
    <t>3-Hydroxy-L-kynurenine hydrolase</t>
  </si>
  <si>
    <t>L-serine hydro-lyase [adding 1-C-(indol-3-yl)glycerol 3-phosphate;</t>
  </si>
  <si>
    <t>R02731</t>
  </si>
  <si>
    <t>D-Fructose-2,6-bisphosphate 2-phosphohydrolase</t>
  </si>
  <si>
    <t>3.1.3.46</t>
  </si>
  <si>
    <t>ATP:D-fructose-6-phosphate 2-phosphotransferase</t>
  </si>
  <si>
    <t>beta-D-Glucose-6-phosphate:NADP+ 1-oxoreductase</t>
  </si>
  <si>
    <t>UDPglucose:D-glucose-6-phosphate 1-alpha-D-glucosyltransferase</t>
  </si>
  <si>
    <t>1-Acyl-sn-glycero-3-phosphocholine acylhydrolase</t>
  </si>
  <si>
    <t>Deoxyinosine:orthophosphate ribosyltransferase</t>
  </si>
  <si>
    <t>1.1.1.101</t>
  </si>
  <si>
    <t>R02778</t>
  </si>
  <si>
    <t>Trehalose-6-phosphate phosphohydrolase</t>
  </si>
  <si>
    <t>3.1.3.12</t>
  </si>
  <si>
    <t>R02864</t>
  </si>
  <si>
    <t>S-Adenosyl-L-methionine:uroporphyrin-III C-methyltransferase</t>
  </si>
  <si>
    <t>4.99.1.4</t>
  </si>
  <si>
    <t>Presqualene diphosphate:farnesyl-diphosphate farnesyltransferase</t>
  </si>
  <si>
    <t>Squalene,hydrogen-donor:oxygen oxidoreductase (2,3-epoxidizing)</t>
  </si>
  <si>
    <t>L-Tyrosine:tRNA(Tyr) ligase (AMP-forming)</t>
  </si>
  <si>
    <t>Aminoacyl-tRNA biosynthesis</t>
  </si>
  <si>
    <t>ATP:pantothenate 4'-phosphotransferase</t>
  </si>
  <si>
    <t>R02978</t>
  </si>
  <si>
    <t>Sphinganine:NADP+ 3-oxidoreductase</t>
  </si>
  <si>
    <t>1.1.1.102</t>
  </si>
  <si>
    <t>L-Histidinol:NAD+ oxidoreductase</t>
  </si>
  <si>
    <t>L-Histidinol-phosphate phosphohydrolase</t>
  </si>
  <si>
    <t>4-Nitrophenyl phosphate phosphohydrolase</t>
  </si>
  <si>
    <t>(S)-3-Hydroxybutanoyl-CoA hydro-lyase</t>
  </si>
  <si>
    <t>R03036</t>
  </si>
  <si>
    <t>Dephospho-CoA nucleotidohydrolase</t>
  </si>
  <si>
    <t>3.6.1.9</t>
  </si>
  <si>
    <t>L-Alanine:tRNA(Ala) ligase (AMP-forming)</t>
  </si>
  <si>
    <t>2-Acetolactate pyruvate-lyase (carboxylating)</t>
  </si>
  <si>
    <t>2,3-Dihydroxy-3-methylbutanoate:NADP+ oxidoreductase (isomerizing)</t>
  </si>
  <si>
    <t>R03066</t>
  </si>
  <si>
    <t>2-Amino-4-hydroxy-6-hydroxymethyl-7,8-dihydropteridine:4-</t>
  </si>
  <si>
    <t>2.5.1.15</t>
  </si>
  <si>
    <t>R03067</t>
  </si>
  <si>
    <t>2-Amino-4-hydroxy-6-hydroxymethyl-7,8-dihydropteridine-</t>
  </si>
  <si>
    <t>R03083</t>
  </si>
  <si>
    <t>2-Dehydro-3-deoxy-D-arabino-heptonate 7-phosphate phosphate-lyase</t>
  </si>
  <si>
    <t>4.2.3.4</t>
  </si>
  <si>
    <t>R03084</t>
  </si>
  <si>
    <t>3-Dehydroquinate hydro-lyase</t>
  </si>
  <si>
    <t>4.2.1.10</t>
  </si>
  <si>
    <t>R03093</t>
  </si>
  <si>
    <t>R03096</t>
  </si>
  <si>
    <t>Indole-3-acetamide amidohydrolase</t>
  </si>
  <si>
    <t>L-2-Aminoadipate-6-semialdehyde:NAD(P)+ 6-oxidoreductase</t>
  </si>
  <si>
    <t>1.2.1.31</t>
  </si>
  <si>
    <t>R03102</t>
  </si>
  <si>
    <t>L-2-Aminoadipate-6-semialdehyde:NAD+ 6-oxidoreductase</t>
  </si>
  <si>
    <t>R03115</t>
  </si>
  <si>
    <t>1,3-beta-Glucan glucohydrolase</t>
  </si>
  <si>
    <t>3.2.1.58</t>
  </si>
  <si>
    <t>UDPglucose:1,3-beta-D-glucan 3-beta-D-glucosyltransferase</t>
  </si>
  <si>
    <t>primary-amine oxidase</t>
  </si>
  <si>
    <t>1.4.3.21        1.4.3.22</t>
  </si>
  <si>
    <t>Hydroxymethylbilane hydro-lyase(cyclizing)</t>
  </si>
  <si>
    <t>R03172</t>
  </si>
  <si>
    <t>(S)-2-methylbutanoyl-CoA:acceptor 2,3-oxidoreductase</t>
  </si>
  <si>
    <t>Uroporphyrinogen-III carboxy-lyase</t>
  </si>
  <si>
    <t>(S)-2,3-Epoxysqualene mutase (cyclizing, lanosterol-forming)</t>
  </si>
  <si>
    <t>O-Acetyl-L-homoserine succinate-lyase (adding cysteine)</t>
  </si>
  <si>
    <t>Coproporphyrinogen:oxygen oxidoreductase(decarboxylating)</t>
  </si>
  <si>
    <t>Protoporphyrinogen-IX:oxygen oxidoreductase</t>
  </si>
  <si>
    <t>R03223</t>
  </si>
  <si>
    <t>2-Methyl-4-amino-5-hydroxymethylpyrimidine-diphosphate:4-methyl-5-</t>
  </si>
  <si>
    <t>2.5.1.3</t>
  </si>
  <si>
    <t>5-Amino-2-oxopentanoate:2-oxoglutarate aminotransferase</t>
  </si>
  <si>
    <t>ATP:(R)-5-phosphomevalonate phosphotransferase</t>
  </si>
  <si>
    <t>R03269</t>
  </si>
  <si>
    <t>N-[(R)-4'-Phosphopantothenoyl]-L-cysteine carboxy-lyase</t>
  </si>
  <si>
    <t>4.1.1.36</t>
  </si>
  <si>
    <t>R03310</t>
  </si>
  <si>
    <t>5alpha-cholest-7-en-3beta-ol, NADH:oxygen 5-oxidoreductase</t>
  </si>
  <si>
    <t>1.14.21.6</t>
  </si>
  <si>
    <t>L-Glutamate-5-semialdehyde:NADP+ 5-oxidoreductase (phosphorylationg)</t>
  </si>
  <si>
    <t>beta-D-Glucose 6-phosphate ketol-isomerase</t>
  </si>
  <si>
    <t>1-Phosphatidyl-D-myo-inositol inositolphosphohydrolase</t>
  </si>
  <si>
    <t>R03347</t>
  </si>
  <si>
    <t>2.7.1.-</t>
  </si>
  <si>
    <t>Nicotinate-nucleotide:pyrophosphate phosphoribosyltransferase</t>
  </si>
  <si>
    <t>ATP:1-Phosphatidyl-1D-myo-inositol 4-phosphotransferase</t>
  </si>
  <si>
    <t>ATP:1-phosphatidyl-1D-myo-inositol 3-phosphotransferase</t>
  </si>
  <si>
    <t>R03394</t>
  </si>
  <si>
    <t>D-myo-Inositol-1,4,5-trisphosphate 5-phosphohydrolase</t>
  </si>
  <si>
    <t>3.1.3.56</t>
  </si>
  <si>
    <t>1-Acyl-sn-glycero-3-phosphoethanolamine aldehydohydrolase</t>
  </si>
  <si>
    <t>glycine:lipoylprotein oxidoreductase (decarboxylating and</t>
  </si>
  <si>
    <t>R03435</t>
  </si>
  <si>
    <t>1-Phosphatidyl-1D-myo-inositol-4,5-bisphosphate</t>
  </si>
  <si>
    <t>3.1.4.11</t>
  </si>
  <si>
    <t>R03443</t>
  </si>
  <si>
    <t>N-Acetyl-L-glutamate-5-semialdehyde:NADP+ 5-oxidoreductase</t>
  </si>
  <si>
    <t>1.2.1.38</t>
  </si>
  <si>
    <t>R03444</t>
  </si>
  <si>
    <t>2-Hydroxybutane-1,2,4-tricarboxylate hydro-lyase</t>
  </si>
  <si>
    <t>D-erythro-1-(Imidazol-4-yl)glycerol 3-phosphate hydro-lyase</t>
  </si>
  <si>
    <t>R03458</t>
  </si>
  <si>
    <t>5-amino-6-(5-phosphoribitylamino)uracil:NADP+ 1'-oxidoreductase</t>
  </si>
  <si>
    <t>1.1.1.193</t>
  </si>
  <si>
    <t>R03459</t>
  </si>
  <si>
    <t>2,5-Diamino-6-hydroxy-4-(5-phosphoribosylamino)-pyrimidine</t>
  </si>
  <si>
    <t>3.5.4.26</t>
  </si>
  <si>
    <t>R03460</t>
  </si>
  <si>
    <t>Phosphoenolpyruvate:3-phosphoshikimate</t>
  </si>
  <si>
    <t>2.5.1.19</t>
  </si>
  <si>
    <t>R03469</t>
  </si>
  <si>
    <t>ATP:1-phosphatidyl-1D-myo-inositol-4-phosphate 5-phosphotransferase</t>
  </si>
  <si>
    <t>2.7.1.68</t>
  </si>
  <si>
    <t>R03503</t>
  </si>
  <si>
    <t>ATP:2-amino-4-hydroxy-6-hydroxymethyl-7,8-dihydropteridine</t>
  </si>
  <si>
    <t>2.7.6.3</t>
  </si>
  <si>
    <t>R03504</t>
  </si>
  <si>
    <t>2-Amino-4-hydroxy-6-(D-erythro-1,2,3-trihydroxypropyl)-7,8-</t>
  </si>
  <si>
    <t>4.1.2.25</t>
  </si>
  <si>
    <t>R03508</t>
  </si>
  <si>
    <t>1-(2-Carboxyphenylamino)-1-deoxy-D-ribulose-5-phosphate</t>
  </si>
  <si>
    <t>4.1.1.48</t>
  </si>
  <si>
    <t>N-(5-Phospho-beta-D-ribosyl)anthranilate ketol-isomerase</t>
  </si>
  <si>
    <t>L-Arginine:tRNA(Arg) ligase (AMP-forming)</t>
  </si>
  <si>
    <t>L-Asparagine:tRNA(Asn) ligase (AMP-forming)</t>
  </si>
  <si>
    <t>L-Cysteine:tRNA(Cys) ligase (AMP-forming)</t>
  </si>
  <si>
    <t>L-Glutamine:tRNA(Gln) ligase (AMP-forming)</t>
  </si>
  <si>
    <t>Glycine:tRNA(Gly) ligase (AMP-forming)</t>
  </si>
  <si>
    <t>L-Histidine:tRNA(His) ligase (AMP-forming)</t>
  </si>
  <si>
    <t>L-Isoleucine:tRNA(Ile) ligase (AMP-forming)</t>
  </si>
  <si>
    <t>L-Leucine:tRNA(Leu) ligase (AMP-forming)</t>
  </si>
  <si>
    <t>L-Lysine:tRNALys ligase (AMP-forming)</t>
  </si>
  <si>
    <t>L-Methionine:tRNAMet ligase (AMP-forming)</t>
  </si>
  <si>
    <t>L-Phenylalanine:tRNA(Ala) ligase (AMP-forming)</t>
  </si>
  <si>
    <t>L-Proline:tRNA(Pro) ligase (AMP-forming)</t>
  </si>
  <si>
    <t>L-Serine:tRNA(Ser) ligase (AMP-forming)</t>
  </si>
  <si>
    <t>L-Threonine:tRNA(Thr) ligase (AMP-forming)</t>
  </si>
  <si>
    <t>L-Tryptophan -tRNA(Trp) ligase (AMP-forming)</t>
  </si>
  <si>
    <t>L-Valine:tRNAVal ligase (AMP-forming)</t>
  </si>
  <si>
    <t>Octanoyl-CoA:oxygen 2-oxidoreductase</t>
  </si>
  <si>
    <t>R03778</t>
  </si>
  <si>
    <t>Octanoyl-CoA:acetyl-CoA C-acyltransferase</t>
  </si>
  <si>
    <t>dihydrolipoylprotein:NAD+ oxidoreductase</t>
  </si>
  <si>
    <t>R03821</t>
  </si>
  <si>
    <t>trypanathione:NADP+ oxidoreductase</t>
  </si>
  <si>
    <t>1.8.1.12</t>
  </si>
  <si>
    <t>Lauroyl-CoA:(acceptor) 2,3-oxidoreductase</t>
  </si>
  <si>
    <t>R03858</t>
  </si>
  <si>
    <t>Lauroyl-CoA:acetyl-CoA C-acyltransferase</t>
  </si>
  <si>
    <t>2.1.1.43        2.1.1.59        2.1.1.60</t>
  </si>
  <si>
    <t>R03898</t>
  </si>
  <si>
    <t>R03905</t>
  </si>
  <si>
    <t>Glu-tRNA(Gln):L-glutamine amido-ligase(ADP-forming)</t>
  </si>
  <si>
    <t>6.3.5.7</t>
  </si>
  <si>
    <t>Formylkynurenine hydrolase</t>
  </si>
  <si>
    <t>10-Formyltetrahydrofolate:L-methionyl-tRNA N-formyltransferase</t>
  </si>
  <si>
    <t>R03947</t>
  </si>
  <si>
    <t>1.3.1.76</t>
  </si>
  <si>
    <t>2-Isopropylmalate hydro-lyase</t>
  </si>
  <si>
    <t>Tetradecanoyl-CoA:(acceptor) 2,3-oxidoreductase</t>
  </si>
  <si>
    <t>R03991</t>
  </si>
  <si>
    <t>myristoyl-CoA:acetylCoA C-myristoyltransferase</t>
  </si>
  <si>
    <t>3-Isopropylmalate hydro-lyase</t>
  </si>
  <si>
    <t>R04095</t>
  </si>
  <si>
    <t>3-Methylbutanoyl-CoA:(acceptor) 2,3-oxidoreductase</t>
  </si>
  <si>
    <t>S-aminomethyldihydrolipoylprotein:(6S)-tetrahydrofolate</t>
  </si>
  <si>
    <t>R04144</t>
  </si>
  <si>
    <t>5-Phospho-D-ribosylamine:glycine ligase (ADP-forming)</t>
  </si>
  <si>
    <t>6.3.4.13</t>
  </si>
  <si>
    <t>(S)-3-Hydroxydodecanoyl-CoA hydro-lyase</t>
  </si>
  <si>
    <t>3-Phosphoserine:2-oxoglutarate aminotransferase</t>
  </si>
  <si>
    <t>(2S,3S)-3-Hydroxy-2-methylbutanoyl-CoA hydro-liase</t>
  </si>
  <si>
    <t>R04208</t>
  </si>
  <si>
    <t>2-(Formamido)-N1-(5-phosphoribosyl)acetamidine cyclo-ligase</t>
  </si>
  <si>
    <t>6.3.3.1</t>
  </si>
  <si>
    <t>1-(5-Phospho-D-ribosyl)-5-amino-4-imidazolecarboxylate carboxy-lyase</t>
  </si>
  <si>
    <t>Asp-tRNA(Asn):L-glutamine amido-ligase (ADP-forming)</t>
  </si>
  <si>
    <t>(S)-3-Hydroxyisobutyryl-CoA hydro-lyase</t>
  </si>
  <si>
    <t>R04230</t>
  </si>
  <si>
    <t>(R)-4'-Phosphopantothenate:L-cysteine ligase</t>
  </si>
  <si>
    <t>6.3.2.5</t>
  </si>
  <si>
    <t>R04325</t>
  </si>
  <si>
    <t>10-Formyltetrahydrofolate:5'-phosphoribosylglycinamide</t>
  </si>
  <si>
    <t>2.1.2.2</t>
  </si>
  <si>
    <t>Acyl-[acyl-carrier-protein]:malonyl-[acyl-carrier-protein]</t>
  </si>
  <si>
    <t>Homoisocitrate hydro-lyase</t>
  </si>
  <si>
    <t>R04390</t>
  </si>
  <si>
    <t>R04404</t>
  </si>
  <si>
    <t>Phosphatidyl-myo-inositol-4,5-bisphosphate 4-phosphohydrolase</t>
  </si>
  <si>
    <t>3.1.3.36</t>
  </si>
  <si>
    <t>R04420</t>
  </si>
  <si>
    <t>5-Methylthio-5-deoxy-D-ribose-1-phosphate ketol-isomerase</t>
  </si>
  <si>
    <t>5.3.1.23</t>
  </si>
  <si>
    <t>3-Isopropylmalate:NAD+ oxidoreductase</t>
  </si>
  <si>
    <t>R04427</t>
  </si>
  <si>
    <t>S-Adenosyl-L-methionine:zymosterol C-methyltransferase</t>
  </si>
  <si>
    <t>2.1.1.41</t>
  </si>
  <si>
    <t>R04428</t>
  </si>
  <si>
    <t>(3R)-3-Hydroxybutanoyl-[acyl-carrier-protein] hydro-lyase</t>
  </si>
  <si>
    <t>4.2.1.58</t>
  </si>
  <si>
    <t>(R)-2,3-Dihydroxy-3-methylbutanoate:NADP+ oxidoreductase</t>
  </si>
  <si>
    <t>(R)-2,3-Dihydroxy-3-methylbutanoate hydro-lyase</t>
  </si>
  <si>
    <t>R04448</t>
  </si>
  <si>
    <t>ATP:4-methyl-5-(2-hydroxyethyl)-thiazole 2-phosphotransferase</t>
  </si>
  <si>
    <t>2.7.1.50</t>
  </si>
  <si>
    <t>5'-Phosphoribosylformylglycinamide:L-glutamine amido-ligase</t>
  </si>
  <si>
    <t>R04509</t>
  </si>
  <si>
    <t>ATP:4-amino-2-methyl-5-phosphomethylpyrimidine phosphotransferase</t>
  </si>
  <si>
    <t>2.7.4.7</t>
  </si>
  <si>
    <t>(3R)-3-Hydroxybutanoyl-[acyl-carrier protein]:NADP+ oxidoreductase</t>
  </si>
  <si>
    <t>(3R)-3-Hydroxydecanoyl-[acyl-carrier-protein]:NADP+ oxidoreductase</t>
  </si>
  <si>
    <t>(3R)-3-Hydroxyoctanoyl-[acyl-carrier-protein]:NADP+ oxidoreductase</t>
  </si>
  <si>
    <t>(3R)-3-Hydroxypalmitoyl-[acyl-carrier-protein]:NADP+ oxidoreductase</t>
  </si>
  <si>
    <t>(3R)-3-Hydroxypalmitoyl-[acyl-carrier-protein] hydro-lyase</t>
  </si>
  <si>
    <t>ATP:1-phosphatidyl-1D-myo-inositol-4,5-bisphosphate</t>
  </si>
  <si>
    <t>1-(5'-Phosphoribosyl)-5-amino-4-(N-succinocarboxamide)-imidazole</t>
  </si>
  <si>
    <t>10-Formyltetrahydrofolate:5'-phosphoribosyl-5-amino-4-</t>
  </si>
  <si>
    <t>(3R)-3-Hydroxytetradecanoyl-[acyl-carrier-protein]:NADP+</t>
  </si>
  <si>
    <t>1-(5-Phosphoribosyl)-5-amino-4-carboxyimidazole:L-aspartate ligase</t>
  </si>
  <si>
    <t>R04620</t>
  </si>
  <si>
    <t>2-Amino-4-hydroxy-6-(erythro-1,2,3-trihydroxypropyl)</t>
  </si>
  <si>
    <t>(S)-2-Aceto-2-hydroxybutanoate pyruvate-lyase (carboxylating)</t>
  </si>
  <si>
    <t>dodecanoyl-[acyl-carrier-protein]:malonyl-[acyl-carrier-protein]</t>
  </si>
  <si>
    <t>(S)-3-Hydroxyhexadecanoyl-CoA hydro-lyase</t>
  </si>
  <si>
    <t>(S)-3-Hydroxytetradecanoyl-CoA hydro-lyase</t>
  </si>
  <si>
    <t>R04742</t>
  </si>
  <si>
    <t>Decanoyl-CoA:acetyl-CoA C-acyltransferase</t>
  </si>
  <si>
    <t>(S)-Hydroxydecanoyl-CoA hydro-lyase</t>
  </si>
  <si>
    <t>(S)-Hydroxyoctanoyl-CoA hydro-lyase</t>
  </si>
  <si>
    <t>R04747</t>
  </si>
  <si>
    <t>Hexanoyl-CoA:acetyl-CoA C-acyltransferase</t>
  </si>
  <si>
    <t>(S)-Hydroxyhexanoyl-CoA hydro-lyase</t>
  </si>
  <si>
    <t>Hexanoyl-CoA:(acceptor) 2,3-oxidoreductase</t>
  </si>
  <si>
    <t>Decanoyl-CoA:(acceptor) 2,3-oxidoreductase</t>
  </si>
  <si>
    <t>ATP:D-fructose-6-phosphate 1-phosphotransferase</t>
  </si>
  <si>
    <t>beta-D-Fructose 1,6-bisphosphate 1-phosphohydrolase</t>
  </si>
  <si>
    <t>R04862</t>
  </si>
  <si>
    <t>R04863</t>
  </si>
  <si>
    <t>S-Adenosyl-L-methionine:cytochrome-c-L-lysine N6-methyltransferase</t>
  </si>
  <si>
    <t>R04903</t>
  </si>
  <si>
    <t>5-Hydroxyindoleacetaldehyde:NAD+ oxidoreductase</t>
  </si>
  <si>
    <t>R04904</t>
  </si>
  <si>
    <t>5-hydroxyindoleacetaldehyde:oxygen oxidoreductase</t>
  </si>
  <si>
    <t>butyryl-[acyl-carrier protein]:malonyl-[acyl-carrier-protein]</t>
  </si>
  <si>
    <t>(3R)-3-Hydroxyhexanoyl-[acyl-carrier-protein]:NADP+ oxidoreductase</t>
  </si>
  <si>
    <t>hexanoyl-[acyl-carrier protein]:malonyl-[acyl-carrier-protein]</t>
  </si>
  <si>
    <t>Octanoyl-[acyl-carrier protein]:malonyl-[acyl-carrier-protein]</t>
  </si>
  <si>
    <t>Decanoyl-[acyl-carrier protein]:malonyl-[acyl-carrier-protein]</t>
  </si>
  <si>
    <t>(3R)-3-Hydroxydodecanoyl-[acyl-carrier-protein]:NADP+ oxidoreductase</t>
  </si>
  <si>
    <t>Tetradecanoyl-[acyl-carrier protein]:malonyl-[acyl-carrier-protein]</t>
  </si>
  <si>
    <t>Hexadecanoyl-[acyl-carrier protein]:malonyl-CoA</t>
  </si>
  <si>
    <t>Uroporphyrinogen I carboxy-lyase</t>
  </si>
  <si>
    <t>R05064</t>
  </si>
  <si>
    <t>(S)-3-Hydroxyisobutyryl-CoA hydrolase</t>
  </si>
  <si>
    <t>(R)-2,3-Dihydroxy-3-methylpentanoate:NADP+ oxidoreductase</t>
  </si>
  <si>
    <t>Biotinyl-5'-AMP:apo-[carboxylase] ligase (AMP-forming)</t>
  </si>
  <si>
    <t>6.3.4.9         6.3.4.10        6.3.4.11        6.3.4.15</t>
  </si>
  <si>
    <t>1,4-alpha-D-Glucan:1,4-alpha-D-glucan 4-alpha-D-glycosyltransferase</t>
  </si>
  <si>
    <t>R05333</t>
  </si>
  <si>
    <t>Phospholipid:1,2-diacyl-sn-glycerol O-acyltransferase</t>
  </si>
  <si>
    <t>2.3.1.158</t>
  </si>
  <si>
    <t>2.5.1.31        2.5.1.-</t>
  </si>
  <si>
    <t>L-Aspartate:tRNA(Asp) ligase (AMP-forming)</t>
  </si>
  <si>
    <t>6.1.1.12        6.1.1.23</t>
  </si>
  <si>
    <t>L-Glutamate:tRNA(Glu) ligase (AMP-forming)</t>
  </si>
  <si>
    <t>6.1.1.17        6.1.1.24</t>
  </si>
  <si>
    <t>4,4-dimethyl-5a-cholesta-8,24-dien-3b-ol:NADP+ D14-oxidoreductase</t>
  </si>
  <si>
    <t>Lanosterol,NADPH:oxygen oxidoreductase (14-methyl cleaving)</t>
  </si>
  <si>
    <t>R05641</t>
  </si>
  <si>
    <t>1.3.1.71</t>
  </si>
  <si>
    <t>R05800</t>
  </si>
  <si>
    <t>ATP:1D-myo-inositol-1,4,5-trisphosphate 6-phosphotransferase</t>
  </si>
  <si>
    <t>2.7.1.151</t>
  </si>
  <si>
    <t>Glycosylphosphatidylinositol(GPI)-anchor biosynthesis</t>
  </si>
  <si>
    <t>R05918</t>
  </si>
  <si>
    <t>2.3.-.-</t>
  </si>
  <si>
    <t>R05919</t>
  </si>
  <si>
    <t>R05920</t>
  </si>
  <si>
    <t>R05922</t>
  </si>
  <si>
    <t>R05923</t>
  </si>
  <si>
    <t>R06127</t>
  </si>
  <si>
    <t>GDP-mannose:glycolipid 1,2-alpha-D-mannosyltransferase</t>
  </si>
  <si>
    <t>2.4.1.131</t>
  </si>
  <si>
    <t>R06128</t>
  </si>
  <si>
    <t>methylamine:oxygen oxidoreductase (deaminating) (copper-containing)</t>
  </si>
  <si>
    <t>squalene synthase</t>
  </si>
  <si>
    <t>4.1.2.27        4.1.2.-</t>
  </si>
  <si>
    <t>R06517</t>
  </si>
  <si>
    <t>acyl-CoA:sphingosine N-acyltransferase</t>
  </si>
  <si>
    <t>2.3.1.24</t>
  </si>
  <si>
    <t>R06518</t>
  </si>
  <si>
    <t>N-acylsphingosine amidohydrolase</t>
  </si>
  <si>
    <t>3.5.1.23</t>
  </si>
  <si>
    <t>R06520</t>
  </si>
  <si>
    <t>3-sn-phosphatidate phosphohydrolase</t>
  </si>
  <si>
    <t>3.1.3.4         3.1.3.-</t>
  </si>
  <si>
    <t>alpha 1,2-mannosyloligosaccharide alpha-D-mannohydrolase</t>
  </si>
  <si>
    <t>R07129</t>
  </si>
  <si>
    <t>R07280</t>
  </si>
  <si>
    <t>D-ribulose 5-phosphate formate-lyase (L-3,4-dihydroxybutan-2-one</t>
  </si>
  <si>
    <t>1D-myo-inositol-3-phosphate lyase (isomerizing)</t>
  </si>
  <si>
    <t>1,2-dihydroxy-5-(methylthio)pent-1-en-3-one:oxygen oxidoreductase</t>
  </si>
  <si>
    <t>R07364</t>
  </si>
  <si>
    <t>1.13.11.54</t>
  </si>
  <si>
    <t>S-Methyl-5-thio-D-ribulose-1-phosphate hydro-lyase</t>
  </si>
  <si>
    <t>R07412</t>
  </si>
  <si>
    <t>L-cysteine:[ThiI] sulfurtransferase</t>
  </si>
  <si>
    <t>R07497</t>
  </si>
  <si>
    <t>R07505</t>
  </si>
  <si>
    <t>R07599</t>
  </si>
  <si>
    <t>1.2.4.4</t>
  </si>
  <si>
    <t>R07600</t>
  </si>
  <si>
    <t>R07601</t>
  </si>
  <si>
    <t>R07602</t>
  </si>
  <si>
    <t>R07603</t>
  </si>
  <si>
    <t>R07604</t>
  </si>
  <si>
    <t>enzyme N6-(dihydrolipoyl)lysine:NAD+ oxidoreductase</t>
  </si>
  <si>
    <t>R07763</t>
  </si>
  <si>
    <t>octanoyl-[acp]:protein N6-octanoyltransferase</t>
  </si>
  <si>
    <t>Lipoic acid metabolism</t>
  </si>
  <si>
    <t>protein N6-(octanoyl)lysine:sulfur sulfurtransferase</t>
  </si>
  <si>
    <t>octanoyl-[acp]:sulfur sulfurtransferase</t>
  </si>
  <si>
    <t>lipoyl-[acp]:protein N6-lipoyltransferase</t>
  </si>
  <si>
    <t>ATP:lipoate adenylyltransferase</t>
  </si>
  <si>
    <t>R08107</t>
  </si>
  <si>
    <t>N-Acetyl-D-glucosamine 1-phosphate 1,6-phosphomutase</t>
  </si>
  <si>
    <t>L-serine:tRNASec ligase (AMP-forming)</t>
  </si>
  <si>
    <t>S-adenosylmethioninamine:cadaverine 3-aminopropyltransferase</t>
  </si>
  <si>
    <t>tryparedoxin:hydroperoxide oxidoreductase</t>
  </si>
  <si>
    <t>trypanothione:hydroperoxide oxidoreductase</t>
  </si>
  <si>
    <t>2'-deoxyribonucleoside-diphosphate:tryparedoxin-disulfide</t>
  </si>
  <si>
    <t>PAS_chr4_0285</t>
  </si>
  <si>
    <t>R07133</t>
  </si>
  <si>
    <t>1.1.3.13</t>
  </si>
  <si>
    <t>R00608</t>
  </si>
  <si>
    <t>2.2.1.3</t>
  </si>
  <si>
    <t>R01440</t>
  </si>
  <si>
    <t>4.4.1.22</t>
  </si>
  <si>
    <t>R06982</t>
  </si>
  <si>
    <t>S-(hydroxymethyl)glutathione synthase</t>
  </si>
  <si>
    <t>PAS_chr2-1_0313</t>
  </si>
  <si>
    <t>PAS_chr3_0932</t>
  </si>
  <si>
    <t>PAS_chr3_0841</t>
  </si>
  <si>
    <t>PAS_chr4_0308</t>
  </si>
  <si>
    <t>Methanol:oxygen oxidereductase</t>
  </si>
  <si>
    <t>hydrogen-peroxide:hydrogen-peroxide oxidoreductase</t>
  </si>
  <si>
    <t>D-Xylulose-5-phosphate:formaldehyde glycolaldehydetransferase</t>
  </si>
  <si>
    <t>D-sorbitol-6-phosphate:NAD+ 2-oxidoreductase</t>
  </si>
  <si>
    <t>PAS_chr3_1110</t>
  </si>
  <si>
    <t>PAS_chr4_0522</t>
  </si>
  <si>
    <t>m</t>
  </si>
  <si>
    <t>PAS_chr1-1_0392</t>
  </si>
  <si>
    <t>PAS_chr1-1_0390</t>
  </si>
  <si>
    <t>PAS_chr1-1_0047</t>
  </si>
  <si>
    <t>PAS_chr3_0949</t>
  </si>
  <si>
    <t>PAS_chr2-1_0396</t>
  </si>
  <si>
    <t>PAS_chr2-1_0346</t>
  </si>
  <si>
    <t>PAS_chr1-4_0558</t>
  </si>
  <si>
    <t>PAS_chr3_0144:PAS_chr4_0276</t>
  </si>
  <si>
    <t>PAS_chr2-2_0209</t>
  </si>
  <si>
    <t>PAS_chr1-1_0391</t>
  </si>
  <si>
    <t>PAS_chr1-4_0104</t>
  </si>
  <si>
    <t>PAS_chr1-4_0463</t>
  </si>
  <si>
    <t>PAS_chr2-1_0673</t>
  </si>
  <si>
    <t>PAS_chr2-2_0238</t>
  </si>
  <si>
    <t>PAS_chr2-1_0400</t>
  </si>
  <si>
    <t>PAS_chr4_0705</t>
  </si>
  <si>
    <t>PAS_chr1-4_0095</t>
  </si>
  <si>
    <t>PAS_chr4_0101</t>
  </si>
  <si>
    <t>PAS_chr1-1_0241</t>
  </si>
  <si>
    <t>PAS_chr1-4_0598</t>
  </si>
  <si>
    <t>PAS_chr2-2_0245</t>
  </si>
  <si>
    <t>PAS_chr3_0165</t>
  </si>
  <si>
    <t>PAS_chr2-1_0123</t>
  </si>
  <si>
    <t>PAS_chr4_0709</t>
  </si>
  <si>
    <t>PAS_chr1-4_0534</t>
  </si>
  <si>
    <t>PAS_chr4_0393</t>
  </si>
  <si>
    <t>R03314</t>
  </si>
  <si>
    <t>N-(5'-Phospho-D-ribosylformimino)-5-amino-1-(5''-phospho-D-ribosyl)-4-imidazolecarboxamide ketol-isomerase</t>
  </si>
  <si>
    <t>PAS_chr1-4_0441</t>
  </si>
  <si>
    <t>PAS_chr3_0937</t>
  </si>
  <si>
    <t>p</t>
  </si>
  <si>
    <t xml:space="preserve">Trans-2-enoyl-CoA reductase </t>
  </si>
  <si>
    <t>Hydrolase</t>
  </si>
  <si>
    <t>PAS_chr1-1_0233</t>
  </si>
  <si>
    <t>PAS_chr2-1_0580</t>
  </si>
  <si>
    <t>PAS_chr3_0831:PAS_chr2-2_0407</t>
  </si>
  <si>
    <t>R08850</t>
  </si>
  <si>
    <t>protein N6-(dihydrolipoyl)lysine:NAD+ oxidoreductase</t>
  </si>
  <si>
    <t>PAS_chr3_0659;PAS_chr1-3_0104</t>
  </si>
  <si>
    <t>PAS_chr3_1111:PAS_chr2-2_0283:PAS_chr4_0733:PAS_chr1-4_0487:PAS_chr3_0424</t>
  </si>
  <si>
    <t>PAS_chr2-1_0224</t>
  </si>
  <si>
    <t>PAS_chr1-4_0295:PAS_chr1-1_0008</t>
  </si>
  <si>
    <t>PAS_chr2-1_0856</t>
  </si>
  <si>
    <t>3-oxoacyl-[acyl-carrier-protein] reductase</t>
  </si>
  <si>
    <t>acyl-[acyl-carrier-protein]:malonyl-[acyl-carrier-protein]</t>
  </si>
  <si>
    <t>PAS_chr4_0587</t>
  </si>
  <si>
    <t>PAS_chr4_0415</t>
  </si>
  <si>
    <t>PAS_chr1-4_0489</t>
  </si>
  <si>
    <t>PAS_chr3_0403;PAS_chr2-1_0767</t>
  </si>
  <si>
    <t>PAS_chr3_0188</t>
  </si>
  <si>
    <t>R00636</t>
  </si>
  <si>
    <t>2-oxo-acid carboxy-lyase (aldehyde-forming)</t>
  </si>
  <si>
    <t>PAS_chr1-4_0047:PAS_chr2-1_0402:PAS_chr4_0308</t>
  </si>
  <si>
    <t>UDP-N-acetyl-D-glucosamine:phosphatidylinositol</t>
  </si>
  <si>
    <t>PAS_chr3_0929;PAS_chr3_0882;PAS_chr3_0620;PAS_chr3_0999;PAS_chr3_0386;PAS_chr2-2_0036;PAS_chr2-2_0125;PAS_chr2-2_0039;PAS_chr4_0471;PAS_chr4_0451;PAS_chr2-1_0549;PAS_chr4_0450;PAS_chr1-4_0696;PAS_chr1-4_0475;PAS_chr1-4_0417</t>
  </si>
  <si>
    <t>Phosphoribosyl-ATP pyrophosphohydrolase</t>
  </si>
  <si>
    <t>R04035</t>
  </si>
  <si>
    <t>1-(5-phospho-D-ribosyl)-AMP 1,6-hydrolase</t>
  </si>
  <si>
    <t>R04037</t>
  </si>
  <si>
    <t>3.5.4.19</t>
  </si>
  <si>
    <t>PAS_chr1-4_0380;PAS_chr1-3_0100</t>
  </si>
  <si>
    <t>e</t>
  </si>
  <si>
    <t>PAS_chr1-3_0190</t>
  </si>
  <si>
    <t>2.7.8.7</t>
  </si>
  <si>
    <t>R01625</t>
  </si>
  <si>
    <t>CoA:apo-[acyl-carrier-protein] pantetheinephosphotransferase</t>
  </si>
  <si>
    <t>PAS_chr3_0062;PAS_chr1-1_0436;PAS_chr2-2_0174;PAS_chr1-1_0006</t>
  </si>
  <si>
    <t>PAS_chr3_0834;PAS_chr3_0832;PAS_chr1-4_0150</t>
  </si>
  <si>
    <t>PAS_chr3_0962</t>
  </si>
  <si>
    <t>PAS_chr1-4_0303</t>
  </si>
  <si>
    <t>PAS_chr1-3_0194</t>
  </si>
  <si>
    <t>PAS_chr2-2_0293:PAS_chr2-2_0290</t>
  </si>
  <si>
    <t>PAS_chr2-1_0111</t>
  </si>
  <si>
    <t>PAS_chr3_0257</t>
  </si>
  <si>
    <t>PAS_chr1-4_0015</t>
  </si>
  <si>
    <t>PAS_chr1-4_0022</t>
  </si>
  <si>
    <t>PAS_chr2-2_0059;PAS_chr2-1_0769</t>
  </si>
  <si>
    <t>PAS_chr1-1_0282:PAS_chr4_0197</t>
  </si>
  <si>
    <t>PAS_chr3_1255;PAS_chr2-1_0478</t>
  </si>
  <si>
    <t>6,7-dimethyl-8-(1-D-ribityl)lumazine:6,7-dimethyl-8-(1-D-ribityl)lumazine 2,3-butanediyltransferase</t>
  </si>
  <si>
    <t>PAS_chr3_0733:PAS_FragB_0040</t>
  </si>
  <si>
    <t>5.3.3.5</t>
  </si>
  <si>
    <t>1.3.1.72</t>
  </si>
  <si>
    <t>1.8.4.8</t>
  </si>
  <si>
    <t>adenosine 3',5'-bisphosphate,sulfite:oxidized-thioredoxin oxidoreductase (3'-phosphoadenosine-5'-phosphosulfate -forming)</t>
  </si>
  <si>
    <t>R02021</t>
  </si>
  <si>
    <t>PAS_chr1-4_0314;PAS_chr3_1007</t>
  </si>
  <si>
    <t>PAS_chr4_0818;PAS_chr1-1_0424</t>
  </si>
  <si>
    <t>PAS_chr4_0819</t>
  </si>
  <si>
    <t>PAS_chr3_0052</t>
  </si>
  <si>
    <t>PAS_chr3_0648</t>
  </si>
  <si>
    <t>PAS_chr4_0065</t>
  </si>
  <si>
    <t>R01959</t>
  </si>
  <si>
    <t>N-Formyl-L-kynurenine amidohydrolase</t>
  </si>
  <si>
    <t>3.5.1.9</t>
  </si>
  <si>
    <t>N-Formylanthranilate amidohydrolase</t>
  </si>
  <si>
    <t>3.5.1.10</t>
  </si>
  <si>
    <t>R00988</t>
  </si>
  <si>
    <t>1.5.1-</t>
  </si>
  <si>
    <t>R01937</t>
  </si>
  <si>
    <t>2-Amino-3-carboxymuconate semialdehyde carboxy-lyase</t>
  </si>
  <si>
    <t>R04323</t>
  </si>
  <si>
    <t>4.1.1.45</t>
  </si>
  <si>
    <t>R08609</t>
  </si>
  <si>
    <t>PAS_chr1-1_0169</t>
  </si>
  <si>
    <t>PAS_chr2-2_0303</t>
  </si>
  <si>
    <t>PAS_chr1-1_0169;PAS_chr2-2_0303</t>
  </si>
  <si>
    <t>(2S)-2-Isopropyl-3-oxosuccinate</t>
  </si>
  <si>
    <t>R01652</t>
  </si>
  <si>
    <t>2.3.1.168</t>
  </si>
  <si>
    <t>(S)-2-methylbutanoyl-CoA:enzyme N6-(dihydrolipoyl)lysine S-(2-methylbutanoyl)transferase</t>
  </si>
  <si>
    <t>R03174</t>
  </si>
  <si>
    <t>3-methylbutanoyl-CoA:enzyme N6-(dihydrolipoyl)lysine S-(3-methylbutanoyl)transferase</t>
  </si>
  <si>
    <t>R04097</t>
  </si>
  <si>
    <t>R02662</t>
  </si>
  <si>
    <t>2-methylpropanoyl-CoA:enzyme N6-(dihydrolipoyl)lysine S-(2-methylpropanoyl)transferase</t>
  </si>
  <si>
    <t>PAS_chr2-1_0864;PAS_chr4_0228</t>
  </si>
  <si>
    <t>PAS_chr1-4_0074</t>
  </si>
  <si>
    <t>PAS_chr4_0821;PAS_chr4_0152</t>
  </si>
  <si>
    <t>PAS_chr3_0832;PAS_chr3_0834</t>
  </si>
  <si>
    <t>PAS_chr1-1_0072;PAS_chr1-1_0319</t>
  </si>
  <si>
    <t>PAS_chr2-1_0307;PAS_chr4_0621;PAS_chr1-4_0441</t>
  </si>
  <si>
    <t>PAS_chr3_0965;PAS_chr2-1_0343</t>
  </si>
  <si>
    <t>PAS_chr3_0591;PAS_chr2-2_0481</t>
  </si>
  <si>
    <t>PAS_chr2-1_0107;PAS_chr4_0677</t>
  </si>
  <si>
    <t>PAS_chr1-1_0393;PAS_chr2-2_0094;PAS_chr2-1_0065</t>
  </si>
  <si>
    <t>PAS_chr2-2_0288;PAS_chr4_0684</t>
  </si>
  <si>
    <t>PAS_chr3_0906;PAS_chr1-1_0155;PAS_chr2-2_0220</t>
  </si>
  <si>
    <t>PAS_chr1-3_0156;PAS_chr3_0271</t>
  </si>
  <si>
    <t>PAS_chr3_0944;PAS_chr1-4_0448</t>
  </si>
  <si>
    <t>PAS_chr3_1126;PAS_chr1-1_0277</t>
  </si>
  <si>
    <t>PAS_chr1-4_0218;PAS_chr3_0936</t>
  </si>
  <si>
    <t>PAS_chr4_0081;PAS_chr3_1037</t>
  </si>
  <si>
    <t>NADH</t>
  </si>
  <si>
    <t>NADPH</t>
  </si>
  <si>
    <t>ATP</t>
  </si>
  <si>
    <t>NH3</t>
  </si>
  <si>
    <t>CO2</t>
  </si>
  <si>
    <t>H2O</t>
  </si>
  <si>
    <t>ADP</t>
  </si>
  <si>
    <t>Carbamoyl phosphate</t>
  </si>
  <si>
    <t>H2O2</t>
  </si>
  <si>
    <t>AMP</t>
  </si>
  <si>
    <t>Ferricytochrome b5</t>
  </si>
  <si>
    <t>Ferrocytochrome b5</t>
  </si>
  <si>
    <t>UTP</t>
  </si>
  <si>
    <t>N-Acetyl-alpha-D-glucosamine 1-phosphate</t>
  </si>
  <si>
    <t>UDP-N-acetyl-D-glucosamine</t>
  </si>
  <si>
    <t>N-Acetyl-D-glucosamine 6-phosphate</t>
  </si>
  <si>
    <t>UDP</t>
  </si>
  <si>
    <t>tRNA(Tyr)</t>
  </si>
  <si>
    <t>L-Tyrosyl-tRNA(Tyr)</t>
  </si>
  <si>
    <t>tRNA(Ala)</t>
  </si>
  <si>
    <t>tRNA(Arg)</t>
  </si>
  <si>
    <t>tRNA(Asn)</t>
  </si>
  <si>
    <t>tRNA(Cys)</t>
  </si>
  <si>
    <t>L-Cysteinyl-tRNA(Cys)</t>
  </si>
  <si>
    <t>tRNA(Gln)</t>
  </si>
  <si>
    <t>tRNA(Gly)</t>
  </si>
  <si>
    <t>Glycyl-tRNA(Gly)</t>
  </si>
  <si>
    <t>tRNA(His)</t>
  </si>
  <si>
    <t>L-Histidyl-tRNA(His)</t>
  </si>
  <si>
    <t>tRNA(Lys)</t>
  </si>
  <si>
    <t>tRNA(Met)</t>
  </si>
  <si>
    <t>tRNA(Phe)</t>
  </si>
  <si>
    <t>L-Phenylalanyl-tRNA(Phe)</t>
  </si>
  <si>
    <t>tRNA(Pro)</t>
  </si>
  <si>
    <t>L-Prolyl-tRNA(Pro)</t>
  </si>
  <si>
    <t>tRNA(Ser)</t>
  </si>
  <si>
    <t>L-Seryl-tRNA(Ser)</t>
  </si>
  <si>
    <t>tRNA(Thr)</t>
  </si>
  <si>
    <t>L-Threonyl-tRNA(Thr)</t>
  </si>
  <si>
    <t>tRNA(Asp)</t>
  </si>
  <si>
    <t>L-Aspartyl-tRNA(Asp)</t>
  </si>
  <si>
    <t>tRNA(Sec)</t>
  </si>
  <si>
    <t>L-Seryl-tRNA(Sec)</t>
  </si>
  <si>
    <t>N-Formylmethionyl-tRNA</t>
  </si>
  <si>
    <t>tRNA(Glu)</t>
  </si>
  <si>
    <t>L-Glutamyl-tRNA(Glu)</t>
  </si>
  <si>
    <t>tRNA(Trp)</t>
  </si>
  <si>
    <t>L-Tryptophanyl-tRNA(Trp)</t>
  </si>
  <si>
    <t>tRNA(Ile)</t>
  </si>
  <si>
    <t>L-Isoleucyl-tRNA(Ile)</t>
  </si>
  <si>
    <t>tRNA(Leu)</t>
  </si>
  <si>
    <t>tRNA(Val)</t>
  </si>
  <si>
    <t>L-Valyl-tRNA(Val)</t>
  </si>
  <si>
    <t>Acetate</t>
  </si>
  <si>
    <t>FAD</t>
  </si>
  <si>
    <t>FADH2</t>
  </si>
  <si>
    <t>Biotinyl-5'-AMP</t>
  </si>
  <si>
    <t>5'-Deoxyadenosine</t>
  </si>
  <si>
    <t>Peptide</t>
  </si>
  <si>
    <t>Apo-[carboxylase]</t>
  </si>
  <si>
    <t>2-Acetolactate</t>
  </si>
  <si>
    <t>D-Erythrose 4-phosphate</t>
  </si>
  <si>
    <t>D-Xylulose 5-phosphate</t>
  </si>
  <si>
    <t>GTP</t>
  </si>
  <si>
    <t>GDP</t>
  </si>
  <si>
    <t>3-Carboxy-1-hydroxypropyl-ThPP</t>
  </si>
  <si>
    <t>Protein N6-(lipoyl)lysine</t>
  </si>
  <si>
    <t>1,2-Dihydroxy-5-(methylthio)pent-1-en-3-one</t>
  </si>
  <si>
    <t>L-Cystathionine</t>
  </si>
  <si>
    <t>Adenosine</t>
  </si>
  <si>
    <t>S-Methyl-5-thio-D-ribulose 1-phosphate</t>
  </si>
  <si>
    <t>Acetyl-[acyl-carrier protein]</t>
  </si>
  <si>
    <t>Malonyl-[acyl-carrier protein]</t>
  </si>
  <si>
    <t>But-2-enoyl-[acyl-carrier protein]</t>
  </si>
  <si>
    <t>Octanoyl-CoA</t>
  </si>
  <si>
    <t>3-Oxodecanoyl-CoA</t>
  </si>
  <si>
    <t>3-Oxotetradecanoyl-CoA</t>
  </si>
  <si>
    <t>(S)-3-Hydroxydodecanoyl-CoA</t>
  </si>
  <si>
    <t>(S)-3-Hydroxyhexadecanoyl-CoA</t>
  </si>
  <si>
    <t>(S)-3-Hydroxytetradecanoyl-CoA</t>
  </si>
  <si>
    <t>Decanoyl-CoA</t>
  </si>
  <si>
    <t>3-Oxododecanoyl-CoA</t>
  </si>
  <si>
    <t>Hexanoyl-CoA</t>
  </si>
  <si>
    <t>3-Oxooctanoyl-CoA</t>
  </si>
  <si>
    <t>Fatty acid</t>
  </si>
  <si>
    <t>Formamidopyrimidine nucleoside triphosphate</t>
  </si>
  <si>
    <t>2-Amino-4-hydroxy-6-hydroxymethyl-7,8-dihydropteridine</t>
  </si>
  <si>
    <t>beta-D-Fructose 6-phosphate</t>
  </si>
  <si>
    <t>GDP-mannose</t>
  </si>
  <si>
    <t>D-Mannose 6-phosphate</t>
  </si>
  <si>
    <t>alpha-D-Glucose</t>
  </si>
  <si>
    <t>D-Glyceraldehyde</t>
  </si>
  <si>
    <t>CTP</t>
  </si>
  <si>
    <t>CDP</t>
  </si>
  <si>
    <t>4-Nitrophenyl phosphate</t>
  </si>
  <si>
    <t>Aminopropylcadaverine</t>
  </si>
  <si>
    <t>Tryparedoxin</t>
  </si>
  <si>
    <t>Tryparedoxin disulfide</t>
  </si>
  <si>
    <t>ROH</t>
  </si>
  <si>
    <t>2'-Deoxyribonucleoside diphosphate</t>
  </si>
  <si>
    <t>Ribonucleoside diphosphate</t>
  </si>
  <si>
    <t>Glycerol</t>
  </si>
  <si>
    <t>Lysophospholipid</t>
  </si>
  <si>
    <t>CMP</t>
  </si>
  <si>
    <t>Phosphatidyl-N-methylethanolamine</t>
  </si>
  <si>
    <t>O-Phospho-L-homoserine</t>
  </si>
  <si>
    <t>Ethanol</t>
  </si>
  <si>
    <t>alpha-D-Glucose 6-phosphate</t>
  </si>
  <si>
    <t>beta-D-Fructose 1,6-bisphosphate</t>
  </si>
  <si>
    <t>beta-D-Glucose</t>
  </si>
  <si>
    <t>Reduced ferredoxin</t>
  </si>
  <si>
    <t>Oxidized ferredoxin</t>
  </si>
  <si>
    <t>5,10-Methenyltetrahydrofolate</t>
  </si>
  <si>
    <t>L-Histidinal</t>
  </si>
  <si>
    <t>L-Histidinol</t>
  </si>
  <si>
    <t>L-Histidinol phosphate</t>
  </si>
  <si>
    <t>(S)-Methylmalonate semialdehyde</t>
  </si>
  <si>
    <t>Apoprotein</t>
  </si>
  <si>
    <t>Lipoyl-AMP</t>
  </si>
  <si>
    <t>Oxaloglutarate</t>
  </si>
  <si>
    <t>4-Trimethylammoniobutanoate</t>
  </si>
  <si>
    <t>N6,N6,N6-Trimethyl-L-lysine</t>
  </si>
  <si>
    <t>Protein N6-methyl-L-lysine</t>
  </si>
  <si>
    <t>Protein N6,N6-dimethyl-L-lysine</t>
  </si>
  <si>
    <t>Protein N6,N6,N6-trimethyl-L-lysine</t>
  </si>
  <si>
    <t>Glutaryl-CoA</t>
  </si>
  <si>
    <t>Protein</t>
  </si>
  <si>
    <t>UDP-glucose</t>
  </si>
  <si>
    <t>Dolichyl beta-D-glucosyl phosphate</t>
  </si>
  <si>
    <t>Dolichol</t>
  </si>
  <si>
    <t>UMP</t>
  </si>
  <si>
    <t>G00004</t>
  </si>
  <si>
    <t>G00006</t>
  </si>
  <si>
    <t>Nicotinate D-ribonucleoside</t>
  </si>
  <si>
    <t>5-Methyltetrahydrofolate</t>
  </si>
  <si>
    <t>2-Dehydropantoate</t>
  </si>
  <si>
    <t>Apo-[acyl-carrier-protein]</t>
  </si>
  <si>
    <t>D-Ribose</t>
  </si>
  <si>
    <t>D-Ribulose 5-phosphate</t>
  </si>
  <si>
    <t>6-Phospho-D-gluconate</t>
  </si>
  <si>
    <t>3-Dehydroshikimate</t>
  </si>
  <si>
    <t>1-(2-Carboxyphenylamino)-1-deoxy-D-ribulose 5-phosphate</t>
  </si>
  <si>
    <t>Porphobilinogen</t>
  </si>
  <si>
    <t>Hydroxymethylbilane</t>
  </si>
  <si>
    <t>Siroheme</t>
  </si>
  <si>
    <t>Sirohydrochlorin</t>
  </si>
  <si>
    <t>Uroporphyrinogen III</t>
  </si>
  <si>
    <t>Coproporphyrinogen III</t>
  </si>
  <si>
    <t>Protoporphyrinogen IX</t>
  </si>
  <si>
    <t>Uroporphyrinogen I</t>
  </si>
  <si>
    <t>Coproporphyrinogen I</t>
  </si>
  <si>
    <t>Heme O</t>
  </si>
  <si>
    <t>Heme A</t>
  </si>
  <si>
    <t>Electron-transferring flavoprotein</t>
  </si>
  <si>
    <t>Reduced electron-transferring flavoprotein</t>
  </si>
  <si>
    <t>Xanthine</t>
  </si>
  <si>
    <t>dADP</t>
  </si>
  <si>
    <t>dGDP</t>
  </si>
  <si>
    <t>5-Hydroxyisourate</t>
  </si>
  <si>
    <t>IMP</t>
  </si>
  <si>
    <t>Inosine</t>
  </si>
  <si>
    <t>Guanosine</t>
  </si>
  <si>
    <t>Deoxyinosine</t>
  </si>
  <si>
    <t>GMP</t>
  </si>
  <si>
    <t>dATP</t>
  </si>
  <si>
    <t>dGTP</t>
  </si>
  <si>
    <t>dAMP</t>
  </si>
  <si>
    <t>dGMP</t>
  </si>
  <si>
    <t>RNA</t>
  </si>
  <si>
    <t>DNA</t>
  </si>
  <si>
    <t>dUDP</t>
  </si>
  <si>
    <t>dCDP</t>
  </si>
  <si>
    <t>dUMP</t>
  </si>
  <si>
    <t>dTMP</t>
  </si>
  <si>
    <t>N-Carbamoyl-L-aspartate</t>
  </si>
  <si>
    <t>Uracil</t>
  </si>
  <si>
    <t>Cytidine</t>
  </si>
  <si>
    <t>Uridine</t>
  </si>
  <si>
    <t>dTTP</t>
  </si>
  <si>
    <t>dTDP</t>
  </si>
  <si>
    <t>dCTP</t>
  </si>
  <si>
    <t>dUTP</t>
  </si>
  <si>
    <t>dCMP</t>
  </si>
  <si>
    <t>Cytosine</t>
  </si>
  <si>
    <t>6,7-Dimethyl-8-(1-D-ribityl)lumazine</t>
  </si>
  <si>
    <t>FMN</t>
  </si>
  <si>
    <t>2,5-Diamino-6-(5'-phosphoribosylamino)-4-pyrimidineone</t>
  </si>
  <si>
    <t>Starch</t>
  </si>
  <si>
    <t>3-Keto-4-methylzymosterol</t>
  </si>
  <si>
    <t>4alpha-Methylzymosterol</t>
  </si>
  <si>
    <t>4,4-Dimethyl-5alpha-cholesta-8,14,24-trien-3beta-ol</t>
  </si>
  <si>
    <t>Cholesterol ester</t>
  </si>
  <si>
    <t>Presqualene diphosphate</t>
  </si>
  <si>
    <t>Episterol</t>
  </si>
  <si>
    <t>5,7,24(28)-Ergostatrienol</t>
  </si>
  <si>
    <t>Geranyl diphosphate</t>
  </si>
  <si>
    <t>all-trans-Hexaprenyl diphosphate</t>
  </si>
  <si>
    <t>(R)-5-Diphosphomevalonate</t>
  </si>
  <si>
    <t>5-Aminopentanal</t>
  </si>
  <si>
    <t>3-Hydroxy-L-kynurenine</t>
  </si>
  <si>
    <t>5-Hydroxyindoleacetaldehyde</t>
  </si>
  <si>
    <t>5-Hydroxyindoleacetate</t>
  </si>
  <si>
    <t>4-(2-Aminophenyl)-2,4-dioxobutanoate</t>
  </si>
  <si>
    <t>2-Hexaprenyl-3-methyl-5-hydroxy-6-methoxy-1,4-benzoquinone</t>
  </si>
  <si>
    <t>2-Hexaprenyl-6-methoxyphenol</t>
  </si>
  <si>
    <t>2-Hexaprenyl-6-methoxy-1,4-benzoquinone</t>
  </si>
  <si>
    <t>2-Hexaprenyl-3-methyl-6-methoxy-1,4-benzoquinone</t>
  </si>
  <si>
    <t>(R)-3-Hydroxy-3-methyl-2-oxopentanoate</t>
  </si>
  <si>
    <t>(S)-2-Methylbutanoyl-CoA</t>
  </si>
  <si>
    <t>(S)-3-Hydroxyisobutyryl-CoA</t>
  </si>
  <si>
    <t>(S)-3-Hydroxyisobutyrate</t>
  </si>
  <si>
    <t>tRNA</t>
  </si>
  <si>
    <t>tRNA containing 6-isopentenyladenosine</t>
  </si>
  <si>
    <t>Methanol</t>
  </si>
  <si>
    <t>C10H16N5O13P3</t>
  </si>
  <si>
    <t>C21H28N7O14P2</t>
  </si>
  <si>
    <t>C21H29N7O14P2</t>
  </si>
  <si>
    <t>C21H30N7O17P3</t>
  </si>
  <si>
    <t>C21H29N7O17P3</t>
  </si>
  <si>
    <t>O2</t>
  </si>
  <si>
    <t>C10H15N5O10P2</t>
  </si>
  <si>
    <t>H3PO4</t>
  </si>
  <si>
    <t>C21H36N7O16P3S</t>
  </si>
  <si>
    <t>C2H4NO2R(C2H2NOR)n</t>
  </si>
  <si>
    <t>P2H4O7</t>
  </si>
  <si>
    <t>C9H14N2O12P2</t>
  </si>
  <si>
    <t>C27H33N9O15P2</t>
  </si>
  <si>
    <t>C15H22N6O5S</t>
  </si>
  <si>
    <t>C10H14N5O7P</t>
  </si>
  <si>
    <t>C14H20N6O5S</t>
  </si>
  <si>
    <t>C3H4O3</t>
  </si>
  <si>
    <t>Fe</t>
  </si>
  <si>
    <t>C23H38N7O17P3S</t>
  </si>
  <si>
    <t>C5H9NO4</t>
  </si>
  <si>
    <t>C5H6O5</t>
  </si>
  <si>
    <t>C15H24N2O17P2</t>
  </si>
  <si>
    <t>C6H12O6</t>
  </si>
  <si>
    <t>C34H32FeN4O4</t>
  </si>
  <si>
    <t>C2H4O2</t>
  </si>
  <si>
    <t>C10H15N5O11P2</t>
  </si>
  <si>
    <t>C4H4O5</t>
  </si>
  <si>
    <t>C2H5NO2</t>
  </si>
  <si>
    <t>C10H17O8PR2(C5H8O5PR)n</t>
  </si>
  <si>
    <t>C22H35N7O17P3SR</t>
  </si>
  <si>
    <t>C3H7NO2</t>
  </si>
  <si>
    <t>C4H6O4</t>
  </si>
  <si>
    <t>C17H27N3O17P2</t>
  </si>
  <si>
    <t>C10H16N5O14P3</t>
  </si>
  <si>
    <t>C2H4NO2R</t>
  </si>
  <si>
    <t>C10H18O13P2R2(C5H8O6PR)n</t>
  </si>
  <si>
    <t>C6H14N2O2</t>
  </si>
  <si>
    <t>C2H2O3</t>
  </si>
  <si>
    <t>C4H7NO4</t>
  </si>
  <si>
    <t>C10H17N3O6S</t>
  </si>
  <si>
    <t>C10H15N5O13P2S</t>
  </si>
  <si>
    <t>C9H14N3O8P</t>
  </si>
  <si>
    <t>CH2O2</t>
  </si>
  <si>
    <t>H2SO4</t>
  </si>
  <si>
    <t>C17H21N4O9P</t>
  </si>
  <si>
    <t>C6H14N4O2</t>
  </si>
  <si>
    <t>C9H16N3O14P3</t>
  </si>
  <si>
    <t>C5H10N2O3</t>
  </si>
  <si>
    <t>C3H7NO3</t>
  </si>
  <si>
    <t>C10H17O10PR2(C5H8O6PR)n</t>
  </si>
  <si>
    <t>CH2O</t>
  </si>
  <si>
    <t>C12H19N4O7P2S</t>
  </si>
  <si>
    <t>HOR</t>
  </si>
  <si>
    <t>C5H11NO2S</t>
  </si>
  <si>
    <t>C3H5O6P</t>
  </si>
  <si>
    <t>C9H15N2O15P3</t>
  </si>
  <si>
    <t>C5H12N2O2</t>
  </si>
  <si>
    <t>C11H12N2O2</t>
  </si>
  <si>
    <t>C9H11NO2</t>
  </si>
  <si>
    <t>H</t>
  </si>
  <si>
    <t>C9H11NO3</t>
  </si>
  <si>
    <t>C24H38N7O19P3S</t>
  </si>
  <si>
    <t>C2H4O</t>
  </si>
  <si>
    <t>C6H13O9P</t>
  </si>
  <si>
    <t>CH4N2O</t>
  </si>
  <si>
    <t>S</t>
  </si>
  <si>
    <t>C12H22O11</t>
  </si>
  <si>
    <t>C25H40N7O19P3S</t>
  </si>
  <si>
    <t>C3H9O6P</t>
  </si>
  <si>
    <t>H2SO3</t>
  </si>
  <si>
    <t>C16H25N5O16P2</t>
  </si>
  <si>
    <t>C3H7NO2S</t>
  </si>
  <si>
    <t>C24H40N7O17P3S</t>
  </si>
  <si>
    <t>C19H23N7O6</t>
  </si>
  <si>
    <t>C9H13N2O9P</t>
  </si>
  <si>
    <t>C4H4N2O2</t>
  </si>
  <si>
    <t>C4H6N2O3R2</t>
  </si>
  <si>
    <t>C7H7NO2</t>
  </si>
  <si>
    <t>C4H6O3</t>
  </si>
  <si>
    <t>C20H37O4P(C5H8)n</t>
  </si>
  <si>
    <t>C3H7O6P</t>
  </si>
  <si>
    <t>C9H15N3O11P2</t>
  </si>
  <si>
    <t>C5H14NO</t>
  </si>
  <si>
    <t>C3H8O3</t>
  </si>
  <si>
    <t>C5H11O8P</t>
  </si>
  <si>
    <t>C5H13O14P3</t>
  </si>
  <si>
    <t>C10H16N2O3S</t>
  </si>
  <si>
    <t>C5H10O5</t>
  </si>
  <si>
    <t>C4H4O4</t>
  </si>
  <si>
    <t>C6H13NO2</t>
  </si>
  <si>
    <t>C42H44FeN8O8S2R4</t>
  </si>
  <si>
    <t>C20H32N6O12S2</t>
  </si>
  <si>
    <t>C5H12O7P2</t>
  </si>
  <si>
    <t>C10H13N4O8P</t>
  </si>
  <si>
    <t>C10H16N5O12P3</t>
  </si>
  <si>
    <t>CH4O</t>
  </si>
  <si>
    <t>C4H12N2</t>
  </si>
  <si>
    <t>C6H9N3O2</t>
  </si>
  <si>
    <t>C25H42N7O17P3S</t>
  </si>
  <si>
    <t>C8H15NO6</t>
  </si>
  <si>
    <t>C5H8O3</t>
  </si>
  <si>
    <t>C20H23N7O6</t>
  </si>
  <si>
    <t>C10H14N5O8P</t>
  </si>
  <si>
    <t>HSR</t>
  </si>
  <si>
    <t>C5H5N5</t>
  </si>
  <si>
    <t>C5H9NO2</t>
  </si>
  <si>
    <t>C4H6O5</t>
  </si>
  <si>
    <t>C4H8N2O3</t>
  </si>
  <si>
    <t>C6H6N2O</t>
  </si>
  <si>
    <t>C37H66N7O17P3S</t>
  </si>
  <si>
    <t>C4H9NO2S</t>
  </si>
  <si>
    <t>C7H6O3</t>
  </si>
  <si>
    <t>C10H18NO8PR2</t>
  </si>
  <si>
    <t>C6H8O7</t>
  </si>
  <si>
    <t>CHO2R</t>
  </si>
  <si>
    <t>C3H6O2</t>
  </si>
  <si>
    <t>C5H6O5R2</t>
  </si>
  <si>
    <t>C9H8O3</t>
  </si>
  <si>
    <t>CH4NO5P</t>
  </si>
  <si>
    <t>C11H15N5O3S</t>
  </si>
  <si>
    <t>C5H11NO2</t>
  </si>
  <si>
    <t>C3H6O3</t>
  </si>
  <si>
    <t>C27H46O</t>
  </si>
  <si>
    <t>C4H9NO3</t>
  </si>
  <si>
    <t>C2H7NO</t>
  </si>
  <si>
    <t>C19H36NO3R</t>
  </si>
  <si>
    <t>C3H7O7P</t>
  </si>
  <si>
    <t>C10H15N5O9P2</t>
  </si>
  <si>
    <t>C10H13N5O4</t>
  </si>
  <si>
    <t>CH5N</t>
  </si>
  <si>
    <t>C10H14N5O10PS</t>
  </si>
  <si>
    <t>C6H10O3</t>
  </si>
  <si>
    <t>C20H23N7O7</t>
  </si>
  <si>
    <t>C3H8O10P2</t>
  </si>
  <si>
    <t>C9H14N3O7P</t>
  </si>
  <si>
    <t>C5H5N5O</t>
  </si>
  <si>
    <t>C16H32O2</t>
  </si>
  <si>
    <t>C10H10O6</t>
  </si>
  <si>
    <t>C6H5NO2</t>
  </si>
  <si>
    <t>C17H20N4O6</t>
  </si>
  <si>
    <t>C6H12O7</t>
  </si>
  <si>
    <t>C5H4N4O</t>
  </si>
  <si>
    <t>C14H19N3O15P2R2</t>
  </si>
  <si>
    <t>C4H9O7P</t>
  </si>
  <si>
    <t>H2S</t>
  </si>
  <si>
    <t>C10H12N4O5</t>
  </si>
  <si>
    <t>C5H4N2O4</t>
  </si>
  <si>
    <t>C9H12N2O6</t>
  </si>
  <si>
    <t>C15H23N5O14P2</t>
  </si>
  <si>
    <t>C14H26N4O11P2</t>
  </si>
  <si>
    <t>C7H19N3</t>
  </si>
  <si>
    <t>C18H37NO2</t>
  </si>
  <si>
    <t>HS2O3</t>
  </si>
  <si>
    <t>C6H8O5</t>
  </si>
  <si>
    <t>C6H13N3O3</t>
  </si>
  <si>
    <t>C10H12N2O3</t>
  </si>
  <si>
    <t>C25H40N7O18P3S</t>
  </si>
  <si>
    <t>C4H9NO2</t>
  </si>
  <si>
    <t>C5H6N2O4</t>
  </si>
  <si>
    <t>C10H20O7P2</t>
  </si>
  <si>
    <t>C10H14N4O4S2R4</t>
  </si>
  <si>
    <t>C10H12N4O4S2R4</t>
  </si>
  <si>
    <t>C8H13O10PR2</t>
  </si>
  <si>
    <t>C6H13O10P</t>
  </si>
  <si>
    <t>C2H8NO4P</t>
  </si>
  <si>
    <t>C7H12NO8PR2</t>
  </si>
  <si>
    <t>C6H14NO8P</t>
  </si>
  <si>
    <t>C20H36O7P2</t>
  </si>
  <si>
    <t>C6H14O12P2</t>
  </si>
  <si>
    <t>C27H44N7O20P3S</t>
  </si>
  <si>
    <t>C8H16NO9P</t>
  </si>
  <si>
    <t>C10H14N5O6P</t>
  </si>
  <si>
    <t>C10H16N2O11P2</t>
  </si>
  <si>
    <t>C10H15N2O8P</t>
  </si>
  <si>
    <t>C9H13N2O8P</t>
  </si>
  <si>
    <t>C5H4N4O3</t>
  </si>
  <si>
    <t>(C12H20O10)n</t>
  </si>
  <si>
    <t>C12H17N4OS</t>
  </si>
  <si>
    <t>C4H5N3O</t>
  </si>
  <si>
    <t>C20H36O(C5H8)n</t>
  </si>
  <si>
    <t>C5H4N4O2</t>
  </si>
  <si>
    <t>C10H13N5O5</t>
  </si>
  <si>
    <t>C14H20O4(C5H8)n</t>
  </si>
  <si>
    <t>C6H14O6</t>
  </si>
  <si>
    <t>C14H18O4(C5H8)n</t>
  </si>
  <si>
    <t>C19H21N7O6</t>
  </si>
  <si>
    <t>C5H7O8PR2</t>
  </si>
  <si>
    <t>C6H12O4</t>
  </si>
  <si>
    <t>C6H5O6R3</t>
  </si>
  <si>
    <t>C5H9NO3</t>
  </si>
  <si>
    <t>C5H6O4</t>
  </si>
  <si>
    <t>C7H14N2O3</t>
  </si>
  <si>
    <t>C5H8N2O5</t>
  </si>
  <si>
    <t>C20H25N7O6</t>
  </si>
  <si>
    <t>C4H7NO3</t>
  </si>
  <si>
    <t>C20H22N7O6</t>
  </si>
  <si>
    <t>C15H28O7P2</t>
  </si>
  <si>
    <t>C11H20N2O6</t>
  </si>
  <si>
    <t>C5H11O10P2R</t>
  </si>
  <si>
    <t>C11H15N2O8P</t>
  </si>
  <si>
    <t>C9H16N3O13P3</t>
  </si>
  <si>
    <t>C10H17N2O14P3</t>
  </si>
  <si>
    <t>C9H15N2O14P3</t>
  </si>
  <si>
    <t>(C8H13NO5)n</t>
  </si>
  <si>
    <t>C8H7N</t>
  </si>
  <si>
    <t>C2H6O</t>
  </si>
  <si>
    <t>C9H13N3O5</t>
  </si>
  <si>
    <t>C7H16NO3</t>
  </si>
  <si>
    <t>C5H8O4</t>
  </si>
  <si>
    <t>C6H12N2O4S2</t>
  </si>
  <si>
    <t>C7H10O5</t>
  </si>
  <si>
    <t>C4H8N4O4</t>
  </si>
  <si>
    <t>C19H19N7O6</t>
  </si>
  <si>
    <t>C15H12O5</t>
  </si>
  <si>
    <t>C3H4O2</t>
  </si>
  <si>
    <t>C16H32O</t>
  </si>
  <si>
    <t>C9H12N2O5</t>
  </si>
  <si>
    <t>C26H42N7O19P3S</t>
  </si>
  <si>
    <t>C7H14N2O4S</t>
  </si>
  <si>
    <t>C8H8O4</t>
  </si>
  <si>
    <t>C10H13N5O3</t>
  </si>
  <si>
    <t>C11H20N4O11P2</t>
  </si>
  <si>
    <t>C10H12N5O6P</t>
  </si>
  <si>
    <t>C5H15NO4P</t>
  </si>
  <si>
    <t>C27H44O</t>
  </si>
  <si>
    <t>C8H8O</t>
  </si>
  <si>
    <t>C3H6N2O4</t>
  </si>
  <si>
    <t>C3H7NO4S</t>
  </si>
  <si>
    <t>C20H38O7P2(C5H8)n</t>
  </si>
  <si>
    <t>C7H11NO5</t>
  </si>
  <si>
    <t>C7H7NO3</t>
  </si>
  <si>
    <t>C6H15O9P</t>
  </si>
  <si>
    <t>C5H8O5</t>
  </si>
  <si>
    <t>C10H13N4O9P</t>
  </si>
  <si>
    <t>C6H10O4</t>
  </si>
  <si>
    <t>C8H14N2O5S</t>
  </si>
  <si>
    <t>C8H21NO6P</t>
  </si>
  <si>
    <t>C5H11O7P</t>
  </si>
  <si>
    <t>C4H8O7PR</t>
  </si>
  <si>
    <t>C12H23O14P</t>
  </si>
  <si>
    <t>C9H15N3O10P2</t>
  </si>
  <si>
    <t>NH2R</t>
  </si>
  <si>
    <t>(C6H10O5)n</t>
  </si>
  <si>
    <t>C8H14O2S2</t>
  </si>
  <si>
    <t>C42H44FeN4O16</t>
  </si>
  <si>
    <t>C30H50</t>
  </si>
  <si>
    <t>C15H21N5O10PR(C5H8O6PR)n</t>
  </si>
  <si>
    <t>C18H39NO2</t>
  </si>
  <si>
    <t>C21H27N6O15P2</t>
  </si>
  <si>
    <t>C6H11N3O</t>
  </si>
  <si>
    <t>C9H17NO5</t>
  </si>
  <si>
    <t>C6H5NO3</t>
  </si>
  <si>
    <t>C25H40N7O17P3S</t>
  </si>
  <si>
    <t>C21H35N7O13P2S</t>
  </si>
  <si>
    <t>C13H22NO11PR2(C5H8O6PR)n</t>
  </si>
  <si>
    <t>C26H44N7O17P3S</t>
  </si>
  <si>
    <t>C14H14N6O3</t>
  </si>
  <si>
    <t>C10H14N2O4</t>
  </si>
  <si>
    <t>C10H12N5O7P</t>
  </si>
  <si>
    <t>C7H10O6</t>
  </si>
  <si>
    <t>C10H9NO2</t>
  </si>
  <si>
    <t>C6H11NO4</t>
  </si>
  <si>
    <t>C3H4O3S</t>
  </si>
  <si>
    <t>C8H7NO3</t>
  </si>
  <si>
    <t>C15H12O6</t>
  </si>
  <si>
    <t>C3H10N2</t>
  </si>
  <si>
    <t>C4H8O3</t>
  </si>
  <si>
    <t>C3H8NO6P</t>
  </si>
  <si>
    <t>C2H4N2O3</t>
  </si>
  <si>
    <t>C40H46N4O17</t>
  </si>
  <si>
    <t>HO2R</t>
  </si>
  <si>
    <t>C9H20N2O2</t>
  </si>
  <si>
    <t>C40H44N4O16</t>
  </si>
  <si>
    <t>C30H50O</t>
  </si>
  <si>
    <t>C34H40N4O4</t>
  </si>
  <si>
    <t>C12H18N4O4PS</t>
  </si>
  <si>
    <t>C6H12N3O4P</t>
  </si>
  <si>
    <t>C4H10NO6P</t>
  </si>
  <si>
    <t>C10H13N2O11P</t>
  </si>
  <si>
    <t>C6H13O7P</t>
  </si>
  <si>
    <t>C18H40NO5P</t>
  </si>
  <si>
    <t>C11H23N2O7PS</t>
  </si>
  <si>
    <t>C14H23N6O3S</t>
  </si>
  <si>
    <t>C6H14O10P2</t>
  </si>
  <si>
    <t>C25H42N7O18P3S</t>
  </si>
  <si>
    <t>C9H8O4</t>
  </si>
  <si>
    <t>C5H8O3S</t>
  </si>
  <si>
    <t>C7H16NO2</t>
  </si>
  <si>
    <t>C11H15NO9P</t>
  </si>
  <si>
    <t>C25H46NO8R</t>
  </si>
  <si>
    <t>C11H17O13PR2</t>
  </si>
  <si>
    <t>C3H3O3SR</t>
  </si>
  <si>
    <t>C30H52O7P2</t>
  </si>
  <si>
    <t>C5H14NO6P</t>
  </si>
  <si>
    <t>C6H11O9P</t>
  </si>
  <si>
    <t>C8H14NO8PR2</t>
  </si>
  <si>
    <t>C9H19N2OS2R</t>
  </si>
  <si>
    <t>C6H15O15P3</t>
  </si>
  <si>
    <t>C26H47O9P(C5H8)n</t>
  </si>
  <si>
    <t>C7H11NO4</t>
  </si>
  <si>
    <t>C7H10O7</t>
  </si>
  <si>
    <t>C10H9NO4</t>
  </si>
  <si>
    <t>C20H28N10O19P4</t>
  </si>
  <si>
    <t>C6H9N2O5P</t>
  </si>
  <si>
    <t>C9H15N4O9P</t>
  </si>
  <si>
    <t>C10H13O10P</t>
  </si>
  <si>
    <t>C6H16O18P4</t>
  </si>
  <si>
    <t>C11H18O16P2R2</t>
  </si>
  <si>
    <t>C6H9N3O</t>
  </si>
  <si>
    <t>C7H9N5O2</t>
  </si>
  <si>
    <t>C12H16NO9P</t>
  </si>
  <si>
    <t>C9H16N5O8P</t>
  </si>
  <si>
    <t>C9H14N2O11P2</t>
  </si>
  <si>
    <t>C27H35N9O15P2</t>
  </si>
  <si>
    <t>C5H10N2O3S</t>
  </si>
  <si>
    <t>C4H6N4O3</t>
  </si>
  <si>
    <t>C18H32O2</t>
  </si>
  <si>
    <t>C5H14N2</t>
  </si>
  <si>
    <t>C28H44O</t>
  </si>
  <si>
    <t>C10H12N4O4</t>
  </si>
  <si>
    <t>C5H10O4</t>
  </si>
  <si>
    <t>C33H58N7O17P3S</t>
  </si>
  <si>
    <t>C5H11NO</t>
  </si>
  <si>
    <t>C5H7NO3</t>
  </si>
  <si>
    <t>C3H7NO</t>
  </si>
  <si>
    <t>C10H18N2O3</t>
  </si>
  <si>
    <t>C16H29N2O11PR2(C5H8O6PR)n</t>
  </si>
  <si>
    <t>C29H50N7O17P3S</t>
  </si>
  <si>
    <t>C21H32N6O11PR(C5H8O6PR)n</t>
  </si>
  <si>
    <t>C8H14NOS2R</t>
  </si>
  <si>
    <t>C27H49N9O10S2</t>
  </si>
  <si>
    <t>C7H12O5</t>
  </si>
  <si>
    <t>C21H33N9O11PR(C5H8O6PR)n</t>
  </si>
  <si>
    <t>C7H13N3O2R2</t>
  </si>
  <si>
    <t>C34H34N4O4</t>
  </si>
  <si>
    <t>C6H7NO4</t>
  </si>
  <si>
    <t>C20H29N7O12PR(C5H8O6PR)n</t>
  </si>
  <si>
    <t>C12H20NO11PR2(C5H8O6PR)n</t>
  </si>
  <si>
    <t>C20H30N6O11PSR(C5H8O6PR)n</t>
  </si>
  <si>
    <t>C26H42N7O17P3S</t>
  </si>
  <si>
    <t>C42H48N4O16</t>
  </si>
  <si>
    <t>C28H45O2R</t>
  </si>
  <si>
    <t>C13H22NO12PR2(C5H8O6PR)n</t>
  </si>
  <si>
    <t>C20H30N6O11PR(C5H8O6PR)n</t>
  </si>
  <si>
    <t>C9H18NO4</t>
  </si>
  <si>
    <t>C35H62N7O17P3S</t>
  </si>
  <si>
    <t>C7H10O4</t>
  </si>
  <si>
    <t>C7H8O5</t>
  </si>
  <si>
    <t>C10H10N2O</t>
  </si>
  <si>
    <t>C11H12N2O4</t>
  </si>
  <si>
    <t>C15H24NO11PR2(C5H8O6PR)n</t>
  </si>
  <si>
    <t>C8H12NO10PR2</t>
  </si>
  <si>
    <t>C15H25N5O20P4</t>
  </si>
  <si>
    <t>C4H6N2O2SR2</t>
  </si>
  <si>
    <t>C10H12N2O4</t>
  </si>
  <si>
    <t>C24H30N6O12PR(C5H8O6PR)n</t>
  </si>
  <si>
    <t>C10H8N2</t>
  </si>
  <si>
    <t>C33H56N7O17P3S</t>
  </si>
  <si>
    <t>C6H11NO3</t>
  </si>
  <si>
    <t>C8H16NOS2R</t>
  </si>
  <si>
    <t>C14H22NO13PR2(C5H8O6PR)n</t>
  </si>
  <si>
    <t>C20H28N6O13PR(C5H8O6PR)n</t>
  </si>
  <si>
    <t>C16H24N3O11PR2(C5H8O6PR)n</t>
  </si>
  <si>
    <t>C14H24NO12PR2(C5H8O6PR)n</t>
  </si>
  <si>
    <t>C5H7N3O3R2</t>
  </si>
  <si>
    <t>C4H8NO7P</t>
  </si>
  <si>
    <t>C5H12NO7P</t>
  </si>
  <si>
    <t>C18H26N6O11PSR(C5H8O6PR)n</t>
  </si>
  <si>
    <t>C27H47N9O10S2</t>
  </si>
  <si>
    <t>C7H11O8P</t>
  </si>
  <si>
    <t>C3H5O7P</t>
  </si>
  <si>
    <t>C26H44N7O18P3S</t>
  </si>
  <si>
    <t>C36H44N4O8</t>
  </si>
  <si>
    <t>C5H10NO7P</t>
  </si>
  <si>
    <t>C21H30N6O12PSR(C5H8O6PR)n</t>
  </si>
  <si>
    <t>C26H42N7O18P3S</t>
  </si>
  <si>
    <t>C6H6NO6P</t>
  </si>
  <si>
    <t>C7H11N2O5R</t>
  </si>
  <si>
    <t>C4H6O7PR</t>
  </si>
  <si>
    <t>C8H14N3O7P</t>
  </si>
  <si>
    <t>C14H23N2O12PR2(C5H8O6PR)n</t>
  </si>
  <si>
    <t>C10H18N4O6</t>
  </si>
  <si>
    <t>C13H21N3O8S</t>
  </si>
  <si>
    <t>C9H18NO8P</t>
  </si>
  <si>
    <t>C11H14NO6P</t>
  </si>
  <si>
    <t>C19H26NO11PR2(C5H8O6PR)n</t>
  </si>
  <si>
    <t>C26H31N7O11PR(C5H8O6PR)n</t>
  </si>
  <si>
    <t>C5H7NO2</t>
  </si>
  <si>
    <t>C8H15N3O2R2</t>
  </si>
  <si>
    <t>C7H5NO4</t>
  </si>
  <si>
    <t>C5H11O9P2R</t>
  </si>
  <si>
    <t>C14H18N5O11P</t>
  </si>
  <si>
    <t>C6H7NO3</t>
  </si>
  <si>
    <t>C7H15N2O8P</t>
  </si>
  <si>
    <t>C8H14O13P2R2</t>
  </si>
  <si>
    <t>C2H3OSR</t>
  </si>
  <si>
    <t>C7H8O6</t>
  </si>
  <si>
    <t>C7H12NO8P</t>
  </si>
  <si>
    <t>C10H17OSR</t>
  </si>
  <si>
    <t>C6H13O7PS</t>
  </si>
  <si>
    <t>C9H20NO7PR</t>
  </si>
  <si>
    <t>C4H5OSR</t>
  </si>
  <si>
    <t>C6H9NOS</t>
  </si>
  <si>
    <t>C29H48N7O18P3S</t>
  </si>
  <si>
    <t>C6H10NO4PS</t>
  </si>
  <si>
    <t>C13H18N4O6</t>
  </si>
  <si>
    <t>C12H23N2O9PS</t>
  </si>
  <si>
    <t>C8H15N2O9P</t>
  </si>
  <si>
    <t>C7H7NO5</t>
  </si>
  <si>
    <t>C15H22N5O7P(C5H8O6PR)n(C5H8O6PR)n</t>
  </si>
  <si>
    <t>C6H13NO7PR</t>
  </si>
  <si>
    <t>C28H46O</t>
  </si>
  <si>
    <t>C9H17N4O9P</t>
  </si>
  <si>
    <t>C28H51NO12P2(C5H8)n</t>
  </si>
  <si>
    <t>C6H10N3O4P</t>
  </si>
  <si>
    <t>C4H7O2SR</t>
  </si>
  <si>
    <t>C10H19O2SR</t>
  </si>
  <si>
    <t>C8H15O2SR</t>
  </si>
  <si>
    <t>C16H31O2SR</t>
  </si>
  <si>
    <t>C11H19O19P3R2</t>
  </si>
  <si>
    <t>C8H16N3O8P</t>
  </si>
  <si>
    <t>C6H11N2O6P</t>
  </si>
  <si>
    <t>C9H15N4O8P</t>
  </si>
  <si>
    <t>C17H27N5O4SR2</t>
  </si>
  <si>
    <t>C14H27O2SR</t>
  </si>
  <si>
    <t>C7H13O10P</t>
  </si>
  <si>
    <t>C9H16N4O6</t>
  </si>
  <si>
    <t>C10H15N4O9P</t>
  </si>
  <si>
    <t>C9H14N3O9P</t>
  </si>
  <si>
    <t>C6H11N3O7P2</t>
  </si>
  <si>
    <t>C7H11N5O8P2</t>
  </si>
  <si>
    <t>C13H19N4O12P</t>
  </si>
  <si>
    <t>C9H16N5O13P3</t>
  </si>
  <si>
    <t>C29H48O</t>
  </si>
  <si>
    <t>C14H23N4O8P2S</t>
  </si>
  <si>
    <t>C12H23OSR</t>
  </si>
  <si>
    <t>C37H66N7O18P3S</t>
  </si>
  <si>
    <t>C37H64N7O18P3S</t>
  </si>
  <si>
    <t>C35H62N7O18P3S</t>
  </si>
  <si>
    <t>C35H60N7O18P3S</t>
  </si>
  <si>
    <t>C33H58N7O18P3S</t>
  </si>
  <si>
    <t>C33H56N7O18P3S</t>
  </si>
  <si>
    <t>C31H54N7O18P3S</t>
  </si>
  <si>
    <t>C31H52N7O18P3S</t>
  </si>
  <si>
    <t>C29H50N7O18P3S</t>
  </si>
  <si>
    <t>C27H46N7O18P3S</t>
  </si>
  <si>
    <t>C27H44N7O18P3S</t>
  </si>
  <si>
    <t>C27H46N7O17P3S</t>
  </si>
  <si>
    <t>C27H44N7O17P3S</t>
  </si>
  <si>
    <t>C37H64N7O17P3S</t>
  </si>
  <si>
    <t>C35H60N7O17P3S</t>
  </si>
  <si>
    <t>C31H54N7O17P3S</t>
  </si>
  <si>
    <t>C31H52N7O17P3S</t>
  </si>
  <si>
    <t>C29H48N7O17P3S</t>
  </si>
  <si>
    <t>C38H56O4</t>
  </si>
  <si>
    <t>C6H6O7</t>
  </si>
  <si>
    <t>C16H25N4O10P2S</t>
  </si>
  <si>
    <t>C7H15O10P</t>
  </si>
  <si>
    <t>C28H42O</t>
  </si>
  <si>
    <t>C3H4O6S</t>
  </si>
  <si>
    <t>C7H8O7</t>
  </si>
  <si>
    <t>C6H10NO3SR</t>
  </si>
  <si>
    <t>C9H17N3O2R2</t>
  </si>
  <si>
    <t>C10H20N3O2R2</t>
  </si>
  <si>
    <t>C16H28N4O4S</t>
  </si>
  <si>
    <t>C16H23N6O10P</t>
  </si>
  <si>
    <t>C10H9NO3</t>
  </si>
  <si>
    <t>C4H5O2SR</t>
  </si>
  <si>
    <t>C4H7OSR</t>
  </si>
  <si>
    <t>C6H9O2SR</t>
  </si>
  <si>
    <t>C6H11O2SR</t>
  </si>
  <si>
    <t>C6H9OSR</t>
  </si>
  <si>
    <t>C6H11OSR</t>
  </si>
  <si>
    <t>C8H13O2SR</t>
  </si>
  <si>
    <t>C8H13OSR</t>
  </si>
  <si>
    <t>C8H15OSR</t>
  </si>
  <si>
    <t>C10H17O2SR</t>
  </si>
  <si>
    <t>C10H19OSR</t>
  </si>
  <si>
    <t>C12H21O2SR</t>
  </si>
  <si>
    <t>C12H23O2SR</t>
  </si>
  <si>
    <t>C12H21OSR</t>
  </si>
  <si>
    <t>C14H25O2SR</t>
  </si>
  <si>
    <t>C14H25OSR</t>
  </si>
  <si>
    <t>C14H27OSR</t>
  </si>
  <si>
    <t>C16H29O2SR</t>
  </si>
  <si>
    <t>C16H29OSR</t>
  </si>
  <si>
    <t>C16H31OSR</t>
  </si>
  <si>
    <t>C42H46N4O16</t>
  </si>
  <si>
    <t>C37H56O2</t>
  </si>
  <si>
    <t>C37H54O3</t>
  </si>
  <si>
    <t>C38H56O3</t>
  </si>
  <si>
    <t>C11H14NO6</t>
  </si>
  <si>
    <t>C20H28N7O9PS</t>
  </si>
  <si>
    <t>C10H18N5O15P3</t>
  </si>
  <si>
    <t>C4H7O7PR2</t>
  </si>
  <si>
    <t>C13H18O17P2R4</t>
  </si>
  <si>
    <t>C16H30O</t>
  </si>
  <si>
    <t>C18H38NO5P</t>
  </si>
  <si>
    <t>C8H21N3</t>
  </si>
  <si>
    <t>C18H30O2</t>
  </si>
  <si>
    <t>C24H30N8O9</t>
  </si>
  <si>
    <t>C10H11NO5</t>
  </si>
  <si>
    <t>C29H46O</t>
  </si>
  <si>
    <t>C5H4N4O4</t>
  </si>
  <si>
    <t>C19H38NO3R</t>
  </si>
  <si>
    <t>C18H39NO3</t>
  </si>
  <si>
    <t>C29H46O3</t>
  </si>
  <si>
    <t>C4H9O6P</t>
  </si>
  <si>
    <t>C6H10O3S</t>
  </si>
  <si>
    <t>C6H11O6PS</t>
  </si>
  <si>
    <t>C49H56FeN4O6</t>
  </si>
  <si>
    <t>C49H58FeN4O5</t>
  </si>
  <si>
    <t>C4H6N2O2S2R2</t>
  </si>
  <si>
    <t>C17H29N4O8P2S</t>
  </si>
  <si>
    <t>C13H24NO2S2R</t>
  </si>
  <si>
    <t>C16H27N4O8P2S</t>
  </si>
  <si>
    <t>C12H22NO2S2R</t>
  </si>
  <si>
    <t>C18H33O2SR</t>
  </si>
  <si>
    <t>C18H35O2SR</t>
  </si>
  <si>
    <t>C18H26N5O8PS2</t>
  </si>
  <si>
    <t>C8H13OS3R</t>
  </si>
  <si>
    <t>C12H20NO4S2R</t>
  </si>
  <si>
    <t>C10H18NO2S2R</t>
  </si>
  <si>
    <t>PAS_chr3_0965</t>
  </si>
  <si>
    <t>PAS_chr2-1_0343</t>
  </si>
  <si>
    <t>PAS_chr3_0591</t>
  </si>
  <si>
    <t>PAS_chr2-2_0481</t>
  </si>
  <si>
    <t>PAS_chr2-1_0107</t>
  </si>
  <si>
    <t>PAS_chr4_0677</t>
  </si>
  <si>
    <t>PAS_chr4_0624</t>
  </si>
  <si>
    <t>PAS_chr1-4_0447</t>
  </si>
  <si>
    <t>PAS_chr1-1_0393</t>
  </si>
  <si>
    <t>PAS_chr2-2_0094</t>
  </si>
  <si>
    <t>PAS_chr2-1_0065</t>
  </si>
  <si>
    <t>PAS_chr3_0144</t>
  </si>
  <si>
    <t>PAS_chr4_0276</t>
  </si>
  <si>
    <t>PAS_chr2-2_0288</t>
  </si>
  <si>
    <t>PAS_chr4_0684</t>
  </si>
  <si>
    <t>PAS_chr2-1_0307</t>
  </si>
  <si>
    <t>PAS_chr4_0621</t>
  </si>
  <si>
    <t>PAS_chr3_0845</t>
  </si>
  <si>
    <t>PAS_chr1-4_0187</t>
  </si>
  <si>
    <t>PAS_chr2-1_0864</t>
  </si>
  <si>
    <t>PAS_chr4_0228</t>
  </si>
  <si>
    <t>PAS_chr3_0834</t>
  </si>
  <si>
    <t>PAS_chr3_0832</t>
  </si>
  <si>
    <t>PAS_chr1-4_0150</t>
  </si>
  <si>
    <t>PAS_chr2-1_0120</t>
  </si>
  <si>
    <t>PAS_chr4_0580</t>
  </si>
  <si>
    <t>PAS_chr2-1_0238</t>
  </si>
  <si>
    <t>PAS_chr4_0815</t>
  </si>
  <si>
    <t>PAS_chr3_0831</t>
  </si>
  <si>
    <t>PAS_chr2-2_0407</t>
  </si>
  <si>
    <t>PAS_chr3_0659</t>
  </si>
  <si>
    <t>PAS_chr1-3_0104</t>
  </si>
  <si>
    <t>PAS_chr3_1111</t>
  </si>
  <si>
    <t>PAS_chr2-2_0283</t>
  </si>
  <si>
    <t>PAS_chr4_0733</t>
  </si>
  <si>
    <t>PAS_chr1-4_0487</t>
  </si>
  <si>
    <t>PAS_chr3_0424</t>
  </si>
  <si>
    <t>PAS_chr2-1_0383</t>
  </si>
  <si>
    <t>PAS_chr4_0865</t>
  </si>
  <si>
    <t>PAS_chr1-3_0273</t>
  </si>
  <si>
    <t>PAS_chr2-1_0862</t>
  </si>
  <si>
    <t>PAS_chr3_1037</t>
  </si>
  <si>
    <t>PAS_chr4_0818</t>
  </si>
  <si>
    <t>PAS_chr1-4_0295</t>
  </si>
  <si>
    <t>PAS_chr1-1_0008</t>
  </si>
  <si>
    <t>PAS_chr4_0511</t>
  </si>
  <si>
    <t>PAS_chr2-1_0520</t>
  </si>
  <si>
    <t>PAS_chr3_0388</t>
  </si>
  <si>
    <t>PAS_chr2-1_0667</t>
  </si>
  <si>
    <t>PAS_chr2-2_0159</t>
  </si>
  <si>
    <t>PAS_chr1-1_0111</t>
  </si>
  <si>
    <t>PAS_chr1-4_0468</t>
  </si>
  <si>
    <t>PAS_chr3_0906</t>
  </si>
  <si>
    <t>PAS_chr1-1_0155</t>
  </si>
  <si>
    <t>PAS_chr2-2_0220</t>
  </si>
  <si>
    <t>PAS_chr1-1_0282</t>
  </si>
  <si>
    <t>PAS_chr4_0197</t>
  </si>
  <si>
    <t>PAS_chr1-3_0156</t>
  </si>
  <si>
    <t>PAS_chr3_0271</t>
  </si>
  <si>
    <t>PAS_chr1-4_0019</t>
  </si>
  <si>
    <t>PAS_chr3_1127</t>
  </si>
  <si>
    <t>PAS_chr2-2_0294</t>
  </si>
  <si>
    <t>PAS_chr1-4_0593</t>
  </si>
  <si>
    <t>PAS_chr3_0403</t>
  </si>
  <si>
    <t>PAS_chr2-1_0767</t>
  </si>
  <si>
    <t>PAS_chr3_1028</t>
  </si>
  <si>
    <t>PAS_chr3_0826</t>
  </si>
  <si>
    <t>PAS_chr1-1_0427</t>
  </si>
  <si>
    <t>PAS_chr2-2_0177</t>
  </si>
  <si>
    <t>PAS_chr3_0929</t>
  </si>
  <si>
    <t>PAS_chr3_0882</t>
  </si>
  <si>
    <t>PAS_chr3_0620</t>
  </si>
  <si>
    <t>PAS_chr3_0999</t>
  </si>
  <si>
    <t>PAS_chr3_0386</t>
  </si>
  <si>
    <t>PAS_chr2-2_0036</t>
  </si>
  <si>
    <t>PAS_chr2-2_0039</t>
  </si>
  <si>
    <t>PAS_chr4_0471</t>
  </si>
  <si>
    <t>PAS_chr4_0451</t>
  </si>
  <si>
    <t>PAS_chr2-1_0549</t>
  </si>
  <si>
    <t>PAS_chr4_0450</t>
  </si>
  <si>
    <t>PAS_chr1-4_0696</t>
  </si>
  <si>
    <t>PAS_chr1-4_0475</t>
  </si>
  <si>
    <t>PAS_chr1-4_0417</t>
  </si>
  <si>
    <t>PAS_chr2-2_0125</t>
  </si>
  <si>
    <t>PAS_chr1-4_0380</t>
  </si>
  <si>
    <t>PAS_chr1-3_0100</t>
  </si>
  <si>
    <t>PAS_chr3_0944</t>
  </si>
  <si>
    <t>PAS_chr1-4_0448</t>
  </si>
  <si>
    <t>PAS_chr4_0544</t>
  </si>
  <si>
    <t>PAS_chr4_0712</t>
  </si>
  <si>
    <t>PAS_chr2-2_0145</t>
  </si>
  <si>
    <t>PAS_chr3_0062</t>
  </si>
  <si>
    <t>PAS_chr1-1_0436</t>
  </si>
  <si>
    <t>PAS_chr2-2_0174</t>
  </si>
  <si>
    <t>PAS_chr1-1_0006</t>
  </si>
  <si>
    <t>PAS_chr3_1126</t>
  </si>
  <si>
    <t>PAS_chr1-1_0277</t>
  </si>
  <si>
    <t>PAS_chr2-1_0158</t>
  </si>
  <si>
    <t>PAS_chr1-4_0218</t>
  </si>
  <si>
    <t>PAS_chr3_0936</t>
  </si>
  <si>
    <t>PAS_chr3_0506</t>
  </si>
  <si>
    <t>PAS_chr2-2_0293</t>
  </si>
  <si>
    <t>PAS_chr2-2_0290</t>
  </si>
  <si>
    <t>PAS_chr1-4_0233</t>
  </si>
  <si>
    <t>PAS_chr3_0342</t>
  </si>
  <si>
    <t>PAS_chr2-1_0813</t>
  </si>
  <si>
    <t>PAS_chr2-1_0756</t>
  </si>
  <si>
    <t>PAS_chr2-1_0057</t>
  </si>
  <si>
    <t>PAS_chr2-1_0807</t>
  </si>
  <si>
    <t>PAS_chr4_0662</t>
  </si>
  <si>
    <t>PAS_chr4_0732</t>
  </si>
  <si>
    <t>PAS_chr4_0405</t>
  </si>
  <si>
    <t>PAS_chr2-1_0478</t>
  </si>
  <si>
    <t>PAS_chr4_0081</t>
  </si>
  <si>
    <t>PAS_chr3_0733</t>
  </si>
  <si>
    <t>PAS_FragB_0040</t>
  </si>
  <si>
    <t>PAS_c131_0017</t>
  </si>
  <si>
    <t>PAS_chr2-1_0739</t>
  </si>
  <si>
    <t>PAS_chr4_0816</t>
  </si>
  <si>
    <t>PAS_chr4_0342</t>
  </si>
  <si>
    <t>PAS_chr1-1_0424</t>
  </si>
  <si>
    <t>PAS_chr1-4_0314</t>
  </si>
  <si>
    <t>PAS_chr3_1007</t>
  </si>
  <si>
    <t>PAS_chr2-1_0256</t>
  </si>
  <si>
    <t>PAS_chr2-1_0212</t>
  </si>
  <si>
    <t>PAS_chr4_0777</t>
  </si>
  <si>
    <t>PAS_chr4_0821</t>
  </si>
  <si>
    <t>PAS_chr4_0152</t>
  </si>
  <si>
    <t>PAS_chr1-1_0319</t>
  </si>
  <si>
    <t>SHORT NAME</t>
  </si>
  <si>
    <t>KEGG MAPS</t>
  </si>
  <si>
    <t>MODELID</t>
  </si>
  <si>
    <t>MODELNAME</t>
  </si>
  <si>
    <t>DEFAULT LOWER</t>
  </si>
  <si>
    <t>DEFAULT UPPER</t>
  </si>
  <si>
    <t>COMPABBREV</t>
  </si>
  <si>
    <t>COMPNAME</t>
  </si>
  <si>
    <t>INSIDE</t>
  </si>
  <si>
    <t>GO TERM</t>
  </si>
  <si>
    <t>GO:0005777</t>
  </si>
  <si>
    <t>GO:0005737</t>
  </si>
  <si>
    <t>b</t>
  </si>
  <si>
    <t>GO:0005576</t>
  </si>
  <si>
    <t>METID</t>
  </si>
  <si>
    <t>UNCONSTRAINED</t>
  </si>
  <si>
    <t>MIRIAM</t>
  </si>
  <si>
    <t>COMPOSITION</t>
  </si>
  <si>
    <t>InChI</t>
  </si>
  <si>
    <t/>
  </si>
  <si>
    <t>Pichia pastoris</t>
  </si>
  <si>
    <t>PAS_chr4_0210</t>
  </si>
  <si>
    <t>PAS_chr1-4_0601</t>
  </si>
  <si>
    <t>PAS_chr2-1_0129</t>
  </si>
  <si>
    <t>PAS_chr2-1_0649</t>
  </si>
  <si>
    <t>PAS_chr4_0877</t>
  </si>
  <si>
    <t>Mitochondrial dicarboxylate carrier, integral membrane protein</t>
  </si>
  <si>
    <t>PAS_chr2-1_0615</t>
  </si>
  <si>
    <t>2.1.1.98</t>
  </si>
  <si>
    <t>PAS_chr2-1_0577</t>
  </si>
  <si>
    <t>S-Adenosyl-L-methionine:2-(3-carboxy-3-aminopropyl)-L-histidine methyltransferase</t>
  </si>
  <si>
    <t>2.3.1.15</t>
  </si>
  <si>
    <t>2.3.1.42</t>
  </si>
  <si>
    <t>acyl-CoA:sn-glycerol-3-phosphate 1-O-acyltransferase</t>
  </si>
  <si>
    <t>Acyl-CoA:glycerone-phosphate O-acyltransferase</t>
  </si>
  <si>
    <t>R01013</t>
  </si>
  <si>
    <t>R00851</t>
  </si>
  <si>
    <t>PAS_chr1-3_0081;PAS_chr3_0073</t>
  </si>
  <si>
    <t>PAS_chr1-3_0033</t>
  </si>
  <si>
    <t>2.4.2.8</t>
  </si>
  <si>
    <t>R01132</t>
  </si>
  <si>
    <t>IMP:diphosphate phospho-D-ribosyltransferase</t>
  </si>
  <si>
    <t>PAS_chr2-1_0681;PAS_chr3_0887</t>
  </si>
  <si>
    <t>R07764</t>
  </si>
  <si>
    <t>3.6.1.1</t>
  </si>
  <si>
    <t>R00004</t>
  </si>
  <si>
    <t>diphosphate phosphohydrolase</t>
  </si>
  <si>
    <t>PAS_chr1-3_0028</t>
  </si>
  <si>
    <t>PAS_chr1-3_0070</t>
  </si>
  <si>
    <t>PAS_chr3_0440</t>
  </si>
  <si>
    <t>2.3.1.97</t>
  </si>
  <si>
    <t>PAS_chr3_1025</t>
  </si>
  <si>
    <t>Tetradecanoyl-CoA:glycylpeptide N-tetradecanoyltransferase</t>
  </si>
  <si>
    <t>R03992</t>
  </si>
  <si>
    <t>R09037</t>
  </si>
  <si>
    <t>3.1.1.4</t>
  </si>
  <si>
    <t>PAS_chr2-2_0286</t>
  </si>
  <si>
    <t>S-adenosyl-L-methionine:1,2-diacyl-sn-glycerol 3-amino-3-carboxypropyltransferase</t>
  </si>
  <si>
    <t>R09072</t>
  </si>
  <si>
    <t>R03424</t>
  </si>
  <si>
    <t>S-Adenosyl-L-methionine:phosphatidyl-N-methylethanolamine N-methyltransferase</t>
  </si>
  <si>
    <t>2.1.1.71</t>
  </si>
  <si>
    <t>R01320</t>
  </si>
  <si>
    <t>R08176</t>
  </si>
  <si>
    <t>3.1.2.2</t>
  </si>
  <si>
    <t>PAS_chr1-4_0212</t>
  </si>
  <si>
    <t>tRNA-uridine uracilmutase</t>
  </si>
  <si>
    <t>R03020</t>
  </si>
  <si>
    <t>5.4.99.12</t>
  </si>
  <si>
    <t>PAS_chr2-1_0067</t>
  </si>
  <si>
    <t>PAS_chr2-1_0777</t>
  </si>
  <si>
    <t>PAS_chr2-2_0149</t>
  </si>
  <si>
    <t>PAS_chr3_1088</t>
  </si>
  <si>
    <t>PAS_chr1-4_0212;PAS_chr1-3_0271;PAS_chr2-1_0067;PAS_chr2-2_0149;PAS_chr3_1088</t>
  </si>
  <si>
    <t>R02161</t>
  </si>
  <si>
    <t>Ubiquinol:ferricytochrome-c oxidoreductase</t>
  </si>
  <si>
    <t>Sulfate permease</t>
  </si>
  <si>
    <t>PAS_chr4_0780</t>
  </si>
  <si>
    <t>3.1.2.12</t>
  </si>
  <si>
    <t>PAS_chr3_0867</t>
  </si>
  <si>
    <t>R00527</t>
  </si>
  <si>
    <t>S-Formylglutathione hydrolase</t>
  </si>
  <si>
    <t>PAS_chr1-3_0081</t>
  </si>
  <si>
    <t>PAS_chr3_0073</t>
  </si>
  <si>
    <t>PAS_chr2-1_0874</t>
  </si>
  <si>
    <t>PAS_chr1-1_0341</t>
  </si>
  <si>
    <t>PAS_chr2-1_0681</t>
  </si>
  <si>
    <t>PAS_chr3_0887</t>
  </si>
  <si>
    <t>PAS_chr1-3_0271</t>
  </si>
  <si>
    <t>Non enzymatic</t>
  </si>
  <si>
    <t>oxoglutarate dehydrogenase (succinyl-transferring);</t>
  </si>
  <si>
    <t>Oxidoreductases</t>
  </si>
  <si>
    <t>2-oxoglutarate dehydrogenase complex: oxoglutarate dehydrogenase</t>
  </si>
  <si>
    <t>Transferases</t>
  </si>
  <si>
    <t>pyruvate dehydrogenase (acetyl-transferring)</t>
  </si>
  <si>
    <t>N-acetylglucosaminylphosphatidylinositol deacetylase</t>
  </si>
  <si>
    <t>R00081</t>
  </si>
  <si>
    <t>R07380</t>
  </si>
  <si>
    <t>PAS_chr1-4_0247</t>
  </si>
  <si>
    <t>1.-.-.-</t>
  </si>
  <si>
    <t>Ferrocytochrome-c:oxygen oxidoreductase</t>
  </si>
  <si>
    <t>PAS_chr1-1_0480</t>
  </si>
  <si>
    <t>3.1.4.-</t>
  </si>
  <si>
    <t>Hydrolases</t>
  </si>
  <si>
    <t>PAS_chr3_0069</t>
  </si>
  <si>
    <t>PAS_chr3_0058</t>
  </si>
  <si>
    <t>R01195</t>
  </si>
  <si>
    <t>1.18.1.2</t>
  </si>
  <si>
    <t>Ferredoxin:NADP+ oxidoreductase</t>
  </si>
  <si>
    <t>PAS_chr2-1_0760</t>
  </si>
  <si>
    <t>R01054</t>
  </si>
  <si>
    <t>3.6.1.13</t>
  </si>
  <si>
    <t>ADP-ribose ribophosphohydrolase</t>
  </si>
  <si>
    <t>PAS_chr2-1_0230</t>
  </si>
  <si>
    <t>1.15.1.1</t>
  </si>
  <si>
    <t>superoxide:superoxide oxidoreductase</t>
  </si>
  <si>
    <t>PAS_chr2-2_0127</t>
  </si>
  <si>
    <t>R00017</t>
  </si>
  <si>
    <t>1.11.1.5</t>
  </si>
  <si>
    <t>ferrocytochrome-c:hydrogen-peroxide oxidoreductase</t>
  </si>
  <si>
    <t>PAS_chr2-1_0090</t>
  </si>
  <si>
    <t>R00598</t>
  </si>
  <si>
    <t>2.1.1.32</t>
  </si>
  <si>
    <t>S-Adenosyl-L-methionine:tRNA guanine N2-methyltransferase</t>
  </si>
  <si>
    <t>PAS_chr2-2_0076</t>
  </si>
  <si>
    <t>2.7.-.-</t>
  </si>
  <si>
    <t>PAS_chr2-2_0446</t>
  </si>
  <si>
    <t>R07395</t>
  </si>
  <si>
    <t>3.1.3.77</t>
  </si>
  <si>
    <t>5-(methylthio)-2,3-dioxopentyl-phosphate phosphohydrolase (isomerizing)</t>
  </si>
  <si>
    <t>PAS_chr2-1_0786</t>
  </si>
  <si>
    <t>3.1.1.-</t>
  </si>
  <si>
    <t>R09038</t>
  </si>
  <si>
    <t>PAS_chr1-4_0329</t>
  </si>
  <si>
    <t>R06601</t>
  </si>
  <si>
    <t>3.5.2.17</t>
  </si>
  <si>
    <t>5-hydroxyisourate amidohydrolase</t>
  </si>
  <si>
    <t>PAS_chr1-4_0673</t>
  </si>
  <si>
    <t>R02643</t>
  </si>
  <si>
    <t>1.3.99.5</t>
  </si>
  <si>
    <t>3-Oxo-5alpha-steroid:(acceptor) delta4-oxidoreductase</t>
  </si>
  <si>
    <t>PAS_chr2-1_0512</t>
  </si>
  <si>
    <t>R02634</t>
  </si>
  <si>
    <t>2.7.7.-</t>
  </si>
  <si>
    <t>UTP:1-Phospho-alpha-D-galacturonate uridylyltransferase</t>
  </si>
  <si>
    <t>PAS_chr4_0052</t>
  </si>
  <si>
    <t>R07861</t>
  </si>
  <si>
    <t>1.14.19.-</t>
  </si>
  <si>
    <t>PAS_chr4_0167</t>
  </si>
  <si>
    <t>R02113</t>
  </si>
  <si>
    <t>2.4.1.173</t>
  </si>
  <si>
    <t>UDPglucose:sterol 3-O-beta-D-glucosyltransferase</t>
  </si>
  <si>
    <t>PAS_chr1-4_0247;PAS_FragB_0019</t>
  </si>
  <si>
    <t>PAS_chr1-4_0110</t>
  </si>
  <si>
    <t>R04734</t>
  </si>
  <si>
    <t>4.2.1.96</t>
  </si>
  <si>
    <t>4a-hydroxytetrahydrobiopterin hydro-lyase</t>
  </si>
  <si>
    <t>PAS_chr1-4_0058</t>
  </si>
  <si>
    <t>R04433</t>
  </si>
  <si>
    <t>1.5.5.1</t>
  </si>
  <si>
    <t>Electron-transferring-flavoprotein:ubiquinone oxidoreductase</t>
  </si>
  <si>
    <t>PAS_chr4_0401</t>
  </si>
  <si>
    <t>R03862</t>
  </si>
  <si>
    <t>2.3.2.8</t>
  </si>
  <si>
    <t>L-Arginyl-tRNA:protein arginyltransferase</t>
  </si>
  <si>
    <t>PAS_chr1-4_0188</t>
  </si>
  <si>
    <t>R05724</t>
  </si>
  <si>
    <t>1.14.12.17</t>
  </si>
  <si>
    <t>nitric oxide, NAD(P)H2:oxygen oxidoreductase</t>
  </si>
  <si>
    <t>PAS_chr4_0786</t>
  </si>
  <si>
    <t>PAS_FragB_0019</t>
  </si>
  <si>
    <t>PAS_chr1-4_0071</t>
  </si>
  <si>
    <t>PAS_FragB_0008</t>
  </si>
  <si>
    <t>PAS_chr1-1_0103</t>
  </si>
  <si>
    <t>PAS_chr1-1_0358</t>
  </si>
  <si>
    <t>PAS_chr1-1_0360</t>
  </si>
  <si>
    <t>PAS_chr1-4_0367</t>
  </si>
  <si>
    <t>PAS_chr1-4_0566</t>
  </si>
  <si>
    <t>PAS_chr2-1_0037</t>
  </si>
  <si>
    <t>PAS_chr2-1_0453</t>
  </si>
  <si>
    <t>PAS_chr2-1_0763</t>
  </si>
  <si>
    <t>PAS_chr2-2_0070</t>
  </si>
  <si>
    <t>PAS_chr2-2_0168</t>
  </si>
  <si>
    <t>PAS_chr2-2_0401</t>
  </si>
  <si>
    <t>PAS_chr3_0218</t>
  </si>
  <si>
    <t>PAS_chr3_0283</t>
  </si>
  <si>
    <t>PAS_chr3_0425</t>
  </si>
  <si>
    <t>PAS_chr3_0507</t>
  </si>
  <si>
    <t>PAS_chr3_0646</t>
  </si>
  <si>
    <t>PAS_chr3_0693</t>
  </si>
  <si>
    <t>PAS_chr3_0743</t>
  </si>
  <si>
    <t>PAS_chr3_0744</t>
  </si>
  <si>
    <t>PAS_chr3_0987</t>
  </si>
  <si>
    <t>PAS_chr4_0043</t>
  </si>
  <si>
    <t>PAS_chr4_0247</t>
  </si>
  <si>
    <t>PAS_chr4_0336</t>
  </si>
  <si>
    <t>PAS_chr4_0576</t>
  </si>
  <si>
    <t>R00021</t>
  </si>
  <si>
    <t>L-glutamate:ferredoxin oxidoreductase (transaminating)</t>
  </si>
  <si>
    <t>1.4.7.1</t>
  </si>
  <si>
    <t>L-ascorbate:oxygen oxidoreductase</t>
  </si>
  <si>
    <t>PAS_chr2-1_0787;Q9C1Z1_PICPA</t>
  </si>
  <si>
    <t>R00103</t>
  </si>
  <si>
    <t>NAD+ phosphohydrolase</t>
  </si>
  <si>
    <t>3.6.1.9         3.6.1.22</t>
  </si>
  <si>
    <t>PAS_chr1-1_0395</t>
  </si>
  <si>
    <t>R02301</t>
  </si>
  <si>
    <t>R02333</t>
  </si>
  <si>
    <t>R03057</t>
  </si>
  <si>
    <t>R06525</t>
  </si>
  <si>
    <t>PAS_chr1-1_0164</t>
  </si>
  <si>
    <t>PAS_chr2-1_0360</t>
  </si>
  <si>
    <t>PAS_chr2-1_0487</t>
  </si>
  <si>
    <t>PAS_chr2-1_0121;PAS_chr3_0770</t>
  </si>
  <si>
    <t>PAS_chr2-1_0771</t>
  </si>
  <si>
    <t>PAS_chr3_0006</t>
  </si>
  <si>
    <t>PAS_chr1-4_0064</t>
  </si>
  <si>
    <t>PAS_chr3_0014</t>
  </si>
  <si>
    <t>PAS_chr3_0446</t>
  </si>
  <si>
    <t>PAS_chr3_0447</t>
  </si>
  <si>
    <t>PAS_chr3_0448</t>
  </si>
  <si>
    <t>PAS_chr3_0449</t>
  </si>
  <si>
    <t>PAS_chr1-3_0212</t>
  </si>
  <si>
    <t>R02364</t>
  </si>
  <si>
    <t>PAS_chr1-4_0559</t>
  </si>
  <si>
    <t>PAS_chr4_0806</t>
  </si>
  <si>
    <t>PAS_chr2-1_0115</t>
  </si>
  <si>
    <t>PAS_chr4_0173</t>
  </si>
  <si>
    <t>PAS_chr4_0149</t>
  </si>
  <si>
    <t>PAS_chr4_0737</t>
  </si>
  <si>
    <t>R01364</t>
  </si>
  <si>
    <t>PAS_chr4_0593</t>
  </si>
  <si>
    <t>PAS_chr1-4_0149</t>
  </si>
  <si>
    <t>PAS_chr2-2_0063</t>
  </si>
  <si>
    <t>R04401</t>
  </si>
  <si>
    <t>PAS_chr3_0349</t>
  </si>
  <si>
    <t>PAS_chr1-1_0490</t>
  </si>
  <si>
    <t>PAS_chr3_0377</t>
  </si>
  <si>
    <t>R01704</t>
  </si>
  <si>
    <t>R03123</t>
  </si>
  <si>
    <t>PAS_chr3_0014;PAS_chr3_0446;PAS_chr3_0447;PAS_chr3_0448;PAS_chr3_0449;PAS_chr4_0336</t>
  </si>
  <si>
    <t>PAS_chr3_0406</t>
  </si>
  <si>
    <t>R05705</t>
  </si>
  <si>
    <t>PAS_chr1-4_0139</t>
  </si>
  <si>
    <t>PAS_chr3_1084</t>
  </si>
  <si>
    <t>PAS_chr2-1_0121</t>
  </si>
  <si>
    <t>PAS_chr3_1132</t>
  </si>
  <si>
    <t>PAS_chr3_0770</t>
  </si>
  <si>
    <t>PAS_chr2-1_0787</t>
  </si>
  <si>
    <t>Q9C1Z1_PICPA</t>
  </si>
  <si>
    <t>NADPH2:quinone oxidoreductase</t>
  </si>
  <si>
    <t>1.6.5.5</t>
  </si>
  <si>
    <t>gamma-Amino-gamma-cyanobutanoate aminohydrolase</t>
  </si>
  <si>
    <t>4-fumarylacetoacetate fumarylhydrolase</t>
  </si>
  <si>
    <t>3.7.1.2</t>
  </si>
  <si>
    <t>R03357</t>
  </si>
  <si>
    <t>1-Palmitoylglycerol-3-phosphate:NADP+ oxidoreductase</t>
  </si>
  <si>
    <t>ATP:[isocitrate dehydrogenase (NADP+)] phosphotransferase</t>
  </si>
  <si>
    <t>2.7.11.5</t>
  </si>
  <si>
    <t>1.1.1.140</t>
  </si>
  <si>
    <t>5-Formyltetrahydrofolate cyclo-ligase (ADP-forming)</t>
  </si>
  <si>
    <t>6.3.3.2</t>
  </si>
  <si>
    <t>Chitin amidohydrolase</t>
  </si>
  <si>
    <t>3.5.1.41</t>
  </si>
  <si>
    <t>FMNH2:NADP+ oxidoreductase</t>
  </si>
  <si>
    <t>1.5.1.29</t>
  </si>
  <si>
    <t>Palmitaldehyde:NAD+ oxidoreductase</t>
  </si>
  <si>
    <t>1.2.1.48</t>
  </si>
  <si>
    <t>cis-3,4-leucopelargonidin:NADP+ 4-oxidoreductase</t>
  </si>
  <si>
    <t>1.1.1.219</t>
  </si>
  <si>
    <t>(7E,9E,11Z,14Z)-(5S,6S)-5,6-Epoxyicosa-7,9,11,14-tetraenoate hydrolase</t>
  </si>
  <si>
    <t>3.3.2.6</t>
  </si>
  <si>
    <t>5.4.2.2</t>
  </si>
  <si>
    <t>PAS_chr2-1_0545</t>
  </si>
  <si>
    <t>PAS_chr1-4_0074;PAS_chr3_0761</t>
  </si>
  <si>
    <t>PAS_chr4_0352</t>
  </si>
  <si>
    <t>PAS_chr4_0368</t>
  </si>
  <si>
    <t>PAS_chr1-4_0080</t>
  </si>
  <si>
    <t>PAS_chr3_0631</t>
  </si>
  <si>
    <t>2.3.1.41</t>
  </si>
  <si>
    <t>3.1.2.14</t>
  </si>
  <si>
    <t>R04014</t>
  </si>
  <si>
    <t>Dodecanoyl-[acyl-carrier-protein] hydrolase</t>
  </si>
  <si>
    <t>PAS_chr3_0761</t>
  </si>
  <si>
    <t>PAS_chr2-1_0785</t>
  </si>
  <si>
    <t>PAS_chr4_0988</t>
  </si>
  <si>
    <t>PAS_chr4_0338</t>
  </si>
  <si>
    <t>PAS_chr2-1_0776</t>
  </si>
  <si>
    <t>R08163</t>
  </si>
  <si>
    <t>oleoyl-[acyl-carrier-protein] hydrolase</t>
  </si>
  <si>
    <t>R04739</t>
  </si>
  <si>
    <t xml:space="preserve">2.3.1.16   </t>
  </si>
  <si>
    <t>(S)-3-Hydroxytetradecanoyl-CoA:NAD+ oxidoreductase</t>
  </si>
  <si>
    <t xml:space="preserve">1.1.1.35  </t>
  </si>
  <si>
    <t>1.1.1.35</t>
  </si>
  <si>
    <t>R04741</t>
  </si>
  <si>
    <t>(S)-3-hydroxydodecanoyl-CoA:NAD+ oxidoreductase</t>
  </si>
  <si>
    <t>R04743</t>
  </si>
  <si>
    <t>(S)-hydroxydecanoyl-CoA:NAD+ oxidoreductase</t>
  </si>
  <si>
    <t>R04745</t>
  </si>
  <si>
    <t>(S)-hydroxyoctanoyl-CoA:NAD+ oxidoreductase</t>
  </si>
  <si>
    <t xml:space="preserve">1.1.1.35   </t>
  </si>
  <si>
    <t>R04748</t>
  </si>
  <si>
    <t>(S)-hydroxyhexanoyl-CoA:NAD+ oxidoreductase</t>
  </si>
  <si>
    <t>PAS_chr1-1_0009</t>
  </si>
  <si>
    <t xml:space="preserve">R00509 </t>
  </si>
  <si>
    <t xml:space="preserve">R04481 </t>
  </si>
  <si>
    <t>R08590</t>
  </si>
  <si>
    <t>3-sulfolactate:NAD+ oxidoreductase</t>
  </si>
  <si>
    <t>1.1.1.272</t>
  </si>
  <si>
    <t>R03894</t>
  </si>
  <si>
    <t>(3S)-3-Methyl-2-oxopentanoate carboxy-lyase</t>
  </si>
  <si>
    <t>PAS_chr3_0507;PAS_chr1-4_0367</t>
  </si>
  <si>
    <t>R00742</t>
  </si>
  <si>
    <t>R01975</t>
  </si>
  <si>
    <t>(S)-3-Hydroxybutanoyl-CoA:NAD+ oxidoreductase</t>
  </si>
  <si>
    <t>(2S,3S)-3-hydroxy-2-methylbutanoyl-CoA:NAD+ oxidoreductase</t>
  </si>
  <si>
    <t>R04203</t>
  </si>
  <si>
    <t>R04737</t>
  </si>
  <si>
    <t>(S)-3-Hydroxyhexadecanoyl-CoA:NAD+ oxidoreductase</t>
  </si>
  <si>
    <t>PAS_chr3_0377;PAS_chr1-4_0139</t>
  </si>
  <si>
    <t>PAS_chr1-3_0016</t>
  </si>
  <si>
    <t>PAS_chr1-3_0054</t>
  </si>
  <si>
    <t>PAS_chr1-3_0239</t>
  </si>
  <si>
    <t>PAS_chr1-3_0240</t>
  </si>
  <si>
    <t>PAS_chr1-3_0269</t>
  </si>
  <si>
    <t>PAS_chr1-1_0063</t>
  </si>
  <si>
    <t>PAS_chr1-1_0127</t>
  </si>
  <si>
    <t>PAS_chr1-1_0129</t>
  </si>
  <si>
    <t>PAS_chr2-1_0256;PAS_chr2-1_0212;PAS_chr4_0777;PAS_chr1-1_0286</t>
  </si>
  <si>
    <t>PAS_chr1-1_0313</t>
  </si>
  <si>
    <t>PAS_chr1-1_0323</t>
  </si>
  <si>
    <t>PAS_chr1-1_0357</t>
  </si>
  <si>
    <t>PAS_chr1-1_0447</t>
  </si>
  <si>
    <t>PAS_chr1-1_0457</t>
  </si>
  <si>
    <t>PAS_chr1-4_0009</t>
  </si>
  <si>
    <t>PAS_chr1-4_0082</t>
  </si>
  <si>
    <t>PAS_chr1-4_0093</t>
  </si>
  <si>
    <t>PAS_chr1-4_0124</t>
  </si>
  <si>
    <t>PAS_chr1-4_0141</t>
  </si>
  <si>
    <t>PAS_chr1-4_0153</t>
  </si>
  <si>
    <t>PAS_chr1-4_0222</t>
  </si>
  <si>
    <t>PAS_chr1-4_0287</t>
  </si>
  <si>
    <t>PAS_chr1-4_0293</t>
  </si>
  <si>
    <t>PAS_chr1-4_0215</t>
  </si>
  <si>
    <t>PAS_chr1-3_0225</t>
  </si>
  <si>
    <t>PAS_chr1-1_0286</t>
  </si>
  <si>
    <t>PAS_chr1-4_0359</t>
  </si>
  <si>
    <t>PAS_chr1-4_0381</t>
  </si>
  <si>
    <t>PAS_chr1-4_0390</t>
  </si>
  <si>
    <t>PAS_chr1-1_0127;PAS_chr1-4_0675</t>
  </si>
  <si>
    <t>PAS_chr1-4_0421</t>
  </si>
  <si>
    <t>PAS_chr2-1_0303;PAS_chr1-4_0470</t>
  </si>
  <si>
    <t>PAS_chr1-4_0524</t>
  </si>
  <si>
    <t>PAS_chr1-4_0545</t>
  </si>
  <si>
    <t>PAS_chr1-4_0561</t>
  </si>
  <si>
    <t>PAS_chr3_1192;PAS_chr4_0624;PAS_chr1-4_0447;PAS_chr1-4_0561</t>
  </si>
  <si>
    <t>PAS_chr1-4_0579</t>
  </si>
  <si>
    <t>PAS_chr1-4_0608</t>
  </si>
  <si>
    <t>PAS_chr1-4_0617</t>
  </si>
  <si>
    <t>R05320</t>
  </si>
  <si>
    <t>Taurine, 2-oxoglutarate:O2 oxidoreductase (sulfite-forming)</t>
  </si>
  <si>
    <t>1.14.11.17</t>
  </si>
  <si>
    <t>PAS_chr2-1_0016</t>
  </si>
  <si>
    <t>PAS_chr2-1_0047</t>
  </si>
  <si>
    <t>PAS_chr2-1_0093</t>
  </si>
  <si>
    <t>PAS_chr2-1_0101</t>
  </si>
  <si>
    <t>PAS_chr2-1_0146</t>
  </si>
  <si>
    <t>PAS_chr2-1_0168</t>
  </si>
  <si>
    <t>PAS_chr2-1_0178</t>
  </si>
  <si>
    <t>PAS_chr1-4_0675</t>
  </si>
  <si>
    <t>PAS_chr1-4_0470</t>
  </si>
  <si>
    <t>PAS_chr2-1_0209</t>
  </si>
  <si>
    <t>PAS_chr1-1_0282;PAS_chr4_0197;PAS_chr2-1_0209</t>
  </si>
  <si>
    <t>PAS_chr1-1_0282:PAS_chr4_0197;PAS_chr2-1_0209</t>
  </si>
  <si>
    <t>PAS_chr2-1_0223</t>
  </si>
  <si>
    <t>PAS_chr2-1_0661;PAS_chr1-3_0225;PAS_chr2-1_0263</t>
  </si>
  <si>
    <t>PAS_chr2-1_0395</t>
  </si>
  <si>
    <t>PAS_chr2-1_0423</t>
  </si>
  <si>
    <t>PAS_chr1-4_0685;PAS_chr2-1_0423</t>
  </si>
  <si>
    <t>PAS_chr2-1_0424</t>
  </si>
  <si>
    <t>PAS_chr2-1_0178;PAS_chr2-1_0178;PAS_chr2-1_0424</t>
  </si>
  <si>
    <t>PAS_chr2-1_0500</t>
  </si>
  <si>
    <t>PAS_chr2-1_0870</t>
  </si>
  <si>
    <t>PAS_chr2-1_0871</t>
  </si>
  <si>
    <t>PAS_chr2-1_0652</t>
  </si>
  <si>
    <t>PAS_chr2-1_0679</t>
  </si>
  <si>
    <t>PAS_chr3_0634;PAS_chr2-1_0679</t>
  </si>
  <si>
    <t>PAS_chr2-1_0878</t>
  </si>
  <si>
    <t>PAS_chr2-1_0736</t>
  </si>
  <si>
    <t>PAS_chr2-2_0434</t>
  </si>
  <si>
    <t>PAS_chr2-1_0454</t>
  </si>
  <si>
    <t>PAS_chr2-1_0263</t>
  </si>
  <si>
    <t>PAS_chr2-2_0408</t>
  </si>
  <si>
    <t>PAS_chr1-4_0243;PAS_chr2-2_0408</t>
  </si>
  <si>
    <t>PAS_chr2-2_0380</t>
  </si>
  <si>
    <t>PAS_chr3_0388;PAS_chr2-1_0667;PAS_chr2-2_0159;PAS_chr1-1_0111;PAS_chr1-4_0468;PAS_chr2-1_0652;PAS_chr2-2_0380</t>
  </si>
  <si>
    <t>PAS_chr2-2_0494</t>
  </si>
  <si>
    <t>PAS_chr2-2_0337;PAS_chr2-2_0338</t>
  </si>
  <si>
    <t>PAS_chr2-2_0317</t>
  </si>
  <si>
    <t>PAS_chr2-2_0309</t>
  </si>
  <si>
    <t>PAS_chr2-2_0302</t>
  </si>
  <si>
    <t>PAS_chr2-2_0252</t>
  </si>
  <si>
    <t>PAS_chr2-2_0204</t>
  </si>
  <si>
    <t>PAS_chr2-2_0182</t>
  </si>
  <si>
    <t>PAS_chr2-2_0142</t>
  </si>
  <si>
    <t>PAS_chr2-2_0084</t>
  </si>
  <si>
    <t>PAS_chr2-2_0075</t>
  </si>
  <si>
    <t>PAS_chr3_0962;PAS_chr2-1_0158;PAS_chr2-2_0075</t>
  </si>
  <si>
    <t>PAS_chr2-2_0053</t>
  </si>
  <si>
    <t>PAS_chr3_1115;PAS_chr2-2_0049</t>
  </si>
  <si>
    <t>PAS_chr1-1_0063;PAS_chr2-2_0017</t>
  </si>
  <si>
    <t>PAS_chr3_1133</t>
  </si>
  <si>
    <t>PAS_chr1-4_0287;PAS_chr2-2_0494;PAS_chr3_1133</t>
  </si>
  <si>
    <t>PAS_chr2-2_0494;PAS_chr3_1133</t>
  </si>
  <si>
    <t>PAS_chr3_0095</t>
  </si>
  <si>
    <t>PAS_chr3_0107</t>
  </si>
  <si>
    <t>PAS_chr3_0156</t>
  </si>
  <si>
    <t>PAS_chr3_0169</t>
  </si>
  <si>
    <t>PAS_chr3_0244</t>
  </si>
  <si>
    <t>PAS_chr3_0253</t>
  </si>
  <si>
    <t>PAS_chr3_0354</t>
  </si>
  <si>
    <t>PAS_chr3_0366</t>
  </si>
  <si>
    <t>PAS_chr3_0369</t>
  </si>
  <si>
    <t>PAS_chr3_0371</t>
  </si>
  <si>
    <t>PAS_chr3_0454</t>
  </si>
  <si>
    <t>PAS_chr3_0528</t>
  </si>
  <si>
    <t>PAS_chr3_0570</t>
  </si>
  <si>
    <t>PAS_chr3_0597</t>
  </si>
  <si>
    <t>PAS_chr3_0674</t>
  </si>
  <si>
    <t>PAS_chr3_0783</t>
  </si>
  <si>
    <t>PAS_chr1-4_0141;PAS_chr3_0842</t>
  </si>
  <si>
    <t>PAS_chr4_0065;PAS_chr3_0843</t>
  </si>
  <si>
    <t>PAS_chr3_0648;PAS_chr3_0843</t>
  </si>
  <si>
    <t>PAS_chr2-1_0093;PAS_chr3_0870</t>
  </si>
  <si>
    <t>PAS_chr3_0870</t>
  </si>
  <si>
    <t>PAS_chr2-1_0753;PAS_chr3_0891</t>
  </si>
  <si>
    <t>PAS_chr2-1_0871;PAS_chr3_1031</t>
  </si>
  <si>
    <t>PAS_chr3_1033</t>
  </si>
  <si>
    <t>PAS_chr4_0437;PAS_chr4_0050</t>
  </si>
  <si>
    <t>PAS_chr1-1_0411;PAS_chr4_0063</t>
  </si>
  <si>
    <t>PAS_chr4_0063</t>
  </si>
  <si>
    <t>PAS_chr4_0137</t>
  </si>
  <si>
    <t>PAS_chr4_0147</t>
  </si>
  <si>
    <t>PAS_chr1-4_0608;PAS_chr4_0147</t>
  </si>
  <si>
    <t>PAS_chr4_0198</t>
  </si>
  <si>
    <t>PAS_chr4_0213;PAS_chr4_0212</t>
  </si>
  <si>
    <t>PAS_chr2-2_0017</t>
  </si>
  <si>
    <t>PAS_chr4_0912</t>
  </si>
  <si>
    <t>PAS_chr3_1021</t>
  </si>
  <si>
    <t>PAS_chr2-2_0104</t>
  </si>
  <si>
    <t>PAS_chr3_0157</t>
  </si>
  <si>
    <t>PAS_chr3_0707</t>
  </si>
  <si>
    <t>PAS_chr4_0196</t>
  </si>
  <si>
    <t>PAS_chr4_0212</t>
  </si>
  <si>
    <t>PAS_chr4_0050</t>
  </si>
  <si>
    <t>PAS_chr2-2_0049</t>
  </si>
  <si>
    <t>PAS_chr2-2_0338</t>
  </si>
  <si>
    <t>PAS_chr2-2_0060</t>
  </si>
  <si>
    <t>PAS_chr3_0843</t>
  </si>
  <si>
    <t>PAS_chr3_1031</t>
  </si>
  <si>
    <t>PAS_chr3_0842</t>
  </si>
  <si>
    <t>PAS_chr3_0891</t>
  </si>
  <si>
    <t>PAS_chr2-2_0230</t>
  </si>
  <si>
    <t>PAS_chr3_1091</t>
  </si>
  <si>
    <t>PAS_chr4_0264</t>
  </si>
  <si>
    <t>PAS_chr2-1_0110;PAS_chr2-1_0870;PAS_chr2-2_0060;PAS_chr4_0266</t>
  </si>
  <si>
    <t>PAS_chr3_0095;PAS_chr4_0314</t>
  </si>
  <si>
    <t>PAS_chr3_0765:PAS_chr3_0703:PAS_chr2-1_0868:PAS_chr2-1_0163:PAS_chr2-1_0100:PAS_chr2-1_0697:PAS_chr2-2_0349:PAS_chr1-4_0703:PAS_chr4_0229:PAS_chr1-3_0083;PAS_chr2-1_0395;PAS_chr2-1_0500;PAS_chr4_0323</t>
  </si>
  <si>
    <t>PAS_chr4_0356</t>
  </si>
  <si>
    <t>PAS_chr1-4_0566;PAS_chr4_0356</t>
  </si>
  <si>
    <t>PAS_chr4_0449</t>
  </si>
  <si>
    <t>PAS_chr4_0579</t>
  </si>
  <si>
    <t>PAS_chr4_0645</t>
  </si>
  <si>
    <t>PAS_chr2-1_0885;PAS_chr4_0648</t>
  </si>
  <si>
    <t>PAS_chr4_0664</t>
  </si>
  <si>
    <t>PAS_chr1-4_0082;PAS_chr2-1_0454;PAS_chr4_0692</t>
  </si>
  <si>
    <t>PAS_chr4_0700</t>
  </si>
  <si>
    <t>PAS_chr4_0743</t>
  </si>
  <si>
    <t>PAS_chr4_0996</t>
  </si>
  <si>
    <t>PAS_chr4_0842</t>
  </si>
  <si>
    <t>PAS_chr3_0942:PAS_chr1-1_0259:PAS_chr3_0568:PAS_chr3_0651:PAS_chr3_0574:PAS_chr2-2_0431:PAS_chr2-2_0387:PAS_chr2-1_0125:PAS_chr2-1_0554:PAS_chr4_0826:PAS_chr1-4_0324:PAS_chr4_0925:PAS_chr4_0697:PAS_chr4_0302:PAS_chr4_0239:PAS_chr1-4_0645:PAS_chr4_0735;PAS_chr1-4_0359;PAS_chr2-1_0223;PAS_chr2-2_0434;PAS_chr2-2_0309;PAS_chr2-2_0104;PAS_chr3_0157;PAS_chr3_0244;PAS_chr3_0244;PAS_chr3_0707;PAS_chr4_0344;PAS_chr4_0906</t>
  </si>
  <si>
    <t>PAS_chr3_0942:PAS_chr1-1_0259:PAS_chr3_0568:PAS_chr3_0651:PAS_chr3_0574:PAS_chr2-2_0431:PAS_chr2-2_0387:PAS_chr2-1_0125:PAS_chr2-1_0554:PAS_chr4_0826:PAS_chr1-4_0324:PAS_chr4_0925:PAS_chr4_0697:PAS_chr4_0302:PAS_chr4_0239:PAS_chr1-4_0645:PAS_chr4_0735;PAS_chr1-4_0359;PAS_chr2-1_0223;PAS_chr2-2_0309;PAS_chr3_0157;PAS_chr3_0707;PAS_chr4_0344;PAS_chr4_0906</t>
  </si>
  <si>
    <t>PAS_chr1-4_0022;PAS_chr1-4_0359;PAS_chr2-2_0309;PAS_chr2-2_0104;PAS_chr3_0157;PAS_chr3_0244;PAS_chr3_0707;PAS_chr4_0344;PAS_chr4_0906</t>
  </si>
  <si>
    <t>PAS_chr3_0942:PAS_chr1-1_0259:PAS_chr3_0568:PAS_chr3_0651:PAS_chr3_0574:PAS_chr2-2_0431:PAS_chr2-2_0387:PAS_chr2-1_0125:PAS_chr2-1_0554:PAS_chr4_0826:PAS_chr1-4_0324:PAS_chr4_0925:PAS_chr4_0697:PAS_chr4_0302:PAS_chr4_0239:PAS_chr4_0735;PAS_chr1-4_0359;PAS_chr2-1_0223;PAS_chr2-2_0309;PAS_chr2-2_0104;PAS_chr3_0157;PAS_chr3_0244;PAS_chr3_0707;PAS_chr4_0344;PAS_chr4_0906</t>
  </si>
  <si>
    <t>PAS_chr3_0942:PAS_chr1-1_0259:PAS_chr3_0568:PAS_chr3_0651:PAS_chr3_0574:PAS_chr2-2_0431:PAS_chr2-2_0387:PAS_chr2-1_0125:PAS_chr2-1_0554:PAS_chr4_0826:PAS_chr1-4_0324:PAS_chr4_0925:PAS_chr4_0697:PAS_chr4_0302:PAS_chr4_0239:PAS_chr4_0735;PAS_chr1-4_0359;PAS_chr2-1_0223;PAS_chr2-2_0434;PAS_chr2-2_0309;PAS_chr2-2_0104;PAS_chr3_0157;PAS_chr3_0244;PAS_chr3_0707;PAS_chr4_0344;PAS_chr4_0906</t>
  </si>
  <si>
    <t>PAS_c034_0011</t>
  </si>
  <si>
    <t>PAS_chr2-1_0014;PAS_chr2-1_0198;PAS_c034_0014</t>
  </si>
  <si>
    <t>PAS_chr3_0929;PAS_chr3_0882;PAS_chr3_0620;PAS_chr3_0999;PAS_chr3_0386;PAS_chr2-2_0036;PAS_chr2-2_0039;PAS_chr4_0471;PAS_chr4_0451;PAS_chr2-1_0549;PAS_chr4_0450;PAS_chr1-4_0696;PAS_chr1-4_0475;PAS_chr1-4_0417;PAS_c034_0037</t>
  </si>
  <si>
    <t>PAS_chr4_0314</t>
  </si>
  <si>
    <t>PAS_chr4_0323</t>
  </si>
  <si>
    <t>PAS_chr4_0344</t>
  </si>
  <si>
    <t>PAS_chr4_0906</t>
  </si>
  <si>
    <t>PAS_chr4_0648</t>
  </si>
  <si>
    <t>PAS_chr4_0259</t>
  </si>
  <si>
    <t>PAS_chr4_0266</t>
  </si>
  <si>
    <t>PAS_chr4_0692</t>
  </si>
  <si>
    <t>PAS_c034_0037</t>
  </si>
  <si>
    <t>PAS_c034_0025</t>
  </si>
  <si>
    <t>PAS_chr2-1_0014</t>
  </si>
  <si>
    <t>PAS_chr2-1_0198</t>
  </si>
  <si>
    <t>PAS_c034_0014</t>
  </si>
  <si>
    <t>Acting on the CH-NH group of donors</t>
  </si>
  <si>
    <t>Transferring phosphorus-containing groups</t>
  </si>
  <si>
    <t>histone-lysine N-methyltransferase</t>
  </si>
  <si>
    <t xml:space="preserve">3-isopropylmalate/(R)-2-methylmalate dehydratase </t>
  </si>
  <si>
    <t>Glycosyltransferases</t>
  </si>
  <si>
    <t>dolichyl-diphosphooligosaccharide---protein glycotransferase</t>
  </si>
  <si>
    <t>glucan 1,3-alpha-glucosidase</t>
  </si>
  <si>
    <t>mannosyl-oligosaccharide 1,2-alpha-mannosidase</t>
  </si>
  <si>
    <t>sterol-4alpha-carboxylate 3-dehydrogenase (decarboxylating)</t>
  </si>
  <si>
    <t>4alpha-methylzymosterol:NADP+ 3-oxidoreductase</t>
  </si>
  <si>
    <t>Isomerases</t>
  </si>
  <si>
    <t>methylsterol monooxygenase</t>
  </si>
  <si>
    <t>3-methyl-2-oxobutanoate dehydrogenase</t>
  </si>
  <si>
    <t>3-methyl-2-oxobutanoate dehydrogenase (2-methylpropanoyl-transferring)</t>
  </si>
  <si>
    <t>dolichyl-phosphate-mannose-protein mannosyltransferase</t>
  </si>
  <si>
    <t>lipoate protein ligase</t>
  </si>
  <si>
    <t>initiation-specific alpha-1,6-mannosyltransferase</t>
  </si>
  <si>
    <t>Oxidative phosphorylation</t>
  </si>
  <si>
    <t>Ether lipid metabolism</t>
  </si>
  <si>
    <t>Metabolic pathways</t>
  </si>
  <si>
    <t>PAS_chr3_0765</t>
  </si>
  <si>
    <t>PAS_chr3_0703</t>
  </si>
  <si>
    <t>PAS_chr2-1_0868</t>
  </si>
  <si>
    <t>PAS_chr2-1_0163</t>
  </si>
  <si>
    <t>PAS_chr2-1_0100</t>
  </si>
  <si>
    <t>PAS_chr2-1_0697</t>
  </si>
  <si>
    <t>PAS_chr2-2_0349</t>
  </si>
  <si>
    <t>PAS_chr1-4_0703</t>
  </si>
  <si>
    <t>PAS_chr4_0229</t>
  </si>
  <si>
    <t>PAS_chr1-3_0083</t>
  </si>
  <si>
    <t>PAS_chr3_0942</t>
  </si>
  <si>
    <t>PAS_chr1-1_0259</t>
  </si>
  <si>
    <t>PAS_chr3_0568</t>
  </si>
  <si>
    <t>PAS_chr3_0651</t>
  </si>
  <si>
    <t>PAS_chr3_0574</t>
  </si>
  <si>
    <t>PAS_chr2-2_0431</t>
  </si>
  <si>
    <t>PAS_chr2-2_0387</t>
  </si>
  <si>
    <t>PAS_chr2-1_0125</t>
  </si>
  <si>
    <t>PAS_chr2-1_0554</t>
  </si>
  <si>
    <t>PAS_chr4_0826</t>
  </si>
  <si>
    <t>PAS_chr1-4_0324</t>
  </si>
  <si>
    <t>PAS_chr4_0925</t>
  </si>
  <si>
    <t>PAS_chr4_0697</t>
  </si>
  <si>
    <t>PAS_chr4_0302</t>
  </si>
  <si>
    <t>PAS_chr4_0239</t>
  </si>
  <si>
    <t>PAS_chr1-4_0645</t>
  </si>
  <si>
    <t>PAS_chr4_0735</t>
  </si>
  <si>
    <t>PAS_chr3_0799</t>
  </si>
  <si>
    <t>PAS_chr4_0138</t>
  </si>
  <si>
    <t>S-Formylglutathione</t>
  </si>
  <si>
    <t>tRNA guanine</t>
  </si>
  <si>
    <t>tRNA containing N2-methylguanine</t>
  </si>
  <si>
    <t>Phosphatidyl-N-dimethylethanolamine</t>
  </si>
  <si>
    <t>Sterol</t>
  </si>
  <si>
    <t>Sterol 3-beta-D-glucoside</t>
  </si>
  <si>
    <t>Quinone</t>
  </si>
  <si>
    <t>3-Oxo-5alpha-steroid</t>
  </si>
  <si>
    <t>3-Oxo-delta4-steroid</t>
  </si>
  <si>
    <t>tRNA uridine</t>
  </si>
  <si>
    <t>tRNA pseudouridine</t>
  </si>
  <si>
    <t>cis-3,4-Leucopelargonidin</t>
  </si>
  <si>
    <t>Palmitoylglycerone phosphate</t>
  </si>
  <si>
    <t>L-Arginyl-protein</t>
  </si>
  <si>
    <t>Glycylpeptide</t>
  </si>
  <si>
    <t>N-Tetradecanoylglycylpeptide</t>
  </si>
  <si>
    <t>[Isocitrate dehydrogenase (NADP+)]</t>
  </si>
  <si>
    <t>[Isocitrate dehydrogenase (NADP+)] phosphate</t>
  </si>
  <si>
    <t>Aminoacetaldehyde</t>
  </si>
  <si>
    <t>5-Hydroxy-2-oxo-4-ureido-2,5-dihydro-1H-imidazole-5-carboxylate</t>
  </si>
  <si>
    <t>1-(1-Alkenyl)-sn-glycerol</t>
  </si>
  <si>
    <t>3-Sulfolactate</t>
  </si>
  <si>
    <t>C15H22N2O18P2</t>
  </si>
  <si>
    <t>HNO3</t>
  </si>
  <si>
    <t>C2H7NO3S</t>
  </si>
  <si>
    <t>C9H13N5O3</t>
  </si>
  <si>
    <t>C17H28O</t>
  </si>
  <si>
    <t>C6H4O2</t>
  </si>
  <si>
    <t>NO</t>
  </si>
  <si>
    <t>C19H28O</t>
  </si>
  <si>
    <t>C18H34O2</t>
  </si>
  <si>
    <t>C12H24N2O9(C6H11NO4)n</t>
  </si>
  <si>
    <t>C9H13N2O9P(C5H8O6PR)n(C5H8O6PR)n</t>
  </si>
  <si>
    <t>C20H30O3</t>
  </si>
  <si>
    <t>C20H32O4</t>
  </si>
  <si>
    <t>C11H17N3O7S</t>
  </si>
  <si>
    <t>C8H8O6</t>
  </si>
  <si>
    <t>C19H37O7P</t>
  </si>
  <si>
    <t>C18H33OSR</t>
  </si>
  <si>
    <t>C6H11O10P</t>
  </si>
  <si>
    <t>C4H7N2O6PR2</t>
  </si>
  <si>
    <t>C5H10O</t>
  </si>
  <si>
    <t>C18H36O2</t>
  </si>
  <si>
    <t>C17H23N4O9P</t>
  </si>
  <si>
    <t>C19H30O</t>
  </si>
  <si>
    <t>C10H14N5O8P(C5H8O6PR)n(C5H8O6PR)n</t>
  </si>
  <si>
    <t>C2H5NO2(C2H2NOR)n</t>
  </si>
  <si>
    <t>C5H9O3R</t>
  </si>
  <si>
    <t>C3H6O6S</t>
  </si>
  <si>
    <t>C12H24O2</t>
  </si>
  <si>
    <t>C23H38O6</t>
  </si>
  <si>
    <t>C15H14O6</t>
  </si>
  <si>
    <t>C16H31NO3(C2H2NOR)n</t>
  </si>
  <si>
    <t>C19H39O7P</t>
  </si>
  <si>
    <t>C18H35OSR</t>
  </si>
  <si>
    <t>C11H16N5O8P(C5H8O6PR)n(C5H8O6PR)n</t>
  </si>
  <si>
    <t>C9H16NO8PR2</t>
  </si>
  <si>
    <t>C11H15N5O4R2</t>
  </si>
  <si>
    <t>C7H15NO6PR</t>
  </si>
  <si>
    <t>C12H17N5O4R2</t>
  </si>
  <si>
    <t>C8H16N5O3R(C2H2NOR)n</t>
  </si>
  <si>
    <t>C2H5NO</t>
  </si>
  <si>
    <t>C5H6N4O5</t>
  </si>
  <si>
    <t>C11H19N3O7S</t>
  </si>
  <si>
    <t>C9H15N5O4</t>
  </si>
  <si>
    <t>C18H28O2</t>
  </si>
  <si>
    <t>C12H19O16P2R3</t>
  </si>
  <si>
    <t>C9H13NO7R2</t>
  </si>
  <si>
    <t>obo.chebi:CHEBI:18361</t>
  </si>
  <si>
    <t>obo.chebi:CHEBI:15377</t>
  </si>
  <si>
    <t>obo.chebi:CHEBI:18367</t>
  </si>
  <si>
    <t>obo.chebi:CHEBI:16526</t>
  </si>
  <si>
    <t>obo.chebi:CHEBI:16134</t>
  </si>
  <si>
    <t>obo.chebi:CHEBI:16444</t>
  </si>
  <si>
    <t>obo.chebi:CHEBI:16240</t>
  </si>
  <si>
    <t>obo.chebi:CHEBI:15379</t>
  </si>
  <si>
    <t>obo.chebi:CHEBI:16551</t>
  </si>
  <si>
    <t>obo.chebi:CHEBI:16928</t>
  </si>
  <si>
    <t>obo.chebi:CHEBI:15991</t>
  </si>
  <si>
    <t>obo.chebi:CHEBI:18050</t>
  </si>
  <si>
    <t>obo.chebi:CHEBI:17057</t>
  </si>
  <si>
    <t>obo.chebi:CHEBI:17306</t>
  </si>
  <si>
    <t>obo.chebi:CHEBI:17925</t>
  </si>
  <si>
    <t>obo.chebi:CHEBI:17381</t>
  </si>
  <si>
    <t>obo.chebi:CHEBI:17601</t>
  </si>
  <si>
    <t>obo.chebi:CHEBI:17015</t>
  </si>
  <si>
    <t>obo.chebi:CHEBI:15934</t>
  </si>
  <si>
    <t>obo.chebi:CHEBI:16645</t>
  </si>
  <si>
    <t>obo.chebi:CHEBI:15422</t>
  </si>
  <si>
    <t>obo.chebi:CHEBI:16761</t>
  </si>
  <si>
    <t>obo.chebi:CHEBI:17489</t>
  </si>
  <si>
    <t>obo.chebi:CHEBI:15846</t>
  </si>
  <si>
    <t>obo.chebi:CHEBI:16908</t>
  </si>
  <si>
    <t>obo.chebi:CHEBI:16856</t>
  </si>
  <si>
    <t>obo.chebi:CHEBI:17858</t>
  </si>
  <si>
    <t>obo.chebi:CHEBI:16027</t>
  </si>
  <si>
    <t>obo.chebi:CHEBI:18009</t>
  </si>
  <si>
    <t>obo.chebi:CHEBI:16474</t>
  </si>
  <si>
    <t>obo.chebi:CHEBI:15468</t>
  </si>
  <si>
    <t>obo.chebi:CHEBI:15346</t>
  </si>
  <si>
    <t>obo.chebi:CHEBI:17672</t>
  </si>
  <si>
    <t>obo.chebi:CHEBI:17659</t>
  </si>
  <si>
    <t>obo.chebi:CHEBI:16695</t>
  </si>
  <si>
    <t>obo.chebi:CHEBI:15713</t>
  </si>
  <si>
    <t>obo.chebi:CHEBI:16238</t>
  </si>
  <si>
    <t>obo.chebi:CHEBI:17621</t>
  </si>
  <si>
    <t>obo.chebi:CHEBI:15414</t>
  </si>
  <si>
    <t>obo.chebi:CHEBI:16643</t>
  </si>
  <si>
    <t>obo.chebi:CHEBI:15625</t>
  </si>
  <si>
    <t>obo.chebi:CHEBI:17202</t>
  </si>
  <si>
    <t>obo.chebi:CHEBI:16335</t>
  </si>
  <si>
    <t>obo.chebi:CHEBI:16708</t>
  </si>
  <si>
    <t>obo.chebi:CHEBI:17111</t>
  </si>
  <si>
    <t>obo.chebi:CHEBI:16680</t>
  </si>
  <si>
    <t>obo.chebi:CHEBI:17588</t>
  </si>
  <si>
    <t>obo.chebi:CHEBI:18021</t>
  </si>
  <si>
    <t>obo.chebi:CHEBI:17158</t>
  </si>
  <si>
    <t>obo.chebi:CHEBI:17115</t>
  </si>
  <si>
    <t>obo.chebi:CHEBI:15351</t>
  </si>
  <si>
    <t>obo.chebi:CHEBI:15345</t>
  </si>
  <si>
    <t>obo.chebi:CHEBI:17232</t>
  </si>
  <si>
    <t>obo.chebi:CHEBI:18304</t>
  </si>
  <si>
    <t>obo.chebi:CHEBI:16977</t>
  </si>
  <si>
    <t>obo.chebi:CHEBI:18066</t>
  </si>
  <si>
    <t>obo.chebi:CHEBI:15430</t>
  </si>
  <si>
    <t>obo.chebi:CHEBI:17552</t>
  </si>
  <si>
    <t>obo.chebi:CHEBI:17345</t>
  </si>
  <si>
    <t>obo.chebi:CHEBI:15996</t>
  </si>
  <si>
    <t>obo.chebi:CHEBI:15428</t>
  </si>
  <si>
    <t>obo.chebi:CHEBI:16284</t>
  </si>
  <si>
    <t>obo.chebi:CHEBI:16991</t>
  </si>
  <si>
    <t>obo.chebi:CHEBI:16497</t>
  </si>
  <si>
    <t>obo.chebi:CHEBI:16311</t>
  </si>
  <si>
    <t>obo.chebi:CHEBI:18077</t>
  </si>
  <si>
    <t>obo.chebi:CHEBI:16446</t>
  </si>
  <si>
    <t>obo.chebi:CHEBI:16264</t>
  </si>
  <si>
    <t>obo.chebi:CHEBI:29114</t>
  </si>
  <si>
    <t>obo.chebi:CHEBI:15380</t>
  </si>
  <si>
    <t>obo.chebi:CHEBI:16356</t>
  </si>
  <si>
    <t>obo.chebi:CHEBI:17677</t>
  </si>
  <si>
    <t>obo.chebi:CHEBI:15412</t>
  </si>
  <si>
    <t>obo.chebi:CHEBI:17196</t>
  </si>
  <si>
    <t>obo.chebi:CHEBI:16958</t>
  </si>
  <si>
    <t>obo.chebi:CHEBI:17515</t>
  </si>
  <si>
    <t>obo.chebi:CHEBI:17980</t>
  </si>
  <si>
    <t>obo.chebi:CHEBI:16189</t>
  </si>
  <si>
    <t>obo.chebi:CHEBI:17985</t>
  </si>
  <si>
    <t>obo.chebi:CHEBI:17709</t>
  </si>
  <si>
    <t>obo.chebi:CHEBI:17361</t>
  </si>
  <si>
    <t>obo.chebi:CHEBI:17239</t>
  </si>
  <si>
    <t>obo.chebi:CHEBI:17562</t>
  </si>
  <si>
    <t>obo.chebi:CHEBI:16225</t>
  </si>
  <si>
    <t>obo.chebi:CHEBI:16467</t>
  </si>
  <si>
    <t>obo.chebi:CHEBI:15729</t>
  </si>
  <si>
    <t>obo.chebi:CHEBI:16199</t>
  </si>
  <si>
    <t>obo.chebi:CHEBI:15811</t>
  </si>
  <si>
    <t>obo.chebi:CHEBI:16842</t>
  </si>
  <si>
    <t>obo.chebi:CHEBI:17790</t>
  </si>
  <si>
    <t>obo.chebi:CHEBI:18385</t>
  </si>
  <si>
    <t>obo.chebi:CHEBI:15343</t>
  </si>
  <si>
    <t>obo.chebi:CHEBI:17835</t>
  </si>
  <si>
    <t>obo.chebi:CHEBI:16543</t>
  </si>
  <si>
    <t>obo.chebi:CHEBI:17148</t>
  </si>
  <si>
    <t>obo.chebi:CHEBI:16828</t>
  </si>
  <si>
    <t>obo.chebi:CHEBI:30249</t>
  </si>
  <si>
    <t>obo.chebi:CHEBI:17295</t>
  </si>
  <si>
    <t>obo.chebi:CHEBI:17407</t>
  </si>
  <si>
    <t>obo.chebi:CHEBI:16265</t>
  </si>
  <si>
    <t>obo.chebi:CHEBI:16927</t>
  </si>
  <si>
    <t>obo.chebi:CHEBI:18019</t>
  </si>
  <si>
    <t>obo.chebi:CHEBI:17895</t>
  </si>
  <si>
    <t>obo.chebi:CHEBI:15531</t>
  </si>
  <si>
    <t>obo.chebi:CHEBI:16236</t>
  </si>
  <si>
    <t>obo.chebi:CHEBI:16857</t>
  </si>
  <si>
    <t>obo.chebi:CHEBI:15873</t>
  </si>
  <si>
    <t>obo.chebi:CHEBI:17561</t>
  </si>
  <si>
    <t>obo.chebi:CHEBI:16136</t>
  </si>
  <si>
    <t>obo.chebi:CHEBI:17754</t>
  </si>
  <si>
    <t>obo.chebi:CHEBI:16108</t>
  </si>
  <si>
    <t>obo.chebi:CHEBI:17877</t>
  </si>
  <si>
    <t>obo.chebi:CHEBI:17984</t>
  </si>
  <si>
    <t>obo.chebi:CHEBI:16084</t>
  </si>
  <si>
    <t>obo.chebi:CHEBI:17924</t>
  </si>
  <si>
    <t>obo.chebi:CHEBI:35374</t>
  </si>
  <si>
    <t>obo.chebi:CHEBI:16345</t>
  </si>
  <si>
    <t>obo.chebi:CHEBI:17981</t>
  </si>
  <si>
    <t>obo.chebi:CHEBI:15539</t>
  </si>
  <si>
    <t>obo.chebi:CHEBI:15476</t>
  </si>
  <si>
    <t>obo.chebi:CHEBI:15633</t>
  </si>
  <si>
    <t>obo.chebi:CHEBI:15637</t>
  </si>
  <si>
    <t>obo.chebi:CHEBI:17665</t>
  </si>
  <si>
    <t>obo.chebi:CHEBI:16704</t>
  </si>
  <si>
    <t>obo.chebi:CHEBI:15842</t>
  </si>
  <si>
    <t>obo.chebi:CHEBI:17568</t>
  </si>
  <si>
    <t>obo.chebi:CHEBI:16040</t>
  </si>
  <si>
    <t>obo.chebi:CHEBI:16946</t>
  </si>
  <si>
    <t>obo.chebi:CHEBI:17482</t>
  </si>
  <si>
    <t>obo.chebi:CHEBI:16016</t>
  </si>
  <si>
    <t>obo.chebi:CHEBI:15835</t>
  </si>
  <si>
    <t>obo.chebi:CHEBI:29052</t>
  </si>
  <si>
    <t>obo.chebi:CHEBI:15354</t>
  </si>
  <si>
    <t>obo.chebi:CHEBI:17378</t>
  </si>
  <si>
    <t>obo.chebi:CHEBI:17797</t>
  </si>
  <si>
    <t>obo.chebi:CHEBI:16960</t>
  </si>
  <si>
    <t>obo.chebi:CHEBI:17363</t>
  </si>
  <si>
    <t>obo.chebi:CHEBI:35425</t>
  </si>
  <si>
    <t>obo.chebi:CHEBI:16001</t>
  </si>
  <si>
    <t>obo.chebi:CHEBI:16332</t>
  </si>
  <si>
    <t>obo.chebi:CHEBI:28013</t>
  </si>
  <si>
    <t>obo.chebi:CHEBI:18263</t>
  </si>
  <si>
    <t>obo.chebi:CHEBI:15956</t>
  </si>
  <si>
    <t>obo.chebi:CHEBI:16691</t>
  </si>
  <si>
    <t>obo.chebi:CHEBI:15919</t>
  </si>
  <si>
    <t>obo.chebi:CHEBI:15682</t>
  </si>
  <si>
    <t>obo.chebi:CHEBI:15603</t>
  </si>
  <si>
    <t>obo.chebi:CHEBI:15899</t>
  </si>
  <si>
    <t>obo.chebi:CHEBI:16584</t>
  </si>
  <si>
    <t>obo.chebi:CHEBI:16057</t>
  </si>
  <si>
    <t>obo.chebi:CHEBI:17843</t>
  </si>
  <si>
    <t>obo.chebi:CHEBI:18381</t>
  </si>
  <si>
    <t>obo.chebi:CHEBI:17368</t>
  </si>
  <si>
    <t>obo.chebi:CHEBI:16174</t>
  </si>
  <si>
    <t>obo.chebi:CHEBI:15971</t>
  </si>
  <si>
    <t>obo.chebi:CHEBI:15517</t>
  </si>
  <si>
    <t>obo.chebi:CHEBI:15473</t>
  </si>
  <si>
    <t>obo.chebi:CHEBI:27648</t>
  </si>
  <si>
    <t>obo.chebi:CHEBI:17268</t>
  </si>
  <si>
    <t>obo.chebi:CHEBI:18297</t>
  </si>
  <si>
    <t>obo.chebi:CHEBI:17029</t>
  </si>
  <si>
    <t>obo.chebi:CHEBI:17411</t>
  </si>
  <si>
    <t>obo.chebi:CHEBI:11851</t>
  </si>
  <si>
    <t>obo.chebi:CHEBI:16414</t>
  </si>
  <si>
    <t>obo.chebi:CHEBI:15638</t>
  </si>
  <si>
    <t>obo.chebi:CHEBI:15641</t>
  </si>
  <si>
    <t>obo.chebi:CHEBI:11561</t>
  </si>
  <si>
    <t>obo.chebi:CHEBI:16235</t>
  </si>
  <si>
    <t>obo.chebi:CHEBI:15652</t>
  </si>
  <si>
    <t>obo.chebi:CHEBI:17203</t>
  </si>
  <si>
    <t>obo.chebi:CHEBI:17154</t>
  </si>
  <si>
    <t>obo.chebi:CHEBI:15525</t>
  </si>
  <si>
    <t>obo.chebi:CHEBI:17862</t>
  </si>
  <si>
    <t>obo.chebi:CHEBI:16288</t>
  </si>
  <si>
    <t>obo.chebi:CHEBI:16337</t>
  </si>
  <si>
    <t>obo.chebi:CHEBI:17369</t>
  </si>
  <si>
    <t>obo.chebi:CHEBI:13705</t>
  </si>
  <si>
    <t>obo.chebi:CHEBI:16349</t>
  </si>
  <si>
    <t>obo.chebi:CHEBI:15961</t>
  </si>
  <si>
    <t>obo.chebi:CHEBI:16000</t>
  </si>
  <si>
    <t>obo.chebi:CHEBI:17794</t>
  </si>
  <si>
    <t>obo.chebi:CHEBI:30933</t>
  </si>
  <si>
    <t>obo.chebi:CHEBI:17713</t>
  </si>
  <si>
    <t>obo.chebi:CHEBI:17093</t>
  </si>
  <si>
    <t>obo.chebi:CHEBI:17330</t>
  </si>
  <si>
    <t>obo.chebi:CHEBI:15721</t>
  </si>
  <si>
    <t>obo.chebi:CHEBI:17211</t>
  </si>
  <si>
    <t>obo.chebi:CHEBI:15918</t>
  </si>
  <si>
    <t>obo.chebi:CHEBI:17622</t>
  </si>
  <si>
    <t>obo.chebi:CHEBI:17712</t>
  </si>
  <si>
    <t>obo.chebi:CHEBI:16257</t>
  </si>
  <si>
    <t>obo.chebi:CHEBI:15763</t>
  </si>
  <si>
    <t>obo.chebi:CHEBI:15694</t>
  </si>
  <si>
    <t>obo.chebi:CHEBI:15699</t>
  </si>
  <si>
    <t>obo.chebi:CHEBI:13086</t>
  </si>
  <si>
    <t>obo.chebi:CHEBI:28017</t>
  </si>
  <si>
    <t>obo.chebi:CHEBI:17962</t>
  </si>
  <si>
    <t>obo.chebi:CHEBI:16749</t>
  </si>
  <si>
    <t>obo.chebi:CHEBI:18150</t>
  </si>
  <si>
    <t>obo.chebi:CHEBI:16192</t>
  </si>
  <si>
    <t>obo.chebi:CHEBI:28862</t>
  </si>
  <si>
    <t>obo.chebi:CHEBI:17596</t>
  </si>
  <si>
    <t>obo.chebi:CHEBI:16610</t>
  </si>
  <si>
    <t>obo.chebi:CHEBI:15725</t>
  </si>
  <si>
    <t>obo.chebi:CHEBI:17976</t>
  </si>
  <si>
    <t>obo.chebi:CHEBI:17509</t>
  </si>
  <si>
    <t>obo.chebi:CHEBI:15753</t>
  </si>
  <si>
    <t>obo.chebi:CHEBI:15524</t>
  </si>
  <si>
    <t>obo.chebi:CHEBI:17442</t>
  </si>
  <si>
    <t>obo.chebi:CHEBI:17172</t>
  </si>
  <si>
    <t>obo.chebi:CHEBI:15467</t>
  </si>
  <si>
    <t>obo.chebi:CHEBI:15967</t>
  </si>
  <si>
    <t>obo.chebi:CHEBI:18191</t>
  </si>
  <si>
    <t>obo.chebi:CHEBI:28850</t>
  </si>
  <si>
    <t>obo.chebi:CHEBI:28494</t>
  </si>
  <si>
    <t>obo.chebi:CHEBI:16938</t>
  </si>
  <si>
    <t>obo.chebi:CHEBI:16038</t>
  </si>
  <si>
    <t>obo.chebi:CHEBI:15958</t>
  </si>
  <si>
    <t>obo.chebi:CHEBI:15784</t>
  </si>
  <si>
    <t>obo.chebi:CHEBI:18075</t>
  </si>
  <si>
    <t>obo.chebi:CHEBI:17013</t>
  </si>
  <si>
    <t>obo.chebi:CHEBI:17625</t>
  </si>
  <si>
    <t>obo.chebi:CHEBI:18072</t>
  </si>
  <si>
    <t>obo.chebi:CHEBI:16750</t>
  </si>
  <si>
    <t>obo.chebi:CHEBI:16389</t>
  </si>
  <si>
    <t>obo.chebi:CHEBI:17191</t>
  </si>
  <si>
    <t>obo.chebi:CHEBI:17436</t>
  </si>
  <si>
    <t>obo.chebi:CHEBI:17917</t>
  </si>
  <si>
    <t>obo.chebi:CHEBI:16261</t>
  </si>
  <si>
    <t>obo.chebi:CHEBI:18299</t>
  </si>
  <si>
    <t>obo.chebi:CHEBI:15960</t>
  </si>
  <si>
    <t>obo.chebi:CHEBI:16283</t>
  </si>
  <si>
    <t>obo.chebi:CHEBI:17052</t>
  </si>
  <si>
    <t>obo.chebi:CHEBI:29032</t>
  </si>
  <si>
    <t>obo.chebi:CHEBI:16450</t>
  </si>
  <si>
    <t>obo.chebi:CHEBI:18419</t>
  </si>
  <si>
    <t>obo.chebi:CHEBI:17256</t>
  </si>
  <si>
    <t>obo.chebi:CHEBI:16424</t>
  </si>
  <si>
    <t>obo.chebi:CHEBI:16878</t>
  </si>
  <si>
    <t>obo.chebi:CHEBI:15479</t>
  </si>
  <si>
    <t>obo.chebi:CHEBI:27754</t>
  </si>
  <si>
    <t>obo.chebi:CHEBI:15793</t>
  </si>
  <si>
    <t>obo.chebi:CHEBI:28602</t>
  </si>
  <si>
    <t>obo.chebi:CHEBI:18283</t>
  </si>
  <si>
    <t>obo.chebi:CHEBI:28997</t>
  </si>
  <si>
    <t>obo.chebi:CHEBI:28599</t>
  </si>
  <si>
    <t>obo.chebi:CHEBI:18023</t>
  </si>
  <si>
    <t>obo.chebi:CHEBI:15440</t>
  </si>
  <si>
    <t>obo.chebi:CHEBI:15441</t>
  </si>
  <si>
    <t>obo.chebi:CHEBI:29161</t>
  </si>
  <si>
    <t>obo.chebi:CHEBI:16858</t>
  </si>
  <si>
    <t>obo.chebi:CHEBI:16255</t>
  </si>
  <si>
    <t>obo.chebi:CHEBI:16996</t>
  </si>
  <si>
    <t>obo.chebi:CHEBI:17732</t>
  </si>
  <si>
    <t>obo.chebi:CHEBI:17083</t>
  </si>
  <si>
    <t>obo.chebi:CHEBI:15998</t>
  </si>
  <si>
    <t>obo.chebi:CHEBI:17566</t>
  </si>
  <si>
    <t>obo.chebi:CHEBI:37671</t>
  </si>
  <si>
    <t>obo.chebi:CHEBI:15437</t>
  </si>
  <si>
    <t>obo.chebi:CHEBI:15478</t>
  </si>
  <si>
    <t>obo.chebi:CHEBI:15439</t>
  </si>
  <si>
    <t>obo.chebi:CHEBI:16521</t>
  </si>
  <si>
    <t>obo.chebi:CHEBI:15435</t>
  </si>
  <si>
    <t>obo.chebi:CHEBI:16629</t>
  </si>
  <si>
    <t>obo.chebi:CHEBI:17857</t>
  </si>
  <si>
    <t>obo.chebi:CHEBI:16426</t>
  </si>
  <si>
    <t>obo.chebi:CHEBI:15769</t>
  </si>
  <si>
    <t>obo.chebi:CHEBI:17526</t>
  </si>
  <si>
    <t>obo.chebi:CHEBI:17283</t>
  </si>
  <si>
    <t>obo.chebi:CHEBI:16595</t>
  </si>
  <si>
    <t>obo.chebi:CHEBI:17816</t>
  </si>
  <si>
    <t>obo.chebi:CHEBI:18348</t>
  </si>
  <si>
    <t>obo.chebi:CHEBI:17516</t>
  </si>
  <si>
    <t>obo.chebi:CHEBI:17805</t>
  </si>
  <si>
    <t>obo.chebi:CHEBI:18247</t>
  </si>
  <si>
    <t>obo.chebi:CHEBI:18337</t>
  </si>
  <si>
    <t>obo.chebi:CHEBI:17071</t>
  </si>
  <si>
    <t>obo.chebi:CHEBI:29112</t>
  </si>
  <si>
    <t>obo.chebi:CHEBI:18366</t>
  </si>
  <si>
    <t>obo.chebi:CHEBI:29265</t>
  </si>
  <si>
    <t>obo.chebi:CHEBI:29152</t>
  </si>
  <si>
    <t>obo.chebi:CHEBI:29166</t>
  </si>
  <si>
    <t>obo.chebi:CHEBI:29156</t>
  </si>
  <si>
    <t>obo.chebi:CHEBI:29155</t>
  </si>
  <si>
    <t>obo.chebi:CHEBI:29160</t>
  </si>
  <si>
    <t>obo.chebi:CHEBI:16624</t>
  </si>
  <si>
    <t>obo.chebi:CHEBI:16047</t>
  </si>
  <si>
    <t>obo.chebi:CHEBI:16635</t>
  </si>
  <si>
    <t>obo.chebi:CHEBI:29153</t>
  </si>
  <si>
    <t>obo.chebi:CHEBI:29154</t>
  </si>
  <si>
    <t>obo.chebi:CHEBI:29162</t>
  </si>
  <si>
    <t>obo.chebi:CHEBI:29163</t>
  </si>
  <si>
    <t>obo.chebi:CHEBI:29159</t>
  </si>
  <si>
    <t>obo.chebi:CHEBI:29164</t>
  </si>
  <si>
    <t>obo.chebi:CHEBI:15533</t>
  </si>
  <si>
    <t>obo.chebi:CHEBI:28528</t>
  </si>
  <si>
    <t>obo.chebi:CHEBI:15521</t>
  </si>
  <si>
    <t>obo.chebi:CHEBI:28726</t>
  </si>
  <si>
    <t>obo.chebi:CHEBI:15745</t>
  </si>
  <si>
    <t>obo.chebi:CHEBI:17119</t>
  </si>
  <si>
    <t>obo.chebi:CHEBI:17275</t>
  </si>
  <si>
    <t>obo.chebi:CHEBI:15532</t>
  </si>
  <si>
    <t>obo.chebi:CHEBI:15491</t>
  </si>
  <si>
    <t>obo.chebi:CHEBI:16759</t>
  </si>
  <si>
    <t>obo.chebi:CHEBI:15487</t>
  </si>
  <si>
    <t>obo.chebi:CHEBI:15486</t>
  </si>
  <si>
    <t>obo.chebi:CHEBI:18349</t>
  </si>
  <si>
    <t>obo.chebi:CHEBI:27668</t>
  </si>
  <si>
    <t>obo.chebi:CHEBI:15449</t>
  </si>
  <si>
    <t>obo.chebi:CHEBI:18413</t>
  </si>
  <si>
    <t>obo.chebi:CHEBI:28843</t>
  </si>
  <si>
    <t>obo.chebi:CHEBI:28413</t>
  </si>
  <si>
    <t>obo.chebi:CHEBI:28259</t>
  </si>
  <si>
    <t>obo.chebi:CHEBI:18272</t>
  </si>
  <si>
    <t>obo.chebi:CHEBI:18406</t>
  </si>
  <si>
    <t>obo.chebi:CHEBI:27859</t>
  </si>
  <si>
    <t>obo.chebi:CHEBI:18252</t>
  </si>
  <si>
    <t>obo.chebi:CHEBI:17038</t>
  </si>
  <si>
    <t>obo.chebi:CHEBI:17957</t>
  </si>
  <si>
    <t>obo.chebi:CHEBI:50606</t>
  </si>
  <si>
    <t>obo.chebi:CHEBI:18032</t>
  </si>
  <si>
    <t>obo.chebi:CHEBI:18319</t>
  </si>
  <si>
    <t>obo.chebi:CHEBI:18372</t>
  </si>
  <si>
    <t>obo.chebi:CHEBI:27402</t>
  </si>
  <si>
    <t>obo.chebi:CHEBI:27466</t>
  </si>
  <si>
    <t>obo.chebi:CHEBI:27868</t>
  </si>
  <si>
    <t>obo.chebi:CHEBI:28493</t>
  </si>
  <si>
    <t>obo.chebi:CHEBI:28325</t>
  </si>
  <si>
    <t>obo.chebi:CHEBI:28632</t>
  </si>
  <si>
    <t>obo.chebi:CHEBI:28264</t>
  </si>
  <si>
    <t>obo.chebi:CHEBI:27540</t>
  </si>
  <si>
    <t>obo.chebi:CHEBI:28276</t>
  </si>
  <si>
    <t>obo.chebi:CHEBI:50651</t>
  </si>
  <si>
    <t>obo.chebi:CHEBI:27752</t>
  </si>
  <si>
    <t>obo.chebi:CHEBI:15891</t>
  </si>
  <si>
    <t>obo.chebi:CHEBI:17628</t>
  </si>
  <si>
    <t>obo.chebi:CHEBI:17855</t>
  </si>
  <si>
    <t>obo.chebi:CHEBI:29158</t>
  </si>
  <si>
    <t>obo.chebi:CHEBI:29157</t>
  </si>
  <si>
    <t>obo.chebi:CHEBI:31116</t>
  </si>
  <si>
    <t>obo.chebi:CHEBI:17813</t>
  </si>
  <si>
    <t>obo.chebi:CHEBI:16933</t>
  </si>
  <si>
    <t>obo.chebi:CHEBI:18035</t>
  </si>
  <si>
    <t>obo.chebi:CHEBI:46961</t>
  </si>
  <si>
    <t>obo.chebi:CHEBI:48926</t>
  </si>
  <si>
    <t>obo.chebi:CHEBI:18169</t>
  </si>
  <si>
    <t>obo.chebi:CHEBI:49252</t>
  </si>
  <si>
    <t>obo.chebi:CHEBI:50604</t>
  </si>
  <si>
    <t>obo.chebi:CHEBI:24480</t>
  </si>
  <si>
    <t>obo.chebi:CHEBI:25629</t>
  </si>
  <si>
    <t>SBO:0000176</t>
  </si>
  <si>
    <t>SBO:0000185</t>
  </si>
  <si>
    <t>glcIN</t>
  </si>
  <si>
    <t>uptake of O2</t>
  </si>
  <si>
    <t>co2OUT</t>
  </si>
  <si>
    <t>CO2[b]</t>
  </si>
  <si>
    <t>Oxygen[b]</t>
  </si>
  <si>
    <t>alpha-D-Glucose[b]</t>
  </si>
  <si>
    <t>1/H2O2/c1-2/h1-2H</t>
  </si>
  <si>
    <t>v</t>
  </si>
  <si>
    <t>r</t>
  </si>
  <si>
    <t>g</t>
  </si>
  <si>
    <t>PAS_chr1-3_0206</t>
  </si>
  <si>
    <t>PAS_chr1-1_0081</t>
  </si>
  <si>
    <t>PAS_chr3_0769</t>
  </si>
  <si>
    <t>PAS_chr1-1_0221</t>
  </si>
  <si>
    <t>PAS_chr3_0756</t>
  </si>
  <si>
    <t>Mitochondrial carrier protein involved in the accumulation of CoA in the mitochondrial matrix</t>
  </si>
  <si>
    <t>PAS_chr1-3_0250</t>
  </si>
  <si>
    <t>PAS_chr1-1_0394</t>
  </si>
  <si>
    <t>PAS_chr1-1_0401</t>
  </si>
  <si>
    <t>PAS_chr1-1_0402</t>
  </si>
  <si>
    <t>PAS_chr1-4_0423</t>
  </si>
  <si>
    <t>PAS_chr1-4_0615</t>
  </si>
  <si>
    <t>PAS_chr1-4_0619</t>
  </si>
  <si>
    <t>PAS_chr2-1_0351</t>
  </si>
  <si>
    <t>PAS_chr2-1_0506</t>
  </si>
  <si>
    <t>PAS_chr3_0822</t>
  </si>
  <si>
    <t>PAS_chr3_0821</t>
  </si>
  <si>
    <t>PAS_chr4_0178</t>
  </si>
  <si>
    <t>PAS_chr2-2_0160</t>
  </si>
  <si>
    <t>PAS_chr2-2_0272</t>
  </si>
  <si>
    <t>PAS_chr1-4_0017</t>
  </si>
  <si>
    <t>PAS_chr2-2_0343</t>
  </si>
  <si>
    <t>PAS_chr2-2_0355</t>
  </si>
  <si>
    <t>PAS_chr3_0036</t>
  </si>
  <si>
    <t>PAS_chr3_0040</t>
  </si>
  <si>
    <t>PAS_chr3_0100</t>
  </si>
  <si>
    <t>PAS_chr3_1201</t>
  </si>
  <si>
    <t>PAS_chr3_0177</t>
  </si>
  <si>
    <t>PAS_chr3_0226</t>
  </si>
  <si>
    <t>PAS_chr3_0255</t>
  </si>
  <si>
    <t>PAS_chr3_0295</t>
  </si>
  <si>
    <t>PAS_chr3_0429</t>
  </si>
  <si>
    <t>PAS_chr3_0434</t>
  </si>
  <si>
    <t>PAS_chr3_0519</t>
  </si>
  <si>
    <t>Mitochondrial GTP/GDP transporter</t>
  </si>
  <si>
    <t>PAS_chr1-4_0420</t>
  </si>
  <si>
    <t>PAS_chr4_0347</t>
  </si>
  <si>
    <t>PAS_chr4_0688</t>
  </si>
  <si>
    <t>Mitochondrial inner membrane transporter, transports oxaloacetate, sulfate, and thiosulfate</t>
  </si>
  <si>
    <t>Protein required for transport of flavin adenine dinucleotide (FAD)</t>
  </si>
  <si>
    <t>Mitochondrial pyrimidine nucleotide transporter</t>
  </si>
  <si>
    <t>PAS_chr4_0122</t>
  </si>
  <si>
    <t>PAS_chr3_0018</t>
  </si>
  <si>
    <t>PAS_chr4_0592</t>
  </si>
  <si>
    <t>PAS_chr1-1_0202</t>
  </si>
  <si>
    <t>PAS_chr1-4_0644</t>
  </si>
  <si>
    <t>PAS_chr2-1_0530</t>
  </si>
  <si>
    <t>PAS_chr3_0099</t>
  </si>
  <si>
    <t>PAS_chr2-1_0419</t>
  </si>
  <si>
    <t>Mitochondrial NAD+ transporter, involved in the transport of NAD+ into the mitochondria</t>
  </si>
  <si>
    <t>PAS_chr2-1_0166</t>
  </si>
  <si>
    <t>S-adenosylmethionine transporter of the mitochondrial inner membrane, member of the mitochondrial ca</t>
  </si>
  <si>
    <t>Mitochondrial inner membrane citrate transporter</t>
  </si>
  <si>
    <t>PAS_chr4_0790</t>
  </si>
  <si>
    <t>Ornithine transporter of the mitochondrial inner membrane, exports ornithine from mitochondria as pa</t>
  </si>
  <si>
    <t>Mitochondrial succinate-fumarate transporter</t>
  </si>
  <si>
    <t>PAS_chr4_0788</t>
  </si>
  <si>
    <t>PAS_chr4_0111</t>
  </si>
  <si>
    <t>PAS_chr4_0219</t>
  </si>
  <si>
    <t>Mitochondrial membrane transporter</t>
  </si>
  <si>
    <t>Peroxisomal adenine nucleotide transporter</t>
  </si>
  <si>
    <t>UniProt</t>
  </si>
  <si>
    <t>PAS_chr2-1_0777;PAS_chr4_0178</t>
  </si>
  <si>
    <t>PAS_chr2-2_0127;PAS_chr2-1_0115</t>
  </si>
  <si>
    <t>Exports 2-oxoadipate and 2-oxoglutarate from the mitochond</t>
  </si>
  <si>
    <t>2-Oxoadipate[m] + 2-Oxoglutarate[c] &lt;=&gt; 2-Oxoadipate[c] + 2-Oxoglutarate[m]</t>
  </si>
  <si>
    <t>Mitochondrial transport</t>
  </si>
  <si>
    <t>1.1.1.38</t>
  </si>
  <si>
    <t>PAS_chr1-1_0050:PAS_chr1-1_0202:PAS_chr1-4_0593:PAS_chr2-2_0294</t>
  </si>
  <si>
    <t>PAS_chr3_0188;PAS_chr1-1_0394</t>
  </si>
  <si>
    <t>PAS_chr3_0987;PAS_chr4_0043;PAS_chr4_0470;PAS_chr2-1_0506</t>
  </si>
  <si>
    <t>PAS_chr3_0826;PAS_chr1-1_0427;PAS_chr2-2_0177;PAS_chr3_0693</t>
  </si>
  <si>
    <t>PAS_chr2-1_0785;PAS_chr4_0352;PAS_chr1-4_0080</t>
  </si>
  <si>
    <t>R00388</t>
  </si>
  <si>
    <t>R07765</t>
  </si>
  <si>
    <t>2.3.1.39</t>
  </si>
  <si>
    <t>3.1.2.22</t>
  </si>
  <si>
    <t>PAS_chr2-1_0520;PAS_chr2-1_0856</t>
  </si>
  <si>
    <t>R04430</t>
  </si>
  <si>
    <t>R04956</t>
  </si>
  <si>
    <t>R04959</t>
  </si>
  <si>
    <t>R04962</t>
  </si>
  <si>
    <t>R04725</t>
  </si>
  <si>
    <t>R04967</t>
  </si>
  <si>
    <t>R04970</t>
  </si>
  <si>
    <t>2.3.1.179</t>
  </si>
  <si>
    <t>1.1.1.100</t>
  </si>
  <si>
    <t>PAS_chr4_0780;PAS_chr4_0311</t>
  </si>
  <si>
    <t>1.3.1.9</t>
  </si>
  <si>
    <t>1.11.1.19</t>
  </si>
  <si>
    <t>R06983</t>
  </si>
  <si>
    <t>PAS_chr2-2_0252;PAS_c034_0025</t>
  </si>
  <si>
    <t>Polyphosphate polyphosphohydrolase</t>
  </si>
  <si>
    <t>3.6.1.10</t>
  </si>
  <si>
    <t>PAS_chr1-4_0644;PAS_chr4_0219</t>
  </si>
  <si>
    <t>R08717</t>
  </si>
  <si>
    <t>3.2.1.24</t>
  </si>
  <si>
    <t>alpha-mannosidase</t>
  </si>
  <si>
    <t>CO2[c] &lt;=&gt; CO2[v]</t>
  </si>
  <si>
    <t>PAS_chr3_0295;PAS_chr2-2_0343</t>
  </si>
  <si>
    <t>PAS_chr3_0519;PAS_chr1-3_0206;PAS_chr3_1201</t>
  </si>
  <si>
    <t>NH3[c] &lt;=&gt; NH3[m]</t>
  </si>
  <si>
    <t>phosphate mitochondrial permease</t>
  </si>
  <si>
    <t>phosphate/succinate mitochondrial shuttle</t>
  </si>
  <si>
    <t>malate/succinate mitochondrial shuttle</t>
  </si>
  <si>
    <t>phosphate/malate mitochondrial shuttle</t>
  </si>
  <si>
    <t>citrate/isocitrate mitochondrial shuttle</t>
  </si>
  <si>
    <t>acetylcarnitine/carnitine mitochondrial shuttle</t>
  </si>
  <si>
    <t>5-aminolevulinate mitochondrial permease</t>
  </si>
  <si>
    <t>carbamoyl phosphate mitochondrial permease</t>
  </si>
  <si>
    <t>glycine mitochondrial permease</t>
  </si>
  <si>
    <t>L-isoleucine mitochondrial permease</t>
  </si>
  <si>
    <t>L-threonine mitochondrial permease</t>
  </si>
  <si>
    <t>L-proline mitochondrial permease</t>
  </si>
  <si>
    <t>2-acetolactate mitochondrial permease</t>
  </si>
  <si>
    <t>O-acetyl-L-homoserine mitochondrial permease</t>
  </si>
  <si>
    <t>L-aspartate mitochondrial permease</t>
  </si>
  <si>
    <t>L-asparagine mitochondrial permease</t>
  </si>
  <si>
    <t>L-methionine mitochondrial permease</t>
  </si>
  <si>
    <t>L-tryptophan mitochondrial permease</t>
  </si>
  <si>
    <t>L-tyrosine mitochondrial permease</t>
  </si>
  <si>
    <t>L-cysteine mitochondrial permease</t>
  </si>
  <si>
    <t>L-glutamine mitochondrial permease</t>
  </si>
  <si>
    <t>coproporphyrinogen III mitochondrial permease</t>
  </si>
  <si>
    <t>dihydroorotate mitochondrial permease</t>
  </si>
  <si>
    <t>orotate mitochondrial permease</t>
  </si>
  <si>
    <t>tetrahydrofolate mitochondrial permease</t>
  </si>
  <si>
    <t>formyltetrahydrofolate mitochondrial permease</t>
  </si>
  <si>
    <t>5,10-methenyltetrahydrofolate mitochondrial permease</t>
  </si>
  <si>
    <t>S-adenosyl-L-homocysteine mitochondrial permease</t>
  </si>
  <si>
    <t>(S)-3-hydroxy-3-methylglutaryl-CoA mitochondrial permease</t>
  </si>
  <si>
    <t>dihydrofolate mitochondrial permease</t>
  </si>
  <si>
    <t>propionate mitochondrial permease</t>
  </si>
  <si>
    <t>2-isopropylmalate mitochondrial permease</t>
  </si>
  <si>
    <t>L-kynurenine mitochondrial permease</t>
  </si>
  <si>
    <t>lactaldehyd mitochondrial permease</t>
  </si>
  <si>
    <t>5-methyltetrahydrofolate mitochondrial permease</t>
  </si>
  <si>
    <t>2-dehydropantoate mitochondrial permease</t>
  </si>
  <si>
    <t>O-acetyl-L-serine mitochondrial permease</t>
  </si>
  <si>
    <t>N2-acetyl-L-ornithine mitochondrial permease</t>
  </si>
  <si>
    <t>2-oxobutanoate mitochondrial permease</t>
  </si>
  <si>
    <t>H2O mitochondrial membrane diffusion</t>
  </si>
  <si>
    <t>2-phenylethanol mitochondrial membrane diffusion</t>
  </si>
  <si>
    <t>CO2 mitochondrial membrane diffusion</t>
  </si>
  <si>
    <t>ethanol mitochondrial membrane diffusion</t>
  </si>
  <si>
    <t>acetaldehyde mitochondrial membrane diffusion</t>
  </si>
  <si>
    <t>acetate mitochondrial membrane diffusion</t>
  </si>
  <si>
    <t>acetoacetate mitochondrial membrane diffusion</t>
  </si>
  <si>
    <t>NH3 mitochondrial membrane diffusion</t>
  </si>
  <si>
    <t>H2S mitochondrial membrane diffusion</t>
  </si>
  <si>
    <t>H2S[c] &lt;=&gt; H2S[m]</t>
  </si>
  <si>
    <t>NAD+[c] &lt;=&gt; NAD+[m]</t>
  </si>
  <si>
    <t>PAS_chr2-1_0419;PAS_chr3_0099</t>
  </si>
  <si>
    <t>PAS_chr2-1_0530;PAS_chr3_0100</t>
  </si>
  <si>
    <t>PAS_chr1-4_0423;PAS_chr4_0210</t>
  </si>
  <si>
    <t>PAS_chr4_0877;PAS_chr4_0688;PAS_chr2-1_0166</t>
  </si>
  <si>
    <t>PAS_chr3_0177;PAS_chr3_0769</t>
  </si>
  <si>
    <t>PAS_chr3_0177;PAS_chr1-4_0420;PAS_chr3_0769</t>
  </si>
  <si>
    <t>PAS_chr4_0347;PAS_chr4_0122</t>
  </si>
  <si>
    <t>PAS_chr3_0434;PAS_chr4_0592</t>
  </si>
  <si>
    <t>Peroxisomal  transport</t>
  </si>
  <si>
    <t>S-(hydroxymethyl)glutathione dehydrogenase</t>
  </si>
  <si>
    <t>PAS_chr3_0295;PAS_chr2-2_0343;PAS_chr3_0226</t>
  </si>
  <si>
    <t>L-Histidine transport into the vacuole</t>
  </si>
  <si>
    <t>PAS_chr3_0519;PAS_chr3_0226;PAS_chr3_1201</t>
  </si>
  <si>
    <t>PAS_chr3_0218;PAS_chr1-1_0009;PAS_chr2-1_0878</t>
  </si>
  <si>
    <t>PAS_chr4_0369;PAS_chr3_1084</t>
  </si>
  <si>
    <t>Vacuolar transport</t>
  </si>
  <si>
    <t>L-Glutamate[c] + NAD+[c] + H2O[c] =&gt; 2-Oxoglutarate[c] + NH3[c] + NADH[c] + H+[c]</t>
  </si>
  <si>
    <t>L-Aspartate[m] + 2-Oxoglutarate[m] &lt;=&gt; Oxaloacetate[m] + L-Glutamate[m]</t>
  </si>
  <si>
    <t>UTP[c] + N-Acetyl-alpha-D-glucosamine 1-phosphate[c] &lt;=&gt; Diphosphate[c] + UDP-N-acetyl-D-glucosamine[c]</t>
  </si>
  <si>
    <t>Chitin[c] + H2O[c] =&gt; N-Acetyl-D-glucosamine[c] + Chitin[c]</t>
  </si>
  <si>
    <t>Acetyl-CoA[c] + D-Glucosamine 6-phosphate[c] &lt;=&gt; CoA[c] + N-Acetyl-D-glucosamine 6-phosphate[c]</t>
  </si>
  <si>
    <t>Chitin[e] + H2O[e] =&gt; Chitosan[e] + Acetate[e]</t>
  </si>
  <si>
    <t>N-Acetyl-D-glucosamine 6-phosphate[c] &lt;=&gt; N-Acetyl-alpha-D-glucosamine 1-phosphate[c]</t>
  </si>
  <si>
    <t>ATP[m] + L-Tyrosine[m] + tRNA(Tyr)[m] =&gt; AMP[m] + Diphosphate[m] + L-Tyrosyl-tRNA(Tyr)[m]</t>
  </si>
  <si>
    <t>ATP[c] + L-Tyrosine[c] + tRNA(Tyr)[c] =&gt; AMP[c] + Diphosphate[c] + L-Tyrosyl-tRNA(Tyr)[c]</t>
  </si>
  <si>
    <t>ATP[c] + L-Alanine[c] + tRNA(Ala)[c] =&gt; AMP[c] + Diphosphate[c] + L-Alanyl-tRNA[c]</t>
  </si>
  <si>
    <t>ATP[m] + L-Alanine[m] + tRNA(Ala)[m] =&gt; AMP[m] + Diphosphate[m] + L-Alanyl-tRNA[m]</t>
  </si>
  <si>
    <t>ATP[c] + L-Arginine[c] + tRNA(Arg)[c] =&gt; AMP[c] + Diphosphate[c] + L-Arginyl-tRNA(Arg)[c]</t>
  </si>
  <si>
    <t>ATP[m] + L-Arginine[m] + tRNA(Arg)[m] =&gt; AMP[m] + Diphosphate[m] + L-Arginyl-tRNA(Arg)[m]</t>
  </si>
  <si>
    <t>ATP[m] + L-Asparagine[m] + tRNA(Asn)[m] =&gt; AMP[m] + Diphosphate[m] + L-Asparaginyl-tRNA(Asn)[m]</t>
  </si>
  <si>
    <t>ATP[c] + L-Asparagine[c] + tRNA(Asn)[c] =&gt; AMP[c] + Diphosphate[c] + L-Asparaginyl-tRNA(Asn)[c]</t>
  </si>
  <si>
    <t>ATP[c] + L-Cysteine[c] + tRNA(Cys)[c] =&gt; AMP[c] + Diphosphate[c] + L-Cysteinyl-tRNA(Cys)[c]</t>
  </si>
  <si>
    <t>ATP[m] + L-Cysteine[m] + tRNA(Cys)[m] =&gt; AMP[m] + Diphosphate[m] + L-Cysteinyl-tRNA(Cys)[m]</t>
  </si>
  <si>
    <t>ATP[c] + L-Glutamine[c] + tRNA(Gln)[c] =&gt; AMP[c] + Diphosphate[c] + Glutaminyl-tRNA[c]</t>
  </si>
  <si>
    <t>ATP[m] + L-Glutamine[m] + tRNA(Gln)[m] =&gt; AMP[m] + Diphosphate[m] + Glutaminyl-tRNA[m]</t>
  </si>
  <si>
    <t>ATP[c] + Glycine[c] + tRNA(Gly)[c] =&gt; AMP[c] + Diphosphate[c] + Glycyl-tRNA(Gly)[c]</t>
  </si>
  <si>
    <t>ATP[m] + Glycine[m] + tRNA(Gly)[m] =&gt; AMP[m] + Diphosphate[m] + Glycyl-tRNA(Gly)[m]</t>
  </si>
  <si>
    <t>ATP[c] + L-Histidine[c] + tRNA(His)[c] =&gt; AMP[c] + Diphosphate[c] + L-Histidyl-tRNA(His)[c]</t>
  </si>
  <si>
    <t>ATP[m] + L-Histidine[m] + tRNA(His)[m] =&gt; AMP[m] + Diphosphate[m] + L-Histidyl-tRNA(His)[m]</t>
  </si>
  <si>
    <t>ATP[m] + L-Isoleucine[m] + tRNA(Ile)[m] =&gt; AMP[m] + Diphosphate[m] + L-Isoleucyl-tRNA(Ile)[m]</t>
  </si>
  <si>
    <t>ATP[c] + L-Isoleucine[c] + tRNA(Ile)[c] =&gt; AMP[c] + Diphosphate[c] + L-Isoleucyl-tRNA(Ile)[c]</t>
  </si>
  <si>
    <t>ATP[m] + L-Leucine[m] + tRNA(Leu)[m] =&gt; AMP[m] + Diphosphate[m] + L-Leucyl-tRNA[m]</t>
  </si>
  <si>
    <t>ATP[c] + L-Leucine[c] + tRNA(Leu)[c] =&gt; AMP[c] + Diphosphate[c] + L-Leucyl-tRNA[c]</t>
  </si>
  <si>
    <t>ATP[m] + L-Lysine[m] + tRNA(Lys)[m] =&gt; AMP[m] + Diphosphate[m] + L-Lysyl-tRNA[m]</t>
  </si>
  <si>
    <t>ATP[c] + L-Lysine[c] + tRNA(Lys)[c] =&gt; AMP[c] + Diphosphate[c] + L-Lysyl-tRNA[c]</t>
  </si>
  <si>
    <t>ATP[m] + L-Methionine[m] + tRNA(Met)[m] =&gt; AMP[m] + Diphosphate[m] + L-Methionyl-tRNA[m]</t>
  </si>
  <si>
    <t>ATP[c] + L-Methionine[c] + tRNA(Met)[c] =&gt; AMP[c] + Diphosphate[c] + L-Methionyl-tRNA[c]</t>
  </si>
  <si>
    <t>ATP[c] + L-Phenylalanine[c] + tRNA(Phe)[c] =&gt; AMP[c] + Diphosphate[c] + L-Phenylalanyl-tRNA(Phe)[c]</t>
  </si>
  <si>
    <t>ATP[m] + L-Phenylalanine[m] + tRNA(Phe)[m] =&gt; AMP[m] + Diphosphate[m] + L-Phenylalanyl-tRNA(Phe)[m]</t>
  </si>
  <si>
    <t>ATP[c] + L-Proline[c] + tRNA(Pro)[c] =&gt; AMP[c] + Diphosphate[c] + L-Prolyl-tRNA(Pro)[c]</t>
  </si>
  <si>
    <t>ATP[m] + L-Proline[m] + tRNA(Pro)[m] =&gt; AMP[m] + Diphosphate[m] + L-Prolyl-tRNA(Pro)[m]</t>
  </si>
  <si>
    <t>ATP[m] + L-Serine[m] + tRNA(Ser)[m] =&gt; AMP[m] + Diphosphate[m] + L-Seryl-tRNA(Ser)[m]</t>
  </si>
  <si>
    <t>ATP[c] + L-Serine[c] + tRNA(Ser)[c] =&gt; AMP[c] + Diphosphate[c] + L-Seryl-tRNA(Ser)[c]</t>
  </si>
  <si>
    <t>ATP[m] + L-Threonine[m] + tRNA(Thr)[m] =&gt; AMP[m] + Diphosphate[m] + L-Threonyl-tRNA(Thr)[m]</t>
  </si>
  <si>
    <t>ATP[c] + L-Threonine[c] + tRNA(Thr)[c] =&gt; AMP[c] + Diphosphate[c] + L-Threonyl-tRNA(Thr)[c]</t>
  </si>
  <si>
    <t>ATP[m] + L-Tryptophan[m] + tRNA(Trp)[m] =&gt; AMP[m] + Diphosphate[m] + L-Tryptophanyl-tRNA(Trp)[m]</t>
  </si>
  <si>
    <t>ATP[c] + L-Tryptophan[c] + tRNA(Trp)[c] =&gt; AMP[c] + Diphosphate[c] + L-Tryptophanyl-tRNA(Trp)[c]</t>
  </si>
  <si>
    <t>ATP[c] + L-Valine[c] + tRNA(Val)[c] =&gt; AMP[c] + Diphosphate[c] + L-Valyl-tRNA(Val)[c]</t>
  </si>
  <si>
    <t>ATP[m] + L-Valine[m] + tRNA(Val)[m] =&gt; AMP[m] + Diphosphate[m] + L-Valyl-tRNA(Val)[m]</t>
  </si>
  <si>
    <t>L-Arginyl-tRNA(Arg)[c] + Protein[c] =&gt; tRNA(Arg)[c] + L-Arginyl-protein[c]</t>
  </si>
  <si>
    <t>L-Glutamyl-tRNA(Gln)[c] + L-Glutamine[c] + ATP[c] + H2O[c] =&gt; Glutaminyl-tRNA[c] + L-Glutamate[c] + Orthophosphate[c] + ADP[c]</t>
  </si>
  <si>
    <t>L-Glutamyl-tRNA(Gln)[m] + L-Glutamine[m] + ATP[m] + H2O[m] =&gt; Glutaminyl-tRNA[m] + L-Glutamate[m] + Orthophosphate[m] + ADP[m]</t>
  </si>
  <si>
    <t>L-Methionyl-tRNA[m] + 10-Formyltetrahydrofolate[m] =&gt; Tetrahydrofolate[m] + N-Formylmethionyl-tRNA[m]</t>
  </si>
  <si>
    <t>L-Aspartyl-tRNA(Asn)[c] + L-Glutamine[c] + ATP[c] + H2O[c] =&gt; L-Asparaginyl-tRNA(Asn)[c] + L-Glutamate[c] + Orthophosphate[c] + ADP[c]</t>
  </si>
  <si>
    <t>L-Aspartyl-tRNA(Asn)[m] + L-Glutamine[m] + ATP[m] + H2O[m] =&gt; L-Asparaginyl-tRNA(Asn)[m] + L-Glutamate[m] + Orthophosphate[m] + ADP[m]</t>
  </si>
  <si>
    <t>tRNA(Asp)[c] + L-Aspartate[c] + ATP[c] =&gt; L-Aspartyl-tRNA(Asp)[c] + Diphosphate[c] + AMP[c]</t>
  </si>
  <si>
    <t>tRNA(Asp)[m] + L-Aspartate[m] + ATP[m] =&gt; L-Aspartyl-tRNA(Asp)[m] + Diphosphate[m] + AMP[m]</t>
  </si>
  <si>
    <t>tRNA(Glu)[m] + L-Glutamate[m] + ATP[m] =&gt; L-Glutamyl-tRNA(Glu)[m] + Diphosphate[m] + AMP[m]</t>
  </si>
  <si>
    <t>tRNA(Glu)[c] + L-Glutamate[c] + ATP[c] =&gt; L-Glutamyl-tRNA(Glu)[c] + Diphosphate[c] + AMP[c]</t>
  </si>
  <si>
    <t>ATP[m] + L-Serine[m] + tRNA(Sec)[m] =&gt; AMP[m] + Diphosphate[m] + L-Seryl-tRNA(Sec)[m]</t>
  </si>
  <si>
    <t>ATP[c] + L-Serine[c] + tRNA(Sec)[c] =&gt; AMP[c] + Diphosphate[c] + L-Seryl-tRNA(Sec)[c]</t>
  </si>
  <si>
    <t>Leukotriene A4[c] + H2O[c] =&gt; Leukotriene B4[c]</t>
  </si>
  <si>
    <t>Urea-1-carboxylate[c] + H2O[c] =&gt; 2 CO2[c] + 2 NH3[c]</t>
  </si>
  <si>
    <t>ATP[c] + L-Glutamate[c] =&gt; ADP[c] + L-Glutamyl 5-phosphate[c]</t>
  </si>
  <si>
    <t>L-Glutamate 5-semialdehyde[m] + NAD+[m] + H2O[m] &lt;=&gt; L-Glutamate[m] + NADH[m] + H+[m]</t>
  </si>
  <si>
    <t>L-Ornithine[c] + 2-Oxoglutarate[c] =&gt; L-Glutamate 5-semialdehyde[c] + L-Glutamate[c]</t>
  </si>
  <si>
    <t>L-Ornithine[c] =&gt; Putrescine[c] + CO2[c]</t>
  </si>
  <si>
    <t>Carbamoyl phosphate[c] + L-Ornithine[c] =&gt; Orthophosphate[c] + L-Citrulline[c]</t>
  </si>
  <si>
    <t>L-Glutamyl 5-phosphate[c] + NADPH[c] + H+[c] =&gt; L-Glutamate 5-semialdehyde[c] + Orthophosphate[c] + NADP+[c]</t>
  </si>
  <si>
    <t>L-Glutamate 5-semialdehyde[m] &lt;=&gt; (S)-1-Pyrroline-5-carboxylate[m] + H2O[m]</t>
  </si>
  <si>
    <t>N-Acetyl-L-glutamate 5-phosphate[m] + NADPH[m] + H+[m] =&gt; N-Acetyl-L-glutamate 5-semialdehyde[m] + Orthophosphate[m] + NADP+[m]</t>
  </si>
  <si>
    <t>L-Aspartate[c] =&gt; beta-Alanine[c] + CO2[c]</t>
  </si>
  <si>
    <t>beta-Alanine[c] + 2-Oxoglutarate[c] =&gt; 3-Oxopropanoate[c] + L-Glutamate[c]</t>
  </si>
  <si>
    <t>ATP[c] + (R)-Pantoate[c] + beta-Alanine[c] =&gt; AMP[c] + Diphosphate[c] + Pantothenate[c]</t>
  </si>
  <si>
    <t>Palmitoyl-CoA[c] + H2O[c] =&gt; CoA[c] + Hexadecanoic acid[c]</t>
  </si>
  <si>
    <t>ATP[c] + Biotin[c] =&gt; Diphosphate[c] + Biotinyl-5'-AMP[c]</t>
  </si>
  <si>
    <t>Holo-[carboxylase][c] + 2 H2O[c] =&gt; N6-D-Biotinyl-L-lysine[c] + 2 Peptide[c]</t>
  </si>
  <si>
    <t>Biotinyl-5'-AMP[c] + Apo-[carboxylase][c] =&gt; AMP[c] + Holo-[carboxylase][c]</t>
  </si>
  <si>
    <t>GTP[m] + Succinate[m] + CoA[m] &lt;=&gt; GDP[m] + Orthophosphate[m] + Succinyl-CoA[m]</t>
  </si>
  <si>
    <t>2-Oxoglutarate[m] + Thiamin diphosphate[m] =&gt; 3-Carboxy-1-hydroxypropyl-ThPP[m] + CO2[m]</t>
  </si>
  <si>
    <t>Citrate[m] &lt;=&gt; Isocitrate[m]</t>
  </si>
  <si>
    <t>CoA[m] + [Dihydrolipoyllysine-residue succinyltransferase] S-succinyldihydrolipoyllysine[m] =&gt; Succinyl-CoA[m] + Enzyme N6-(dihydrolipoyl)lysine[m]</t>
  </si>
  <si>
    <t>3-Carboxy-1-hydroxypropyl-ThPP[m] + Enzyme N6-(lipoyl)lysine[m] =&gt; [Dihydrolipoyllysine-residue succinyltransferase] S-succinyldihydrolipoyllysine[m] + Thiamin diphosphate[m]</t>
  </si>
  <si>
    <t>ATP[c] + L-Methionine[c] + H2O[c] =&gt; Orthophosphate[c] + Diphosphate[c] + S-Adenosyl-L-methionine[c]</t>
  </si>
  <si>
    <t>S-Adenosyl-L-methionine[c] + H+[c] =&gt; S-Adenosylmethioninamine[c] + CO2[c]</t>
  </si>
  <si>
    <t>S-Adenosyl-L-homocysteine[c] + H2O[c] =&gt; Adenosine[c] + L-Homocysteine[c]</t>
  </si>
  <si>
    <t>S-Adenosyl-L-methionine[m] + tRNA guanine[m] &lt;=&gt; S-Adenosyl-L-homocysteine[m] + tRNA containing N2-methylguanine[m]</t>
  </si>
  <si>
    <t>O-Acetyl-L-homoserine[c] + Hydrogen sulfide[c] =&gt; L-Homocysteine[c] + Acetate[c]</t>
  </si>
  <si>
    <t>S-Methyl-5-thio-D-ribose 1-phosphate[c] =&gt; S-Methyl-5-thio-D-ribulose 1-phosphate[c]</t>
  </si>
  <si>
    <t>S-Methyl-5-thio-D-ribulose 1-phosphate[c] =&gt; 2,3-Diketo-5-methylthiopentyl-1-phosphate[c] + H2O[c]</t>
  </si>
  <si>
    <t>2,3-Diketo-5-methylthiopentyl-1-phosphate[c] + H2O[c] =&gt; 1,2-Dihydroxy-5-(methylthio)pent-1-en-3-one[c] + Orthophosphate[c]</t>
  </si>
  <si>
    <t>1-(1-Alkenyl)-sn-glycero-3-phosphoethanolamine[c] + H2O[c] =&gt; 1-(1-Alkenyl)-sn-glycerol[c] + Ethanolamine phosphate[c]</t>
  </si>
  <si>
    <t>Acetyl-CoA[c] + Acyl-carrier protein[c] =&gt; CoA[c] + Acetyl-[acyl-carrier protein][c]</t>
  </si>
  <si>
    <t>Acetyl-CoA[m] + Acyl-carrier protein[m] =&gt; CoA[m] + Acetyl-[acyl-carrier protein][m]</t>
  </si>
  <si>
    <t>Malonyl-CoA[c] + Acyl-carrier protein[c] &lt;=&gt; CoA[c] + Malonyl-[acyl-carrier protein][c]</t>
  </si>
  <si>
    <t>Malonyl-CoA[m] + Acyl-carrier protein[m] &lt;=&gt; CoA[m] + Malonyl-[acyl-carrier protein][m]</t>
  </si>
  <si>
    <t>Hexadecanoyl-[acp][c] + H2O[c] =&gt; Acyl-carrier protein[c] + Hexadecanoic acid[c]</t>
  </si>
  <si>
    <t>Hexadecanoyl-[acp][m] + H2O[m] =&gt; Acyl-carrier protein[m] + Hexadecanoic acid[m]</t>
  </si>
  <si>
    <t>Dodecanoyl-[acyl-carrier protein][c] + H2O[c] =&gt; Acyl-carrier protein[c] + Dodecanoic acid[c]</t>
  </si>
  <si>
    <t>Dodecanoyl-[acyl-carrier protein][m] + H2O[m] =&gt; Acyl-carrier protein[m] + Dodecanoic acid[m]</t>
  </si>
  <si>
    <t>Acetyl-[acyl-carrier protein][c] + Malonyl-[acyl-carrier protein][c] =&gt; Acetoacetyl-[acp][c] + CO2[c] + Acyl-carrier protein[c]</t>
  </si>
  <si>
    <t>Acetyl-[acyl-carrier protein][m] + Malonyl-[acyl-carrier protein][m] =&gt; Acetoacetyl-[acp][m] + CO2[m] + Acyl-carrier protein[m]</t>
  </si>
  <si>
    <t>(3R)-3-Hydroxybutanoyl-[acyl-carrier protein][c] =&gt; But-2-enoyl-[acyl-carrier protein][c] + H2O[c]</t>
  </si>
  <si>
    <t>(3R)-3-Hydroxybutanoyl-[acyl-carrier protein][m] =&gt; But-2-enoyl-[acyl-carrier protein][m] + H2O[m]</t>
  </si>
  <si>
    <t>Butyryl-[acp][c] + NADP+[c] &lt;=&gt; But-2-enoyl-[acyl-carrier protein][c] + NADPH[c] + H+[c]</t>
  </si>
  <si>
    <t>Butyryl-[acp][m] + NADP+[m] &lt;=&gt; But-2-enoyl-[acyl-carrier protein][m] + NADPH[m] + H+[m]</t>
  </si>
  <si>
    <t>(3R)-3-Hydroxybutanoyl-[acyl-carrier protein][c] + NADP+[c] &lt;=&gt; Acetoacetyl-[acp][c] + NADPH[c] + H+[c]</t>
  </si>
  <si>
    <t>(3R)-3-Hydroxybutanoyl-[acyl-carrier protein][m] + NADP+[m] &lt;=&gt; Acetoacetyl-[acp][m] + NADPH[m] + H+[m]</t>
  </si>
  <si>
    <t>(3R)-3-Hydroxydecanoyl-[acyl-carrier protein][c] + NADP+[c] &lt;=&gt; 3-Oxodecanoyl-[acp][c] + NADPH[c]</t>
  </si>
  <si>
    <t>(3R)-3-Hydroxydecanoyl-[acyl-carrier protein][m] + NADP+[m] &lt;=&gt; 3-Oxodecanoyl-[acp][m] + NADPH[m]</t>
  </si>
  <si>
    <t>(3R)-3-Hydroxydecanoyl-[acyl-carrier protein][c] =&gt; trans-Dec-2-enoyl-[acp][c] + H2O[c]</t>
  </si>
  <si>
    <t>(3R)-3-Hydroxydecanoyl-[acyl-carrier protein][m] =&gt; trans-Dec-2-enoyl-[acp][m] + H2O[m]</t>
  </si>
  <si>
    <t>(3R)-3-Hydroxyoctanoyl-[acyl-carrier protein][c] + NADP+[c] &lt;=&gt; 3-Oxooctanoyl-[acp][c] + NADPH[c] + H+[c]</t>
  </si>
  <si>
    <t>(3R)-3-Hydroxyoctanoyl-[acyl-carrier protein][m] + NADP+[m] &lt;=&gt; 3-Oxooctanoyl-[acp][m] + NADPH[m] + H+[m]</t>
  </si>
  <si>
    <t>(3R)-3-Hydroxyoctanoyl-[acyl-carrier protein][c] =&gt; trans-Oct-2-enoyl-[acp][c] + H2O[c]</t>
  </si>
  <si>
    <t>(3R)-3-Hydroxyoctanoyl-[acyl-carrier protein][m] =&gt; trans-Oct-2-enoyl-[acp][m] + H2O[m]</t>
  </si>
  <si>
    <t>(3R)-3-Hydroxypalmitoyl-[acyl-carrier protein][c] + NADP+[c] &lt;=&gt; 3-Oxohexadecanoyl-[acp][c] + NADPH[c] + H+[c]</t>
  </si>
  <si>
    <t>(3R)-3-Hydroxypalmitoyl-[acyl-carrier protein][m] + NADP+[m] &lt;=&gt; 3-Oxohexadecanoyl-[acp][m] + NADPH[m] + H+[m]</t>
  </si>
  <si>
    <t>(3R)-3-Hydroxypalmitoyl-[acyl-carrier protein][c] =&gt; trans-Hexadec-2-enoyl-[acp][c] + H2O[c]</t>
  </si>
  <si>
    <t>(3R)-3-Hydroxypalmitoyl-[acyl-carrier protein][m] =&gt; trans-Hexadec-2-enoyl-[acp][m] + H2O[m]</t>
  </si>
  <si>
    <t>(3R)-3-Hydroxytetradecanoyl-[acyl-carrier protein][c] + NADP+[c] &lt;=&gt; 3-Oxotetradecanoyl-[acp][c] + NADPH[c] + H+[c]</t>
  </si>
  <si>
    <t>(3R)-3-Hydroxytetradecanoyl-[acyl-carrier protein][m] + NADP+[m] &lt;=&gt; 3-Oxotetradecanoyl-[acp][m] + NADPH[m] + H+[m]</t>
  </si>
  <si>
    <t>(3R)-3-Hydroxytetradecanoyl-[acyl-carrier protein][c] =&gt; trans-Tetradec-2-enoyl-[acp][c] + H2O[c]</t>
  </si>
  <si>
    <t>(3R)-3-Hydroxytetradecanoyl-[acyl-carrier protein][m] =&gt; trans-Tetradec-2-enoyl-[acp][m] + H2O[m]</t>
  </si>
  <si>
    <t>Dodecanoyl-[acyl-carrier protein][c] + NADP+[c] &lt;=&gt; trans-Dodec-2-enoyl-[acp][c] + NADPH[c] + H+[c]</t>
  </si>
  <si>
    <t>Dodecanoyl-[acyl-carrier protein][m] + NADP+[m] &lt;=&gt; trans-Dodec-2-enoyl-[acp][m] + NADPH[m] + H+[m]</t>
  </si>
  <si>
    <t>Dodecanoyl-[acyl-carrier protein][c] + Malonyl-[acyl-carrier protein][c] =&gt; 3-Oxotetradecanoyl-[acp][c] + CO2[c] + Acyl-carrier protein[c]</t>
  </si>
  <si>
    <t>Dodecanoyl-[acyl-carrier protein][m] + Malonyl-[acyl-carrier protein][m] =&gt; 3-Oxotetradecanoyl-[acp][m] + CO2[m] + Acyl-carrier protein[m]</t>
  </si>
  <si>
    <t>Butyryl-[acp][c] + Malonyl-[acyl-carrier protein][c] =&gt; 3-Oxohexanoyl-[acp][c] + CO2[c] + Acyl-carrier protein[c]</t>
  </si>
  <si>
    <t>Butyryl-[acp][m] + Malonyl-[acyl-carrier protein][m] =&gt; 3-Oxohexanoyl-[acp][m] + CO2[m] + Acyl-carrier protein[m]</t>
  </si>
  <si>
    <t>(R)-3-Hydroxyhexanoyl-[acp][c] + NADP+[c] &lt;=&gt; 3-Oxohexanoyl-[acp][c] + NADPH[c] + H+[c]</t>
  </si>
  <si>
    <t>(R)-3-Hydroxyhexanoyl-[acp][m] + NADP+[m] &lt;=&gt; 3-Oxohexanoyl-[acp][m] + NADPH[m] + H+[m]</t>
  </si>
  <si>
    <t>(R)-3-Hydroxyhexanoyl-[acp][c] =&gt; trans-Hex-2-enoyl-[acp][c] + H2O[c]</t>
  </si>
  <si>
    <t>(R)-3-Hydroxyhexanoyl-[acp][m] =&gt; trans-Hex-2-enoyl-[acp][m] + H2O[m]</t>
  </si>
  <si>
    <t>Hexanoyl-[acp][c] + NADP+[c] &lt;=&gt; trans-Hex-2-enoyl-[acp][c] + NADPH[c] + H+[c]</t>
  </si>
  <si>
    <t>Hexanoyl-[acp][m] + NADP+[m] &lt;=&gt; trans-Hex-2-enoyl-[acp][m] + NADPH[m] + H+[m]</t>
  </si>
  <si>
    <t>Hexanoyl-[acp][c] + Malonyl-[acyl-carrier protein][c] =&gt; 3-Oxooctanoyl-[acp][c] + CO2[c] + Acyl-carrier protein[c]</t>
  </si>
  <si>
    <t>Hexanoyl-[acp][m] + Malonyl-[acyl-carrier protein][m] =&gt; 3-Oxooctanoyl-[acp][m] + CO2[m] + Acyl-carrier protein[m]</t>
  </si>
  <si>
    <t>Octanoyl-[acp][c] + NADP+[c] &lt;=&gt; trans-Oct-2-enoyl-[acp][c] + NADPH[c] + H+[c]</t>
  </si>
  <si>
    <t>Octanoyl-[acp][m] + NADP+[m] &lt;=&gt; trans-Oct-2-enoyl-[acp][m] + NADPH[m] + H+[m]</t>
  </si>
  <si>
    <t>Octanoyl-[acp][c] + Malonyl-[acyl-carrier protein][c] =&gt; 3-Oxodecanoyl-[acp][c] + CO2[c] + Acyl-carrier protein[c]</t>
  </si>
  <si>
    <t>Octanoyl-[acp][m] + Malonyl-[acyl-carrier protein][m] =&gt; 3-Oxodecanoyl-[acp][m] + CO2[m] + Acyl-carrier protein[m]</t>
  </si>
  <si>
    <t>Decanoyl-[acp][c] + NADP+[c] &lt;=&gt; trans-Dec-2-enoyl-[acp][c] + NADPH[c] + H+[c]</t>
  </si>
  <si>
    <t>Decanoyl-[acp][m] + NADP+[m] &lt;=&gt; trans-Dec-2-enoyl-[acp][m] + NADPH[m] + H+[m]</t>
  </si>
  <si>
    <t>Decanoyl-[acp][c] + Malonyl-[acyl-carrier protein][c] =&gt; 3-Oxododecanoyl-[acp][c] + CO2[c] + Acyl-carrier protein[c]</t>
  </si>
  <si>
    <t>Decanoyl-[acp][m] + Malonyl-[acyl-carrier protein][m] =&gt; 3-Oxododecanoyl-[acp][m] + CO2[m] + Acyl-carrier protein[m]</t>
  </si>
  <si>
    <t>(R)-3-Hydroxydodecanoyl-[acp][c] + NADP+[c] &lt;=&gt; 3-Oxododecanoyl-[acp][c] + NADPH[c] + H+[c]</t>
  </si>
  <si>
    <t>(R)-3-Hydroxydodecanoyl-[acp][m] + NADP+[m] &lt;=&gt; 3-Oxododecanoyl-[acp][m] + NADPH[m] + H+[m]</t>
  </si>
  <si>
    <t>(R)-3-Hydroxydodecanoyl-[acp][c] =&gt; trans-Dodec-2-enoyl-[acp][c] + H2O[c]</t>
  </si>
  <si>
    <t>(R)-3-Hydroxydodecanoyl-[acp][m] =&gt; trans-Dodec-2-enoyl-[acp][m] + H2O[m]</t>
  </si>
  <si>
    <t>Tetradecanoyl-[acp][c] + NADP+[c] &lt;=&gt; trans-Tetradec-2-enoyl-[acp][c] + NADPH[c] + H+[c]</t>
  </si>
  <si>
    <t>Tetradecanoyl-[acp][m] + NADP+[m] &lt;=&gt; trans-Tetradec-2-enoyl-[acp][m] + NADPH[m] + H+[m]</t>
  </si>
  <si>
    <t>Tetradecanoyl-[acp][c] + Malonyl-[acyl-carrier protein][c] =&gt; 3-Oxohexadecanoyl-[acp][c] + CO2[c] + Acyl-carrier protein[c]</t>
  </si>
  <si>
    <t>Tetradecanoyl-[acp][m] + Malonyl-[acyl-carrier protein][m] =&gt; 3-Oxohexadecanoyl-[acp][m] + CO2[m] + Acyl-carrier protein[m]</t>
  </si>
  <si>
    <t>Hexadecanoyl-[acp][c] + NADP+[c] &lt;=&gt; trans-Hexadec-2-enoyl-[acp][c] + NADPH[c] + H+[c]</t>
  </si>
  <si>
    <t>Hexadecanoyl-[acp][m] + NADP+[m] &lt;=&gt; trans-Hexadec-2-enoyl-[acp][m] + NADPH[m] + H+[m]</t>
  </si>
  <si>
    <t>Hexadecanoyl-[acp][c] + Malonyl-[acyl-carrier protein][c] =&gt; 3-Oxostearoyl-[acp][c] + Acyl-carrier protein[c] + CO2[c]</t>
  </si>
  <si>
    <t>Hexadecanoyl-[acp][m] + Malonyl-[acyl-carrier protein][m] =&gt; 3-Oxostearoyl-[acp][m] + Acyl-carrier protein[m] + CO2[m]</t>
  </si>
  <si>
    <t>3-Oxostearoyl-[acp][c] + NADPH[c] + H+[c] &lt;=&gt; 3-Hydroxyoctadecanoyl-[acp][c] + NADP+[c]</t>
  </si>
  <si>
    <t>3-Oxostearoyl-[acp][m] + NADPH[m] + H+[m] &lt;=&gt; 3-Hydroxyoctadecanoyl-[acp][m] + NADP+[m]</t>
  </si>
  <si>
    <t>3-Hydroxyoctadecanoyl-[acp][c] =&gt; (2E)-Octadecenoyl-[acp][c] + H2O[c]</t>
  </si>
  <si>
    <t>3-Hydroxyoctadecanoyl-[acp][m] =&gt; (2E)-Octadecenoyl-[acp][m] + H2O[m]</t>
  </si>
  <si>
    <t>Octadecanoyl-[acyl-carrier protein][c] + H2O[c] =&gt; Acyl-carrier protein[c] + Octadecanoic acid[c]</t>
  </si>
  <si>
    <t>Octadecanoyl-[acyl-carrier protein][m] + H2O[m] =&gt; Acyl-carrier protein[m] + Octadecanoic acid[m]</t>
  </si>
  <si>
    <t>CoA[p] + 3-Oxohexanoyl-CoA[p] =&gt; Acetyl-CoA[p] + Butanoyl-CoA[p]</t>
  </si>
  <si>
    <t>ATP[c] + Hexadecanoic acid[c] + CoA[c] =&gt; AMP[c] + Palmitoyl-CoA[c] + Diphosphate[c]</t>
  </si>
  <si>
    <t>Hexadecanal[c] + NAD+[c] + H2O[c] =&gt; Hexadecanoic acid[c] + NADH[c] + H+[c]</t>
  </si>
  <si>
    <t>CoA[p] + 3-Oxodecanoyl-CoA[p] =&gt; Octanoyl-CoA[p] + Acetyl-CoA[p]</t>
  </si>
  <si>
    <t>CoA[p] + 3-Oxopalmitoyl-CoA[p] =&gt; Tetradecanoyl-CoA[p] + Acetyl-CoA[p]</t>
  </si>
  <si>
    <t>2-trans-Dodecenoyl-CoA[p] + H2O[p] =&gt; (S)-3-Hydroxydodecanoyl-CoA[p]</t>
  </si>
  <si>
    <t>(S)-3-Hydroxyhexadecanoyl-CoA[p] + NAD+[p] =&gt; 3-Oxopalmitoyl-CoA[p] + NADH[p] + H+[p]</t>
  </si>
  <si>
    <t>trans-Hexadec-2-enoyl-CoA[p] + H2O[p] =&gt; (S)-3-Hydroxyhexadecanoyl-CoA[p]</t>
  </si>
  <si>
    <t>(S)-3-Hydroxytetradecanoyl-CoA[p] + NAD+[p] =&gt; 3-Oxotetradecanoyl-CoA[p] + NADH[p] + H+[p]</t>
  </si>
  <si>
    <t>trans-Tetradec-2-enoyl-CoA[p] + H2O[p] =&gt; (S)-3-Hydroxytetradecanoyl-CoA[p]</t>
  </si>
  <si>
    <t>(S)-3-Hydroxydodecanoyl-CoA[p] + NAD+[p] =&gt; 3-Oxododecanoyl-CoA[p] + NADH[p] + H+[p]</t>
  </si>
  <si>
    <t>CoA[p] + 3-Oxododecanoyl-CoA[p] =&gt; Decanoyl-CoA[p] + Acetyl-CoA[p]</t>
  </si>
  <si>
    <t>(S)-Hydroxydecanoyl-CoA[p] + NAD+[p] =&gt; 3-Oxodecanoyl-CoA[p] + NADH[p] + H+[p]</t>
  </si>
  <si>
    <t>trans-Dec-2-enoyl-CoA[p] + H2O[p] =&gt; (S)-Hydroxydecanoyl-CoA[p]</t>
  </si>
  <si>
    <t>(S)-Hydroxyoctanoyl-CoA[p] + NAD+[p] =&gt; 3-Oxooctanoyl-CoA[p] + NADH[p] + H+[p]</t>
  </si>
  <si>
    <t>trans-Oct-2-enoyl-CoA[p] + H2O[p] =&gt; (S)-Hydroxyoctanoyl-CoA[p]</t>
  </si>
  <si>
    <t>CoA[p] + 3-Oxooctanoyl-CoA[p] =&gt; Hexanoyl-CoA[p] + Acetyl-CoA[p]</t>
  </si>
  <si>
    <t>(S)-Hydroxyhexanoyl-CoA[p] + NAD+[p] =&gt; 3-Oxohexanoyl-CoA[p] + NADH[p] + H+[p]</t>
  </si>
  <si>
    <t>trans-Hex-2-enoyl-CoA[p] + H2O[p] =&gt; (S)-Hydroxyhexanoyl-CoA[p]</t>
  </si>
  <si>
    <t>Naringenin[c] + 2-Oxoglutarate[c] + Oxygen[c] =&gt; Dihydrokaempferol[c] + Succinate[c] + CO2[c]</t>
  </si>
  <si>
    <t>Dihydrokaempferol[c] + NADPH[c] + H+[c] =&gt; cis-3,4-Leucopelargonidin[c] + NADP+[c]</t>
  </si>
  <si>
    <t>GTP[c] + H2O[c] =&gt; Formamidopyrimidine nucleoside triphosphate[c]</t>
  </si>
  <si>
    <t>Folate[m] + 2 NADH[m] + 2 H+[m] =&gt; Tetrahydrofolate[m] + 2 NAD+[m]</t>
  </si>
  <si>
    <t>Chorismate[c] + L-Glutamine[c] =&gt; 4-Amino-4-deoxychorismate[c] + L-Glutamate[c]</t>
  </si>
  <si>
    <t>Dihydrofolate[m] + NAD+[m] &lt;=&gt; Folate[m] + NADH[m] + H+[m]</t>
  </si>
  <si>
    <t>ATP[c] + Dihydropteroate[c] + L-Glutamate[c] =&gt; ADP[c] + Orthophosphate[c] + Dihydrofolate[c]</t>
  </si>
  <si>
    <t>2-Amino-4-hydroxy-6-hydroxymethyl-7,8-dihydropteridine[c] + 4-Aminobenzoate[c] =&gt; Dihydropteroate[c] + H2O[c]</t>
  </si>
  <si>
    <t>ATP[c] + 2-Amino-4-hydroxy-6-hydroxymethyl-7,8-dihydropteridine[c] =&gt; AMP[c] + 2-Amino-7,8-dihydro-4-hydroxy-6-(diphosphooxymethyl)pteridine[c]</t>
  </si>
  <si>
    <t>4a-Hydroxytetrahydrobiopterin[c] &lt;=&gt; Dihydrobiopterin[c] + H2O[c]</t>
  </si>
  <si>
    <t>GDP[c] + D-Mannose 1-phosphate[c] &lt;=&gt; Orthophosphate[c] + GDP-mannose[c]</t>
  </si>
  <si>
    <t>GTP[c] + D-Mannose 1-phosphate[c] =&gt; Diphosphate[c] + GDP-mannose[c]</t>
  </si>
  <si>
    <t>ATP[c] + D-Mannose[c] =&gt; ADP[c] + D-Mannose 6-phosphate[c]</t>
  </si>
  <si>
    <t>D-Mannose 6-phosphate[c] &lt;=&gt; D-Mannose 1-phosphate[c]</t>
  </si>
  <si>
    <t>D-Mannose 6-phosphate[c] &lt;=&gt; beta-D-Fructose 6-phosphate[c]</t>
  </si>
  <si>
    <t>beta-D-Fructose 2,6-bisphosphate[c] + H2O[c] =&gt; beta-D-Fructose 6-phosphate[c] + Orthophosphate[c]</t>
  </si>
  <si>
    <t>ATP[c] + beta-D-Fructose 6-phosphate[c] =&gt; ADP[c] + beta-D-Fructose 2,6-bisphosphate[c]</t>
  </si>
  <si>
    <t>4-Nitrophenyl phosphate[c] + H2O[c] =&gt; 4-Nitrophenol[c] + Orthophosphate[c]</t>
  </si>
  <si>
    <t>UDP-glucose[c] + Sterol[c] &lt;=&gt; UDP[c] + Sterol 3-beta-D-glucoside[c]</t>
  </si>
  <si>
    <t>Glutathione disulfide[m] + NADPH[m] + H+[m] =&gt; 2 Glutathione[m] + NADP+[m]</t>
  </si>
  <si>
    <t>ATP[c] + 5-Oxoproline[c] + 2 H2O[c] =&gt; ADP[c] + Orthophosphate[c] + L-Glutamate[c]</t>
  </si>
  <si>
    <t>H2O2[c] + 2 Glutathione[c] =&gt; Glutathione disulfide[c] + 2 H2O[c]</t>
  </si>
  <si>
    <t>Glutathione[c] + H2O[c] =&gt; Cys-Gly[c] + L-Glutamate[c]</t>
  </si>
  <si>
    <t>ATP[c] + gamma-L-Glutamyl-L-cysteine[c] + Glycine[c] =&gt; ADP[c] + Orthophosphate[c] + Glutathione[c]</t>
  </si>
  <si>
    <t>ATP[c] + L-Glutamate[c] + L-Cysteine[c] =&gt; ADP[c] + Orthophosphate[c] + gamma-L-Glutamyl-L-cysteine[c]</t>
  </si>
  <si>
    <t>Cys-Gly[c] + H2O[c] =&gt; L-Cysteine[c] + Glycine[c]</t>
  </si>
  <si>
    <t>Trypanothione disulfide[c] + NADPH[c] + H+[c] =&gt; Trypanothione[c] + NADP+[c]</t>
  </si>
  <si>
    <t>S-Adenosylmethioninamine[c] + Cadaverine[c] =&gt; 5'-Methylthioadenosine[c] + Aminopropylcadaverine[c]</t>
  </si>
  <si>
    <t>Tryparedoxin[c] + ROOH[c] =&gt; Tryparedoxin disulfide[c] + H2O[c] + ROH[c]</t>
  </si>
  <si>
    <t>Trypanothione[c] + ROOH[c] =&gt; Trypanothione disulfide[c] + H2O[c] + ROH[c]</t>
  </si>
  <si>
    <t>Ribonucleoside diphosphate[c] + Tryparedoxin[c] =&gt; 2'-Deoxyribonucleoside diphosphate[c] + Tryparedoxin disulfide[c] + H2O[c]</t>
  </si>
  <si>
    <t>sn-Glycerol 3-phosphate[c] + H2O[c] =&gt; Glycerol[c] + Orthophosphate[c]</t>
  </si>
  <si>
    <t>ATP[c] + Glycerol[c] =&gt; ADP[c] + sn-Glycerol 3-phosphate[c]</t>
  </si>
  <si>
    <t>ATP[c] + Glycerone[c] =&gt; ADP[c] + Glycerone phosphate[c]</t>
  </si>
  <si>
    <t>Glycerol[c] + NAD+[c] &lt;=&gt; D-Glyceraldehyde[c] + NADH[c] + H+[c]</t>
  </si>
  <si>
    <t>D-Glyceraldehyde[c] + NADPH[c] + H+[c] =&gt; Glycerol[c] + NADP+[c]</t>
  </si>
  <si>
    <t>sn-Glycerol 3-phosphate[m] + FAD[m] =&gt; Glycerone phosphate[m] + FADH2[m]</t>
  </si>
  <si>
    <t>ATP[c] + Choline[c] =&gt; ADP[c] + Choline phosphate[c]</t>
  </si>
  <si>
    <t>sn-glycero-3-Phosphocholine[c] + H2O[c] =&gt; Choline[c] + sn-Glycerol 3-phosphate[c]</t>
  </si>
  <si>
    <t>S-Adenosyl-L-methionine[c] + Phosphatidyl-N-dimethylethanolamine[c] =&gt; S-Adenosyl-L-homocysteine[c] + Phosphatidylcholine[c]</t>
  </si>
  <si>
    <t>ATP[c] + Ethanolamine[c] =&gt; ADP[c] + Ethanolamine phosphate[c]</t>
  </si>
  <si>
    <t>CDP-diacylglycerol[c] + sn-Glycerol 3-phosphate[c] =&gt; CMP[c] + Phosphatidylglycerophosphate[c]</t>
  </si>
  <si>
    <t>CTP[c] + Choline phosphate[c] =&gt; Diphosphate[c] + CDP-choline[c]</t>
  </si>
  <si>
    <t>CTP[c] + Ethanolamine phosphate[c] =&gt; Diphosphate[c] + CDP-ethanolamine[c]</t>
  </si>
  <si>
    <t>Phosphatidylserine[g] =&gt; Phosphatidylethanolamine[g] + CO2[g]</t>
  </si>
  <si>
    <t>Phosphatidylserine[m] =&gt; Phosphatidylethanolamine[m] + CO2[m]</t>
  </si>
  <si>
    <t>Phosphatidylserine[v] =&gt; Phosphatidylethanolamine[v] + CO2[v]</t>
  </si>
  <si>
    <t>S-Adenosyl-L-methionine[c] + Phosphatidylethanolamine[c] =&gt; S-Adenosyl-L-homocysteine[c] + Phosphatidyl-N-methylethanolamine[c]</t>
  </si>
  <si>
    <t>Palmitoylglycerone phosphate[c] + NADPH[c] + H+[c] =&gt; 1-Palmitoylglycerol 3-phosphate[c] + NADP+[c]</t>
  </si>
  <si>
    <t>S-Adenosyl-L-methionine[c] + Phosphatidyl-N-methylethanolamine[c] =&gt; S-Adenosyl-L-homocysteine[c] + Phosphatidyl-N-dimethylethanolamine[c]</t>
  </si>
  <si>
    <t>Phosphatidylethanolamine[r] + G00140[r] &lt;=&gt; Diacylglycerol[r] + G00141[r]</t>
  </si>
  <si>
    <t>1,2-Diacyl-sn-glycerol[c] + S-Adenosyl-L-methionine[c] =&gt; Diacylglycerylhomoserine[c] + 5'-Methylthioadenosine[c]</t>
  </si>
  <si>
    <t>Glycine[c] + H2O[c] + Oxygen[c] =&gt; Glyoxylate[c] + NH3[c] + H2O2[c]</t>
  </si>
  <si>
    <t>Succinyl-CoA[m] + Glycine[m] =&gt; 5-Aminolevulinate[m] + CoA[m] + CO2[m]</t>
  </si>
  <si>
    <t>L-Threonine[c] =&gt; 2-Oxobutanoate[c] + NH3[c]</t>
  </si>
  <si>
    <t>L-Serine[c] + L-Homocysteine[c] =&gt; L-Cystathionine[c] + H2O[c]</t>
  </si>
  <si>
    <t>ATP[c] + L-Homoserine[c] =&gt; ADP[c] + O-Phospho-L-homoserine[c]</t>
  </si>
  <si>
    <t>Glycine[m] + Lipoylprotein[m] =&gt; S-Aminomethyldihydrolipoylprotein[m] + CO2[m]</t>
  </si>
  <si>
    <t>Dihydrolipoylprotein[m] + NAD+[m] =&gt; Lipoylprotein[m] + NADH[m] + H+[m]</t>
  </si>
  <si>
    <t>S-Aminomethyldihydrolipoylprotein[m] + Tetrahydrofolate[m] =&gt; Dihydrolipoylprotein[m] + 5,10-Methylenetetrahydrofolate[m] + NH3[m]</t>
  </si>
  <si>
    <t>Methylamine[c] + Oxygen[c] + H2O[c] =&gt; Formaldehyde[c] + NH3[c] + H2O2[c]</t>
  </si>
  <si>
    <t>Pyruvate[m] + Thiamin diphosphate[m] =&gt; 2-(alpha-Hydroxyethyl)thiamine diphosphate[m] + CO2[m]</t>
  </si>
  <si>
    <t>ATP[c] + Oxaloacetate[c] =&gt; ADP[c] + Phosphoenolpyruvate[c] + CO2[c]</t>
  </si>
  <si>
    <t>2-Phospho-D-glycerate[c] &lt;=&gt; Phosphoenolpyruvate[c] + H2O[c]</t>
  </si>
  <si>
    <t>D-Glyceraldehyde 3-phosphate[c] &lt;=&gt; Glycerone phosphate[c]</t>
  </si>
  <si>
    <t>2-Phospho-D-glycerate[c] &lt;=&gt; 3-Phospho-D-glycerate[c]</t>
  </si>
  <si>
    <t>2-(alpha-Hydroxyethyl)thiamine diphosphate[m] + Enzyme N6-(lipoyl)lysine[m] =&gt; [Dihydrolipoyllysine-residue acetyltransferase] S-acetyldihydrolipoyllysine[m] + Thiamin diphosphate[m]</t>
  </si>
  <si>
    <t>ATP[c] + beta-D-Fructose 6-phosphate[c] =&gt; ADP[c] + beta-D-Fructose 1,6-bisphosphate[c]</t>
  </si>
  <si>
    <t>beta-D-Fructose 1,6-bisphosphate[c] + H2O[c] =&gt; beta-D-Fructose 6-phosphate[c] + Orthophosphate[c]</t>
  </si>
  <si>
    <t>UDP-N-acetyl-D-glucosamine[r] + 1-Phosphatidyl-D-myo-inositol[r] =&gt; UDP[r] + G00143[r]</t>
  </si>
  <si>
    <t>G00143[r] + H2O[r] =&gt; G00144[r] + Acetate[r]</t>
  </si>
  <si>
    <t>G00144[r] + Palmitoyl-CoA[r] &lt;=&gt; G00145[r] + CoA[r]</t>
  </si>
  <si>
    <t>Dolichyl phosphate D-mannose[r] + G00145[r] =&gt; Dolichyl phosphate[r] + G00146[r]</t>
  </si>
  <si>
    <t>Phosphatidylethanolamine[r] + G00146[r] =&gt; Diacylglycerol[r] + G00147[r]</t>
  </si>
  <si>
    <t>Dolichyl phosphate D-mannose[r] + G00147[r] =&gt; Dolichyl phosphate[r] + G00148[r]</t>
  </si>
  <si>
    <t>Dolichyl phosphate D-mannose[r] + G00148[r] =&gt; Dolichyl phosphate[r] + G00149[r]</t>
  </si>
  <si>
    <t>Dolichyl phosphate D-mannose[r] + G00149[r] &lt;=&gt; Dolichyl phosphate[r] + G00140[r]</t>
  </si>
  <si>
    <t>Dolichyl phosphate D-mannose[g] + G00149[g] &lt;=&gt; Dolichyl phosphate[g] + G00140[g]</t>
  </si>
  <si>
    <t>Phosphatidylethanolamine[r] + G00149[r] =&gt; Diacylglycerol[r] + G13044[r]</t>
  </si>
  <si>
    <t>H2O[r] + G00011[r] =&gt; D-Mannose[r] + G10694[r]</t>
  </si>
  <si>
    <t>GDP-D-mannose[g] + G10694[g] =&gt; GDP[g] + G01813[g]</t>
  </si>
  <si>
    <t>ATP[c] + 5-Phospho-alpha-D-ribose 1-diphosphate[c] =&gt; 1-(5-Phospho-D-ribosyl)-ATP[c] + Diphosphate[c]</t>
  </si>
  <si>
    <t>L-Histidinol[c] + NAD+[c] =&gt; L-Histidinal[c] + NADH[c] + H+[c]</t>
  </si>
  <si>
    <t>L-Histidinol phosphate[c] + H2O[c] =&gt; L-Histidinol[c] + Orthophosphate[c]</t>
  </si>
  <si>
    <t>3-(Imidazol-4-yl)-2-oxopropyl phosphate[c] + L-Glutamate[c] =&gt; L-Histidinol phosphate[c] + 2-Oxoglutarate[c]</t>
  </si>
  <si>
    <t>D-erythro-1-(Imidazol-4-yl)glycerol 3-phosphate[c] =&gt; 3-(Imidazol-4-yl)-2-oxopropyl phosphate[c] + H2O[c]</t>
  </si>
  <si>
    <t>1-(5-Phospho-D-ribosyl)-ATP[c] + H2O[c] =&gt; Phosphoribosyl-AMP[c] + Diphosphate[c]</t>
  </si>
  <si>
    <t>Inositol 1-phosphate[c] + H2O[c] =&gt; myo-Inositol[c] + Orthophosphate[c]</t>
  </si>
  <si>
    <t>CDP-diacylglycerol[c] + myo-Inositol[c] =&gt; CMP[c] + 1-Phosphatidyl-D-myo-inositol[c]</t>
  </si>
  <si>
    <t>1-Phosphatidyl-D-myo-inositol[c] + H2O[c] =&gt; Inositol 1-phosphate[c] + 1,2-Diacyl-sn-glycerol[c]</t>
  </si>
  <si>
    <t>ATP[c] + 1-Phosphatidyl-D-myo-inositol[c] =&gt; ADP[c] + 1-Phosphatidyl-1D-myo-inositol 4-phosphate[c]</t>
  </si>
  <si>
    <t>ATP[c] + 1-Phosphatidyl-D-myo-inositol[c] =&gt; ADP[c] + 1-Phosphatidyl-1D-myo-inositol 3-phosphate[c]</t>
  </si>
  <si>
    <t>D-myo-Inositol 1,4,5-trisphosphate[c] + H2O[c] =&gt; 1D-myo-Inositol 1,4-bisphosphate[c] + Orthophosphate[c]</t>
  </si>
  <si>
    <t>1-Phosphatidyl-D-myo-inositol 4,5-bisphosphate[c] + H2O[c] =&gt; D-myo-Inositol 1,4,5-trisphosphate[c] + 1,2-Diacyl-sn-glycerol[c]</t>
  </si>
  <si>
    <t>ATP[c] + 1-Phosphatidyl-1D-myo-inositol 4-phosphate[c] =&gt; ADP[c] + 1-Phosphatidyl-D-myo-inositol 4,5-bisphosphate[c]</t>
  </si>
  <si>
    <t>1-Phosphatidyl-D-myo-inositol 4,5-bisphosphate[c] + H2O[c] =&gt; 1-Phosphatidyl-1D-myo-inositol 4-phosphate[c] + Orthophosphate[c]</t>
  </si>
  <si>
    <t>ATP[c] + D-myo-Inositol 1,4,5-trisphosphate[c] =&gt; ADP[c] + 1D-myo-Inositol 1,4,5,6-tetrakisphosphate[c]</t>
  </si>
  <si>
    <t>ATP[c] + Lipoate[c] =&gt; Diphosphate[c] + Lipoyl-AMP[c]</t>
  </si>
  <si>
    <t>Lipoyl-AMP[c] + Apoprotein[c] =&gt; Protein N6-(lipoyl)lysine[c] + AMP[c]</t>
  </si>
  <si>
    <t>Acetyl-CoA[m] + Carnitine[m] &lt;=&gt; CoA[m] + O-Acetylcarnitine[m]</t>
  </si>
  <si>
    <t>Acetyl-CoA[p] + Carnitine[p] &lt;=&gt; CoA[p] + O-Acetylcarnitine[p]</t>
  </si>
  <si>
    <t>4-Trimethylammoniobutanoate[c] + 2-Oxoglutarate[c] + Oxygen[c] =&gt; Carnitine[c] + Succinate[c] + CO2[c]</t>
  </si>
  <si>
    <t>Protein lysine[c] + S-Adenosyl-L-methionine[c] =&gt; Protein N6-methyl-L-lysine[c] + S-Adenosyl-L-homocysteine[c]</t>
  </si>
  <si>
    <t>Protein N6,N6,N6-trimethyl-L-lysine[c] + 2 H2O[c] =&gt; N6,N6,N6-Trimethyl-L-lysine[c] + 2 Protein[c]</t>
  </si>
  <si>
    <t>S-Adenosyl-L-methionine[c] + Protein N6-methyl-L-lysine[c] =&gt; S-Adenosyl-L-homocysteine[c] + Protein N6,N6-dimethyl-L-lysine[c]</t>
  </si>
  <si>
    <t>S-Adenosyl-L-methionine[c] + Protein N6,N6-dimethyl-L-lysine[c] =&gt; S-Adenosyl-L-homocysteine[c] + Protein N6,N6,N6-trimethyl-L-lysine[c]</t>
  </si>
  <si>
    <t>2 Quinone[c] + NADPH[c] + H+[c] &lt;=&gt; 2 Semiquinone[c] + NADP+[c]</t>
  </si>
  <si>
    <t>tRNA uridine[c] &lt;=&gt; tRNA pseudouridine[c]</t>
  </si>
  <si>
    <t>tRNA uridine[m] &lt;=&gt; tRNA pseudouridine[m]</t>
  </si>
  <si>
    <t>Tetradecanoyl-CoA[c] + Glycylpeptide[c] &lt;=&gt; CoA[c] + N-Tetradecanoylglycylpeptide[c]</t>
  </si>
  <si>
    <t>ATP[c] + [Isocitrate dehydrogenase (NADP+)][c] &lt;=&gt; ADP[c] + [Isocitrate dehydrogenase (NADP+)] phosphate[c]</t>
  </si>
  <si>
    <t>Reduced electron-transferring flavoprotein[m] + Ubiquinone[m] &lt;=&gt; Electron-transferring flavoprotein[m] + Ubiquinol[m]</t>
  </si>
  <si>
    <t>S-Adenosyl-L-methionine[c] + Peptide 2-(3-carboxy-3-aminopropyl)-L-histidine[c] &lt;=&gt; S-Adenosyl-L-homocysteine[c] + Peptide 2-[3-carboxy-3-(methylammonio)propyl]-L-histidine[c]</t>
  </si>
  <si>
    <t>S-Formylglutathione[c] + H2O[c] &lt;=&gt; Formate[c] + Glutathione[c]</t>
  </si>
  <si>
    <t>Methanol[p] + Oxygen[p] =&gt; Formaldehyde[p] + H2O2[p]</t>
  </si>
  <si>
    <t>Dolichyl diphosphate[r] + H2O[r] =&gt; Dolichyl phosphate[r] + Orthophosphate[r]</t>
  </si>
  <si>
    <t>UDP-glucose[r] + Dolichyl phosphate[r] &lt;=&gt; UDP[r] + Dolichyl beta-D-glucosyl phosphate[r]</t>
  </si>
  <si>
    <t>Protein asparagine[r] + G00008[r] =&gt; Dolichyl diphosphate[r] + G00009[r]</t>
  </si>
  <si>
    <t>H2O[r] + G00010[r] =&gt; D-Glucose[r] + G00011[r]</t>
  </si>
  <si>
    <t>G00005[r] + GDP-D-mannose[r] =&gt; G10526[r] + GDP[r]</t>
  </si>
  <si>
    <t>G10526[r] + GDP-D-mannose[r] =&gt; G00006[r] + GDP[r]</t>
  </si>
  <si>
    <t>GDP-D-mannose[r] + G00004[r] =&gt; GDP[r] + G00005[r]</t>
  </si>
  <si>
    <t>H2O[m] + NAD+[m] =&gt; AMP[m] + Nicotinamide D-ribonucleotide[m]</t>
  </si>
  <si>
    <t>ATP[m] + NAD+[m] =&gt; ADP[m] + NADP+[m]</t>
  </si>
  <si>
    <t>NADP+[c] + H2O[c] =&gt; Orthophosphate[c] + NAD+[c]</t>
  </si>
  <si>
    <t>ATP[c] + Deamino-NAD+[c] + L-Glutamine[c] + H2O[c] =&gt; AMP[c] + Diphosphate[c] + NAD+[c] + L-Glutamate[c]</t>
  </si>
  <si>
    <t>Nicotinamide[c] + H2O[c] &lt;=&gt; Nicotinate[c] + NH3[c]</t>
  </si>
  <si>
    <t>Nicotinate[c] + 5-Phospho-alpha-D-ribose 1-diphosphate[c] =&gt; Nicotinate D-ribonucleotide[c] + Diphosphate[c]</t>
  </si>
  <si>
    <t>Nicotinate D-ribonucleoside[m] + ATP[m] =&gt; Nicotinate D-ribonucleotide[m] + ADP[m]</t>
  </si>
  <si>
    <t>Pyridine-2,3-dicarboxylate[c] + 5-Phospho-alpha-D-ribose 1-diphosphate[c] =&gt; Nicotinate D-ribonucleotide[c] + Diphosphate[c] + CO2[c]</t>
  </si>
  <si>
    <t>2-Oxoglutarate[c] + L-Glutamine[c] + 2 H+[c] + 2 Reduced ferredoxin[c] =&gt; 2 L-Glutamate[c] + 2 Oxidized ferredoxin[c]</t>
  </si>
  <si>
    <t>2 Nitric oxide[c] + 2 Oxygen[c] + NADH[c] + H+[c] &lt;=&gt; 2 Nitrate[c] + NAD+[c]</t>
  </si>
  <si>
    <t>Dolichyl phosphate D-mannose[r] + Protein serine[r] &lt;=&gt; Dolichyl phosphate[r] + G13027[r]</t>
  </si>
  <si>
    <t>Tetrahydrofolate[c] + NAD+[c] &lt;=&gt; Dihydrofolate[c] + NADH[c] + H+[c]</t>
  </si>
  <si>
    <t>Tetrahydrofolate[c] + NADP+[c] &lt;=&gt; Dihydrofolate[c] + NADPH[c] + H+[c]</t>
  </si>
  <si>
    <t>5,10-Methenyltetrahydrofolate[m] + H2O[m] =&gt; 5-Formyltetrahydrofolate[m]</t>
  </si>
  <si>
    <t>G00309[v] + H2O[v] &lt;=&gt; G00319[v] + D-Mannose[v]</t>
  </si>
  <si>
    <t>ATP[c] + Dephospho-CoA[c] =&gt; ADP[c] + CoA[c]</t>
  </si>
  <si>
    <t>2,3-Dihydroxy-3-methylbutanoate[m] =&gt; 3-Methyl-2-oxobutanoic acid[m] + H2O[m]</t>
  </si>
  <si>
    <t>CoA[c] + Apo-[acyl-carrier-protein][c] =&gt; Adenosine 3',5'-bisphosphate[c] + Acyl-carrier protein[c]</t>
  </si>
  <si>
    <t>ATP[c] + Pantothenate[c] =&gt; ADP[c] + D-4'-Phosphopantothenate[c]</t>
  </si>
  <si>
    <t>2-Acetolactate[m] + NADPH[m] + H+[m] =&gt; 2,3-Dihydroxy-3-methylbutanoate[m] + NADP+[m]</t>
  </si>
  <si>
    <t>(R)-4'-Phosphopantothenoyl-L-cysteine[c] =&gt; Pantetheine 4'-phosphate[c] + CO2[c]</t>
  </si>
  <si>
    <t>ATP[c] + D-4'-Phosphopantothenate[c] + L-Cysteine[c] =&gt; AMP[c] + Diphosphate[c] + (R)-4'-Phosphopantothenoyl-L-cysteine[c]</t>
  </si>
  <si>
    <t>ATP[c] + D-Ribose 5-phosphate[c] &lt;=&gt; AMP[c] + 5-Phospho-alpha-D-ribose 1-diphosphate[c]</t>
  </si>
  <si>
    <t>ATP[c] + D-Ribose[c] =&gt; ADP[c] + D-Ribose 5-phosphate[c]</t>
  </si>
  <si>
    <t>alpha-D-Ribose 1-phosphate[c] &lt;=&gt; D-Ribose 5-phosphate[c]</t>
  </si>
  <si>
    <t>6-Phospho-D-gluconate[c] + NADP+[c] =&gt; D-Ribulose 5-phosphate[c] + CO2[c] + NADPH[c] + H+[c]</t>
  </si>
  <si>
    <t>ATP[c] + D-Gluconic acid[c] =&gt; ADP[c] + 6-Phospho-D-gluconate[c]</t>
  </si>
  <si>
    <t>D-Glucono-1,5-lactone 6-phosphate[c] + H2O[c] =&gt; 6-Phospho-D-gluconate[c]</t>
  </si>
  <si>
    <t>Chorismate[c] + L-Glutamine[c] =&gt; Anthranilate[c] + Pyruvate[c] + L-Glutamate[c]</t>
  </si>
  <si>
    <t>Chorismate[c] =&gt; Prephenate[c]</t>
  </si>
  <si>
    <t>Prephenate[c] + NADP+[c] =&gt; 3-(4-Hydroxyphenyl)pyruvate[c] + CO2[c] + NADPH[c] + H+[c]</t>
  </si>
  <si>
    <t>ATP[c] + Shikimate[c] =&gt; ADP[c] + Shikimate 3-phosphate[c]</t>
  </si>
  <si>
    <t>3-Dehydroshikimate[c] + NADPH[c] + H+[c] =&gt; Shikimate[c] + NADP+[c]</t>
  </si>
  <si>
    <t>2-Dehydro-3-deoxy-D-arabino-heptonate 7-phosphate[c] =&gt; 3-Dehydroquinate[c] + Orthophosphate[c]</t>
  </si>
  <si>
    <t>3-Dehydroquinate[c] =&gt; 3-Dehydroshikimate[c] + H2O[c]</t>
  </si>
  <si>
    <t>1-(2-Carboxyphenylamino)-1-deoxy-D-ribulose 5-phosphate[c] =&gt; Indoleglycerol phosphate[c] + CO2[c] + H2O[c]</t>
  </si>
  <si>
    <t>N-(5-Phospho-D-ribosyl)anthranilate[c] =&gt; 1-(2-Carboxyphenylamino)-1-deoxy-D-ribulose 5-phosphate[c]</t>
  </si>
  <si>
    <t>G00144[c] + Palmitoyl-CoA[c] &lt;=&gt; G00145[c] + CoA[c]</t>
  </si>
  <si>
    <t>2 Reduced ferredoxin[c] + NADP+[c] + H+[c] &lt;=&gt; 2 Oxidized ferredoxin[c] + NADPH[c]</t>
  </si>
  <si>
    <t>2 5-Aminolevulinate[c] =&gt; Porphobilinogen[c] + 2 H2O[c]</t>
  </si>
  <si>
    <t>4 Porphobilinogen[c] + H2O[c] =&gt; Hydroxymethylbilane[c] + 4 NH3[c]</t>
  </si>
  <si>
    <t>Protoporphyrin[m] + Fe2+[m] =&gt; Heme[m] + 2 H+[m]</t>
  </si>
  <si>
    <t>Fe2+[c] + Sirohydrochlorin[c] =&gt; Siroheme[c] + 2 H+[c]</t>
  </si>
  <si>
    <t>Hydroxymethylbilane[c] =&gt; Uroporphyrinogen III[c] + H2O[c]</t>
  </si>
  <si>
    <t>2 S-Adenosyl-L-methionine[c] + Uroporphyrinogen III[c] =&gt; 2 S-Adenosyl-L-homocysteine[c] + Precorrin 2[c]</t>
  </si>
  <si>
    <t>Uroporphyrinogen III[c] =&gt; Coproporphyrinogen III[c] + 4 CO2[c]</t>
  </si>
  <si>
    <t>Coproporphyrinogen III[c] + Oxygen[c] =&gt; Protoporphyrinogen IX[c] + 2 CO2[c] + 2 H2O[c]</t>
  </si>
  <si>
    <t>2 Protoporphyrinogen IX[m] + 3 Oxygen[m] =&gt; 2 Protoporphyrin[m] + 6 H2O[m]</t>
  </si>
  <si>
    <t>Precorrin 2[c] + NAD+[c] =&gt; Sirohydrochlorin[c] + NADH[c] + H+[c]</t>
  </si>
  <si>
    <t>Uroporphyrinogen I[c] =&gt; Coproporphyrinogen I[c] + 4 CO2[c]</t>
  </si>
  <si>
    <t>FMN[c] + NADPH[c] + H+[c] =&gt; Reduced FMN[c] + NADP+[c]</t>
  </si>
  <si>
    <t>Heme[m] =&gt; Heme O[m]</t>
  </si>
  <si>
    <t>Heme O[m] =&gt; Heme A[m]</t>
  </si>
  <si>
    <t>ATP[c] + H2O[c] =&gt; ADP[c] + Orthophosphate[c]</t>
  </si>
  <si>
    <t>ATP[m] + H2O[m] =&gt; ADP[m] + Orthophosphate[m]</t>
  </si>
  <si>
    <t>ATP[r] + H2O[r] =&gt; ADP[r] + Orthophosphate[r]</t>
  </si>
  <si>
    <t>ATP[c] &lt;=&gt; Diphosphate[c] + 3',5'-Cyclic AMP[c]</t>
  </si>
  <si>
    <t>P1,P4-Bis(5'-adenosyl) tetraphosphate[c] + H2O[c] =&gt; 2 ADP[c]</t>
  </si>
  <si>
    <t>ADP[c] + ATP[c] =&gt; Orthophosphate[c] + P1,P4-Bis(5'-adenosyl) tetraphosphate[c]</t>
  </si>
  <si>
    <t>ATP[m] + AMP[m] &lt;=&gt; 2 ADP[m]</t>
  </si>
  <si>
    <t>AMP[c] + H2O[c] =&gt; IMP[c] + NH3[c]</t>
  </si>
  <si>
    <t>H2O[c] + 3',5'-Cyclic AMP[c] =&gt; AMP[c]</t>
  </si>
  <si>
    <t>GDP[c] + H2O[c] =&gt; GMP[c] + Orthophosphate[c]</t>
  </si>
  <si>
    <t>GTP[c] + H2O[c] =&gt; GDP[c] + Orthophosphate[c]</t>
  </si>
  <si>
    <t>GTP[v] + H2O[v] =&gt; GDP[v] + Orthophosphate[v]</t>
  </si>
  <si>
    <t>GTP[c] + H2O[c] =&gt; GMP[c] + Diphosphate[c]</t>
  </si>
  <si>
    <t>GTP[c] =&gt; 3',5'-Cyclic GMP[c] + Diphosphate[c]</t>
  </si>
  <si>
    <t>(-)-Ureidoglycolate[c] + H2O[c] &lt;=&gt; Glyoxylate[c] + 2 NH3[c] + CO2[c]</t>
  </si>
  <si>
    <t>3'-Phosphoadenylyl sulfate[c] + H2O[c] =&gt; Sulfate[c] + Adenosine 3',5'-bisphosphate[c]</t>
  </si>
  <si>
    <t>ATP[c] + Adenylyl sulfate[c] =&gt; ADP[c] + 3'-Phosphoadenylyl sulfate[c]</t>
  </si>
  <si>
    <t>ATP[c] + Sulfate[c] =&gt; Diphosphate[c] + Adenylyl sulfate[c]</t>
  </si>
  <si>
    <t>ADP-ribose[c] + H2O[c] =&gt; AMP[c] + D-Ribose 5-phosphate[c]</t>
  </si>
  <si>
    <t>Hypoxanthine[c] + 5-Phospho-alpha-D-ribose 1-diphosphate[c] =&gt; IMP[c] + Diphosphate[c]</t>
  </si>
  <si>
    <t>GTP[c] + IMP[c] + L-Aspartate[c] =&gt; GDP[c] + Orthophosphate[c] + N6-(1,2-Dicarboxyethyl)-AMP[c]</t>
  </si>
  <si>
    <t>3',5'-Cyclic GMP[c] + H2O[c] =&gt; GMP[c]</t>
  </si>
  <si>
    <t>ATP[c] + dAMP[c] &lt;=&gt; ADP[c] + dADP[c]</t>
  </si>
  <si>
    <t>Guanine[c] + H2O[c] =&gt; Xanthine[c] + NH3[c]</t>
  </si>
  <si>
    <t>Hypoxanthine[c] + NAD+[c] + H2O[c] =&gt; Xanthine[c] + NADH[c] + H+[c]</t>
  </si>
  <si>
    <t>Hypoxanthine[c] + Oxygen[c] + H2O[c] =&gt; Xanthine[c] + H2O2[c]</t>
  </si>
  <si>
    <t>dGTP[c] + H2O[c] =&gt; dGMP[c] + Diphosphate[c]</t>
  </si>
  <si>
    <t>Thioredoxin[c] + ADP[c] =&gt; dADP[c] + Thioredoxin disulfide[c] + H2O[c]</t>
  </si>
  <si>
    <t>GDP[c] + Thioredoxin[c] =&gt; dGDP[c] + Thioredoxin disulfide[c] + H2O[c]</t>
  </si>
  <si>
    <t>ATP[c] + dGMP[c] &lt;=&gt; ADP[c] + dGDP[c]</t>
  </si>
  <si>
    <t>Allantoate[c] + H2O[c] =&gt; (-)-Ureidoglycolate[c] + Urea[c]</t>
  </si>
  <si>
    <t>(S)(+)-Allantoin[c] + H2O[c] &lt;=&gt; Allantoate[c]</t>
  </si>
  <si>
    <t>Deoxyinosine[c] + Orthophosphate[c] &lt;=&gt; Hypoxanthine[c] + 2-Deoxy-D-ribose 1-phosphate[c]</t>
  </si>
  <si>
    <t>1-(5-Phospho-D-ribosyl)-5-amino-4-imidazolecarboxylate[c] &lt;=&gt; Aminoimidazole ribotide[c] + CO2[c]</t>
  </si>
  <si>
    <t>10-Formyltetrahydrofolate[c] + 5'-Phosphoribosylglycinamide[c] =&gt; Tetrahydrofolate[c] + 5'-Phosphoribosyl-N-formylglycinamide[c]</t>
  </si>
  <si>
    <t>5-Hydroxyisourate[c] + H2O[c] =&gt; 5-Hydroxy-2-oxo-4-ureido-2,5-dihydro-1H-imidazole-5-carboxylate[c]</t>
  </si>
  <si>
    <t>ATP[c] + CMP[c] &lt;=&gt; ADP[c] + CDP[c]</t>
  </si>
  <si>
    <t>ATP[c] + Cytidine[c] =&gt; ADP[c] + CMP[c]</t>
  </si>
  <si>
    <t>GTP[c] + Cytidine[c] =&gt; GDP[c] + CMP[c]</t>
  </si>
  <si>
    <t>ATP[c] + CDP[c] &lt;=&gt; ADP[c] + CTP[c]</t>
  </si>
  <si>
    <t>UTP[c] + H2O[c] =&gt; UMP[c] + Diphosphate[c]</t>
  </si>
  <si>
    <t>ATP[c] + Uridine[c] =&gt; ADP[c] + UMP[c]</t>
  </si>
  <si>
    <t>GTP[c] + Uridine[c] =&gt; GDP[c] + UMP[c]</t>
  </si>
  <si>
    <t>Cytosine[c] + H2O[c] =&gt; Uracil[c] + NH3[c]</t>
  </si>
  <si>
    <t>Carbamoyl phosphate[c] + L-Aspartate[c] =&gt; Orthophosphate[c] + N-Carbamoyl-L-aspartate[c]</t>
  </si>
  <si>
    <t>dCMP[c] + H2O[c] =&gt; dUMP[c] + NH3[c]</t>
  </si>
  <si>
    <t>ATP[c] + dCMP[c] &lt;=&gt; ADP[c] + dCDP[c]</t>
  </si>
  <si>
    <t>(S)-Dihydroorotate[m] + Oxygen[m] &lt;=&gt; Orotate[m] + H2O2[m]</t>
  </si>
  <si>
    <t>Orotidine 5'-phosphate[c] + Diphosphate[c] &lt;=&gt; Orotate[c] + 5-Phospho-alpha-D-ribose 1-diphosphate[c]</t>
  </si>
  <si>
    <t>Cytidine[c] + H2O[c] =&gt; Uridine[c] + NH3[c]</t>
  </si>
  <si>
    <t>(S)-Dihydroorotate[c] + H2O[c] &lt;=&gt; N-Carbamoyl-L-aspartate[c]</t>
  </si>
  <si>
    <t>Thioredoxin[c] + UDP[c] =&gt; dUDP[c] + Thioredoxin disulfide[c] + H2O[c]</t>
  </si>
  <si>
    <t>Thioredoxin[c] + CDP[c] =&gt; dCDP[c] + Thioredoxin disulfide[c] + H2O[c]</t>
  </si>
  <si>
    <t>ATP[c] + dTDP[c] &lt;=&gt; ADP[c] + dTTP[c]</t>
  </si>
  <si>
    <t>ATP[c] + dTMP[c] &lt;=&gt; ADP[c] + dTDP[c]</t>
  </si>
  <si>
    <t>ATP[c] + dUMP[c] =&gt; ADP[c] + dUDP[c]</t>
  </si>
  <si>
    <t>dUTP[c] + H2O[c] =&gt; dUMP[c] + Diphosphate[c]</t>
  </si>
  <si>
    <t>dUMP[c] + 5,10-Methylenetetrahydrofolate[c] =&gt; Dihydrofolate[c] + dTMP[c]</t>
  </si>
  <si>
    <t>ATP[c] + dUDP[c] =&gt; ADP[c] + dUTP[c]</t>
  </si>
  <si>
    <t>Deoxyuridine[c] + Orthophosphate[c] &lt;=&gt; Uracil[c] + 2-Deoxy-D-ribose 1-phosphate[c]</t>
  </si>
  <si>
    <t>(S)-Lactate[m] + 2 Ferricytochrome c[m] =&gt; Pyruvate[m] + 2 Ferrocytochrome c[m] + 2 H+[m]</t>
  </si>
  <si>
    <t>(R)-S-Lactoylglutathione[c] + H2O[c] =&gt; Glutathione[c] + (R)-Lactate[c]</t>
  </si>
  <si>
    <t>(R)-S-Lactoylglutathione[c] &lt;=&gt; Glutathione[c] + Methylglyoxal[c]</t>
  </si>
  <si>
    <t>Methylglyoxal[c] + NADH[c] + H+[c] =&gt; Lactaldehyde[c] + NAD+[c]</t>
  </si>
  <si>
    <t>2 6,7-Dimethyl-8-(1-D-ribityl)lumazine[c] =&gt; Riboflavin[c] + 5-Amino-6-(1-D-ribitylamino)uracil[c]</t>
  </si>
  <si>
    <t>FAD[c] + H2O[c] =&gt; AMP[c] + FMN[c]</t>
  </si>
  <si>
    <t>GTP[c] + 3 H2O[c] =&gt; Formate[c] + 2,5-Diamino-6-(5'-phosphoribosylamino)-4-pyrimidineone[c] + Diphosphate[c]</t>
  </si>
  <si>
    <t>ATP[c] + Riboflavin[c] =&gt; ADP[c] + FMN[c]</t>
  </si>
  <si>
    <t>5-Amino-6-(5'-phosphoribitylamino)uracil[c] + NADP+[c] =&gt; 5-Amino-6-(5'-phosphoribosylamino)uracil[c] + NADPH[c] + H+[c]</t>
  </si>
  <si>
    <t>H2O[c] + 2,5-Diamino-6-(5'-phosphoribosylamino)-4-pyrimidineone[c] =&gt; NH3[c] + 5-Amino-6-(5'-phosphoribosylamino)uracil[c]</t>
  </si>
  <si>
    <t>5-Amino-6-(1-D-ribitylamino)uracil[c] + 3,4-Dihydroxy-2-butanone 4-phosphate[c] =&gt; 6,7-Dimethyl-8-(1-D-ribityl)lumazine[c] + 2 H2O[c] + Orthophosphate[c]</t>
  </si>
  <si>
    <t>5-Amino-6-(5'-phosphoribitylamino)uracil[c] + H2O[c] =&gt; 5-Amino-6-(1-D-ribitylamino)uracil[c] + Orthophosphate[c]</t>
  </si>
  <si>
    <t>D-Ribulose 5-phosphate[c] =&gt; 3,4-Dihydroxy-2-butanone 4-phosphate[c] + Formate[c]</t>
  </si>
  <si>
    <t>UDP-glucose[c] + N-Acylsphingosine[c] =&gt; UDP[c] + Glucosylceramide[c]</t>
  </si>
  <si>
    <t>Sphingosine[c] + ATP[c] =&gt; Sphingosine 1-phosphate[c] + ADP[c]</t>
  </si>
  <si>
    <t>Sphingosine 1-phosphate[c] =&gt; Ethanolamine phosphate[c] + Hexadecenal[c]</t>
  </si>
  <si>
    <t>Acyl-CoA[c] + Sphinganine[c] =&gt; CoA[c] + Dihydroceramide[c]</t>
  </si>
  <si>
    <t>Fatty acid[r] + Sphinganine[r] =&gt; Dihydroceramide[r] + H2O[r]</t>
  </si>
  <si>
    <t>Sphinganine 1-phosphate[r] + H2O[r] =&gt; Sphinganine[r] + Orthophosphate[r]</t>
  </si>
  <si>
    <t>Sphinganine[c] + NADPH[c] + H+[c] + Oxygen[c] =&gt; Phytosphingosine[c] + NADP+[c] + H2O[c]</t>
  </si>
  <si>
    <t>Cellobiose[c] + H2O[c] =&gt; 2 beta-D-Glucose[c]</t>
  </si>
  <si>
    <t>Maltose[c] + H2O[c] =&gt; 2 alpha-D-Glucose[c]</t>
  </si>
  <si>
    <t>Starch[c] + H2O[c] =&gt; Amylose[c] + alpha-D-Glucose[c]</t>
  </si>
  <si>
    <t>Starch[c] + Orthophosphate[c] =&gt; Amylose[c] + D-Glucose 1-phosphate[c]</t>
  </si>
  <si>
    <t>UDP-glucose[c] + alpha-D-Glucose 6-phosphate[c] =&gt; UDP[c] + alpha,alpha'-Trehalose 6-phosphate[c]</t>
  </si>
  <si>
    <t>2 trans,trans-Farnesyl diphosphate[c] =&gt; Diphosphate[c] + Presqualene diphosphate[c]</t>
  </si>
  <si>
    <t>Cholesta-5,7-dien-3beta-ol[c] + NADH[c] + H+[c] =&gt; Cholesterol[c] + NAD+[c]</t>
  </si>
  <si>
    <t>Acyl-CoA[c] + Cholesterol[c] &lt;=&gt; CoA[c] + Cholesterol ester[c]</t>
  </si>
  <si>
    <t>Presqualene diphosphate[c] + NADPH[c] + H+[c] =&gt; Diphosphate[c] + Squalene[c] + NADP+[c]</t>
  </si>
  <si>
    <t>Squalene[c] + Oxygen[c] + NADPH[c] + H+[c] =&gt; (S)-2,3-Epoxysqualene[c] + NADP+[c] + H2O[c]</t>
  </si>
  <si>
    <t>5alpha-Cholest-7-en-3beta-ol[c] + NADH[c] + H+[c] + Oxygen[c] =&gt; Cholesta-5,7-dien-3beta-ol[c] + NAD+[c] + 2 H2O[c]</t>
  </si>
  <si>
    <t>Lanosterol[c] + 3 Oxygen[c] + 3 NADPH[c] + 3 H+[c] =&gt; 4,4-Dimethyl-5alpha-cholesta-8,14,24-trien-3beta-ol[c] + Formate[c] + 3 NADP+[c] + 4 H2O[c]</t>
  </si>
  <si>
    <t>2 trans,trans-Farnesyl diphosphate[c] + NADPH[c] + H+[c] &lt;=&gt; Squalene[c] + 2 Diphosphate[c] + NADP+[c]</t>
  </si>
  <si>
    <t>4alpha-Methylzymosterol-4-carboxylate[c] + NADP+[c] =&gt; 3-Keto-4-methylzymosterol[c] + NADPH[c] + H+[c] + CO2[c]</t>
  </si>
  <si>
    <t>3-Keto-4-methylzymosterol[c] + NADPH[c] + H+[c] =&gt; 4alpha-Methylzymosterol[c] + NADP+[c]</t>
  </si>
  <si>
    <t>Episterol[c] + NADP+[c] =&gt; 5,7,24(28)-Ergostatrienol[c] + NADPH[c] + H+[c]</t>
  </si>
  <si>
    <t>14-Demethyllanosterol[c] + 3 NADPH[c] + 3 H+[c] + 3 Oxygen[c] =&gt; 4alpha-Methylzymosterol-4-carboxylate[c] + 3 NADP+[c] + 4 H2O[c]</t>
  </si>
  <si>
    <t>3'-Phosphoadenylyl sulfate[c] + H2O[c] =&gt; Adenylyl sulfate[c] + Orthophosphate[c]</t>
  </si>
  <si>
    <t>Sulfite[c] + 3 NADPH[c] + 3 H+[c] =&gt; Hydrogen sulfide[c] + 3 NADP+[c] + 3 H2O[c]</t>
  </si>
  <si>
    <t>Sulfite[c] + 6 Reduced ferredoxin[c] + 6 H+[c] =&gt; Hydrogen sulfide[c] + 6 Oxidized ferredoxin[c] + 3 H2O[c]</t>
  </si>
  <si>
    <t>Thioredoxin[c] + 3'-Phosphoadenylyl sulfate[c] =&gt; Thioredoxin disulfide[c] + Sulfite[c] + Adenosine 3',5'-bisphosphate[c]</t>
  </si>
  <si>
    <t>(S)-3-Hydroxy-3-methylglutaryl-CoA[c] + CoA[c] &lt;=&gt; Acetyl-CoA[c] + H2O[c] + Acetoacetyl-CoA[c]</t>
  </si>
  <si>
    <t>Oxygen[c] + 2-Oxoglutarate[c] + Taurine[c] =&gt; CO2[c] + Succinate[c] + Sulfite[c] + Aminoacetaldehyde[c]</t>
  </si>
  <si>
    <t>ATP[c] + (R)-5-Diphosphomevalonate[c] =&gt; ADP[c] + Orthophosphate[c] + Isopentenyl diphosphate[c] + CO2[c]</t>
  </si>
  <si>
    <t>Dimethylallyl diphosphate[c] + Isopentenyl diphosphate[c] =&gt; Diphosphate[c] + Geranyl diphosphate[c]</t>
  </si>
  <si>
    <t>Geranyl diphosphate[c] + Isopentenyl diphosphate[c] =&gt; Diphosphate[c] + trans,trans-Farnesyl diphosphate[c]</t>
  </si>
  <si>
    <t>trans,trans-Farnesyl diphosphate[c] + Isopentenyl diphosphate[c] =&gt; Diphosphate[c] + Geranylgeranyl diphosphate[c]</t>
  </si>
  <si>
    <t>ATP[c] + (R)-Mevalonate[c] =&gt; ADP[c] + (R)-5-Phosphomevalonate[c]</t>
  </si>
  <si>
    <t>ATP[c] + (R)-5-Phosphomevalonate[c] =&gt; ADP[c] + (R)-5-Diphosphomevalonate[c]</t>
  </si>
  <si>
    <t>ATP[c] + Thiamine[c] =&gt; AMP[c] + Thiamin diphosphate[c]</t>
  </si>
  <si>
    <t>Thiamin monophosphate[c] + H2O[c] =&gt; Thiamine[c] + Orthophosphate[c]</t>
  </si>
  <si>
    <t>2-Methyl-4-amino-5-hydroxymethylpyrimidine diphosphate[c] + 4-Methyl-5-(2-phosphoethyl)-thiazole[c] =&gt; Diphosphate[c] + Thiamin monophosphate[c]</t>
  </si>
  <si>
    <t>ATP[c] + 5-(2-Hydroxyethyl)-4-methylthiazole[c] =&gt; ADP[c] + 4-Methyl-5-(2-phosphoethyl)-thiazole[c]</t>
  </si>
  <si>
    <t>ATP[c] + 4-Amino-2-methyl-5-phosphomethylpyrimidine[c] =&gt; ADP[c] + 2-Methyl-4-amino-5-hydroxymethylpyrimidine diphosphate[c]</t>
  </si>
  <si>
    <t>[Enzyme]-cysteine[m] + L-Cysteine[m] =&gt; [Enzyme]-S-sulfanylcysteine[m] + L-Alanine[m]</t>
  </si>
  <si>
    <t>L-Kynurenine[c] + H2O[c] =&gt; Anthranilate[c] + L-Alanine[c]</t>
  </si>
  <si>
    <t>Formylanthranilate[c] + H2O[c] =&gt; Formate[c] + Anthranilate[c]</t>
  </si>
  <si>
    <t>L-Kynurenine[c] + 2-Oxoglutarate[c] =&gt; 4-(2-Aminophenyl)-2,4-dioxobutanoate[c] + L-Glutamate[c]</t>
  </si>
  <si>
    <t>L-Formylkynurenine[c] + H2O[c] =&gt; Formate[c] + L-Kynurenine[c]</t>
  </si>
  <si>
    <t>3-Hydroxyanthranilate[c] + Oxygen[c] =&gt; 2-Amino-3-carboxymuconate semialdehyde[c]</t>
  </si>
  <si>
    <t>3-Hydroxy-L-kynurenine[c] + H2O[c] =&gt; 3-Hydroxyanthranilate[c] + L-Alanine[c]</t>
  </si>
  <si>
    <t>3-Indoleacetonitrile[c] + 2 H2O[c] =&gt; Indole-3-acetate[c] + NH3[c]</t>
  </si>
  <si>
    <t>(Indol-3-yl)acetamide[c] + H2O[c] =&gt; Indole-3-acetate[c] + NH3[c]</t>
  </si>
  <si>
    <t>L-Formylkynurenine[c] + H2O[c] =&gt; Formylanthranilate[c] + L-Alanine[c]</t>
  </si>
  <si>
    <t>2-Amino-3-carboxymuconate semialdehyde[c] =&gt; 2-Aminomuconate semialdehyde[c] + CO2[c]</t>
  </si>
  <si>
    <t>5-Hydroxyindoleacetaldehyde[c] + NAD+[c] + H2O[c] =&gt; 5-Hydroxyindoleacetate[c] + H+[c] + NADH[c]</t>
  </si>
  <si>
    <t>5-Hydroxyindoleacetaldehyde[c] + Oxygen[c] + H2O[c] =&gt; 5-Hydroxyindoleacetate[c] + H2O2[c]</t>
  </si>
  <si>
    <t>3-Sulfopyruvate[c] + NADH[c] + H+[c] &lt;=&gt; 3-Sulfolactate[c] + NAD+[c]</t>
  </si>
  <si>
    <t>Indole[c] &lt;=&gt; Indole-3-acetate[c]</t>
  </si>
  <si>
    <t>3-(4-Hydroxyphenyl)pyruvate[c] + Oxygen[c] =&gt; Homogentisate[c] + CO2[c]</t>
  </si>
  <si>
    <t>2-Hexaprenyl-6-methoxy-1,4-benzoquinone[m] + S-Adenosyl-L-methionine[m] =&gt; 2-Hexaprenyl-3-methyl-6-methoxy-1,4-benzoquinone[m] + S-Adenosyl-L-homocysteine[m]</t>
  </si>
  <si>
    <t>2-Hexaprenyl-3-methyl-6-methoxy-1,4-benzoquinone[m] + Oxygen[m] + NADPH[m] + H+[m] =&gt; 2-Hexaprenyl-3-methyl-5-hydroxy-6-methoxy-1,4-benzoquinone[m] + NADP+[m] + H2O[m]</t>
  </si>
  <si>
    <t>D-erythro-3-Methylmalate[c] + NAD+[c] =&gt; 2-Oxobutanoate[c] + CO2[c] + NADH[c] + H+[c]</t>
  </si>
  <si>
    <t>L-Valine[c] + Pyruvate[c] &lt;=&gt; 3-Methyl-2-oxobutanoic acid[c] + L-Alanine[c]</t>
  </si>
  <si>
    <t>(2S)-2-Isopropyl-3-oxosuccinate[c] =&gt; 4-Methyl-2-oxopentanoate[c] + CO2[c]</t>
  </si>
  <si>
    <t>2-Methylmaleate[c] + H2O[c] =&gt; D-erythro-3-Methylmalate[c]</t>
  </si>
  <si>
    <t>(2R,3S)-3-Isopropylmalate[c] + NAD+[c] &lt;=&gt; (2S)-2-Isopropyl-3-oxosuccinate[c] + NADH[c] + H+[c]</t>
  </si>
  <si>
    <t>3-Hydroxy-3-methyl-2-oxobutanoic acid[m] + NADPH[m] + H+[m] =&gt; (R)-2,3-Dihydroxy-3-methylbutanoate[m] + NADP+[m]</t>
  </si>
  <si>
    <t>(R)-2,3-Dihydroxy-3-methylbutanoate[m] =&gt; 3-Methyl-2-oxobutanoic acid[m] + H2O[m]</t>
  </si>
  <si>
    <t>2-Oxobutanoate[m] + 2-(alpha-Hydroxyethyl)thiamine diphosphate[m] =&gt; (S)-2-Aceto-2-hydroxybutanoate[m] + Thiamin diphosphate[m]</t>
  </si>
  <si>
    <t>(R)-3-Hydroxy-3-methyl-2-oxopentanoate[m] + NADPH[m] + H+[m] =&gt; (R)-2,3-Dihydroxy-3-methylpentanoate[m] + NADP+[m]</t>
  </si>
  <si>
    <t>CoA[m] + [Dihydrolipoyllysine-residue (2-methylpropanoyl)transferase] S-(2-methylbutanoyl)dihydrolipoyllysine[m] =&gt; (S)-2-Methylbutanoyl-CoA[m] + Enzyme N6-(dihydrolipoyl)lysine[m]</t>
  </si>
  <si>
    <t>(2S,3S)-3-Hydroxy-2-methylbutanoyl-CoA[m] + NAD+[m] &lt;=&gt; 2-Methylacetoacetyl-CoA[m] + NADH[m] + H+[m]</t>
  </si>
  <si>
    <t>2-Methylbut-2-enoyl-CoA[m] + H2O[m] =&gt; (2S,3S)-3-Hydroxy-2-methylbutanoyl-CoA[m]</t>
  </si>
  <si>
    <t>2-Methylprop-2-enoyl-CoA[m] + H2O[m] =&gt; (S)-3-Hydroxyisobutyryl-CoA[m]</t>
  </si>
  <si>
    <t>(S)-3-Hydroxyisobutyryl-CoA[m] + H2O[m] =&gt; CoA[m] + (S)-3-Hydroxyisobutyrate[m]</t>
  </si>
  <si>
    <t>3-Methyl-2-oxobutanoic acid[m] + Thiamin diphosphate[m] =&gt; 2-Methyl-1-hydroxypropyl-ThPP[m] + CO2[m]</t>
  </si>
  <si>
    <t>2-Methyl-1-hydroxypropyl-ThPP[m] + Enzyme N6-(lipoyl)lysine[m] =&gt; [Dihydrolipoyllysine-residue (2-methylpropanoyl)transferase] S-(2-methylpropanoyl)dihydrolipoyllysine[m] + Thiamin diphosphate[m]</t>
  </si>
  <si>
    <t>4-Methyl-2-oxopentanoate[m] + Thiamin diphosphate[m] =&gt; 3-Methyl-1-hydroxybutyl-ThPP[m] + CO2[m]</t>
  </si>
  <si>
    <t>3-Methyl-1-hydroxybutyl-ThPP[m] + Enzyme N6-(lipoyl)lysine[m] =&gt; [Dihydrolipoyllysine-residue (2-methylpropanoyl)transferase] S-(3-methylbutanoyl)dihydrolipoyllysine[m] + Thiamin diphosphate[m]</t>
  </si>
  <si>
    <t>(S)-3-Methyl-2-oxopentanoic acid[m] + Thiamin diphosphate[m] =&gt; 2-Methyl-1-hydroxybutyl-ThPP[m] + CO2[m]</t>
  </si>
  <si>
    <t>2-Methyl-1-hydroxybutyl-ThPP[m] + Enzyme N6-(lipoyl)lysine[m] =&gt; [Dihydrolipoyllysine-residue (2-methylpropanoyl)transferase] S-(2-methylbutanoyl)dihydrolipoyllysine[m] + Thiamin diphosphate[m]</t>
  </si>
  <si>
    <t>Dimethylallyl diphosphate[c] + tRNA[c] =&gt; Diphosphate[c] + tRNA containing 6-isopentenyladenosine[c]</t>
  </si>
  <si>
    <t>Polyphosphate[v]</t>
  </si>
  <si>
    <t>H2O[v]</t>
  </si>
  <si>
    <t>Diphosphate[m]</t>
  </si>
  <si>
    <t>H2O[m]</t>
  </si>
  <si>
    <t>Orthophosphate[m]</t>
  </si>
  <si>
    <t>Diphosphate[c]</t>
  </si>
  <si>
    <t>H2O[c]</t>
  </si>
  <si>
    <t>Orthophosphate[c]</t>
  </si>
  <si>
    <t>Urea-1-carboxylate[c]</t>
  </si>
  <si>
    <t>CO2[c]</t>
  </si>
  <si>
    <t>NH3[c]</t>
  </si>
  <si>
    <t>Pyruvate[m]</t>
  </si>
  <si>
    <t>2-Acetolactate[m]</t>
  </si>
  <si>
    <t>CO2[m]</t>
  </si>
  <si>
    <t>H2O2[p]</t>
  </si>
  <si>
    <t>Oxygen[p]</t>
  </si>
  <si>
    <t>H2O[p]</t>
  </si>
  <si>
    <t>H2O[e]</t>
  </si>
  <si>
    <t>alpha,alpha-Trehalose[c]</t>
  </si>
  <si>
    <t>Thiamin diphosphate[m]</t>
  </si>
  <si>
    <t>2-(alpha-Hydroxyethyl)thiamine diphosphate[m]</t>
  </si>
  <si>
    <t>H+[p]</t>
  </si>
  <si>
    <t>2-Oxoglutarate[c]</t>
  </si>
  <si>
    <t>L-Glutamine[c]</t>
  </si>
  <si>
    <t>H+[c]</t>
  </si>
  <si>
    <t>Reduced ferredoxin[c]</t>
  </si>
  <si>
    <t>L-Glutamate[c]</t>
  </si>
  <si>
    <t>Oxidized ferredoxin[c]</t>
  </si>
  <si>
    <t>Cellobiose[c]</t>
  </si>
  <si>
    <t>beta-D-Glucose[c]</t>
  </si>
  <si>
    <t>Maltose[c]</t>
  </si>
  <si>
    <t>alpha-D-Glucose[c]</t>
  </si>
  <si>
    <t>5-Aminolevulinate[c]</t>
  </si>
  <si>
    <t>Porphobilinogen[c]</t>
  </si>
  <si>
    <t>6,7-Dimethyl-8-(1-D-ribityl)lumazine[c]</t>
  </si>
  <si>
    <t>Riboflavin[c]</t>
  </si>
  <si>
    <t>5-Amino-6-(1-D-ribitylamino)uracil[c]</t>
  </si>
  <si>
    <t>Oxygen[c]</t>
  </si>
  <si>
    <t>Hydroxymethylbilane[c]</t>
  </si>
  <si>
    <t>ATP[c]</t>
  </si>
  <si>
    <t>ADP[c]</t>
  </si>
  <si>
    <t>ATP[v]</t>
  </si>
  <si>
    <t>ADP[v]</t>
  </si>
  <si>
    <t>Orthophosphate[v]</t>
  </si>
  <si>
    <t>ATP[m]</t>
  </si>
  <si>
    <t>ADP[m]</t>
  </si>
  <si>
    <t>ATP[r]</t>
  </si>
  <si>
    <t>H2O[r]</t>
  </si>
  <si>
    <t>ADP[r]</t>
  </si>
  <si>
    <t>Orthophosphate[r]</t>
  </si>
  <si>
    <t>3',5'-Cyclic AMP[c]</t>
  </si>
  <si>
    <t>NADH[c]</t>
  </si>
  <si>
    <t>NAD+[c]</t>
  </si>
  <si>
    <t>Glutathione disulfide[m]</t>
  </si>
  <si>
    <t>NADH[m]</t>
  </si>
  <si>
    <t>H+[m]</t>
  </si>
  <si>
    <t>Glutathione[m]</t>
  </si>
  <si>
    <t>NAD+[m]</t>
  </si>
  <si>
    <t>Ferrocytochrome b5[c]</t>
  </si>
  <si>
    <t>Ferricytochrome b5[c]</t>
  </si>
  <si>
    <t>AMP[m]</t>
  </si>
  <si>
    <t>Nicotinamide D-ribonucleotide[m]</t>
  </si>
  <si>
    <t>NADP+[m]</t>
  </si>
  <si>
    <t>NADPH[m]</t>
  </si>
  <si>
    <t>NADPH[c]</t>
  </si>
  <si>
    <t>NADP+[c]</t>
  </si>
  <si>
    <t>AMP[c]</t>
  </si>
  <si>
    <t>P1,P4-Bis(5'-adenosyl) tetraphosphate[c]</t>
  </si>
  <si>
    <t>Dephospho-CoA[c]</t>
  </si>
  <si>
    <t>CoA[c]</t>
  </si>
  <si>
    <t>Carbamoyl phosphate[c]</t>
  </si>
  <si>
    <t>UDP[c]</t>
  </si>
  <si>
    <t>UMP[c]</t>
  </si>
  <si>
    <t>UTP[c]</t>
  </si>
  <si>
    <t>FAD[c]</t>
  </si>
  <si>
    <t>FMN[c]</t>
  </si>
  <si>
    <t>L-Methionine[c]</t>
  </si>
  <si>
    <t>S-Adenosyl-L-methionine[c]</t>
  </si>
  <si>
    <t>S-Adenosylmethioninamine[c]</t>
  </si>
  <si>
    <t>IMP[c]</t>
  </si>
  <si>
    <t>Adenosine[c]</t>
  </si>
  <si>
    <t>Adenine[c]</t>
  </si>
  <si>
    <t>5-Phospho-alpha-D-ribose 1-diphosphate[c]</t>
  </si>
  <si>
    <t>S-Adenosyl-L-homocysteine[c]</t>
  </si>
  <si>
    <t>L-Homocysteine[c]</t>
  </si>
  <si>
    <t>(S)-Lactate[m]</t>
  </si>
  <si>
    <t>Ferricytochrome c[m]</t>
  </si>
  <si>
    <t>Ferrocytochrome c[m]</t>
  </si>
  <si>
    <t>Pyruvate[c]</t>
  </si>
  <si>
    <t>Phosphoenolpyruvate[c]</t>
  </si>
  <si>
    <t>(S)-Malate[m]</t>
  </si>
  <si>
    <t>(S)-Malate[c]</t>
  </si>
  <si>
    <t>L-Serine[c]</t>
  </si>
  <si>
    <t>Acetyl-CoA[c]</t>
  </si>
  <si>
    <t>Acetate[c]</t>
  </si>
  <si>
    <t>CoA[p]</t>
  </si>
  <si>
    <t>Acetyl-CoA[p]</t>
  </si>
  <si>
    <t>L-Glutamyl 5-phosphate[c]</t>
  </si>
  <si>
    <t>L-Glutamate 5-semialdehyde[m]</t>
  </si>
  <si>
    <t>L-Glutamate[m]</t>
  </si>
  <si>
    <t>5-Oxoproline[c]</t>
  </si>
  <si>
    <t>Deamino-NAD+[c]</t>
  </si>
  <si>
    <t>L-Alanine[c]</t>
  </si>
  <si>
    <t>Acetyl-CoA[m]</t>
  </si>
  <si>
    <t>CoA[m]</t>
  </si>
  <si>
    <t>N-Acetyl-L-glutamate[m]</t>
  </si>
  <si>
    <t>4-Aminobutanoate[c]</t>
  </si>
  <si>
    <t>Isocitrate[m]</t>
  </si>
  <si>
    <t>2-Oxoglutarate[m]</t>
  </si>
  <si>
    <t>Oxalosuccinate[m]</t>
  </si>
  <si>
    <t>Oxalosuccinate[c]</t>
  </si>
  <si>
    <t>(R)-2-Hydroxybutane-1,2,4-tricarboxylate[m]</t>
  </si>
  <si>
    <t>H2O2[c]</t>
  </si>
  <si>
    <t>Glutathione[c]</t>
  </si>
  <si>
    <t>Glutathione disulfide[c]</t>
  </si>
  <si>
    <t>UDP-glucose[c]</t>
  </si>
  <si>
    <t>D-Glucose 1-phosphate[c]</t>
  </si>
  <si>
    <t>Amylose[c]</t>
  </si>
  <si>
    <t>Protoporphyrin[m]</t>
  </si>
  <si>
    <t>Fe2+[m]</t>
  </si>
  <si>
    <t>Heme[m]</t>
  </si>
  <si>
    <t>GDP[c]</t>
  </si>
  <si>
    <t>GMP[c]</t>
  </si>
  <si>
    <t>GTP[c]</t>
  </si>
  <si>
    <t>GTP[v]</t>
  </si>
  <si>
    <t>GDP[v]</t>
  </si>
  <si>
    <t>Oxaloacetate[c]</t>
  </si>
  <si>
    <t>Oxaloacetate[m]</t>
  </si>
  <si>
    <t>Citrate[m]</t>
  </si>
  <si>
    <t>L-Aspartate[m]</t>
  </si>
  <si>
    <t>L-Aspartate[c]</t>
  </si>
  <si>
    <t>L-Aspartate[p]</t>
  </si>
  <si>
    <t>Oxaloacetate[p]</t>
  </si>
  <si>
    <t>Glycine[c]</t>
  </si>
  <si>
    <t>Glyoxylate[c]</t>
  </si>
  <si>
    <t>dCTP[m]</t>
  </si>
  <si>
    <t>DNA[m]</t>
  </si>
  <si>
    <t>dTTP[m]</t>
  </si>
  <si>
    <t>Palmitoyl-CoA[p]</t>
  </si>
  <si>
    <t>trans-Hexadec-2-enoyl-CoA[p]</t>
  </si>
  <si>
    <t>Tetradecanoyl-CoA[p]</t>
  </si>
  <si>
    <t>trans-Tetradec-2-enoyl-CoA[p]</t>
  </si>
  <si>
    <t>2-trans-Dodecenoyl-CoA[p]</t>
  </si>
  <si>
    <t>Decanoyl-CoA[p]</t>
  </si>
  <si>
    <t>trans-Dec-2-enoyl-CoA[p]</t>
  </si>
  <si>
    <t>Octanoyl-CoA[p]</t>
  </si>
  <si>
    <t>trans-Oct-2-enoyl-CoA[p]</t>
  </si>
  <si>
    <t>Hexanoyl-CoA[p]</t>
  </si>
  <si>
    <t>trans-Hex-2-enoyl-CoA[p]</t>
  </si>
  <si>
    <t>Butanoyl-CoA[p]</t>
  </si>
  <si>
    <t>Crotonoyl-CoA[p]</t>
  </si>
  <si>
    <t>N-Acetyl-alpha-D-glucosamine 1-phosphate[c]</t>
  </si>
  <si>
    <t>UDP-N-acetyl-D-glucosamine[c]</t>
  </si>
  <si>
    <t>Formate[c]</t>
  </si>
  <si>
    <t>2,5-Diamino-6-(5'-phosphoribosylamino)-4-pyrimidineone[c]</t>
  </si>
  <si>
    <t>Formamidopyrimidine nucleoside triphosphate[c]</t>
  </si>
  <si>
    <t>GTP[m]</t>
  </si>
  <si>
    <t>Succinate[m]</t>
  </si>
  <si>
    <t>GDP[m]</t>
  </si>
  <si>
    <t>Succinyl-CoA[m]</t>
  </si>
  <si>
    <t>3',5'-Cyclic GMP[c]</t>
  </si>
  <si>
    <t>CTP[m]</t>
  </si>
  <si>
    <t>RNA[m]</t>
  </si>
  <si>
    <t>UTP[m]</t>
  </si>
  <si>
    <t>(-)-Ureidoglycolate[c]</t>
  </si>
  <si>
    <t>Glyoxylate[p]</t>
  </si>
  <si>
    <t>Isocitrate[p]</t>
  </si>
  <si>
    <t>Succinate[p]</t>
  </si>
  <si>
    <t>4-Phospho-L-aspartate[c]</t>
  </si>
  <si>
    <t>L-Asparagine[c]</t>
  </si>
  <si>
    <t>beta-Alanine[c]</t>
  </si>
  <si>
    <t>Cys-Gly[c]</t>
  </si>
  <si>
    <t>gamma-L-Glutamyl-L-cysteine[c]</t>
  </si>
  <si>
    <t>3'-Phosphoadenylyl sulfate[c]</t>
  </si>
  <si>
    <t>Sulfate[c]</t>
  </si>
  <si>
    <t>Adenosine 3',5'-bisphosphate[c]</t>
  </si>
  <si>
    <t>Adenylyl sulfate[c]</t>
  </si>
  <si>
    <t>CMP[c]</t>
  </si>
  <si>
    <t>CDP[c]</t>
  </si>
  <si>
    <t>Cytidine[c]</t>
  </si>
  <si>
    <t>S-Formylglutathione[c]</t>
  </si>
  <si>
    <t>L-Arginine[c]</t>
  </si>
  <si>
    <t>L-Ornithine[c]</t>
  </si>
  <si>
    <t>Urea[c]</t>
  </si>
  <si>
    <t>CTP[c]</t>
  </si>
  <si>
    <t>O-Phospho-L-serine[c]</t>
  </si>
  <si>
    <t>S-Adenosyl-L-methionine[m]</t>
  </si>
  <si>
    <t>tRNA guanine[m]</t>
  </si>
  <si>
    <t>S-Adenosyl-L-homocysteine[m]</t>
  </si>
  <si>
    <t>tRNA containing N2-methylguanine[m]</t>
  </si>
  <si>
    <t>Formaldehyde[c]</t>
  </si>
  <si>
    <t>Methanol[p]</t>
  </si>
  <si>
    <t>Formaldehyde[p]</t>
  </si>
  <si>
    <t>Thiamin diphosphate[c]</t>
  </si>
  <si>
    <t>Thiamine[c]</t>
  </si>
  <si>
    <t>3-Carboxy-1-hydroxypropyl-ThPP[m]</t>
  </si>
  <si>
    <t>Acetaldehyde[c]</t>
  </si>
  <si>
    <t>2-Oxobutanoate[c]</t>
  </si>
  <si>
    <t>2-Phospho-D-glycerate[c]</t>
  </si>
  <si>
    <t>L-Glutamate 5-semialdehyde[c]</t>
  </si>
  <si>
    <t>L-Ornithine[m]</t>
  </si>
  <si>
    <t>N-Acetylornithine[c]</t>
  </si>
  <si>
    <t>Putrescine[c]</t>
  </si>
  <si>
    <t>Indole[c]</t>
  </si>
  <si>
    <t>L-Tryptophan[c]</t>
  </si>
  <si>
    <t>L-Formylkynurenine[c]</t>
  </si>
  <si>
    <t>L-Phenylalanine[c]</t>
  </si>
  <si>
    <t>Phenylpyruvate[c]</t>
  </si>
  <si>
    <t>trans,trans-Farnesyl diphosphate[c]</t>
  </si>
  <si>
    <t>Presqualene diphosphate[c]</t>
  </si>
  <si>
    <t>(S)-1-Pyrroline-5-carboxylate[m]</t>
  </si>
  <si>
    <t>Acetaldehyde[m]</t>
  </si>
  <si>
    <t>Acetate[m]</t>
  </si>
  <si>
    <t>Succinate semialdehyde[c]</t>
  </si>
  <si>
    <t>Succinate[c]</t>
  </si>
  <si>
    <t>N6-(L-1,3-Dicarboxypropyl)-L-lysine[c]</t>
  </si>
  <si>
    <t>L-Lysine[c]</t>
  </si>
  <si>
    <t>L-Tyrosine[c]</t>
  </si>
  <si>
    <t>3-(4-Hydroxyphenyl)pyruvate[c]</t>
  </si>
  <si>
    <t>Malonyl-CoA[c]</t>
  </si>
  <si>
    <t>Malonyl-CoA[m]</t>
  </si>
  <si>
    <t>L-Threonine[c]</t>
  </si>
  <si>
    <t>Ethanol[m]</t>
  </si>
  <si>
    <t>2-(alpha-Hydroxyethyl)thiamine diphosphate[c]</t>
  </si>
  <si>
    <t>D-Glucosamine 6-phosphate[c]</t>
  </si>
  <si>
    <t>L-Cysteine[c]</t>
  </si>
  <si>
    <t>Hydrogen sulfide[c]</t>
  </si>
  <si>
    <t>Glycine[m]</t>
  </si>
  <si>
    <t>5-Aminolevulinate[m]</t>
  </si>
  <si>
    <t>sn-Glycerol 3-phosphate[c]</t>
  </si>
  <si>
    <t>Glycerol[c]</t>
  </si>
  <si>
    <t>Glycerone phosphate[c]</t>
  </si>
  <si>
    <t>sn-Glycerol 3-phosphate[m]</t>
  </si>
  <si>
    <t>FAD[m]</t>
  </si>
  <si>
    <t>Glycerone phosphate[m]</t>
  </si>
  <si>
    <t>FADH2[m]</t>
  </si>
  <si>
    <t>Acyl-CoA[c]</t>
  </si>
  <si>
    <t>1-Acyl-sn-glycerol 3-phosphate[c]</t>
  </si>
  <si>
    <t>Sulfite[c]</t>
  </si>
  <si>
    <t>beta-D-Fructose 6-phosphate[c]</t>
  </si>
  <si>
    <t>D-Sorbitol[c]</t>
  </si>
  <si>
    <t>D-Mannose 1-phosphate[c]</t>
  </si>
  <si>
    <t>GDP-mannose[c]</t>
  </si>
  <si>
    <t>3-Sulfino-L-alanine[c]</t>
  </si>
  <si>
    <t>L-Cysteine[m]</t>
  </si>
  <si>
    <t>Mercaptopyruvate[c]</t>
  </si>
  <si>
    <t>O-Acetyl-L-serine[c]</t>
  </si>
  <si>
    <t>O-Acetyl-L-serine[m]</t>
  </si>
  <si>
    <t>Hydrogen sulfide[m]</t>
  </si>
  <si>
    <t>3-Oxopropanoate[c]</t>
  </si>
  <si>
    <t>(S)-Methylmalonate semialdehyde[m]</t>
  </si>
  <si>
    <t>Propanoyl-CoA[m]</t>
  </si>
  <si>
    <t>Tetrahydrofolate[c]</t>
  </si>
  <si>
    <t>Dihydrofolate[c]</t>
  </si>
  <si>
    <t>Folate[m]</t>
  </si>
  <si>
    <t>Tetrahydrofolate[m]</t>
  </si>
  <si>
    <t>Tetrahydrofolyl-[Glu](2)[c]</t>
  </si>
  <si>
    <t>ATP[p]</t>
  </si>
  <si>
    <t>ADP[p]</t>
  </si>
  <si>
    <t>5,10-Methylenetetrahydrofolate[m]</t>
  </si>
  <si>
    <t>L-Serine[m]</t>
  </si>
  <si>
    <t>5,10-Methylenetetrahydrofolate[c]</t>
  </si>
  <si>
    <t>alpha-D-Glucose 6-phosphate[c]</t>
  </si>
  <si>
    <t>Uridine[c]</t>
  </si>
  <si>
    <t>Orotidine 5'-phosphate[c]</t>
  </si>
  <si>
    <t>Uracil[c]</t>
  </si>
  <si>
    <t>Cytosine[c]</t>
  </si>
  <si>
    <t>Chorismate[c]</t>
  </si>
  <si>
    <t>Anthranilate[c]</t>
  </si>
  <si>
    <t>L-Kynurenine[c]</t>
  </si>
  <si>
    <t>Formylanthranilate[c]</t>
  </si>
  <si>
    <t>D-erythro-3-Methylmalate[c]</t>
  </si>
  <si>
    <t>L-Cystathionine[c]</t>
  </si>
  <si>
    <t>Dolichyl diphosphate[r]</t>
  </si>
  <si>
    <t>Dolichyl phosphate[r]</t>
  </si>
  <si>
    <t>UDP-glucose[r]</t>
  </si>
  <si>
    <t>UDP[r]</t>
  </si>
  <si>
    <t>Dolichyl beta-D-glucosyl phosphate[r]</t>
  </si>
  <si>
    <t>GDP-mannose[r]</t>
  </si>
  <si>
    <t>GDP[r]</t>
  </si>
  <si>
    <t>Dolichyl phosphate D-mannose[r]</t>
  </si>
  <si>
    <t>Glycerone[c]</t>
  </si>
  <si>
    <t>Acylglycerone phosphate[c]</t>
  </si>
  <si>
    <t>D-Glyceraldehyde 3-phosphate[c]</t>
  </si>
  <si>
    <t>CTP[r]</t>
  </si>
  <si>
    <t>Dolichol[r]</t>
  </si>
  <si>
    <t>CDP[r]</t>
  </si>
  <si>
    <t>Choline[c]</t>
  </si>
  <si>
    <t>Choline phosphate[c]</t>
  </si>
  <si>
    <t>sn-glycero-3-Phosphocholine[c]</t>
  </si>
  <si>
    <t>D-Glyceraldehyde[c]</t>
  </si>
  <si>
    <t>D-Ribose 5-phosphate[c]</t>
  </si>
  <si>
    <t>D-Ribose[c]</t>
  </si>
  <si>
    <t>ADP-ribose[c]</t>
  </si>
  <si>
    <t>D-Ribulose 5-phosphate[c]</t>
  </si>
  <si>
    <t>alpha-D-Ribose 1-phosphate[c]</t>
  </si>
  <si>
    <t>3-Phospho-D-glyceroyl phosphate[c]</t>
  </si>
  <si>
    <t>D-Erythrose 4-phosphate[c]</t>
  </si>
  <si>
    <t>D-Xylulose 5-phosphate[c]</t>
  </si>
  <si>
    <t>beta-D-Fructose 1,6-bisphosphate[c]</t>
  </si>
  <si>
    <t>1-(5-Phospho-D-ribosyl)-ATP[c]</t>
  </si>
  <si>
    <t>5-Phosphoribosylamine[c]</t>
  </si>
  <si>
    <t>N-(5-Phospho-D-ribosyl)anthranilate[c]</t>
  </si>
  <si>
    <t>Biotin[c]</t>
  </si>
  <si>
    <t>Biotinyl-5'-AMP[c]</t>
  </si>
  <si>
    <t>Dethiobiotin[c]</t>
  </si>
  <si>
    <t>Sulfur[c]</t>
  </si>
  <si>
    <t>5'-Deoxyadenosine[c]</t>
  </si>
  <si>
    <t>Fumarate[m]</t>
  </si>
  <si>
    <t>N6-(1,2-Dicarboxyethyl)-AMP[c]</t>
  </si>
  <si>
    <t>Fumarate[c]</t>
  </si>
  <si>
    <t>N-(L-Arginino)succinate[c]</t>
  </si>
  <si>
    <t>L-Leucine[m]</t>
  </si>
  <si>
    <t>4-Methyl-2-oxopentanoate[m]</t>
  </si>
  <si>
    <t>(R)-5-Diphosphomevalonate[c]</t>
  </si>
  <si>
    <t>Isopentenyl diphosphate[c]</t>
  </si>
  <si>
    <t>Dimethylallyl diphosphate[c]</t>
  </si>
  <si>
    <t>tRNA[c]</t>
  </si>
  <si>
    <t>tRNA containing 6-isopentenyladenosine[c]</t>
  </si>
  <si>
    <t>1-(5'-Phosphoribosyl)-5-formamido-4-imidazolecarboxamide[c]</t>
  </si>
  <si>
    <t>Hypoxanthine[c]</t>
  </si>
  <si>
    <t>dADP[c]</t>
  </si>
  <si>
    <t>dATP[c]</t>
  </si>
  <si>
    <t>L-Histidine[c]</t>
  </si>
  <si>
    <t>L-Histidinal[c]</t>
  </si>
  <si>
    <t>3-Oxohexanoyl-CoA[p]</t>
  </si>
  <si>
    <t>myo-Inositol[c]</t>
  </si>
  <si>
    <t>Inositol 1-phosphate[c]</t>
  </si>
  <si>
    <t>Chitin[c]</t>
  </si>
  <si>
    <t>N-Acetyl-D-glucosamine[c]</t>
  </si>
  <si>
    <t>2,3-Dihydroxy-3-methylbutanoate[m]</t>
  </si>
  <si>
    <t>3-Methyl-2-oxobutanoic acid[m]</t>
  </si>
  <si>
    <t>L-Valine[m]</t>
  </si>
  <si>
    <t>L-Valine[c]</t>
  </si>
  <si>
    <t>3-Methyl-2-oxobutanoic acid[c]</t>
  </si>
  <si>
    <t>5,10-Methenyltetrahydrofolate[c]</t>
  </si>
  <si>
    <t>5-Methyltetrahydrofolate[c]</t>
  </si>
  <si>
    <t>2-Dehydropantoate[c]</t>
  </si>
  <si>
    <t>Guanine[c]</t>
  </si>
  <si>
    <t>Xanthosine 5'-phosphate[c]</t>
  </si>
  <si>
    <t>L-Proline[c]</t>
  </si>
  <si>
    <t>(S)-1-Pyrroline-5-carboxylate[c]</t>
  </si>
  <si>
    <t>L-Proline[m]</t>
  </si>
  <si>
    <t>Nicotinamide[c]</t>
  </si>
  <si>
    <t>Nicotinate[c]</t>
  </si>
  <si>
    <t>Palmitoyl-CoA[c]</t>
  </si>
  <si>
    <t>Hexadecanoic acid[c]</t>
  </si>
  <si>
    <t>3-Dehydrosphinganine[c]</t>
  </si>
  <si>
    <t>O-Acetyl-L-homoserine[c]</t>
  </si>
  <si>
    <t>Phosphatidylcholine[c]</t>
  </si>
  <si>
    <t>1-Acyl-sn-glycero-3-phosphocholine[c]</t>
  </si>
  <si>
    <t>Phosphatidyl-N-dimethylethanolamine[c]</t>
  </si>
  <si>
    <t>CDP-choline[c]</t>
  </si>
  <si>
    <t>1,2-Diacyl-sn-glycerol[c]</t>
  </si>
  <si>
    <t>D-Mannose[c]</t>
  </si>
  <si>
    <t>D-Mannose 6-phosphate[c]</t>
  </si>
  <si>
    <t>Acetoacetate[c]</t>
  </si>
  <si>
    <t>4-Fumarylacetoacetate[c]</t>
  </si>
  <si>
    <t>Prephenate[c]</t>
  </si>
  <si>
    <t>N-Carbamoyl-L-aspartate[c]</t>
  </si>
  <si>
    <t>L-Citrulline[c]</t>
  </si>
  <si>
    <t>D-Xylulose 5-phosphate[p]</t>
  </si>
  <si>
    <t>Glycerone[p]</t>
  </si>
  <si>
    <t>D-Glyceraldehyde 3-phosphate[p]</t>
  </si>
  <si>
    <t>Cholesta-5,7-dien-3beta-ol[c]</t>
  </si>
  <si>
    <t>Cholesterol[c]</t>
  </si>
  <si>
    <t>Cholesterol ester[c]</t>
  </si>
  <si>
    <t>O-Phospho-L-homoserine[c]</t>
  </si>
  <si>
    <t>Ethanolamine[c]</t>
  </si>
  <si>
    <t>Ethanolamine phosphate[c]</t>
  </si>
  <si>
    <t>sn-glycero-3-Phosphoethanolamine[c]</t>
  </si>
  <si>
    <t>Sphingosine[c]</t>
  </si>
  <si>
    <t>N-Acylsphingosine[c]</t>
  </si>
  <si>
    <t>Glucosylceramide[c]</t>
  </si>
  <si>
    <t>3-Phospho-D-glycerate[c]</t>
  </si>
  <si>
    <t>3-Phosphonooxypyruvate[c]</t>
  </si>
  <si>
    <t>6-Phospho-D-gluconate[c]</t>
  </si>
  <si>
    <t>dAMP[c]</t>
  </si>
  <si>
    <t>Acyl-carrier protein[c]</t>
  </si>
  <si>
    <t>Acetyl-[acyl-carrier protein][c]</t>
  </si>
  <si>
    <t>Acyl-carrier protein[m]</t>
  </si>
  <si>
    <t>Acetyl-[acyl-carrier protein][m]</t>
  </si>
  <si>
    <t>Apo-[acyl-carrier-protein][c]</t>
  </si>
  <si>
    <t>Malonyl-[acyl-carrier protein][c]</t>
  </si>
  <si>
    <t>Malonyl-[acyl-carrier protein][m]</t>
  </si>
  <si>
    <t>Sedoheptulose 7-phosphate[c]</t>
  </si>
  <si>
    <t>(2S)-2-Isopropyl-3-oxosuccinate[c]</t>
  </si>
  <si>
    <t>4-Methyl-2-oxopentanoate[c]</t>
  </si>
  <si>
    <t>Geranyl diphosphate[c]</t>
  </si>
  <si>
    <t>dCMP[c]</t>
  </si>
  <si>
    <t>dUMP[c]</t>
  </si>
  <si>
    <t>dCDP[c]</t>
  </si>
  <si>
    <t>Xanthine[c]</t>
  </si>
  <si>
    <t>Enzyme N6-(lipoyl)lysine[m]</t>
  </si>
  <si>
    <t>[Dihydrolipoyllysine-residue acetyltransferase] S-acetyldihydrolipoyllysine[m]</t>
  </si>
  <si>
    <t>Hexadecanal[c]</t>
  </si>
  <si>
    <t>Hexadecanoyl-[acp][c]</t>
  </si>
  <si>
    <t>Hexadecanoyl-[acp][m]</t>
  </si>
  <si>
    <t>Hexadecanoic acid[m]</t>
  </si>
  <si>
    <t>5-O-(1-Carboxyvinyl)-3-phosphoshikimate[c]</t>
  </si>
  <si>
    <t>4-Amino-4-deoxychorismate[c]</t>
  </si>
  <si>
    <t>Nicotinate D-ribonucleotide[c]</t>
  </si>
  <si>
    <t>(R)-S-Lactoylglutathione[c]</t>
  </si>
  <si>
    <t>(R)-Lactate[c]</t>
  </si>
  <si>
    <t>D-Gluconic acid[c]</t>
  </si>
  <si>
    <t>L-Homoserine[c]</t>
  </si>
  <si>
    <t>L-Aspartate 4-semialdehyde[c]</t>
  </si>
  <si>
    <t>NAD+[p]</t>
  </si>
  <si>
    <t>NADH[p]</t>
  </si>
  <si>
    <t>Starch[c]</t>
  </si>
  <si>
    <t>CDP-diacylglycerol[c]</t>
  </si>
  <si>
    <t>Phosphatidylserine[c]</t>
  </si>
  <si>
    <t>Phosphatidylglycerophosphate[c]</t>
  </si>
  <si>
    <t>1-Phosphatidyl-D-myo-inositol[c]</t>
  </si>
  <si>
    <t>2-Dehydro-3-deoxy-D-arabino-heptonate 7-phosphate[c]</t>
  </si>
  <si>
    <t>dGTP[c]</t>
  </si>
  <si>
    <t>dGMP[c]</t>
  </si>
  <si>
    <t>dGDP[c]</t>
  </si>
  <si>
    <t>(S)-Dihydroorotate[m]</t>
  </si>
  <si>
    <t>Oxygen[m]</t>
  </si>
  <si>
    <t>Orotate[m]</t>
  </si>
  <si>
    <t>H2O2[m]</t>
  </si>
  <si>
    <t>Orotate[c]</t>
  </si>
  <si>
    <t>Isocitrate[c]</t>
  </si>
  <si>
    <t>Spermidine[c]</t>
  </si>
  <si>
    <t>1,3-Diaminopropane[c]</t>
  </si>
  <si>
    <t>5'-Methylthioadenosine[c]</t>
  </si>
  <si>
    <t>Sphingosine 1-phosphate[c]</t>
  </si>
  <si>
    <t>2-Oxoadipate[m]</t>
  </si>
  <si>
    <t>NH3[m]</t>
  </si>
  <si>
    <t>L-2-Aminoadipate[c]</t>
  </si>
  <si>
    <t>2-Oxoadipate[c]</t>
  </si>
  <si>
    <t>4-(2-Aminophenyl)-2,4-dioxobutanoate[c]</t>
  </si>
  <si>
    <t>3-Hydroxy-L-kynurenine[c]</t>
  </si>
  <si>
    <t>(S)-3-Hydroxy-3-methylglutaryl-CoA[c]</t>
  </si>
  <si>
    <t>Acetoacetyl-CoA[c]</t>
  </si>
  <si>
    <t>(S)-Dihydroorotate[c]</t>
  </si>
  <si>
    <t>Thioredoxin[c]</t>
  </si>
  <si>
    <t>Thioredoxin disulfide[c]</t>
  </si>
  <si>
    <t>dUDP[c]</t>
  </si>
  <si>
    <t>Phosphatidylglycerol[c]</t>
  </si>
  <si>
    <t>D-Glucono-1,5-lactone 6-phosphate[c]</t>
  </si>
  <si>
    <t>CDP-ethanolamine[c]</t>
  </si>
  <si>
    <t>Phosphatidylethanolamine[c]</t>
  </si>
  <si>
    <t>1-Acyl-sn-glycero-3-phosphoethanolamine[c]</t>
  </si>
  <si>
    <t>Phosphatidylserine[g]</t>
  </si>
  <si>
    <t>Phosphatidylethanolamine[g]</t>
  </si>
  <si>
    <t>CO2[g]</t>
  </si>
  <si>
    <t>Phosphatidylserine[m]</t>
  </si>
  <si>
    <t>Phosphatidylethanolamine[m]</t>
  </si>
  <si>
    <t>Phosphatidylserine[v]</t>
  </si>
  <si>
    <t>Phosphatidylethanolamine[v]</t>
  </si>
  <si>
    <t>CO2[v]</t>
  </si>
  <si>
    <t>Phosphatidyl-N-methylethanolamine[c]</t>
  </si>
  <si>
    <t>N-Acetyl-D-glucosamine 6-phosphate[c]</t>
  </si>
  <si>
    <t>Geranylgeranyl diphosphate[c]</t>
  </si>
  <si>
    <t>(R)-Mevalonate[c]</t>
  </si>
  <si>
    <t>dTDP[c]</t>
  </si>
  <si>
    <t>dTMP[c]</t>
  </si>
  <si>
    <t>dTTP[c]</t>
  </si>
  <si>
    <t>dUTP[c]</t>
  </si>
  <si>
    <t>Sterol[c]</t>
  </si>
  <si>
    <t>Sterol 3-beta-D-glucoside[c]</t>
  </si>
  <si>
    <t>Thiamin monophosphate[c]</t>
  </si>
  <si>
    <t>Ubiquinol[m]</t>
  </si>
  <si>
    <t>Ubiquinone[m]</t>
  </si>
  <si>
    <t>2-Hexaprenyl-3-methyl-5-hydroxy-6-methoxy-1,4-benzoquinone[m]</t>
  </si>
  <si>
    <t>L-Isoleucine[m]</t>
  </si>
  <si>
    <t>(S)-3-Methyl-2-oxopentanoic acid[m]</t>
  </si>
  <si>
    <t>Dihydrofolate[m]</t>
  </si>
  <si>
    <t>Dihydropteroate[c]</t>
  </si>
  <si>
    <t>(R)-5-Phosphomevalonate[c]</t>
  </si>
  <si>
    <t>N-Acetylornithine[m]</t>
  </si>
  <si>
    <t>N-Acetyl-L-glutamate 5-semialdehyde[m]</t>
  </si>
  <si>
    <t>Nicotinamide[m]</t>
  </si>
  <si>
    <t>Nicotinate D-ribonucleoside[m]</t>
  </si>
  <si>
    <t>Nicotinate[m]</t>
  </si>
  <si>
    <t>5,10-Methenyltetrahydrofolate[m]</t>
  </si>
  <si>
    <t>5-Formyltetrahydrofolate[m]</t>
  </si>
  <si>
    <t>L-2-Aminoadipate 6-semialdehyde[c]</t>
  </si>
  <si>
    <t>Nicotinamide D-ribonucleotide[c]</t>
  </si>
  <si>
    <t>dCTP[c]</t>
  </si>
  <si>
    <t>Chitin[e]</t>
  </si>
  <si>
    <t>Chitosan[e]</t>
  </si>
  <si>
    <t>Acetate[e]</t>
  </si>
  <si>
    <t>Indoleglycerol phosphate[c]</t>
  </si>
  <si>
    <t>Quinone[c]</t>
  </si>
  <si>
    <t>Semiquinone[c]</t>
  </si>
  <si>
    <t>Carnitine[m]</t>
  </si>
  <si>
    <t>O-Acetylcarnitine[m]</t>
  </si>
  <si>
    <t>Carnitine[p]</t>
  </si>
  <si>
    <t>O-Acetylcarnitine[p]</t>
  </si>
  <si>
    <t>4-Trimethylammoniobutanoate[c]</t>
  </si>
  <si>
    <t>Carnitine[c]</t>
  </si>
  <si>
    <t>L-Cystine[c]</t>
  </si>
  <si>
    <t>Shikimate[c]</t>
  </si>
  <si>
    <t>Shikimate 3-phosphate[c]</t>
  </si>
  <si>
    <t>3-Dehydroshikimate[c]</t>
  </si>
  <si>
    <t>Allantoate[c]</t>
  </si>
  <si>
    <t>(S)(+)-Allantoin[c]</t>
  </si>
  <si>
    <t>3-Sulfopyruvate[c]</t>
  </si>
  <si>
    <t>Naringenin[c]</t>
  </si>
  <si>
    <t>Dihydrokaempferol[c]</t>
  </si>
  <si>
    <t>(R)-Pantoate[c]</t>
  </si>
  <si>
    <t>Pantothenate[c]</t>
  </si>
  <si>
    <t>Deoxyuridine[c]</t>
  </si>
  <si>
    <t>2-Deoxy-D-ribose 1-phosphate[c]</t>
  </si>
  <si>
    <t>Nitric oxide[c]</t>
  </si>
  <si>
    <t>Homogentisate[c]</t>
  </si>
  <si>
    <t>Methylglyoxal[c]</t>
  </si>
  <si>
    <t>Lactaldehyde[c]</t>
  </si>
  <si>
    <t>Enzyme N6-(dihydrolipoyl)lysine[m]</t>
  </si>
  <si>
    <t>[Dihydrolipoyllysine-residue succinyltransferase] S-succinyldihydrolipoyllysine[m]</t>
  </si>
  <si>
    <t>3-Oxo-5alpha-steroid[c]</t>
  </si>
  <si>
    <t>3-Oxo-delta4-steroid[c]</t>
  </si>
  <si>
    <t>Reduced acceptor[c]</t>
  </si>
  <si>
    <t>2-Methylpropanoyl-CoA[m]</t>
  </si>
  <si>
    <t>2-Methylprop-2-enoyl-CoA[m]</t>
  </si>
  <si>
    <t>[Dihydrolipoyllysine-residue (2-methylpropanoyl)transferase] S-(2-methylpropanoyl)dihydrolipoyllysine[m]</t>
  </si>
  <si>
    <t>3-Hydroxyanthranilate[c]</t>
  </si>
  <si>
    <t>2-Amino-3-carboxymuconate semialdehyde[c]</t>
  </si>
  <si>
    <t>Indole-3-acetate[c]</t>
  </si>
  <si>
    <t>beta-D-Fructose 2,6-bisphosphate[c]</t>
  </si>
  <si>
    <t>alpha,alpha'-Trehalose 6-phosphate[c]</t>
  </si>
  <si>
    <t>Deoxyinosine[c]</t>
  </si>
  <si>
    <t>Fe2+[c]</t>
  </si>
  <si>
    <t>Sirohydrochlorin[c]</t>
  </si>
  <si>
    <t>Siroheme[c]</t>
  </si>
  <si>
    <t>Squalene[c]</t>
  </si>
  <si>
    <t>(S)-2,3-Epoxysqualene[c]</t>
  </si>
  <si>
    <t>L-Tyrosine[m]</t>
  </si>
  <si>
    <t>tRNA(Tyr)[m]</t>
  </si>
  <si>
    <t>L-Tyrosyl-tRNA(Tyr)[m]</t>
  </si>
  <si>
    <t>tRNA(Tyr)[c]</t>
  </si>
  <si>
    <t>L-Tyrosyl-tRNA(Tyr)[c]</t>
  </si>
  <si>
    <t>Pantetheine 4'-phosphate[c]</t>
  </si>
  <si>
    <t>Sphinganine[c]</t>
  </si>
  <si>
    <t>L-Histidinol[c]</t>
  </si>
  <si>
    <t>L-Histidinol phosphate[c]</t>
  </si>
  <si>
    <t>D-4'-Phosphopantothenate[c]</t>
  </si>
  <si>
    <t>tRNA uridine[c]</t>
  </si>
  <si>
    <t>tRNA pseudouridine[c]</t>
  </si>
  <si>
    <t>tRNA uridine[m]</t>
  </si>
  <si>
    <t>tRNA pseudouridine[m]</t>
  </si>
  <si>
    <t>4-Nitrophenyl phosphate[c]</t>
  </si>
  <si>
    <t>4-Nitrophenol[c]</t>
  </si>
  <si>
    <t>tRNA(Ala)[c]</t>
  </si>
  <si>
    <t>L-Alanyl-tRNA[c]</t>
  </si>
  <si>
    <t>L-Alanine[m]</t>
  </si>
  <si>
    <t>tRNA(Ala)[m]</t>
  </si>
  <si>
    <t>L-Alanyl-tRNA[m]</t>
  </si>
  <si>
    <t>Leukotriene A4[c]</t>
  </si>
  <si>
    <t>Leukotriene B4[c]</t>
  </si>
  <si>
    <t>2-Amino-4-hydroxy-6-hydroxymethyl-7,8-dihydropteridine[c]</t>
  </si>
  <si>
    <t>4-Aminobenzoate[c]</t>
  </si>
  <si>
    <t>2-Amino-7,8-dihydro-4-hydroxy-6-(diphosphooxymethyl)pteridine[c]</t>
  </si>
  <si>
    <t>3-Dehydroquinate[c]</t>
  </si>
  <si>
    <t>3-Indoleacetonitrile[c]</t>
  </si>
  <si>
    <t>(Indol-3-yl)acetamide[c]</t>
  </si>
  <si>
    <t>L-2-Aminoadipate adenylate[c]</t>
  </si>
  <si>
    <t>1,3-beta-D-Glucan[c]</t>
  </si>
  <si>
    <t>cis-3,4-Leucopelargonidin[c]</t>
  </si>
  <si>
    <t>Thiosulfate[c]</t>
  </si>
  <si>
    <t>Uroporphyrinogen III[c]</t>
  </si>
  <si>
    <t>(S)-2-Methylbutanoyl-CoA[m]</t>
  </si>
  <si>
    <t>2-Methylbut-2-enoyl-CoA[m]</t>
  </si>
  <si>
    <t>[Dihydrolipoyllysine-residue (2-methylpropanoyl)transferase] S-(2-methylbutanoyl)dihydrolipoyllysine[m]</t>
  </si>
  <si>
    <t>Precorrin 2[c]</t>
  </si>
  <si>
    <t>Coproporphyrinogen III[c]</t>
  </si>
  <si>
    <t>Lanosterol[c]</t>
  </si>
  <si>
    <t>Protoporphyrinogen IX[c]</t>
  </si>
  <si>
    <t>Protoporphyrinogen IX[m]</t>
  </si>
  <si>
    <t>2-Methyl-4-amino-5-hydroxymethylpyrimidine diphosphate[c]</t>
  </si>
  <si>
    <t>4-Methyl-5-(2-phosphoethyl)-thiazole[c]</t>
  </si>
  <si>
    <t>3-(Imidazol-4-yl)-2-oxopropyl phosphate[c]</t>
  </si>
  <si>
    <t>(R)-4'-Phosphopantothenoyl-L-cysteine[c]</t>
  </si>
  <si>
    <t>5alpha-Cholest-7-en-3beta-ol[c]</t>
  </si>
  <si>
    <t>Nicotinate D-ribonucleotide[m]</t>
  </si>
  <si>
    <t>Pyridine-2,3-dicarboxylate[c]</t>
  </si>
  <si>
    <t>Palmitoylglycerone phosphate[c]</t>
  </si>
  <si>
    <t>1-Palmitoylglycerol 3-phosphate[c]</t>
  </si>
  <si>
    <t>1-Phosphatidyl-1D-myo-inositol 4-phosphate[c]</t>
  </si>
  <si>
    <t>1-Phosphatidyl-1D-myo-inositol 3-phosphate[c]</t>
  </si>
  <si>
    <t>D-myo-Inositol 1,4,5-trisphosphate[c]</t>
  </si>
  <si>
    <t>1D-myo-Inositol 1,4-bisphosphate[c]</t>
  </si>
  <si>
    <t>Lipoylprotein[m]</t>
  </si>
  <si>
    <t>S-Aminomethyldihydrolipoylprotein[m]</t>
  </si>
  <si>
    <t>1-Phosphatidyl-D-myo-inositol 4,5-bisphosphate[c]</t>
  </si>
  <si>
    <t>N-Acetyl-L-glutamate 5-phosphate[m]</t>
  </si>
  <si>
    <t>N6,N6,N6-Trimethyl-L-lysine[c]</t>
  </si>
  <si>
    <t>D-erythro-1-(Imidazol-4-yl)glycerol 3-phosphate[c]</t>
  </si>
  <si>
    <t>5-Amino-6-(5'-phosphoribitylamino)uracil[c]</t>
  </si>
  <si>
    <t>5-Amino-6-(5'-phosphoribosylamino)uracil[c]</t>
  </si>
  <si>
    <t>Glycolaldehyde[c]</t>
  </si>
  <si>
    <t>1-(2-Carboxyphenylamino)-1-deoxy-D-ribulose 5-phosphate[c]</t>
  </si>
  <si>
    <t>ROH[c]</t>
  </si>
  <si>
    <t>tRNA(Arg)[c]</t>
  </si>
  <si>
    <t>L-Arginyl-tRNA(Arg)[c]</t>
  </si>
  <si>
    <t>L-Arginine[m]</t>
  </si>
  <si>
    <t>tRNA(Arg)[m]</t>
  </si>
  <si>
    <t>L-Arginyl-tRNA(Arg)[m]</t>
  </si>
  <si>
    <t>L-Asparagine[m]</t>
  </si>
  <si>
    <t>tRNA(Asn)[m]</t>
  </si>
  <si>
    <t>L-Asparaginyl-tRNA(Asn)[m]</t>
  </si>
  <si>
    <t>tRNA(Asn)[c]</t>
  </si>
  <si>
    <t>L-Asparaginyl-tRNA(Asn)[c]</t>
  </si>
  <si>
    <t>tRNA(Cys)[c]</t>
  </si>
  <si>
    <t>L-Cysteinyl-tRNA(Cys)[c]</t>
  </si>
  <si>
    <t>tRNA(Cys)[m]</t>
  </si>
  <si>
    <t>L-Cysteinyl-tRNA(Cys)[m]</t>
  </si>
  <si>
    <t>tRNA(Gln)[c]</t>
  </si>
  <si>
    <t>Glutaminyl-tRNA[c]</t>
  </si>
  <si>
    <t>L-Glutamine[m]</t>
  </si>
  <si>
    <t>tRNA(Gln)[m]</t>
  </si>
  <si>
    <t>Glutaminyl-tRNA[m]</t>
  </si>
  <si>
    <t>tRNA(Gly)[c]</t>
  </si>
  <si>
    <t>Glycyl-tRNA(Gly)[c]</t>
  </si>
  <si>
    <t>tRNA(Gly)[m]</t>
  </si>
  <si>
    <t>Glycyl-tRNA(Gly)[m]</t>
  </si>
  <si>
    <t>tRNA(His)[c]</t>
  </si>
  <si>
    <t>L-Histidyl-tRNA(His)[c]</t>
  </si>
  <si>
    <t>L-Histidine[m]</t>
  </si>
  <si>
    <t>tRNA(His)[m]</t>
  </si>
  <si>
    <t>L-Histidyl-tRNA(His)[m]</t>
  </si>
  <si>
    <t>tRNA(Ile)[m]</t>
  </si>
  <si>
    <t>L-Isoleucyl-tRNA(Ile)[m]</t>
  </si>
  <si>
    <t>L-Isoleucine[c]</t>
  </si>
  <si>
    <t>tRNA(Ile)[c]</t>
  </si>
  <si>
    <t>L-Isoleucyl-tRNA(Ile)[c]</t>
  </si>
  <si>
    <t>tRNA(Leu)[m]</t>
  </si>
  <si>
    <t>L-Leucyl-tRNA[m]</t>
  </si>
  <si>
    <t>L-Leucine[c]</t>
  </si>
  <si>
    <t>tRNA(Leu)[c]</t>
  </si>
  <si>
    <t>L-Leucyl-tRNA[c]</t>
  </si>
  <si>
    <t>L-Lysine[m]</t>
  </si>
  <si>
    <t>tRNA(Lys)[m]</t>
  </si>
  <si>
    <t>L-Lysyl-tRNA[m]</t>
  </si>
  <si>
    <t>tRNA(Lys)[c]</t>
  </si>
  <si>
    <t>L-Lysyl-tRNA[c]</t>
  </si>
  <si>
    <t>L-Methionine[m]</t>
  </si>
  <si>
    <t>tRNA(Met)[m]</t>
  </si>
  <si>
    <t>L-Methionyl-tRNA[m]</t>
  </si>
  <si>
    <t>tRNA(Met)[c]</t>
  </si>
  <si>
    <t>L-Methionyl-tRNA[c]</t>
  </si>
  <si>
    <t>tRNA(Phe)[c]</t>
  </si>
  <si>
    <t>L-Phenylalanyl-tRNA(Phe)[c]</t>
  </si>
  <si>
    <t>L-Phenylalanine[m]</t>
  </si>
  <si>
    <t>tRNA(Phe)[m]</t>
  </si>
  <si>
    <t>L-Phenylalanyl-tRNA(Phe)[m]</t>
  </si>
  <si>
    <t>tRNA(Pro)[c]</t>
  </si>
  <si>
    <t>L-Prolyl-tRNA(Pro)[c]</t>
  </si>
  <si>
    <t>tRNA(Pro)[m]</t>
  </si>
  <si>
    <t>L-Prolyl-tRNA(Pro)[m]</t>
  </si>
  <si>
    <t>tRNA(Ser)[m]</t>
  </si>
  <si>
    <t>L-Seryl-tRNA(Ser)[m]</t>
  </si>
  <si>
    <t>tRNA(Ser)[c]</t>
  </si>
  <si>
    <t>L-Seryl-tRNA(Ser)[c]</t>
  </si>
  <si>
    <t>L-Threonine[m]</t>
  </si>
  <si>
    <t>tRNA(Thr)[m]</t>
  </si>
  <si>
    <t>L-Threonyl-tRNA(Thr)[m]</t>
  </si>
  <si>
    <t>tRNA(Thr)[c]</t>
  </si>
  <si>
    <t>L-Threonyl-tRNA(Thr)[c]</t>
  </si>
  <si>
    <t>L-Tryptophan[m]</t>
  </si>
  <si>
    <t>tRNA(Trp)[m]</t>
  </si>
  <si>
    <t>L-Tryptophanyl-tRNA(Trp)[m]</t>
  </si>
  <si>
    <t>tRNA(Trp)[c]</t>
  </si>
  <si>
    <t>L-Tryptophanyl-tRNA(Trp)[c]</t>
  </si>
  <si>
    <t>tRNA(Val)[c]</t>
  </si>
  <si>
    <t>L-Valyl-tRNA(Val)[c]</t>
  </si>
  <si>
    <t>tRNA(Val)[m]</t>
  </si>
  <si>
    <t>L-Valyl-tRNA(Val)[m]</t>
  </si>
  <si>
    <t>3-Oxodecanoyl-CoA[p]</t>
  </si>
  <si>
    <t>Dihydrolipoylprotein[m]</t>
  </si>
  <si>
    <t>Trypanothione disulfide[c]</t>
  </si>
  <si>
    <t>Trypanothione[c]</t>
  </si>
  <si>
    <t>3-Oxotetradecanoyl-CoA[p]</t>
  </si>
  <si>
    <t>Protein[c]</t>
  </si>
  <si>
    <t>L-Arginyl-protein[c]</t>
  </si>
  <si>
    <t>Protein lysine[c]</t>
  </si>
  <si>
    <t>Protein N6-methyl-L-lysine[c]</t>
  </si>
  <si>
    <t>2-Aminomuconate semialdehyde[c]</t>
  </si>
  <si>
    <t>2-Aminomuconate[c]</t>
  </si>
  <si>
    <t>(S)-3-Methyl-2-oxopentanoic acid[c]</t>
  </si>
  <si>
    <t>2-Methylbutanal[c]</t>
  </si>
  <si>
    <t>2-Methylmaleate[c]</t>
  </si>
  <si>
    <t>L-Glutamyl-tRNA(Gln)[c]</t>
  </si>
  <si>
    <t>L-Glutamyl-tRNA(Gln)[m]</t>
  </si>
  <si>
    <t>G00144[c]</t>
  </si>
  <si>
    <t>G00145[c]</t>
  </si>
  <si>
    <t>10-Formyltetrahydrofolate[m]</t>
  </si>
  <si>
    <t>N-Formylmethionyl-tRNA[m]</t>
  </si>
  <si>
    <t>(2S)-2-Isopropylmalate[c]</t>
  </si>
  <si>
    <t>2-Isopropylmaleate[c]</t>
  </si>
  <si>
    <t>3-Oxopalmitoyl-CoA[p]</t>
  </si>
  <si>
    <t>Tetradecanoyl-CoA[c]</t>
  </si>
  <si>
    <t>Glycylpeptide[c]</t>
  </si>
  <si>
    <t>N-Tetradecanoylglycylpeptide[c]</t>
  </si>
  <si>
    <t>(2R,3S)-3-Isopropylmalate[c]</t>
  </si>
  <si>
    <t>Dodecanoyl-[acyl-carrier protein][c]</t>
  </si>
  <si>
    <t>Dodecanoic acid[c]</t>
  </si>
  <si>
    <t>Dodecanoyl-[acyl-carrier protein][m]</t>
  </si>
  <si>
    <t>Dodecanoic acid[m]</t>
  </si>
  <si>
    <t>Phosphoribosyl-AMP[c]</t>
  </si>
  <si>
    <t>3-Methylbutanoyl-CoA[m]</t>
  </si>
  <si>
    <t>3-Methylcrotonyl-CoA[m]</t>
  </si>
  <si>
    <t>[Dihydrolipoyllysine-residue (2-methylpropanoyl)transferase] S-(3-methylbutanoyl)dihydrolipoyllysine[m]</t>
  </si>
  <si>
    <t>5'-Phosphoribosylglycinamide[c]</t>
  </si>
  <si>
    <t>(S)-3-Hydroxydodecanoyl-CoA[p]</t>
  </si>
  <si>
    <t>(2S,3S)-3-Hydroxy-2-methylbutanoyl-CoA[m]</t>
  </si>
  <si>
    <t>2-Methylacetoacetyl-CoA[m]</t>
  </si>
  <si>
    <t>2-(Formamido)-N1-(5'-phosphoribosyl)acetamidine[c]</t>
  </si>
  <si>
    <t>Aminoimidazole ribotide[c]</t>
  </si>
  <si>
    <t>1-(5-Phospho-D-ribosyl)-5-amino-4-imidazolecarboxylate[c]</t>
  </si>
  <si>
    <t>L-Aspartyl-tRNA(Asn)[c]</t>
  </si>
  <si>
    <t>L-Aspartyl-tRNA(Asn)[m]</t>
  </si>
  <si>
    <t>(S)-3-Hydroxyisobutyryl-CoA[m]</t>
  </si>
  <si>
    <t>Protein N6,N6,N6-trimethyl-L-lysine[c]</t>
  </si>
  <si>
    <t>10-Formyltetrahydrofolate[c]</t>
  </si>
  <si>
    <t>5'-Phosphoribosyl-N-formylglycinamide[c]</t>
  </si>
  <si>
    <t>Acetoacetyl-[acp][c]</t>
  </si>
  <si>
    <t>Acetoacetyl-[acp][m]</t>
  </si>
  <si>
    <t>1-(5'-Phosphoribosyl)-5-amino-4-imidazolecarboxamide[c]</t>
  </si>
  <si>
    <t>Holo-[carboxylase][c]</t>
  </si>
  <si>
    <t>alpha-Aminoadipoyl-S-acyl enzyme[c]</t>
  </si>
  <si>
    <t>Holo-Lys2[c]</t>
  </si>
  <si>
    <t>[Isocitrate dehydrogenase (NADP+)][c]</t>
  </si>
  <si>
    <t>[Isocitrate dehydrogenase (NADP+)] phosphate[c]</t>
  </si>
  <si>
    <t>S-Methyl-5-thio-D-ribose 1-phosphate[c]</t>
  </si>
  <si>
    <t>S-Methyl-5-thio-D-ribulose 1-phosphate[c]</t>
  </si>
  <si>
    <t>Zymosterol[c]</t>
  </si>
  <si>
    <t>Fecosterol[c]</t>
  </si>
  <si>
    <t>(3R)-3-Hydroxybutanoyl-[acyl-carrier protein][c]</t>
  </si>
  <si>
    <t>But-2-enoyl-[acyl-carrier protein][c]</t>
  </si>
  <si>
    <t>(3R)-3-Hydroxybutanoyl-[acyl-carrier protein][m]</t>
  </si>
  <si>
    <t>But-2-enoyl-[acyl-carrier protein][m]</t>
  </si>
  <si>
    <t>Butyryl-[acp][c]</t>
  </si>
  <si>
    <t>Butyryl-[acp][m]</t>
  </si>
  <si>
    <t>Reduced electron-transferring flavoprotein[m]</t>
  </si>
  <si>
    <t>Electron-transferring flavoprotein[m]</t>
  </si>
  <si>
    <t>3-Hydroxy-3-methyl-2-oxobutanoic acid[m]</t>
  </si>
  <si>
    <t>(R)-2,3-Dihydroxy-3-methylbutanoate[m]</t>
  </si>
  <si>
    <t>5-(2-Hydroxyethyl)-4-methylthiazole[c]</t>
  </si>
  <si>
    <t>3,4-Dihydroxy-2-butanone 4-phosphate[c]</t>
  </si>
  <si>
    <t>Peptide 2-(3-carboxy-3-aminopropyl)-L-histidine[c]</t>
  </si>
  <si>
    <t>Peptide 2-[3-carboxy-3-(methylammonio)propyl]-L-histidine[c]</t>
  </si>
  <si>
    <t>AMP[p]</t>
  </si>
  <si>
    <t>Diphosphate[p]</t>
  </si>
  <si>
    <t>4-Amino-2-methyl-5-phosphomethylpyrimidine[c]</t>
  </si>
  <si>
    <t>(3R)-3-Hydroxydecanoyl-[acyl-carrier protein][c]</t>
  </si>
  <si>
    <t>3-Oxodecanoyl-[acp][c]</t>
  </si>
  <si>
    <t>(3R)-3-Hydroxydecanoyl-[acyl-carrier protein][m]</t>
  </si>
  <si>
    <t>3-Oxodecanoyl-[acp][m]</t>
  </si>
  <si>
    <t>trans-Dec-2-enoyl-[acp][c]</t>
  </si>
  <si>
    <t>trans-Dec-2-enoyl-[acp][m]</t>
  </si>
  <si>
    <t>(3R)-3-Hydroxyoctanoyl-[acyl-carrier protein][c]</t>
  </si>
  <si>
    <t>3-Oxooctanoyl-[acp][c]</t>
  </si>
  <si>
    <t>(3R)-3-Hydroxyoctanoyl-[acyl-carrier protein][m]</t>
  </si>
  <si>
    <t>3-Oxooctanoyl-[acp][m]</t>
  </si>
  <si>
    <t>trans-Oct-2-enoyl-[acp][c]</t>
  </si>
  <si>
    <t>trans-Oct-2-enoyl-[acp][m]</t>
  </si>
  <si>
    <t>(3R)-3-Hydroxypalmitoyl-[acyl-carrier protein][c]</t>
  </si>
  <si>
    <t>3-Oxohexadecanoyl-[acp][c]</t>
  </si>
  <si>
    <t>(3R)-3-Hydroxypalmitoyl-[acyl-carrier protein][m]</t>
  </si>
  <si>
    <t>3-Oxohexadecanoyl-[acp][m]</t>
  </si>
  <si>
    <t>trans-Hexadec-2-enoyl-[acp][c]</t>
  </si>
  <si>
    <t>trans-Hexadec-2-enoyl-[acp][m]</t>
  </si>
  <si>
    <t>1-(5'-Phosphoribosyl)-5-amino-4-(N-succinocarboxamide)-imidazole[c]</t>
  </si>
  <si>
    <t>(3R)-3-Hydroxytetradecanoyl-[acyl-carrier protein][c]</t>
  </si>
  <si>
    <t>3-Oxotetradecanoyl-[acp][c]</t>
  </si>
  <si>
    <t>(3R)-3-Hydroxytetradecanoyl-[acyl-carrier protein][m]</t>
  </si>
  <si>
    <t>3-Oxotetradecanoyl-[acp][m]</t>
  </si>
  <si>
    <t>trans-Tetradec-2-enoyl-[acp][c]</t>
  </si>
  <si>
    <t>trans-Tetradec-2-enoyl-[acp][m]</t>
  </si>
  <si>
    <t>2-Amino-4-hydroxy-6-(erythro-1,2,3-trihydroxypropyl)dihydropteridine triphosphate[c]</t>
  </si>
  <si>
    <t>2-Oxobutanoate[m]</t>
  </si>
  <si>
    <t>(S)-2-Aceto-2-hydroxybutanoate[m]</t>
  </si>
  <si>
    <t>trans-Dodec-2-enoyl-[acp][c]</t>
  </si>
  <si>
    <t>trans-Dodec-2-enoyl-[acp][m]</t>
  </si>
  <si>
    <t>4a-Hydroxytetrahydrobiopterin[c]</t>
  </si>
  <si>
    <t>Dihydrobiopterin[c]</t>
  </si>
  <si>
    <t>(S)-3-Hydroxyhexadecanoyl-CoA[p]</t>
  </si>
  <si>
    <t>(S)-3-Hydroxytetradecanoyl-CoA[p]</t>
  </si>
  <si>
    <t>3-Oxododecanoyl-CoA[p]</t>
  </si>
  <si>
    <t>(S)-Hydroxydecanoyl-CoA[p]</t>
  </si>
  <si>
    <t>(S)-Hydroxyoctanoyl-CoA[p]</t>
  </si>
  <si>
    <t>3-Oxooctanoyl-CoA[p]</t>
  </si>
  <si>
    <t>(S)-Hydroxyhexanoyl-CoA[p]</t>
  </si>
  <si>
    <t>Protein N6,N6-dimethyl-L-lysine[c]</t>
  </si>
  <si>
    <t>N6-D-Biotinyl-L-lysine[c]</t>
  </si>
  <si>
    <t>Peptide[c]</t>
  </si>
  <si>
    <t>5-Hydroxyindoleacetaldehyde[c]</t>
  </si>
  <si>
    <t>5-Hydroxyindoleacetate[c]</t>
  </si>
  <si>
    <t>3-Oxohexanoyl-[acp][c]</t>
  </si>
  <si>
    <t>3-Oxohexanoyl-[acp][m]</t>
  </si>
  <si>
    <t>(R)-3-Hydroxyhexanoyl-[acp][c]</t>
  </si>
  <si>
    <t>(R)-3-Hydroxyhexanoyl-[acp][m]</t>
  </si>
  <si>
    <t>trans-Hex-2-enoyl-[acp][c]</t>
  </si>
  <si>
    <t>trans-Hex-2-enoyl-[acp][m]</t>
  </si>
  <si>
    <t>Hexanoyl-[acp][c]</t>
  </si>
  <si>
    <t>Hexanoyl-[acp][m]</t>
  </si>
  <si>
    <t>Octanoyl-[acp][c]</t>
  </si>
  <si>
    <t>Octanoyl-[acp][m]</t>
  </si>
  <si>
    <t>Decanoyl-[acp][c]</t>
  </si>
  <si>
    <t>Decanoyl-[acp][m]</t>
  </si>
  <si>
    <t>3-Oxododecanoyl-[acp][c]</t>
  </si>
  <si>
    <t>3-Oxododecanoyl-[acp][m]</t>
  </si>
  <si>
    <t>(R)-3-Hydroxydodecanoyl-[acp][c]</t>
  </si>
  <si>
    <t>(R)-3-Hydroxydodecanoyl-[acp][m]</t>
  </si>
  <si>
    <t>Tetradecanoyl-[acp][c]</t>
  </si>
  <si>
    <t>Tetradecanoyl-[acp][m]</t>
  </si>
  <si>
    <t>Uroporphyrinogen I[c]</t>
  </si>
  <si>
    <t>Coproporphyrinogen I[c]</t>
  </si>
  <si>
    <t>2-Hexaprenyl-6-methoxy-1,4-benzoquinone[m]</t>
  </si>
  <si>
    <t>2-Hexaprenyl-6-methoxyphenol[m]</t>
  </si>
  <si>
    <t>2-Hexaprenyl-3-methyl-6-methoxy-1,4-benzoquinone[m]</t>
  </si>
  <si>
    <t>4-Hydroxybenzoate[c]</t>
  </si>
  <si>
    <t>(S)-3-Hydroxyisobutyrate[m]</t>
  </si>
  <si>
    <t>(R)-3-Hydroxy-3-methyl-2-oxopentanoate[m]</t>
  </si>
  <si>
    <t>(R)-2,3-Dihydroxy-3-methylpentanoate[m]</t>
  </si>
  <si>
    <t>Apo-[carboxylase][c]</t>
  </si>
  <si>
    <t>Taurine[c]</t>
  </si>
  <si>
    <t>Aminoacetaldehyde[c]</t>
  </si>
  <si>
    <t>Lysophospholipid[c]</t>
  </si>
  <si>
    <t>Triacylglycerol[c]</t>
  </si>
  <si>
    <t>tRNA(Asp)[c]</t>
  </si>
  <si>
    <t>L-Aspartyl-tRNA(Asp)[c]</t>
  </si>
  <si>
    <t>tRNA(Asp)[m]</t>
  </si>
  <si>
    <t>L-Aspartyl-tRNA(Asp)[m]</t>
  </si>
  <si>
    <t>tRNA(Glu)[m]</t>
  </si>
  <si>
    <t>L-Glutamyl-tRNA(Glu)[m]</t>
  </si>
  <si>
    <t>tRNA(Glu)[c]</t>
  </si>
  <si>
    <t>L-Glutamyl-tRNA(Glu)[c]</t>
  </si>
  <si>
    <t>all-trans-Hexaprenyl diphosphate[m]</t>
  </si>
  <si>
    <t>all-trans-Hexaprenyl diphosphate[c]</t>
  </si>
  <si>
    <t>4,4-Dimethyl-5alpha-cholesta-8,14,24-trien-3beta-ol[c]</t>
  </si>
  <si>
    <t>Reduced FMN[c]</t>
  </si>
  <si>
    <t>Nitrate[c]</t>
  </si>
  <si>
    <t>1D-myo-Inositol 1,4,5,6-tetrakisphosphate[c]</t>
  </si>
  <si>
    <t>UDP-N-acetyl-D-glucosamine[r]</t>
  </si>
  <si>
    <t>1-Phosphatidyl-D-myo-inositol[r]</t>
  </si>
  <si>
    <t>G00143[r]</t>
  </si>
  <si>
    <t>G00144[r]</t>
  </si>
  <si>
    <t>Acetate[r]</t>
  </si>
  <si>
    <t>Palmitoyl-CoA[r]</t>
  </si>
  <si>
    <t>G00145[r]</t>
  </si>
  <si>
    <t>CoA[r]</t>
  </si>
  <si>
    <t>G00146[r]</t>
  </si>
  <si>
    <t>Phosphatidylethanolamine[r]</t>
  </si>
  <si>
    <t>Diacylglycerol[r]</t>
  </si>
  <si>
    <t>G00147[r]</t>
  </si>
  <si>
    <t>G00148[r]</t>
  </si>
  <si>
    <t>G00149[r]</t>
  </si>
  <si>
    <t>G00140[r]</t>
  </si>
  <si>
    <t>G00141[r]</t>
  </si>
  <si>
    <t>UMP[r]</t>
  </si>
  <si>
    <t>GDP-D-mannose[r]</t>
  </si>
  <si>
    <t>G00004[r]</t>
  </si>
  <si>
    <t>Protein asparagine[r]</t>
  </si>
  <si>
    <t>G00008[r]</t>
  </si>
  <si>
    <t>G00009[r]</t>
  </si>
  <si>
    <t>D-Glucose[r]</t>
  </si>
  <si>
    <t>G00010[r]</t>
  </si>
  <si>
    <t>G00011[r]</t>
  </si>
  <si>
    <t>D-Mannose[r]</t>
  </si>
  <si>
    <t>H2O2[r]</t>
  </si>
  <si>
    <t>G00005[r]</t>
  </si>
  <si>
    <t>G10526[r]</t>
  </si>
  <si>
    <t>G00006[r]</t>
  </si>
  <si>
    <t>Methylamine[c]</t>
  </si>
  <si>
    <t>Hexadecenal[c]</t>
  </si>
  <si>
    <t>Dihydroceramide[c]</t>
  </si>
  <si>
    <t>Fatty acid[r]</t>
  </si>
  <si>
    <t>Sphinganine[r]</t>
  </si>
  <si>
    <t>Dihydroceramide[r]</t>
  </si>
  <si>
    <t>Sphinganine 1-phosphate[r]</t>
  </si>
  <si>
    <t>Phytosphingosine[c]</t>
  </si>
  <si>
    <t>5-Hydroxyisourate[c]</t>
  </si>
  <si>
    <t>5-Hydroxy-2-oxo-4-ureido-2,5-dihydro-1H-imidazole-5-carboxylate[c]</t>
  </si>
  <si>
    <t>G10694[r]</t>
  </si>
  <si>
    <t>S-(Hydroxymethyl)glutathione[c]</t>
  </si>
  <si>
    <t>Dolichyl phosphate D-mannose[g]</t>
  </si>
  <si>
    <t>G00149[g]</t>
  </si>
  <si>
    <t>Dolichyl phosphate[g]</t>
  </si>
  <si>
    <t>G00140[g]</t>
  </si>
  <si>
    <t>1D-myo-Inositol 3-phosphate[c]</t>
  </si>
  <si>
    <t>1,2-Dihydroxy-5-(methylthio)pent-1-en-3-one[c]</t>
  </si>
  <si>
    <t>4-Methylthio-2-oxobutanoic acid[c]</t>
  </si>
  <si>
    <t>1-(1-Alkenyl)-sn-glycero-3-phosphoethanolamine[c]</t>
  </si>
  <si>
    <t>1-(1-Alkenyl)-sn-glycerol[c]</t>
  </si>
  <si>
    <t>2,3-Diketo-5-methylthiopentyl-1-phosphate[c]</t>
  </si>
  <si>
    <t>Heme O[m]</t>
  </si>
  <si>
    <t>Heme A[m]</t>
  </si>
  <si>
    <t>[Enzyme]-cysteine[m]</t>
  </si>
  <si>
    <t>[Enzyme]-S-sulfanylcysteine[m]</t>
  </si>
  <si>
    <t>Episterol[c]</t>
  </si>
  <si>
    <t>4alpha-Methylzymosterol-4-carboxylate[c]</t>
  </si>
  <si>
    <t>3-Keto-4-methylzymosterol[c]</t>
  </si>
  <si>
    <t>4alpha-Methylzymosterol[c]</t>
  </si>
  <si>
    <t>5,7,24(28)-Ergostatrienol[c]</t>
  </si>
  <si>
    <t>Ergosta-5,7,22,24(28)-tetraen-3beta-ol[c]</t>
  </si>
  <si>
    <t>14-Demethyllanosterol[c]</t>
  </si>
  <si>
    <t>2-Methyl-1-hydroxypropyl-ThPP[m]</t>
  </si>
  <si>
    <t>3-Methyl-1-hydroxybutyl-ThPP[m]</t>
  </si>
  <si>
    <t>2-Methyl-1-hydroxybutyl-ThPP[m]</t>
  </si>
  <si>
    <t>Protein serine[r]</t>
  </si>
  <si>
    <t>G13027[r]</t>
  </si>
  <si>
    <t>3-Oxostearoyl-[acp][c]</t>
  </si>
  <si>
    <t>3-Oxostearoyl-[acp][m]</t>
  </si>
  <si>
    <t>3-Hydroxyoctadecanoyl-[acp][c]</t>
  </si>
  <si>
    <t>3-Hydroxyoctadecanoyl-[acp][m]</t>
  </si>
  <si>
    <t>(2E)-Octadecenoyl-[acp][c]</t>
  </si>
  <si>
    <t>(2E)-Octadecenoyl-[acp][m]</t>
  </si>
  <si>
    <t>Octadecanoyl-[acyl-carrier protein][c]</t>
  </si>
  <si>
    <t>Octadecanoyl-[acyl-carrier protein][m]</t>
  </si>
  <si>
    <t>Apoprotein[c]</t>
  </si>
  <si>
    <t>Protein N6-(lipoyl)lysine[c]</t>
  </si>
  <si>
    <t>Lipoyl-[acp][m]</t>
  </si>
  <si>
    <t>Apoprotein[m]</t>
  </si>
  <si>
    <t>Lipoate[c]</t>
  </si>
  <si>
    <t>Lipoyl-AMP[c]</t>
  </si>
  <si>
    <t>(9Z,12Z,15Z)-Octadecatrienoic acid[c]</t>
  </si>
  <si>
    <t>G13044[r]</t>
  </si>
  <si>
    <t>Octadecanoic acid[c]</t>
  </si>
  <si>
    <t>Octadecanoic acid[m]</t>
  </si>
  <si>
    <t>(9Z)-Octadecenoic acid[c]</t>
  </si>
  <si>
    <t>tRNA(Sec)[m]</t>
  </si>
  <si>
    <t>L-Seryl-tRNA(Sec)[m]</t>
  </si>
  <si>
    <t>tRNA(Sec)[c]</t>
  </si>
  <si>
    <t>L-Seryl-tRNA(Sec)[c]</t>
  </si>
  <si>
    <t>Cadaverine[c]</t>
  </si>
  <si>
    <t>Aminopropylcadaverine[c]</t>
  </si>
  <si>
    <t>Tryparedoxin[c]</t>
  </si>
  <si>
    <t>ROOH[c]</t>
  </si>
  <si>
    <t>Tryparedoxin disulfide[c]</t>
  </si>
  <si>
    <t>Ribonucleoside diphosphate[c]</t>
  </si>
  <si>
    <t>2'-Deoxyribonucleoside diphosphate[c]</t>
  </si>
  <si>
    <t>3-Sulfolactate[c]</t>
  </si>
  <si>
    <t>GDP-D-mannose[g]</t>
  </si>
  <si>
    <t>G10694[g]</t>
  </si>
  <si>
    <t>GDP[g]</t>
  </si>
  <si>
    <t>G01813[g]</t>
  </si>
  <si>
    <t>G00309[v]</t>
  </si>
  <si>
    <t>G00319[v]</t>
  </si>
  <si>
    <t>D-Mannose[v]</t>
  </si>
  <si>
    <t>Monolysocardiolipin[c]</t>
  </si>
  <si>
    <t>Cardiolipin[c]</t>
  </si>
  <si>
    <t>Diacylglycerylhomoserine[c]</t>
  </si>
  <si>
    <t>H2S[c]</t>
  </si>
  <si>
    <t>H2S[m]</t>
  </si>
  <si>
    <t>UMP[m]</t>
  </si>
  <si>
    <t>H+[v]</t>
  </si>
  <si>
    <t>L-Arginine[v]</t>
  </si>
  <si>
    <t>L-Asparagine[v]</t>
  </si>
  <si>
    <t>L-Aspartate[v]</t>
  </si>
  <si>
    <t>L-Glutamine[v]</t>
  </si>
  <si>
    <t>Glutathione[v]</t>
  </si>
  <si>
    <t>L-Histidine[v]</t>
  </si>
  <si>
    <t>L-Isoleucine[v]</t>
  </si>
  <si>
    <t>L-Cystine[v]</t>
  </si>
  <si>
    <t>L-Leucine[v]</t>
  </si>
  <si>
    <t>L-Tyrosine[v]</t>
  </si>
  <si>
    <t>FMN[m]</t>
  </si>
  <si>
    <t>Citrate[c] + Isocitrate[m] &lt;=&gt; Citrate[m] + Isocitrate[c]</t>
  </si>
  <si>
    <t>PAS_chr1-1_0401;PAS_chr4_0877</t>
  </si>
  <si>
    <t>Pyruvate[e]</t>
  </si>
  <si>
    <t>H+[e]</t>
  </si>
  <si>
    <t>NH3[e]</t>
  </si>
  <si>
    <t>Citrate[c]</t>
  </si>
  <si>
    <t>L-Methionine[e]</t>
  </si>
  <si>
    <t>L-Arginine[e]</t>
  </si>
  <si>
    <t>L-Lysine[e]</t>
  </si>
  <si>
    <t>L-Proline[e]</t>
  </si>
  <si>
    <t>(S)-Malate[c] + Succinate[m] &lt;=&gt; (S)-Malate[m] + Succinate[c]</t>
  </si>
  <si>
    <t>(S)-Malate[c] + Citrate[m] &lt;=&gt; (S)-Malate[m] + Citrate[c]</t>
  </si>
  <si>
    <t>5-Aminolevulinate[m] &lt;=&gt; 5-Aminolevulinate[c]</t>
  </si>
  <si>
    <t>Carbamoyl phosphate[c] &lt;=&gt; Carbamoyl phosphate[m]</t>
  </si>
  <si>
    <t>Glycine[c] &lt;=&gt; Glycine[m]</t>
  </si>
  <si>
    <t>L-Ornithine[c] + H+[m] &lt;=&gt; L-Ornithine[m] + H+[c]</t>
  </si>
  <si>
    <t>L-Serine[c] &lt;=&gt; L-Serine[m]</t>
  </si>
  <si>
    <t>L-Isoleucine[c] &lt;=&gt; L-Isoleucine[m]</t>
  </si>
  <si>
    <t>L-Threonine[c] &lt;=&gt; L-Threonine[m]</t>
  </si>
  <si>
    <t>L-Proline[c] &lt;=&gt; L-Proline[m]</t>
  </si>
  <si>
    <t>O-Acetyl-L-homoserine[c] &lt;=&gt; O-Acetyl-L-homoserine[m]</t>
  </si>
  <si>
    <t>L-Aspartate[c] + L-Glutamate[m] &lt;=&gt; L-Aspartate[m] + L-Glutamate[c]</t>
  </si>
  <si>
    <t>L-Valine[c] &lt;=&gt; L-Valine[m]</t>
  </si>
  <si>
    <t>L-Asparagine[c] &lt;=&gt; L-Asparagine[m]</t>
  </si>
  <si>
    <t>L-Methionine[c] &lt;=&gt; L-Methionine[m]</t>
  </si>
  <si>
    <t>L-Tryptophan[c] &lt;=&gt; L-Tryptophan[m]</t>
  </si>
  <si>
    <t>L-Tyrosine[c] &lt;=&gt; L-Tyrosine[m]</t>
  </si>
  <si>
    <t>L-Cysteine[c] &lt;=&gt; L-Cysteine[m]</t>
  </si>
  <si>
    <t>L-Glutamine[c] &lt;=&gt; L-Glutamine[m]</t>
  </si>
  <si>
    <t>Carbamoyl phosphate[m]</t>
  </si>
  <si>
    <t>2-Acetolactate[c]</t>
  </si>
  <si>
    <t>O-Acetyl-L-homoserine[m]</t>
  </si>
  <si>
    <t>S-Adenosyl-L-methionine[c] &lt;=&gt; S-Adenosyl-L-methionine[m]</t>
  </si>
  <si>
    <t>S-Adenosyl-L-homocysteine[c] &lt;=&gt; S-Adenosyl-L-homocysteine[m]</t>
  </si>
  <si>
    <t>Dihydrofolate[c] &lt;=&gt; Dihydrofolate[m]</t>
  </si>
  <si>
    <t>Propionate[c] &lt;=&gt; Propionate[m]</t>
  </si>
  <si>
    <t>2-Isopropylmalate[c] &lt;=&gt; 2-Isopropylmalate[m]</t>
  </si>
  <si>
    <t>L-Kynurenine[c] &lt;=&gt; L-Kynurenine[m]</t>
  </si>
  <si>
    <t>Lactaldehyde[c] &lt;=&gt; Lactaldehyde[m]</t>
  </si>
  <si>
    <t>5-Methyltetrahydrofolate[c] &lt;=&gt; 5-Methyltetrahydrofolate[m]</t>
  </si>
  <si>
    <t>2-Dehydropantoate[c] &lt;=&gt; 2-Dehydropantoate[m]</t>
  </si>
  <si>
    <t>O-Acetyl-L-serine[c] &lt;=&gt; O-Acetyl-L-serine[m]</t>
  </si>
  <si>
    <t>2-Oxobutanoate[c] &lt;=&gt; 2-Oxobutanoate[m]</t>
  </si>
  <si>
    <t>2-Phenylethanol[c] &lt;=&gt; 2-Phenylethanol[m]</t>
  </si>
  <si>
    <t>Ethanol[c] &lt;=&gt; Ethanol[m]</t>
  </si>
  <si>
    <t>Acetaldehyde[c] &lt;=&gt; Acetaldehyde[m]</t>
  </si>
  <si>
    <t>Acetate[c] &lt;=&gt; Acetate[m]</t>
  </si>
  <si>
    <t>Acetoacetate[c] &lt;=&gt; Acetoacetate[m]</t>
  </si>
  <si>
    <t>(S)-Dihydroorotate[c] &lt;=&gt; (S)-Dihydroorotate[m]</t>
  </si>
  <si>
    <t>Orotate[c] &lt;=&gt; Orotate[m]</t>
  </si>
  <si>
    <t>Tetrahydrofolate[c] &lt;=&gt; Tetrahydrofolate[m]</t>
  </si>
  <si>
    <t>10-Formyltetrahydrofolate[c] &lt;=&gt; 10-Formyltetrahydrofolate[m]</t>
  </si>
  <si>
    <t>5,10-Methenyltetrahydrofolate[c] &lt;=&gt; 5,10-Methenyltetrahydrofolate[m]</t>
  </si>
  <si>
    <t>(S)-3-Hydroxy-3-methylglutaryl-CoA[c] &lt;=&gt; (S)-3-Hydroxy-3-methylglutaryl-CoA[m]</t>
  </si>
  <si>
    <t>Coproporphyrinogen III[m]</t>
  </si>
  <si>
    <t>(S)-3-Hydroxy-3-methylglutaryl-CoA[m]</t>
  </si>
  <si>
    <t>Propionate[c]</t>
  </si>
  <si>
    <t>Propionate[m]</t>
  </si>
  <si>
    <t>2-Isopropylmalate[c]</t>
  </si>
  <si>
    <t>2-Isopropylmalate[m]</t>
  </si>
  <si>
    <t>L-Kynurenine[m]</t>
  </si>
  <si>
    <t>Lactaldehyde[m]</t>
  </si>
  <si>
    <t>5-Methyltetrahydrofolate[m]</t>
  </si>
  <si>
    <t>2-Dehydropantoate[m]</t>
  </si>
  <si>
    <t>2-Phenylethanol[c]</t>
  </si>
  <si>
    <t>2-Phenylethanol[m]</t>
  </si>
  <si>
    <t>Ethanol[c]</t>
  </si>
  <si>
    <t>Acetoacetate[m]</t>
  </si>
  <si>
    <t>L-Cystine[r]</t>
  </si>
  <si>
    <t>obo.chebi:CHEBI:18302</t>
  </si>
  <si>
    <t>obo.chebi:CHEBI:995</t>
  </si>
  <si>
    <t>obo.chebi:CHEBI:1109</t>
  </si>
  <si>
    <t>obo.chebi:CHEBI:49000</t>
  </si>
  <si>
    <t>obo.chebi:CHEBI:27735</t>
  </si>
  <si>
    <t>obo.chebi:CHEBI:17001</t>
  </si>
  <si>
    <t>1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/f/h25-26,36-37,39,41H,24H2</t>
  </si>
  <si>
    <t>1/C10H15N5O10P2/c11-8-5-9(13-2-12-8)15(3-14-5)10-7(17)6(16)4(24-10)1-23-27(21,22)25-26(18,19)20/h2-4,6-7,10,16-17H,1H2,(H,21,22)(H2,11,12,13)(H2,18,19,20)/t4-,6-,7-,10-/m1/s1/f/h18-19,21H,11H2</t>
  </si>
  <si>
    <t>1/C10H14N5O7P/c11-8-5-9(13-2-12-8)15(3-14-5)10-7(17)6(16)4(22-10)1-21-23(18,19)20/h2-4,6-7,10,16-17H,1H2,(H2,11,12,13)(H2,18,19,20)/t4-,6-,7-,10-/m1/s1/f/h18-19H,11H2</t>
  </si>
  <si>
    <t>1/C10H16N5O13P3/c11-8-5-9(13-2-12-8)15(3-14-5)10-7(17)6(16)4(26-10)1-25-30(21,22)28-31(23,24)27-29(18,19)20/h2-4,6-7,10,16-17H,1H2,(H,21,22)(H,23,24)(H2,11,12,13)(H2,18,19,20)/t4-,6-,7-,10-/m1/s1/f/h18-19,21,23H,11H2</t>
  </si>
  <si>
    <t>obo.chebi:CHEBI:3110</t>
  </si>
  <si>
    <t>1/CO2/c2-1-3</t>
  </si>
  <si>
    <t>1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/f/h23-24,33-34,36,38H,22H2</t>
  </si>
  <si>
    <t>1/H4O7P2/c1-8(2,3)7-9(4,5)6/h(H2,1,2,3)(H2,4,5,6)/p-4/fO7P2/q-4</t>
  </si>
  <si>
    <t>1/H2O/h1H2</t>
  </si>
  <si>
    <t>1/C3H7NO2/c1-2(4)3(5)6/h2H,4H2,1H3,(H,5,6)/t2-/m0/s1/f/h5H</t>
  </si>
  <si>
    <t>obo.chebi:CHEBI:4047</t>
  </si>
  <si>
    <t>1/C5H10N2O3/c6-3(5(9)10)1-2-4(7)8/h3H,1-2,6H2,(H2,7,8)(H,9,10)/t3-/m0/s1/f/h9H,7H2</t>
  </si>
  <si>
    <t>1/C21H27N7O14P2/c22-17-12-19(25-7-24-17)28(8-26-12)21-16(32)14(30)11(41-21)6-39-44(36,37)42-43(34,35)38-5-10-13(29)15(31)20(40-10)27-3-1-2-9(4-27)18(23)33/h1-4,7-8,10-11,13-16,20-21,29-32H,5-6H2,(H5-,22,23,24,25,33,34,35,36,37)/p+1/t10-,11-,13-,14-,15-,16-,20-,21-/m1/s1/fC21H28N7O14P2/h34,36H,22-23H2/q+1</t>
  </si>
  <si>
    <t>1/C21H29N7O14P2/c22-17-12-19(25-7-24-17)28(8-26-12)21-16(32)14(30)11(41-21)6-39-44(36,37)42-43(34,35)38-5-10-13(29)15(31)20(40-10)27-3-1-2-9(4-27)18(23)33/h1,3-4,7-8,10-11,13-16,20-21,29-32H,2,5-6H2,(H2,23,33)(H,34,35)(H,36,37)(H2,22,24,25)/t10-,11-,13-,14-,15-,16-,20-,21-/m1/s1/f/h34,36H,22-23H2</t>
  </si>
  <si>
    <t>1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/fC21H29N7O17P3/h33-34,36,38H,22-23H2/q+1</t>
  </si>
  <si>
    <t>1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/f/h33-34,36,38H,22-23H2</t>
  </si>
  <si>
    <t>1/H3N/h1H3</t>
  </si>
  <si>
    <t>1/O2/c1-2</t>
  </si>
  <si>
    <t>obo.chebi:CHEBI:5697</t>
  </si>
  <si>
    <t>1/H3O4P/c1-5(2,3)4/h(H3,1,2,3,4)/p-3/fO4P/q-3</t>
  </si>
  <si>
    <t>obo.chebi:CHEBI:9533</t>
  </si>
  <si>
    <t>L-Lysine[v]</t>
  </si>
  <si>
    <t>C00001</t>
  </si>
  <si>
    <t>C00002</t>
  </si>
  <si>
    <t>C00003</t>
  </si>
  <si>
    <t>C00004</t>
  </si>
  <si>
    <t>C00005</t>
  </si>
  <si>
    <t>C00006</t>
  </si>
  <si>
    <t>C00007</t>
  </si>
  <si>
    <t>C00008</t>
  </si>
  <si>
    <t>C00009</t>
  </si>
  <si>
    <t>C00010</t>
  </si>
  <si>
    <t>C00011</t>
  </si>
  <si>
    <t>C00012</t>
  </si>
  <si>
    <t>C00013</t>
  </si>
  <si>
    <t>C00014</t>
  </si>
  <si>
    <t>C00015</t>
  </si>
  <si>
    <t>C00016</t>
  </si>
  <si>
    <t>C00017</t>
  </si>
  <si>
    <t>C00019</t>
  </si>
  <si>
    <t>C00020</t>
  </si>
  <si>
    <t>C00021</t>
  </si>
  <si>
    <t>C00022</t>
  </si>
  <si>
    <t>C00024</t>
  </si>
  <si>
    <t>C00025</t>
  </si>
  <si>
    <t>C00026</t>
  </si>
  <si>
    <t>C00027</t>
  </si>
  <si>
    <t>C00029</t>
  </si>
  <si>
    <t>C00030</t>
  </si>
  <si>
    <t>C00031</t>
  </si>
  <si>
    <t>C00032</t>
  </si>
  <si>
    <t>C00033</t>
  </si>
  <si>
    <t>C00035</t>
  </si>
  <si>
    <t>C00036</t>
  </si>
  <si>
    <t>C00037</t>
  </si>
  <si>
    <t>C00039</t>
  </si>
  <si>
    <t>C00040</t>
  </si>
  <si>
    <t>C00041</t>
  </si>
  <si>
    <t>C00042</t>
  </si>
  <si>
    <t>C00043</t>
  </si>
  <si>
    <t>C00044</t>
  </si>
  <si>
    <t>C00046</t>
  </si>
  <si>
    <t>C00047</t>
  </si>
  <si>
    <t>C00048</t>
  </si>
  <si>
    <t>C00049</t>
  </si>
  <si>
    <t>C00051</t>
  </si>
  <si>
    <t>C00053</t>
  </si>
  <si>
    <t>C00054</t>
  </si>
  <si>
    <t>C00055</t>
  </si>
  <si>
    <t>C00058</t>
  </si>
  <si>
    <t>C00059</t>
  </si>
  <si>
    <t>C00061</t>
  </si>
  <si>
    <t>C00062</t>
  </si>
  <si>
    <t>C00063</t>
  </si>
  <si>
    <t>C00064</t>
  </si>
  <si>
    <t>C00065</t>
  </si>
  <si>
    <t>C00066</t>
  </si>
  <si>
    <t>C00067</t>
  </si>
  <si>
    <t>C00068</t>
  </si>
  <si>
    <t>C00073</t>
  </si>
  <si>
    <t>C00074</t>
  </si>
  <si>
    <t>C00075</t>
  </si>
  <si>
    <t>C00077</t>
  </si>
  <si>
    <t>C00078</t>
  </si>
  <si>
    <t>C00079</t>
  </si>
  <si>
    <t>C00080</t>
  </si>
  <si>
    <t>C00082</t>
  </si>
  <si>
    <t>C00083</t>
  </si>
  <si>
    <t>C00084</t>
  </si>
  <si>
    <t>C00086</t>
  </si>
  <si>
    <t>C00087</t>
  </si>
  <si>
    <t>C00091</t>
  </si>
  <si>
    <t>C00093</t>
  </si>
  <si>
    <t>C00094</t>
  </si>
  <si>
    <t>C00096</t>
  </si>
  <si>
    <t>C00097</t>
  </si>
  <si>
    <t>C00099</t>
  </si>
  <si>
    <t>C00100</t>
  </si>
  <si>
    <t>C00101</t>
  </si>
  <si>
    <t>C00103</t>
  </si>
  <si>
    <t>C00105</t>
  </si>
  <si>
    <t>C00106</t>
  </si>
  <si>
    <t>C00108</t>
  </si>
  <si>
    <t>C00109</t>
  </si>
  <si>
    <t>C00110</t>
  </si>
  <si>
    <t>C00111</t>
  </si>
  <si>
    <t>C00112</t>
  </si>
  <si>
    <t>C00114</t>
  </si>
  <si>
    <t>C00116</t>
  </si>
  <si>
    <t>C00117</t>
  </si>
  <si>
    <t>C00118</t>
  </si>
  <si>
    <t>C00119</t>
  </si>
  <si>
    <t>C00120</t>
  </si>
  <si>
    <t>C00121</t>
  </si>
  <si>
    <t>C00122</t>
  </si>
  <si>
    <t>C00123</t>
  </si>
  <si>
    <t>C00125</t>
  </si>
  <si>
    <t>C00126</t>
  </si>
  <si>
    <t>C00127</t>
  </si>
  <si>
    <t>C00129</t>
  </si>
  <si>
    <t>C00130</t>
  </si>
  <si>
    <t>C00131</t>
  </si>
  <si>
    <t>C00132</t>
  </si>
  <si>
    <t>C00134</t>
  </si>
  <si>
    <t>C00135</t>
  </si>
  <si>
    <t>C00136</t>
  </si>
  <si>
    <t>C00137</t>
  </si>
  <si>
    <t>C00138</t>
  </si>
  <si>
    <t>C00139</t>
  </si>
  <si>
    <t>C00140</t>
  </si>
  <si>
    <t>C00141</t>
  </si>
  <si>
    <t>C00143</t>
  </si>
  <si>
    <t>C00144</t>
  </si>
  <si>
    <t>C00147</t>
  </si>
  <si>
    <t>C00148</t>
  </si>
  <si>
    <t>C00149</t>
  </si>
  <si>
    <t>C00152</t>
  </si>
  <si>
    <t>C00153</t>
  </si>
  <si>
    <t>C00154</t>
  </si>
  <si>
    <t>C00155</t>
  </si>
  <si>
    <t>C00156</t>
  </si>
  <si>
    <t>C00157</t>
  </si>
  <si>
    <t>C00158</t>
  </si>
  <si>
    <t>C00159</t>
  </si>
  <si>
    <t>C00162</t>
  </si>
  <si>
    <t>C00163</t>
  </si>
  <si>
    <t>C00164</t>
  </si>
  <si>
    <t>C00165</t>
  </si>
  <si>
    <t>C00166</t>
  </si>
  <si>
    <t>C00169</t>
  </si>
  <si>
    <t>C00170</t>
  </si>
  <si>
    <t>C00183</t>
  </si>
  <si>
    <t>C00184</t>
  </si>
  <si>
    <t>C00185</t>
  </si>
  <si>
    <t>C00186</t>
  </si>
  <si>
    <t>C00187</t>
  </si>
  <si>
    <t>C00188</t>
  </si>
  <si>
    <t>C00189</t>
  </si>
  <si>
    <t>C00195</t>
  </si>
  <si>
    <t>C00197</t>
  </si>
  <si>
    <t>C00199</t>
  </si>
  <si>
    <t>C00206</t>
  </si>
  <si>
    <t>C00208</t>
  </si>
  <si>
    <t>C00212</t>
  </si>
  <si>
    <t>C00218</t>
  </si>
  <si>
    <t>C00222</t>
  </si>
  <si>
    <t>C00224</t>
  </si>
  <si>
    <t>C00229</t>
  </si>
  <si>
    <t>C00231</t>
  </si>
  <si>
    <t>C00232</t>
  </si>
  <si>
    <t>C00233</t>
  </si>
  <si>
    <t>C00234</t>
  </si>
  <si>
    <t>C00235</t>
  </si>
  <si>
    <t>C00236</t>
  </si>
  <si>
    <t>C00239</t>
  </si>
  <si>
    <t>C00242</t>
  </si>
  <si>
    <t>C00244</t>
  </si>
  <si>
    <t>C00245</t>
  </si>
  <si>
    <t>C00249</t>
  </si>
  <si>
    <t>C00251</t>
  </si>
  <si>
    <t>C00253</t>
  </si>
  <si>
    <t>C00254</t>
  </si>
  <si>
    <t>C00255</t>
  </si>
  <si>
    <t>C00256</t>
  </si>
  <si>
    <t>C00257</t>
  </si>
  <si>
    <t>C00262</t>
  </si>
  <si>
    <t>C00263</t>
  </si>
  <si>
    <t>C00266</t>
  </si>
  <si>
    <t>C00267</t>
  </si>
  <si>
    <t>C00268</t>
  </si>
  <si>
    <t>C00269</t>
  </si>
  <si>
    <t>C00275</t>
  </si>
  <si>
    <t>C00279</t>
  </si>
  <si>
    <t>C00283</t>
  </si>
  <si>
    <t>C00286</t>
  </si>
  <si>
    <t>C00294</t>
  </si>
  <si>
    <t>C00295</t>
  </si>
  <si>
    <t>C00299</t>
  </si>
  <si>
    <t>C00301</t>
  </si>
  <si>
    <t>C00307</t>
  </si>
  <si>
    <t>C00311</t>
  </si>
  <si>
    <t>C00315</t>
  </si>
  <si>
    <t>C00319</t>
  </si>
  <si>
    <t>C00320</t>
  </si>
  <si>
    <t>C00322</t>
  </si>
  <si>
    <t>C00327</t>
  </si>
  <si>
    <t>C00328</t>
  </si>
  <si>
    <t>C00330</t>
  </si>
  <si>
    <t>C00332</t>
  </si>
  <si>
    <t>C00334</t>
  </si>
  <si>
    <t>C00337</t>
  </si>
  <si>
    <t>C00341</t>
  </si>
  <si>
    <t>C00342</t>
  </si>
  <si>
    <t>C00343</t>
  </si>
  <si>
    <t>C00344</t>
  </si>
  <si>
    <t>C00345</t>
  </si>
  <si>
    <t>C00346</t>
  </si>
  <si>
    <t>C00350</t>
  </si>
  <si>
    <t>C00352</t>
  </si>
  <si>
    <t>C00353</t>
  </si>
  <si>
    <t>C00356</t>
  </si>
  <si>
    <t>C00357</t>
  </si>
  <si>
    <t>C00360</t>
  </si>
  <si>
    <t>C00361</t>
  </si>
  <si>
    <t>C00362</t>
  </si>
  <si>
    <t>C00363</t>
  </si>
  <si>
    <t>C00364</t>
  </si>
  <si>
    <t>C00365</t>
  </si>
  <si>
    <t>C00366</t>
  </si>
  <si>
    <t>C00369</t>
  </si>
  <si>
    <t>C00370</t>
  </si>
  <si>
    <t>C00378</t>
  </si>
  <si>
    <t>C00380</t>
  </si>
  <si>
    <t>C00381</t>
  </si>
  <si>
    <t>C00385</t>
  </si>
  <si>
    <t>C00387</t>
  </si>
  <si>
    <t>C00390</t>
  </si>
  <si>
    <t>C00399</t>
  </si>
  <si>
    <t>C00407</t>
  </si>
  <si>
    <t>C00415</t>
  </si>
  <si>
    <t>C00416</t>
  </si>
  <si>
    <t>C00418</t>
  </si>
  <si>
    <t>C00422</t>
  </si>
  <si>
    <t>C00430</t>
  </si>
  <si>
    <t>C00437</t>
  </si>
  <si>
    <t>C00438</t>
  </si>
  <si>
    <t>C00440</t>
  </si>
  <si>
    <t>C00441</t>
  </si>
  <si>
    <t>C00445</t>
  </si>
  <si>
    <t>C00448</t>
  </si>
  <si>
    <t>C00449</t>
  </si>
  <si>
    <t>C00455</t>
  </si>
  <si>
    <t>C00458</t>
  </si>
  <si>
    <t>C00459</t>
  </si>
  <si>
    <t>C00460</t>
  </si>
  <si>
    <t>C00461</t>
  </si>
  <si>
    <t>C00463</t>
  </si>
  <si>
    <t>C00469</t>
  </si>
  <si>
    <t>C00472</t>
  </si>
  <si>
    <t>C00475</t>
  </si>
  <si>
    <t>C00487</t>
  </si>
  <si>
    <t>C00491</t>
  </si>
  <si>
    <t>C00493</t>
  </si>
  <si>
    <t>C00499</t>
  </si>
  <si>
    <t>C00504</t>
  </si>
  <si>
    <t>C00509</t>
  </si>
  <si>
    <t>C00517</t>
  </si>
  <si>
    <t>C00522</t>
  </si>
  <si>
    <t>C00526</t>
  </si>
  <si>
    <t>C00527</t>
  </si>
  <si>
    <t>C00533</t>
  </si>
  <si>
    <t>C00544</t>
  </si>
  <si>
    <t>C00546</t>
  </si>
  <si>
    <t>C00559</t>
  </si>
  <si>
    <t>C00568</t>
  </si>
  <si>
    <t>C00570</t>
  </si>
  <si>
    <t>C00575</t>
  </si>
  <si>
    <t>C00577</t>
  </si>
  <si>
    <t>C00588</t>
  </si>
  <si>
    <t>C00601</t>
  </si>
  <si>
    <t>C00603</t>
  </si>
  <si>
    <t>C00606</t>
  </si>
  <si>
    <t>C00617</t>
  </si>
  <si>
    <t>C00619</t>
  </si>
  <si>
    <t>C00620</t>
  </si>
  <si>
    <t>C00621</t>
  </si>
  <si>
    <t>C00624</t>
  </si>
  <si>
    <t>C00630</t>
  </si>
  <si>
    <t>C00631</t>
  </si>
  <si>
    <t>C00632</t>
  </si>
  <si>
    <t>C00636</t>
  </si>
  <si>
    <t>C00641</t>
  </si>
  <si>
    <t>C00655</t>
  </si>
  <si>
    <t>C00665</t>
  </si>
  <si>
    <t>C00668</t>
  </si>
  <si>
    <t>C00669</t>
  </si>
  <si>
    <t>C00670</t>
  </si>
  <si>
    <t>C00671</t>
  </si>
  <si>
    <t>C00672</t>
  </si>
  <si>
    <t>C00681</t>
  </si>
  <si>
    <t>C00689</t>
  </si>
  <si>
    <t>C00705</t>
  </si>
  <si>
    <t>C00712</t>
  </si>
  <si>
    <t>C00718</t>
  </si>
  <si>
    <t>C00725</t>
  </si>
  <si>
    <t>C00734</t>
  </si>
  <si>
    <t>C00748</t>
  </si>
  <si>
    <t>C00751</t>
  </si>
  <si>
    <t>C00787</t>
  </si>
  <si>
    <t>C00794</t>
  </si>
  <si>
    <t>C00836</t>
  </si>
  <si>
    <t>C00857</t>
  </si>
  <si>
    <t>C00860</t>
  </si>
  <si>
    <t>C00864</t>
  </si>
  <si>
    <t>C00868</t>
  </si>
  <si>
    <t>C00870</t>
  </si>
  <si>
    <t>C00877</t>
  </si>
  <si>
    <t>C00882</t>
  </si>
  <si>
    <t>C00886</t>
  </si>
  <si>
    <t>C00890</t>
  </si>
  <si>
    <t>(PHO3)n</t>
  </si>
  <si>
    <t>C00900</t>
  </si>
  <si>
    <t>C00909</t>
  </si>
  <si>
    <t>C00921</t>
  </si>
  <si>
    <t>C00931</t>
  </si>
  <si>
    <t>C00942</t>
  </si>
  <si>
    <t>C00944</t>
  </si>
  <si>
    <t>C00954</t>
  </si>
  <si>
    <t>C00956</t>
  </si>
  <si>
    <t>C00957</t>
  </si>
  <si>
    <t>C00965</t>
  </si>
  <si>
    <t>C00966</t>
  </si>
  <si>
    <t>C00974</t>
  </si>
  <si>
    <t>C00979</t>
  </si>
  <si>
    <t>C00986</t>
  </si>
  <si>
    <t>C00996</t>
  </si>
  <si>
    <t>C00999</t>
  </si>
  <si>
    <t>C01005</t>
  </si>
  <si>
    <t>C01010</t>
  </si>
  <si>
    <t>C01024</t>
  </si>
  <si>
    <t>C01031</t>
  </si>
  <si>
    <t>C01051</t>
  </si>
  <si>
    <t>C01054</t>
  </si>
  <si>
    <t>C01061</t>
  </si>
  <si>
    <t>C01077</t>
  </si>
  <si>
    <t>C01079</t>
  </si>
  <si>
    <t>C01081</t>
  </si>
  <si>
    <t>C01083</t>
  </si>
  <si>
    <t>C01096</t>
  </si>
  <si>
    <t>C01100</t>
  </si>
  <si>
    <t>C01102</t>
  </si>
  <si>
    <t>C01103</t>
  </si>
  <si>
    <t>C01107</t>
  </si>
  <si>
    <t>C01120</t>
  </si>
  <si>
    <t>C01134</t>
  </si>
  <si>
    <t>C01137</t>
  </si>
  <si>
    <t>C01143</t>
  </si>
  <si>
    <t>C01144</t>
  </si>
  <si>
    <t>C01164</t>
  </si>
  <si>
    <t>C01165</t>
  </si>
  <si>
    <t>C01177</t>
  </si>
  <si>
    <t>C01179</t>
  </si>
  <si>
    <t>C01180</t>
  </si>
  <si>
    <t>C01181</t>
  </si>
  <si>
    <t>C01185</t>
  </si>
  <si>
    <t>C01189</t>
  </si>
  <si>
    <t>C01190</t>
  </si>
  <si>
    <t>C01192</t>
  </si>
  <si>
    <t>C01194</t>
  </si>
  <si>
    <t>C01209</t>
  </si>
  <si>
    <t>C01220</t>
  </si>
  <si>
    <t>C01230</t>
  </si>
  <si>
    <t>C01233</t>
  </si>
  <si>
    <t>C01236</t>
  </si>
  <si>
    <t>C01241</t>
  </si>
  <si>
    <t>C01242</t>
  </si>
  <si>
    <t>C01245</t>
  </si>
  <si>
    <t>C01246</t>
  </si>
  <si>
    <t>C01250</t>
  </si>
  <si>
    <t>C01251</t>
  </si>
  <si>
    <t>C01252</t>
  </si>
  <si>
    <t>C01260</t>
  </si>
  <si>
    <t>C01267</t>
  </si>
  <si>
    <t>C01268</t>
  </si>
  <si>
    <t>C01269</t>
  </si>
  <si>
    <t>C01277</t>
  </si>
  <si>
    <t>C01300</t>
  </si>
  <si>
    <t>C01302</t>
  </si>
  <si>
    <t>C01304</t>
  </si>
  <si>
    <t>C01335</t>
  </si>
  <si>
    <t>C01346</t>
  </si>
  <si>
    <t>C01352</t>
  </si>
  <si>
    <t>C01419</t>
  </si>
  <si>
    <t>C01530</t>
  </si>
  <si>
    <t>C01595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</si>
  <si>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</si>
  <si>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</si>
  <si>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</si>
  <si>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</si>
  <si>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</si>
  <si>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</si>
  <si>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</si>
  <si>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</si>
  <si>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</si>
  <si>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</si>
  <si>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</si>
  <si>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</si>
  <si>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</si>
  <si>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</si>
  <si>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</si>
  <si>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</si>
  <si>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</si>
  <si>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</si>
  <si>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C01653</t>
  </si>
  <si>
    <t>C01672</t>
  </si>
  <si>
    <t>C01694</t>
  </si>
  <si>
    <t>C01724</t>
  </si>
  <si>
    <t>C01832</t>
  </si>
  <si>
    <t>C01847</t>
  </si>
  <si>
    <t>C01879</t>
  </si>
  <si>
    <t>C01909</t>
  </si>
  <si>
    <t>C01929</t>
  </si>
  <si>
    <t>C01931</t>
  </si>
  <si>
    <t>C01944</t>
  </si>
  <si>
    <t>C01977</t>
  </si>
  <si>
    <t>C02038</t>
  </si>
  <si>
    <t>C02047</t>
  </si>
  <si>
    <t>C02051</t>
  </si>
  <si>
    <t>C02090</t>
  </si>
  <si>
    <t>C02163</t>
  </si>
  <si>
    <t>C02165</t>
  </si>
  <si>
    <t>C02188</t>
  </si>
  <si>
    <t>C02189</t>
  </si>
  <si>
    <t>C02191</t>
  </si>
  <si>
    <t>C02220</t>
  </si>
  <si>
    <t>C02223</t>
  </si>
  <si>
    <t>C02226</t>
  </si>
  <si>
    <t>C02282</t>
  </si>
  <si>
    <t>C02291</t>
  </si>
  <si>
    <t>C02350</t>
  </si>
  <si>
    <t>C02412</t>
  </si>
  <si>
    <t>C02430</t>
  </si>
  <si>
    <t>C02463</t>
  </si>
  <si>
    <t>C02504</t>
  </si>
  <si>
    <t>C02530</t>
  </si>
  <si>
    <t>C02553</t>
  </si>
  <si>
    <t>C02554</t>
  </si>
  <si>
    <t>C02571</t>
  </si>
  <si>
    <t>C02593</t>
  </si>
  <si>
    <t>C02631</t>
  </si>
  <si>
    <t>C02637</t>
  </si>
  <si>
    <t>C02679</t>
  </si>
  <si>
    <t>C02693</t>
  </si>
  <si>
    <t>C02700</t>
  </si>
  <si>
    <t>C02702</t>
  </si>
  <si>
    <t>C02737</t>
  </si>
  <si>
    <t>C02739</t>
  </si>
  <si>
    <t>C02741</t>
  </si>
  <si>
    <t>C02764</t>
  </si>
  <si>
    <t>C02839</t>
  </si>
  <si>
    <t>C02934</t>
  </si>
  <si>
    <t>C02938</t>
  </si>
  <si>
    <t>C02939</t>
  </si>
  <si>
    <t>C02940</t>
  </si>
  <si>
    <t>C02972</t>
  </si>
  <si>
    <t>C02984</t>
  </si>
  <si>
    <t>C02987</t>
  </si>
  <si>
    <t>C02988</t>
  </si>
  <si>
    <t>C02992</t>
  </si>
  <si>
    <t>C03021</t>
  </si>
  <si>
    <t>C03069</t>
  </si>
  <si>
    <t>C03082</t>
  </si>
  <si>
    <t>C03090</t>
  </si>
  <si>
    <t>C03125</t>
  </si>
  <si>
    <t>C03127</t>
  </si>
  <si>
    <t>C03170</t>
  </si>
  <si>
    <t>C03175</t>
  </si>
  <si>
    <t>C03221</t>
  </si>
  <si>
    <t>C03227</t>
  </si>
  <si>
    <t>C03232</t>
  </si>
  <si>
    <t>C03263</t>
  </si>
  <si>
    <t>C03287</t>
  </si>
  <si>
    <t>C03294</t>
  </si>
  <si>
    <t>C03344</t>
  </si>
  <si>
    <t>C03345</t>
  </si>
  <si>
    <t>C03360</t>
  </si>
  <si>
    <t>C03372</t>
  </si>
  <si>
    <t>C03373</t>
  </si>
  <si>
    <t>C03402</t>
  </si>
  <si>
    <t>C03406</t>
  </si>
  <si>
    <t>C03428</t>
  </si>
  <si>
    <t>C03451</t>
  </si>
  <si>
    <t>C03460</t>
  </si>
  <si>
    <t>C03479</t>
  </si>
  <si>
    <t>C03492</t>
  </si>
  <si>
    <t>C03506</t>
  </si>
  <si>
    <t>C03511</t>
  </si>
  <si>
    <t>C03512</t>
  </si>
  <si>
    <t>C03641</t>
  </si>
  <si>
    <t>C03648</t>
  </si>
  <si>
    <t>C03688</t>
  </si>
  <si>
    <t>C03722</t>
  </si>
  <si>
    <t>C03723</t>
  </si>
  <si>
    <t>C03793</t>
  </si>
  <si>
    <t>C03794</t>
  </si>
  <si>
    <t>C03824</t>
  </si>
  <si>
    <t>C03838</t>
  </si>
  <si>
    <t>C03862</t>
  </si>
  <si>
    <t>C03881</t>
  </si>
  <si>
    <t>C03892</t>
  </si>
  <si>
    <t>C03912</t>
  </si>
  <si>
    <t>C03939</t>
  </si>
  <si>
    <t>C04002</t>
  </si>
  <si>
    <t>C04006</t>
  </si>
  <si>
    <t>C04036</t>
  </si>
  <si>
    <t>C04037</t>
  </si>
  <si>
    <t>C04039</t>
  </si>
  <si>
    <t>C04076</t>
  </si>
  <si>
    <t>C04088</t>
  </si>
  <si>
    <t>C04125</t>
  </si>
  <si>
    <t>C04133</t>
  </si>
  <si>
    <t>C04158</t>
  </si>
  <si>
    <t>C04181</t>
  </si>
  <si>
    <t>C04188</t>
  </si>
  <si>
    <t>C04230</t>
  </si>
  <si>
    <t>C04232</t>
  </si>
  <si>
    <t>C04236</t>
  </si>
  <si>
    <t>C04246</t>
  </si>
  <si>
    <t>C04253</t>
  </si>
  <si>
    <t>C04272</t>
  </si>
  <si>
    <t>C04294</t>
  </si>
  <si>
    <t>C04302</t>
  </si>
  <si>
    <t>C04308</t>
  </si>
  <si>
    <t>C04327</t>
  </si>
  <si>
    <t>C04332</t>
  </si>
  <si>
    <t>C04352</t>
  </si>
  <si>
    <t>C04376</t>
  </si>
  <si>
    <t>C04405</t>
  </si>
  <si>
    <t>C04409</t>
  </si>
  <si>
    <t>C04411</t>
  </si>
  <si>
    <t>C04432</t>
  </si>
  <si>
    <t>C04438</t>
  </si>
  <si>
    <t>C04441</t>
  </si>
  <si>
    <t>C04454</t>
  </si>
  <si>
    <t>C04500</t>
  </si>
  <si>
    <t>C04501</t>
  </si>
  <si>
    <t>C04525</t>
  </si>
  <si>
    <t>C04549</t>
  </si>
  <si>
    <t>C04556</t>
  </si>
  <si>
    <t>C04564</t>
  </si>
  <si>
    <t>C04570</t>
  </si>
  <si>
    <t>C04582</t>
  </si>
  <si>
    <t>C04618</t>
  </si>
  <si>
    <t>C04619</t>
  </si>
  <si>
    <t>C04620</t>
  </si>
  <si>
    <t>C04633</t>
  </si>
  <si>
    <t>C04635</t>
  </si>
  <si>
    <t>C04637</t>
  </si>
  <si>
    <t>C04640</t>
  </si>
  <si>
    <t>C04666</t>
  </si>
  <si>
    <t>C04677</t>
  </si>
  <si>
    <t>C04688</t>
  </si>
  <si>
    <t>C04691</t>
  </si>
  <si>
    <t>C04692</t>
  </si>
  <si>
    <t>C04732</t>
  </si>
  <si>
    <t>C04734</t>
  </si>
  <si>
    <t>C04751</t>
  </si>
  <si>
    <t>C04752</t>
  </si>
  <si>
    <t>C04807</t>
  </si>
  <si>
    <t>C04823</t>
  </si>
  <si>
    <t>C04874</t>
  </si>
  <si>
    <t>C9H13N5O4</t>
  </si>
  <si>
    <t>C04895</t>
  </si>
  <si>
    <t>C04896</t>
  </si>
  <si>
    <t>C15H25N5O15P2</t>
  </si>
  <si>
    <t>C04916</t>
  </si>
  <si>
    <t>C05103</t>
  </si>
  <si>
    <t>C05108</t>
  </si>
  <si>
    <t>C05125</t>
  </si>
  <si>
    <t>C05198</t>
  </si>
  <si>
    <t>C05223</t>
  </si>
  <si>
    <t>C05258</t>
  </si>
  <si>
    <t>C05259</t>
  </si>
  <si>
    <t>C05260</t>
  </si>
  <si>
    <t>C05261</t>
  </si>
  <si>
    <t>C05262</t>
  </si>
  <si>
    <t>C05263</t>
  </si>
  <si>
    <t>C05264</t>
  </si>
  <si>
    <t>C05265</t>
  </si>
  <si>
    <t>C05266</t>
  </si>
  <si>
    <t>C05267</t>
  </si>
  <si>
    <t>C05268</t>
  </si>
  <si>
    <t>C05269</t>
  </si>
  <si>
    <t>C05270</t>
  </si>
  <si>
    <t>C05271</t>
  </si>
  <si>
    <t>C05272</t>
  </si>
  <si>
    <t>C05273</t>
  </si>
  <si>
    <t>C05274</t>
  </si>
  <si>
    <t>C05275</t>
  </si>
  <si>
    <t>C05276</t>
  </si>
  <si>
    <t>C05309</t>
  </si>
  <si>
    <t>C05345</t>
  </si>
  <si>
    <t>C05378</t>
  </si>
  <si>
    <t>C05379</t>
  </si>
  <si>
    <t>C05381</t>
  </si>
  <si>
    <t>C05382</t>
  </si>
  <si>
    <t>C05437</t>
  </si>
  <si>
    <t>C05440</t>
  </si>
  <si>
    <t>C05512</t>
  </si>
  <si>
    <t>C05528</t>
  </si>
  <si>
    <t>C05533</t>
  </si>
  <si>
    <t>C05535</t>
  </si>
  <si>
    <t>C05544</t>
  </si>
  <si>
    <t>C05545</t>
  </si>
  <si>
    <t>C05546</t>
  </si>
  <si>
    <t>C05552</t>
  </si>
  <si>
    <t>C05560</t>
  </si>
  <si>
    <t>C05634</t>
  </si>
  <si>
    <t>C05635</t>
  </si>
  <si>
    <t>C05653</t>
  </si>
  <si>
    <t>C05662</t>
  </si>
  <si>
    <t>C05665</t>
  </si>
  <si>
    <t>C05744</t>
  </si>
  <si>
    <t>C05745</t>
  </si>
  <si>
    <t>C05746</t>
  </si>
  <si>
    <t>C05747</t>
  </si>
  <si>
    <t>C05748</t>
  </si>
  <si>
    <t>C05749</t>
  </si>
  <si>
    <t>C05750</t>
  </si>
  <si>
    <t>C05751</t>
  </si>
  <si>
    <t>C05752</t>
  </si>
  <si>
    <t>C05753</t>
  </si>
  <si>
    <t>C05754</t>
  </si>
  <si>
    <t>C05755</t>
  </si>
  <si>
    <t>C05756</t>
  </si>
  <si>
    <t>C05757</t>
  </si>
  <si>
    <t>C05758</t>
  </si>
  <si>
    <t>C05759</t>
  </si>
  <si>
    <t>C05760</t>
  </si>
  <si>
    <t>C05761</t>
  </si>
  <si>
    <t>C05762</t>
  </si>
  <si>
    <t>C05763</t>
  </si>
  <si>
    <t>C05764</t>
  </si>
  <si>
    <t>C05766</t>
  </si>
  <si>
    <t>C05768</t>
  </si>
  <si>
    <t>C05778</t>
  </si>
  <si>
    <t>C05802</t>
  </si>
  <si>
    <t>C05803</t>
  </si>
  <si>
    <t>C05804</t>
  </si>
  <si>
    <t>C05805</t>
  </si>
  <si>
    <t>C05841</t>
  </si>
  <si>
    <t>C05853</t>
  </si>
  <si>
    <t>C8H10O</t>
  </si>
  <si>
    <t>C05921</t>
  </si>
  <si>
    <t>C05922</t>
  </si>
  <si>
    <t>C05980</t>
  </si>
  <si>
    <t>C05999</t>
  </si>
  <si>
    <t>C06000</t>
  </si>
  <si>
    <t>C06001</t>
  </si>
  <si>
    <t>C06002</t>
  </si>
  <si>
    <t>C06006</t>
  </si>
  <si>
    <t>C06007</t>
  </si>
  <si>
    <t>C06032</t>
  </si>
  <si>
    <t>C06112</t>
  </si>
  <si>
    <t>C06113</t>
  </si>
  <si>
    <t>C06123</t>
  </si>
  <si>
    <t>C06124</t>
  </si>
  <si>
    <t>C06249</t>
  </si>
  <si>
    <t>C06250</t>
  </si>
  <si>
    <t>C06254</t>
  </si>
  <si>
    <t>C06427</t>
  </si>
  <si>
    <t>C06481</t>
  </si>
  <si>
    <t>C06735</t>
  </si>
  <si>
    <t>C09332</t>
  </si>
  <si>
    <t>C11355</t>
  </si>
  <si>
    <t>C11455</t>
  </si>
  <si>
    <t>C11482</t>
  </si>
  <si>
    <t>C11555</t>
  </si>
  <si>
    <t>C11821</t>
  </si>
  <si>
    <t>C12126</t>
  </si>
  <si>
    <t>C12144</t>
  </si>
  <si>
    <t>C12248</t>
  </si>
  <si>
    <t>C12455</t>
  </si>
  <si>
    <t>C13425</t>
  </si>
  <si>
    <t>C14180</t>
  </si>
  <si>
    <t>S-(Hydroxymethyl)glutathione</t>
  </si>
  <si>
    <t>C14463</t>
  </si>
  <si>
    <t>C14818</t>
  </si>
  <si>
    <t>C15498</t>
  </si>
  <si>
    <t>C15522</t>
  </si>
  <si>
    <t>C15556</t>
  </si>
  <si>
    <t>C15606</t>
  </si>
  <si>
    <t>C15645</t>
  </si>
  <si>
    <t>C15650</t>
  </si>
  <si>
    <t>C15670</t>
  </si>
  <si>
    <t>C15672</t>
  </si>
  <si>
    <t>C15777</t>
  </si>
  <si>
    <t>C15778</t>
  </si>
  <si>
    <t>C15808</t>
  </si>
  <si>
    <t>C15811</t>
  </si>
  <si>
    <t>C15812</t>
  </si>
  <si>
    <t>C15816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</si>
  <si>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</si>
  <si>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</si>
  <si>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</si>
  <si>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</si>
  <si>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</si>
  <si>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</si>
  <si>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</si>
  <si>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</si>
  <si>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</si>
  <si>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C16069</t>
  </si>
  <si>
    <t>C16219</t>
  </si>
  <si>
    <t>C16220</t>
  </si>
  <si>
    <t>C16221</t>
  </si>
  <si>
    <t>C16237</t>
  </si>
  <si>
    <t>C16238</t>
  </si>
  <si>
    <t>C16239</t>
  </si>
  <si>
    <t>C16240</t>
  </si>
  <si>
    <t>C16254</t>
  </si>
  <si>
    <t>C16255</t>
  </si>
  <si>
    <t>C16300</t>
  </si>
  <si>
    <t>C16565</t>
  </si>
  <si>
    <t>C16636</t>
  </si>
  <si>
    <t>C16663</t>
  </si>
  <si>
    <t>C16664</t>
  </si>
  <si>
    <t>C16739</t>
  </si>
  <si>
    <t>C18129</t>
  </si>
  <si>
    <t>C18168</t>
  </si>
  <si>
    <t>KEEG-ENTRY</t>
  </si>
  <si>
    <t>obo.chebi:CHEBI:52641</t>
  </si>
  <si>
    <t>obo.chebi:CHEBI:32816</t>
  </si>
  <si>
    <t>obo.chebi:CHEBI:17908</t>
  </si>
  <si>
    <t>obo.chebi:CHEBI:17513</t>
  </si>
  <si>
    <t>obo.chebi:CHEBI:15378</t>
  </si>
  <si>
    <t>obo.chebi:CHEBI:30915</t>
  </si>
  <si>
    <t>obo.chebi:CHEBI:16015</t>
  </si>
  <si>
    <t>obo.chebi:CHEBI:17549</t>
  </si>
  <si>
    <t>obo.chebi:CHEBI:18097</t>
  </si>
  <si>
    <t>obo.chebi:CHEBI:17627</t>
  </si>
  <si>
    <t>obo.chebi:CHEBI:1463</t>
  </si>
  <si>
    <t>obo.chebi:CHEBI:15812</t>
  </si>
  <si>
    <t>obo.chebi:CHEBI:15809</t>
  </si>
  <si>
    <t>obo.chebi:CHEBI:17499</t>
  </si>
  <si>
    <t>obo.chebi:CHEBI:17002</t>
  </si>
  <si>
    <t>obo.chebi:CHEBI:18359</t>
  </si>
  <si>
    <t>obo.chebi:CHEBI:16139</t>
  </si>
  <si>
    <t>obo.chebi:CHEBI:15889</t>
  </si>
  <si>
    <t>obo.chebi:CHEBI:37424</t>
  </si>
  <si>
    <t>obo.chebi:CHEBI:15817</t>
  </si>
  <si>
    <t>obo.chebi:CHEBI:47909</t>
  </si>
  <si>
    <t>obo.chebi:CHEBI:29182</t>
  </si>
  <si>
    <t>obo.chebi:CHEBI:29170</t>
  </si>
  <si>
    <t>obo.chebi:CHEBI:15804</t>
  </si>
  <si>
    <t>obo.chebi:CHEBI:16882</t>
  </si>
  <si>
    <t>obo.chebi:CHEBI:29171</t>
  </si>
  <si>
    <t>obo.chebi:CHEBI:29172</t>
  </si>
  <si>
    <t>obo.chebi:CHEBI:29167</t>
  </si>
  <si>
    <t>obo.chebi:CHEBI:29168</t>
  </si>
  <si>
    <t>obo.chebi:CHEBI:29176</t>
  </si>
  <si>
    <t>obo.chebi:CHEBI:29178</t>
  </si>
  <si>
    <t>obo.chebi:CHEBI:29174</t>
  </si>
  <si>
    <t>obo.chebi:CHEBI:29169</t>
  </si>
  <si>
    <t>obo.chebi:CHEBI:29185</t>
  </si>
  <si>
    <t>obo.chebi:CHEBI:29173</t>
  </si>
  <si>
    <t>obo.chebi:CHEBI:29184</t>
  </si>
  <si>
    <t>obo.chebi:CHEBI:29177</t>
  </si>
  <si>
    <t>obo.chebi:CHEBI:29179</t>
  </si>
  <si>
    <t>obo.chebi:CHEBI:29180</t>
  </si>
  <si>
    <t>obo.chebi:CHEBI:29181</t>
  </si>
  <si>
    <t>obo.chebi:CHEBI:29183</t>
  </si>
  <si>
    <t>obo.chebi:CHEBI:16194</t>
  </si>
  <si>
    <t>obo.chebi:CHEBI:16541</t>
  </si>
  <si>
    <t>pubchem.compound:4245</t>
  </si>
  <si>
    <t>pubchem.compound:3348</t>
  </si>
  <si>
    <t>pubchem.compound:5077</t>
  </si>
  <si>
    <t>pubchem.compound:6842</t>
  </si>
  <si>
    <t>pubchem.compound:7063</t>
  </si>
  <si>
    <t>pubchem.compound:47205285</t>
  </si>
  <si>
    <t>pubchem.compound:47205563</t>
  </si>
  <si>
    <t>pubchem.compound:47205286</t>
  </si>
  <si>
    <t>pubchem.compound:47205562</t>
  </si>
  <si>
    <t>pubchem.compound:5859</t>
  </si>
  <si>
    <t>pubchem.compound:47205290</t>
  </si>
  <si>
    <t>pubchem.compound:4125</t>
  </si>
  <si>
    <t>pubchem.compound:5720</t>
  </si>
  <si>
    <t>pubchem.compound:47205293</t>
  </si>
  <si>
    <t>pubchem.compound:47205292</t>
  </si>
  <si>
    <t>pubchem.compound:4543</t>
  </si>
  <si>
    <t>pubchem.compound:5259</t>
  </si>
  <si>
    <t>pubchem.compound:7880</t>
  </si>
  <si>
    <t>obo.chebi:CHEBI:29165</t>
  </si>
  <si>
    <t>obo.chebi:CHEBI:16462</t>
  </si>
  <si>
    <t>obo.chebi:CHEBI:17739</t>
  </si>
  <si>
    <t>pubchem.compound:47205288</t>
  </si>
  <si>
    <t>obo.chebi:CHEBI:29151</t>
  </si>
  <si>
    <t>pubchem.compound:7882</t>
  </si>
  <si>
    <t>pubchem.compound:8039</t>
  </si>
  <si>
    <t>pubchem.compound:8489</t>
  </si>
  <si>
    <t>pubchem.compound:7876</t>
  </si>
  <si>
    <t>pubchem.compound:13652</t>
  </si>
  <si>
    <t>pubchem.compound:6811</t>
  </si>
  <si>
    <t>pubchem.compound:7167</t>
  </si>
  <si>
    <t>pubchem.compound:7208</t>
  </si>
  <si>
    <t>pubchem.compound:6911</t>
  </si>
  <si>
    <t>pubchem.compound:6918</t>
  </si>
  <si>
    <t>pubchem.compound:7171</t>
  </si>
  <si>
    <t>obo.chebi:CHEBI:17144</t>
  </si>
  <si>
    <t>obo.chebi:CHEBI:16475</t>
  </si>
  <si>
    <t>pubchem.compound:7209</t>
  </si>
  <si>
    <t>pubchem.compound:7210</t>
  </si>
  <si>
    <t>pubchem.compound:7222</t>
  </si>
  <si>
    <t>pubchem.compound:7269</t>
  </si>
  <si>
    <t>pubchem.compound:17396514</t>
  </si>
  <si>
    <t>pubchem.compound:7881</t>
  </si>
  <si>
    <t>obo.chebi:CHEBI:16670</t>
  </si>
  <si>
    <t>pubchem.compound:8488</t>
  </si>
  <si>
    <t>pubchem.compound:8493</t>
  </si>
  <si>
    <t>obo.chebi:CHEBI:29186</t>
  </si>
  <si>
    <t>obo.chebi:CHEBI:29175</t>
  </si>
  <si>
    <t>obo.chebi:CHEBI:16048</t>
  </si>
  <si>
    <t>pubchem.compound:5927</t>
  </si>
  <si>
    <t>obo.chebi:CHEBI:15785</t>
  </si>
  <si>
    <t>pubchem.compound:17396635</t>
  </si>
  <si>
    <t>pubchem.compound:47204997</t>
  </si>
  <si>
    <t>pubchem.compound:47205136</t>
  </si>
  <si>
    <t>pubchem.compound:47205137</t>
  </si>
  <si>
    <t>pubchem.compound:47205133</t>
  </si>
  <si>
    <t>obo.chebi:CHEBI:50593</t>
  </si>
  <si>
    <t>pubchem.compound:47205104</t>
  </si>
  <si>
    <t>pubchem.compound:47205289</t>
  </si>
  <si>
    <t>pubchem.compound:47205287</t>
  </si>
  <si>
    <t>pubchem.compound:47205291</t>
  </si>
  <si>
    <t>pubchem.compound:5260</t>
  </si>
  <si>
    <t>pubchem.compound:47205527</t>
  </si>
  <si>
    <t>pubchem.compound:47205528</t>
  </si>
  <si>
    <t>pubchem.compound:47205529</t>
  </si>
  <si>
    <t>pubchem.compound:6780</t>
  </si>
  <si>
    <t>pubchem.compound:47205548</t>
  </si>
  <si>
    <t>pubchem.compound:47205545</t>
  </si>
  <si>
    <t>pubchem.compound:47205547</t>
  </si>
  <si>
    <t>pubchem.compound:51090962</t>
  </si>
  <si>
    <t>pubchem.compound:8712</t>
  </si>
  <si>
    <t>pubchem.compound:51090987</t>
  </si>
  <si>
    <t>pubchem.compound:17396490</t>
  </si>
  <si>
    <t>pubchem.compound:51090988</t>
  </si>
  <si>
    <t>obo.chebi:CHEBI:17668</t>
  </si>
  <si>
    <t>obo.chebi:CHEBI:17955</t>
  </si>
  <si>
    <t>pubchem.compound:47205379</t>
  </si>
  <si>
    <t>Thioredoxin[c] + NADP+[c] &lt;=&gt; Thioredoxin disulfide[c] + NADPH[c] + H+[c]</t>
  </si>
  <si>
    <t>2-Amino-4-hydroxy-6-(D-erythro-1,2,3-trihydroxypropyl)-7,8- dihydropteridine</t>
  </si>
  <si>
    <t>2-Amino-4-hydroxy-6-(erythro-1,2,3-trihydroxypropyl)dihydropteridine triphosphate[c] + 3 H2O[c] =&gt; 2-Amino-4-hydroxy-6-(D-erythro-1,2,3-trihydroxypropyl)-7,8- dihydropteridine[c] + 3 Orthophosphate[c]</t>
  </si>
  <si>
    <t>5-(5-Phospho-D-ribosylaminoformimino)-1-(5-phosphoribosyl)- imidazole-4-carboxamide</t>
  </si>
  <si>
    <t>Phosphoribosyl-AMP[c] + H2O[c] =&gt; 5-(5-Phospho-D-ribosylaminoformimino)-1-(5-phosphoribosyl)- imidazole-4-carboxamide[c]</t>
  </si>
  <si>
    <t>N-(5'-Phospho-D-1'-ribulosylformimino)-5-amino-1-(5''-phospho-D- ribosyl)-4-imidazolecarboxamide</t>
  </si>
  <si>
    <t>5-(5-Phospho-D-ribosylaminoformimino)-1-(5-phosphoribosyl)- imidazole-4-carboxamide[c] =&gt; N-(5'-Phospho-D-1'-ribulosylformimino)-5-amino-1-(5''-phospho-D- ribosyl)-4-imidazolecarboxamide[c]</t>
  </si>
  <si>
    <t>Polyphosphate</t>
  </si>
  <si>
    <t>Diphosphate</t>
  </si>
  <si>
    <t>Orthophosphate</t>
  </si>
  <si>
    <t>Urea-1-carboxylate</t>
  </si>
  <si>
    <t>Pyruvate</t>
  </si>
  <si>
    <t>Oxygen</t>
  </si>
  <si>
    <t>alpha,alpha-Trehalose</t>
  </si>
  <si>
    <t>D-Glucose</t>
  </si>
  <si>
    <t>Thiamin diphosphate</t>
  </si>
  <si>
    <t>2-(alpha-Hydroxyethyl)thiamine diphosphate</t>
  </si>
  <si>
    <t>Ferrocytochrome c</t>
  </si>
  <si>
    <t>Ferricytochrome c</t>
  </si>
  <si>
    <t>H+</t>
  </si>
  <si>
    <t>2-Oxoglutarate</t>
  </si>
  <si>
    <t>L-Glutamine</t>
  </si>
  <si>
    <t>L-Glutamate</t>
  </si>
  <si>
    <t>Cellobiose</t>
  </si>
  <si>
    <t>Maltose</t>
  </si>
  <si>
    <t>5-Aminolevulinate</t>
  </si>
  <si>
    <t>Riboflavin</t>
  </si>
  <si>
    <t>5-Amino-6-(1-D-ribitylamino)uracil</t>
  </si>
  <si>
    <t>3',5'-Cyclic AMP</t>
  </si>
  <si>
    <t>NAD+</t>
  </si>
  <si>
    <t>Glutathione disulfide</t>
  </si>
  <si>
    <t>Glutathione</t>
  </si>
  <si>
    <t>Nicotinamide D-ribonucleotide</t>
  </si>
  <si>
    <t>NADP+</t>
  </si>
  <si>
    <t>P1,P4-Bis(5'-adenosyl) tetraphosphate</t>
  </si>
  <si>
    <t>Dephospho-CoA</t>
  </si>
  <si>
    <t>CoA</t>
  </si>
  <si>
    <t>L-Methionine</t>
  </si>
  <si>
    <t>S-Adenosyl-L-methionine</t>
  </si>
  <si>
    <t>S-Adenosylmethioninamine</t>
  </si>
  <si>
    <t>Adenine</t>
  </si>
  <si>
    <t>5-Phospho-alpha-D-ribose 1-diphosphate</t>
  </si>
  <si>
    <t>S-Adenosyl-L-homocysteine</t>
  </si>
  <si>
    <t>L-Homocysteine</t>
  </si>
  <si>
    <t>(S)-Lactate</t>
  </si>
  <si>
    <t>(R)-Lactate</t>
  </si>
  <si>
    <t>Phosphoenolpyruvate</t>
  </si>
  <si>
    <t>Methylglyoxal</t>
  </si>
  <si>
    <t>(S)-Malate</t>
  </si>
  <si>
    <t>L-Serine</t>
  </si>
  <si>
    <t>Acetyl-CoA</t>
  </si>
  <si>
    <t>Acetoacetyl-CoA</t>
  </si>
  <si>
    <t>L-Glutamyl 5-phosphate</t>
  </si>
  <si>
    <t>L-Glutamate 5-semialdehyde</t>
  </si>
  <si>
    <t>5-Oxoproline</t>
  </si>
  <si>
    <t>Deamino-NAD+</t>
  </si>
  <si>
    <t>L-Alanine</t>
  </si>
  <si>
    <t>N-Acetyl-L-glutamate</t>
  </si>
  <si>
    <t>4-Aminobutanoate</t>
  </si>
  <si>
    <t>Isocitrate</t>
  </si>
  <si>
    <t>Oxalosuccinate</t>
  </si>
  <si>
    <t>(R)-2-Hydroxybutane-1,2,4-tricarboxylate</t>
  </si>
  <si>
    <t>D-Glucose 1-phosphate</t>
  </si>
  <si>
    <t>Amylose</t>
  </si>
  <si>
    <t>Protoporphyrin</t>
  </si>
  <si>
    <t>Fe2+</t>
  </si>
  <si>
    <t>Heme</t>
  </si>
  <si>
    <t>Oxaloacetate</t>
  </si>
  <si>
    <t>Citrate</t>
  </si>
  <si>
    <t>L-Aspartate</t>
  </si>
  <si>
    <t>Glycine</t>
  </si>
  <si>
    <t>Glyoxylate</t>
  </si>
  <si>
    <t>Palmitoyl-CoA</t>
  </si>
  <si>
    <t>trans-Hexadec-2-enoyl-CoA</t>
  </si>
  <si>
    <t>Tetradecanoyl-CoA</t>
  </si>
  <si>
    <t>trans-Tetradec-2-enoyl-CoA</t>
  </si>
  <si>
    <t>2-trans-Dodecenoyl-CoA</t>
  </si>
  <si>
    <t>trans-Dec-2-enoyl-CoA</t>
  </si>
  <si>
    <t>trans-Oct-2-enoyl-CoA</t>
  </si>
  <si>
    <t>trans-Hex-2-enoyl-CoA</t>
  </si>
  <si>
    <t>Butanoyl-CoA</t>
  </si>
  <si>
    <t>Crotonoyl-CoA</t>
  </si>
  <si>
    <t>Formate</t>
  </si>
  <si>
    <t>Succinate</t>
  </si>
  <si>
    <t>Succinyl-CoA</t>
  </si>
  <si>
    <t>3',5'-Cyclic GMP</t>
  </si>
  <si>
    <t>(-)-Ureidoglycolate</t>
  </si>
  <si>
    <t>4-Phospho-L-aspartate</t>
  </si>
  <si>
    <t>L-Asparagine</t>
  </si>
  <si>
    <t>beta-Alanine</t>
  </si>
  <si>
    <t>Cys-Gly</t>
  </si>
  <si>
    <t>gamma-L-Glutamyl-L-cysteine</t>
  </si>
  <si>
    <t>3'-Phosphoadenylyl sulfate</t>
  </si>
  <si>
    <t>Sulfate</t>
  </si>
  <si>
    <t>Adenosine 3',5'-bisphosphate</t>
  </si>
  <si>
    <t>Adenylyl sulfate</t>
  </si>
  <si>
    <t>L-Arginine</t>
  </si>
  <si>
    <t>L-Ornithine</t>
  </si>
  <si>
    <t>Urea</t>
  </si>
  <si>
    <t>O-Phospho-L-serine</t>
  </si>
  <si>
    <t>Formaldehyde</t>
  </si>
  <si>
    <t>Thiamine</t>
  </si>
  <si>
    <t>Acetaldehyde</t>
  </si>
  <si>
    <t>2-Oxobutanoate</t>
  </si>
  <si>
    <t>2-Phospho-D-glycerate</t>
  </si>
  <si>
    <t>N-Acetylornithine</t>
  </si>
  <si>
    <t>Putrescine</t>
  </si>
  <si>
    <t>Indole</t>
  </si>
  <si>
    <t>L-Tryptophan</t>
  </si>
  <si>
    <t>L-Formylkynurenine</t>
  </si>
  <si>
    <t>L-Phenylalanine</t>
  </si>
  <si>
    <t>Phenylpyruvate</t>
  </si>
  <si>
    <t>trans,trans-Farnesyl diphosphate</t>
  </si>
  <si>
    <t>3-Oxopropanoate</t>
  </si>
  <si>
    <t>(S)-1-Pyrroline-5-carboxylate</t>
  </si>
  <si>
    <t>Succinate semialdehyde</t>
  </si>
  <si>
    <t>N6-(L-1,3-Dicarboxypropyl)-L-lysine</t>
  </si>
  <si>
    <t>L-Lysine</t>
  </si>
  <si>
    <t>L-Tyrosine</t>
  </si>
  <si>
    <t>3-(4-Hydroxyphenyl)pyruvate</t>
  </si>
  <si>
    <t>Malonyl-CoA</t>
  </si>
  <si>
    <t>L-Threonine</t>
  </si>
  <si>
    <t>D-Glucosamine 6-phosphate</t>
  </si>
  <si>
    <t>L-Cysteine</t>
  </si>
  <si>
    <t>Hydrogen sulfide</t>
  </si>
  <si>
    <t>sn-Glycerol 3-phosphate</t>
  </si>
  <si>
    <t>Glycerone phosphate</t>
  </si>
  <si>
    <t>Acyl-CoA</t>
  </si>
  <si>
    <t>1-Acyl-sn-glycerol 3-phosphate</t>
  </si>
  <si>
    <t>Sulfite</t>
  </si>
  <si>
    <t>D-Sorbitol</t>
  </si>
  <si>
    <t>D-Mannose 1-phosphate</t>
  </si>
  <si>
    <t>3-Sulfino-L-alanine</t>
  </si>
  <si>
    <t>Mercaptopyruvate</t>
  </si>
  <si>
    <t>O-Acetyl-L-serine</t>
  </si>
  <si>
    <t>3-Aminopropanal</t>
  </si>
  <si>
    <t>Propanoyl-CoA</t>
  </si>
  <si>
    <t>2-Methylacetoacetyl-CoA</t>
  </si>
  <si>
    <t>Tetrahydrofolate</t>
  </si>
  <si>
    <t>Dihydrofolate</t>
  </si>
  <si>
    <t>Folate</t>
  </si>
  <si>
    <t>Tetrahydrofolyl-[Glu](2)</t>
  </si>
  <si>
    <t>10-Formyltetrahydrofolate</t>
  </si>
  <si>
    <t>5,10-Methylenetetrahydrofolate</t>
  </si>
  <si>
    <t>Orotidine 5'-phosphate</t>
  </si>
  <si>
    <t>Chorismate</t>
  </si>
  <si>
    <t>Anthranilate</t>
  </si>
  <si>
    <t>L-Kynurenine</t>
  </si>
  <si>
    <t>Formylanthranilate</t>
  </si>
  <si>
    <t>D-erythro-3-Methylmalate</t>
  </si>
  <si>
    <t>Dolichyl diphosphate</t>
  </si>
  <si>
    <t>Dolichyl phosphate</t>
  </si>
  <si>
    <t>Dolichyl phosphate D-mannose</t>
  </si>
  <si>
    <t>Glycerone</t>
  </si>
  <si>
    <t>Acylglycerone phosphate</t>
  </si>
  <si>
    <t>D-Glyceraldehyde 3-phosphate</t>
  </si>
  <si>
    <t>Choline</t>
  </si>
  <si>
    <t>Choline phosphate</t>
  </si>
  <si>
    <t>sn-glycero-3-Phosphocholine</t>
  </si>
  <si>
    <t>D-Ribose 5-phosphate</t>
  </si>
  <si>
    <t>ADP-ribose</t>
  </si>
  <si>
    <t>alpha-D-Ribose 1-phosphate</t>
  </si>
  <si>
    <t>3-Phospho-D-glyceroyl phosphate</t>
  </si>
  <si>
    <t>1-(5-Phospho-D-ribosyl)-ATP</t>
  </si>
  <si>
    <t>5-Phosphoribosylamine</t>
  </si>
  <si>
    <t>N-(5-Phospho-D-ribosyl)anthranilate</t>
  </si>
  <si>
    <t>Biotin</t>
  </si>
  <si>
    <t>Dethiobiotin</t>
  </si>
  <si>
    <t>Sulfur</t>
  </si>
  <si>
    <t>Fumarate</t>
  </si>
  <si>
    <t>N6-(1,2-Dicarboxyethyl)-AMP</t>
  </si>
  <si>
    <t>N-(L-Arginino)succinate</t>
  </si>
  <si>
    <t>L-Leucine</t>
  </si>
  <si>
    <t>4-Methyl-2-oxopentanoate</t>
  </si>
  <si>
    <t>Isopentenyl diphosphate</t>
  </si>
  <si>
    <t>Dimethylallyl diphosphate</t>
  </si>
  <si>
    <t>1-(5'-Phosphoribosyl)-5-formamido-4-imidazolecarboxamide</t>
  </si>
  <si>
    <t>Hypoxanthine</t>
  </si>
  <si>
    <t>L-Histidine</t>
  </si>
  <si>
    <t>3-Oxohexanoyl-CoA</t>
  </si>
  <si>
    <t>myo-Inositol</t>
  </si>
  <si>
    <t>Inositol 1-phosphate</t>
  </si>
  <si>
    <t>Chitin</t>
  </si>
  <si>
    <t>N-Acetyl-D-glucosamine</t>
  </si>
  <si>
    <t>2,3-Dihydroxy-3-methylbutanoate</t>
  </si>
  <si>
    <t>3-Methyl-2-oxobutanoic acid</t>
  </si>
  <si>
    <t>(2S)-2-Isopropylmalate</t>
  </si>
  <si>
    <t>L-Valine</t>
  </si>
  <si>
    <t>Guanine</t>
  </si>
  <si>
    <t>Xanthosine 5'-phosphate</t>
  </si>
  <si>
    <t>L-Proline</t>
  </si>
  <si>
    <t>Reduced acceptor</t>
  </si>
  <si>
    <t>Nicotinamide</t>
  </si>
  <si>
    <t>Nicotinate</t>
  </si>
  <si>
    <t>Hexadecanoic acid</t>
  </si>
  <si>
    <t>3-Dehydrosphinganine</t>
  </si>
  <si>
    <t>O-Acetyl-L-homoserine</t>
  </si>
  <si>
    <t>Phosphatidylcholine</t>
  </si>
  <si>
    <t>1-Acyl-sn-glycero-3-phosphocholine</t>
  </si>
  <si>
    <t>CDP-choline</t>
  </si>
  <si>
    <t>1,2-Diacyl-sn-glycerol</t>
  </si>
  <si>
    <t>D-Mannose</t>
  </si>
  <si>
    <t>Acetoacetate</t>
  </si>
  <si>
    <t>4-Fumarylacetoacetate</t>
  </si>
  <si>
    <t>Prephenate</t>
  </si>
  <si>
    <t>L-Citrulline</t>
  </si>
  <si>
    <t>Cholesta-5,7-dien-3beta-ol</t>
  </si>
  <si>
    <t>Cholesterol</t>
  </si>
  <si>
    <t>Ethanolamine</t>
  </si>
  <si>
    <t>Ethanolamine phosphate</t>
  </si>
  <si>
    <t>sn-glycero-3-Phosphoethanolamine</t>
  </si>
  <si>
    <t>Sphingosine</t>
  </si>
  <si>
    <t>N-Acylsphingosine</t>
  </si>
  <si>
    <t>Glucosylceramide</t>
  </si>
  <si>
    <t>3-Phospho-D-glycerate</t>
  </si>
  <si>
    <t>3-Phosphonooxypyruvate</t>
  </si>
  <si>
    <t>Acyl-carrier protein</t>
  </si>
  <si>
    <t>Sedoheptulose 7-phosphate</t>
  </si>
  <si>
    <t>Enzyme N6-(lipoyl)lysine</t>
  </si>
  <si>
    <t>[Dihydrolipoyllysine-residue acetyltransferase] S-acetyldihydrolipoyllysine</t>
  </si>
  <si>
    <t>Hexadecanal</t>
  </si>
  <si>
    <t>Hexadecanoyl-[acp]</t>
  </si>
  <si>
    <t>5-O-(1-Carboxyvinyl)-3-phosphoshikimate</t>
  </si>
  <si>
    <t>4-Amino-4-deoxychorismate</t>
  </si>
  <si>
    <t>Nicotinate D-ribonucleotide</t>
  </si>
  <si>
    <t>(R)-S-Lactoylglutathione</t>
  </si>
  <si>
    <t>D-Gluconic acid</t>
  </si>
  <si>
    <t>L-Homoserine</t>
  </si>
  <si>
    <t>L-Aspartate 4-semialdehyde</t>
  </si>
  <si>
    <t>CDP-diacylglycerol</t>
  </si>
  <si>
    <t>Phosphatidylserine</t>
  </si>
  <si>
    <t>Phosphatidylglycerophosphate</t>
  </si>
  <si>
    <t>1-Phosphatidyl-D-myo-inositol</t>
  </si>
  <si>
    <t>2-Dehydro-3-deoxy-D-arabino-heptonate 7-phosphate</t>
  </si>
  <si>
    <t>(S)-Dihydroorotate</t>
  </si>
  <si>
    <t>Orotate</t>
  </si>
  <si>
    <t>Spermidine</t>
  </si>
  <si>
    <t>1,3-Diaminopropane</t>
  </si>
  <si>
    <t>Ubiquinol</t>
  </si>
  <si>
    <t>5'-Methylthioadenosine</t>
  </si>
  <si>
    <t>Sphingosine 1-phosphate</t>
  </si>
  <si>
    <t>2-Oxoadipate</t>
  </si>
  <si>
    <t>Homoisocitrate</t>
  </si>
  <si>
    <t>2-Aminomuconate</t>
  </si>
  <si>
    <t>L-2-Aminoadipate</t>
  </si>
  <si>
    <t>Deoxyguanosine</t>
  </si>
  <si>
    <t>2-Deoxy-D-ribose 1-phosphate</t>
  </si>
  <si>
    <t>(S)-3-Hydroxybutanoyl-CoA</t>
  </si>
  <si>
    <t>(S)-3-Hydroxy-3-methylglutaryl-CoA</t>
  </si>
  <si>
    <t>Thioredoxin</t>
  </si>
  <si>
    <t>Thioredoxin disulfide</t>
  </si>
  <si>
    <t>Phosphatidylglycerol</t>
  </si>
  <si>
    <t>Cardiolipin</t>
  </si>
  <si>
    <t>D-Glucono-1,5-lactone 6-phosphate</t>
  </si>
  <si>
    <t>CDP-ethanolamine</t>
  </si>
  <si>
    <t>Phosphatidylethanolamine</t>
  </si>
  <si>
    <t>1-Acyl-sn-glycero-3-phosphoethanolamine</t>
  </si>
  <si>
    <t>Geranylgeranyl diphosphate</t>
  </si>
  <si>
    <t>(R)-Mevalonate</t>
  </si>
  <si>
    <t>Urate</t>
  </si>
  <si>
    <t>Thiamin monophosphate</t>
  </si>
  <si>
    <t>Ubiquinone</t>
  </si>
  <si>
    <t>L-Isoleucine</t>
  </si>
  <si>
    <t>(S)-3-Methyl-2-oxopentanoic acid</t>
  </si>
  <si>
    <t>Dihydropteroate</t>
  </si>
  <si>
    <t>(R)-5-Phosphomevalonate</t>
  </si>
  <si>
    <t>N-Acetyl-L-glutamate 5-semialdehyde</t>
  </si>
  <si>
    <t>5-Formyltetrahydrofolate</t>
  </si>
  <si>
    <t>L-2-Aminoadipate 6-semialdehyde</t>
  </si>
  <si>
    <t>Chitosan</t>
  </si>
  <si>
    <t>Indoleglycerol phosphate</t>
  </si>
  <si>
    <t>Semiquinone</t>
  </si>
  <si>
    <t>Carnitine</t>
  </si>
  <si>
    <t>O-Acetylcarnitine</t>
  </si>
  <si>
    <t>L-Cystine</t>
  </si>
  <si>
    <t>Shikimate</t>
  </si>
  <si>
    <t>Shikimate 3-phosphate</t>
  </si>
  <si>
    <t>Allantoate</t>
  </si>
  <si>
    <t>(S)(+)-Allantoin</t>
  </si>
  <si>
    <t>3-Sulfopyruvate</t>
  </si>
  <si>
    <t>Naringenin</t>
  </si>
  <si>
    <t>Dihydrokaempferol</t>
  </si>
  <si>
    <t>(R)-Pantoate</t>
  </si>
  <si>
    <t>Pantothenate</t>
  </si>
  <si>
    <t>Deoxyuridine</t>
  </si>
  <si>
    <t>Nitric oxide</t>
  </si>
  <si>
    <t>Homogentisate</t>
  </si>
  <si>
    <t>Lactaldehyde</t>
  </si>
  <si>
    <t>Deoxyadenosine</t>
  </si>
  <si>
    <t>Enzyme N6-(dihydrolipoyl)lysine</t>
  </si>
  <si>
    <t>[Dihydrolipoyllysine-residue succinyltransferase] S-succinyldihydrolipoyllysine</t>
  </si>
  <si>
    <t>Phenylacetaldehyde</t>
  </si>
  <si>
    <t>UDP-D-galacturonate</t>
  </si>
  <si>
    <t>1-Phospho-alpha-D-galacturonate</t>
  </si>
  <si>
    <t>N-Acetyl-L-glutamate 5-phosphate</t>
  </si>
  <si>
    <t>2-Methylpropanoyl-CoA</t>
  </si>
  <si>
    <t>2-Methylprop-2-enoyl-CoA</t>
  </si>
  <si>
    <t>[Dihydrolipoyllysine-residue (2-methylpropanoyl)transferase] S-(2-methylpropanoyl)dihydrolipoyllysine</t>
  </si>
  <si>
    <t>3-Hydroxyanthranilate</t>
  </si>
  <si>
    <t>2-Amino-3-carboxymuconate semialdehyde</t>
  </si>
  <si>
    <t>Indole-3-acetate</t>
  </si>
  <si>
    <t>beta-D-Fructose 2,6-bisphosphate</t>
  </si>
  <si>
    <t>alpha,alpha'-Trehalose 6-phosphate</t>
  </si>
  <si>
    <t>Squalene</t>
  </si>
  <si>
    <t>(S)-2,3-Epoxysqualene</t>
  </si>
  <si>
    <t>Pantetheine 4'-phosphate</t>
  </si>
  <si>
    <t>Sphinganine</t>
  </si>
  <si>
    <t>Sphinganine 1-phosphate</t>
  </si>
  <si>
    <t>D-4'-Phosphopantothenate</t>
  </si>
  <si>
    <t>4-Nitrophenol</t>
  </si>
  <si>
    <t>L-Alanyl-tRNA</t>
  </si>
  <si>
    <t>Leukotriene A4</t>
  </si>
  <si>
    <t>Leukotriene B4</t>
  </si>
  <si>
    <t>4-Aminobenzoate</t>
  </si>
  <si>
    <t>2-Amino-7,8-dihydro-4-hydroxy-6-(diphosphooxymethyl)pteridine</t>
  </si>
  <si>
    <t>3-Dehydroquinate</t>
  </si>
  <si>
    <t>3-Indoleacetonitrile</t>
  </si>
  <si>
    <t>(Indol-3-yl)acetamide</t>
  </si>
  <si>
    <t>L-2-Aminoadipate adenylate</t>
  </si>
  <si>
    <t>1,3-beta-D-Glucan</t>
  </si>
  <si>
    <t>Thiosulfate</t>
  </si>
  <si>
    <t>2-Methylbut-2-enoyl-CoA</t>
  </si>
  <si>
    <t>[Dihydrolipoyllysine-residue (2-methylpropanoyl)transferase] S-(2-methylbutanoyl)dihydrolipoyllysine</t>
  </si>
  <si>
    <t>Precorrin 2</t>
  </si>
  <si>
    <t>Lanosterol</t>
  </si>
  <si>
    <t>2-Methyl-4-amino-5-hydroxymethylpyrimidine diphosphate</t>
  </si>
  <si>
    <t>4-Methyl-5-(2-phosphoethyl)-thiazole</t>
  </si>
  <si>
    <t>3-(Imidazol-4-yl)-2-oxopropyl phosphate</t>
  </si>
  <si>
    <t>(R)-4'-Phosphopantothenoyl-L-cysteine</t>
  </si>
  <si>
    <t>5alpha-Cholest-7-en-3beta-ol</t>
  </si>
  <si>
    <t>Pyridine-2,3-dicarboxylate</t>
  </si>
  <si>
    <t>1-Palmitoylglycerol 3-phosphate</t>
  </si>
  <si>
    <t>1-Phosphatidyl-1D-myo-inositol 4-phosphate</t>
  </si>
  <si>
    <t>1-Phosphatidyl-1D-myo-inositol 3-phosphate</t>
  </si>
  <si>
    <t>D-myo-Inositol 1,4,5-trisphosphate</t>
  </si>
  <si>
    <t>1D-myo-Inositol 1,4-bisphosphate</t>
  </si>
  <si>
    <t>Lipoylprotein</t>
  </si>
  <si>
    <t>S-Aminomethyldihydrolipoylprotein</t>
  </si>
  <si>
    <t>1-Phosphatidyl-D-myo-inositol 4,5-bisphosphate</t>
  </si>
  <si>
    <t>D-erythro-1-(Imidazol-4-yl)glycerol 3-phosphate</t>
  </si>
  <si>
    <t>5-Amino-6-(5'-phosphoribitylamino)uracil</t>
  </si>
  <si>
    <t>5-Amino-6-(5'-phosphoribosylamino)uracil</t>
  </si>
  <si>
    <t>Glycolaldehyde</t>
  </si>
  <si>
    <t>L-Arginyl-tRNA(Arg)</t>
  </si>
  <si>
    <t>L-Asparaginyl-tRNA(Asn)</t>
  </si>
  <si>
    <t>Glutaminyl-tRNA</t>
  </si>
  <si>
    <t>L-Leucyl-tRNA</t>
  </si>
  <si>
    <t>L-Lysyl-tRNA</t>
  </si>
  <si>
    <t>L-Methionyl-tRNA</t>
  </si>
  <si>
    <t>Dihydrolipoylprotein</t>
  </si>
  <si>
    <t>Trypanothione disulfide</t>
  </si>
  <si>
    <t>Trypanothione</t>
  </si>
  <si>
    <t>Protein lysine</t>
  </si>
  <si>
    <t>2-Aminomuconate semialdehyde</t>
  </si>
  <si>
    <t>2-Methylbutanal</t>
  </si>
  <si>
    <t>2-Methylmaleate</t>
  </si>
  <si>
    <t>L-Glutamyl-tRNA(Gln)</t>
  </si>
  <si>
    <t>G00144</t>
  </si>
  <si>
    <t>G00145</t>
  </si>
  <si>
    <t>2-Isopropylmaleate</t>
  </si>
  <si>
    <t>3-Oxopalmitoyl-CoA</t>
  </si>
  <si>
    <t>(2R,3S)-3-Isopropylmalate</t>
  </si>
  <si>
    <t>Dodecanoyl-[acyl-carrier protein]</t>
  </si>
  <si>
    <t>Dodecanoic acid</t>
  </si>
  <si>
    <t>Phosphoribosyl-AMP</t>
  </si>
  <si>
    <t>5-(5-Phospho-D-ribosylaminoformimino)-1-(5-phosphoribosyl)- imidazole-4-carboxamide[c]</t>
  </si>
  <si>
    <t>3-Methylbutanoyl-CoA</t>
  </si>
  <si>
    <t>3-Methylcrotonyl-CoA</t>
  </si>
  <si>
    <t>[Dihydrolipoyllysine-residue (2-methylpropanoyl)transferase] S-(3-methylbutanoyl)dihydrolipoyllysine</t>
  </si>
  <si>
    <t>5'-Phosphoribosylglycinamide</t>
  </si>
  <si>
    <t>(2S,3S)-3-Hydroxy-2-methylbutanoyl-CoA</t>
  </si>
  <si>
    <t>2-(Formamido)-N1-(5'-phosphoribosyl)acetamidine</t>
  </si>
  <si>
    <t>Aminoimidazole ribotide</t>
  </si>
  <si>
    <t>1-(5-Phospho-D-ribosyl)-5-amino-4-imidazolecarboxylate</t>
  </si>
  <si>
    <t>L-Aspartyl-tRNA(Asn)</t>
  </si>
  <si>
    <t>5'-Phosphoribosyl-N-formylglycinamide</t>
  </si>
  <si>
    <t>Acetoacetyl-[acp]</t>
  </si>
  <si>
    <t>1-(5'-Phosphoribosyl)-5-amino-4-imidazolecarboxamide</t>
  </si>
  <si>
    <t>Holo-[carboxylase]</t>
  </si>
  <si>
    <t>alpha-Aminoadipoyl-S-acyl enzyme</t>
  </si>
  <si>
    <t>Holo-Lys2</t>
  </si>
  <si>
    <t>S-Methyl-5-thio-D-ribose 1-phosphate</t>
  </si>
  <si>
    <t>Zymosterol</t>
  </si>
  <si>
    <t>Fecosterol</t>
  </si>
  <si>
    <t>(3R)-3-Hydroxybutanoyl-[acyl-carrier protein]</t>
  </si>
  <si>
    <t>Butyryl-[acp]</t>
  </si>
  <si>
    <t>3-Hydroxy-3-methyl-2-oxobutanoic acid</t>
  </si>
  <si>
    <t>(R)-2,3-Dihydroxy-3-methylbutanoate</t>
  </si>
  <si>
    <t>5-(2-Hydroxyethyl)-4-methylthiazole</t>
  </si>
  <si>
    <t>3,4-Dihydroxy-2-butanone 4-phosphate</t>
  </si>
  <si>
    <t>Peptide 2-(3-carboxy-3-aminopropyl)-L-histidine</t>
  </si>
  <si>
    <t>Peptide 2-[3-carboxy-3-(methylammonio)propyl]-L-histidine</t>
  </si>
  <si>
    <t>4-Amino-2-methyl-5-phosphomethylpyrimidine</t>
  </si>
  <si>
    <t>(3R)-3-Hydroxydecanoyl-[acyl-carrier protein]</t>
  </si>
  <si>
    <t>3-Oxodecanoyl-[acp]</t>
  </si>
  <si>
    <t>trans-Dec-2-enoyl-[acp]</t>
  </si>
  <si>
    <t>(3R)-3-Hydroxyoctanoyl-[acyl-carrier protein]</t>
  </si>
  <si>
    <t>3-Oxooctanoyl-[acp]</t>
  </si>
  <si>
    <t>trans-Oct-2-enoyl-[acp]</t>
  </si>
  <si>
    <t>(3R)-3-Hydroxypalmitoyl-[acyl-carrier protein]</t>
  </si>
  <si>
    <t>3-Oxohexadecanoyl-[acp]</t>
  </si>
  <si>
    <t>trans-Hexadec-2-enoyl-[acp]</t>
  </si>
  <si>
    <t>N-(5'-Phospho-D-1'-ribulosylformimino)-5-amino-1-(5''-phospho-D- ribosyl)-4-imidazolecarboxamide[c]</t>
  </si>
  <si>
    <t>(3R)-3-Hydroxytetradecanoyl-[acyl-carrier protein]</t>
  </si>
  <si>
    <t>3-Oxotetradecanoyl-[acp]</t>
  </si>
  <si>
    <t>trans-Tetradec-2-enoyl-[acp]</t>
  </si>
  <si>
    <t>2-Amino-4-hydroxy-6-(erythro-1,2,3-trihydroxypropyl)dihydropteridine triphosphate</t>
  </si>
  <si>
    <t>2-Amino-4-hydroxy-6-(D-erythro-1,2,3-trihydroxypropyl)-7,8- dihydropteridine[c]</t>
  </si>
  <si>
    <t>(S)-2-Aceto-2-hydroxybutanoate</t>
  </si>
  <si>
    <t>trans-Dodec-2-enoyl-[acp]</t>
  </si>
  <si>
    <t>4a-Hydroxytetrahydrobiopterin</t>
  </si>
  <si>
    <t>Dihydrobiopterin</t>
  </si>
  <si>
    <t>(S)-Hydroxydecanoyl-CoA</t>
  </si>
  <si>
    <t>(S)-Hydroxyoctanoyl-CoA</t>
  </si>
  <si>
    <t>(S)-Hydroxyhexanoyl-CoA</t>
  </si>
  <si>
    <t>N6-D-Biotinyl-L-lysine</t>
  </si>
  <si>
    <t>3-Oxohexanoyl-[acp]</t>
  </si>
  <si>
    <t>(R)-3-Hydroxyhexanoyl-[acp]</t>
  </si>
  <si>
    <t>trans-Hex-2-enoyl-[acp]</t>
  </si>
  <si>
    <t>Hexanoyl-[acp]</t>
  </si>
  <si>
    <t>Octanoyl-[acp]</t>
  </si>
  <si>
    <t>Decanoyl-[acp]</t>
  </si>
  <si>
    <t>3-Oxododecanoyl-[acp]</t>
  </si>
  <si>
    <t>(R)-3-Hydroxydodecanoyl-[acp]</t>
  </si>
  <si>
    <t>Tetradecanoyl-[acp]</t>
  </si>
  <si>
    <t>4-Hydroxybenzoate</t>
  </si>
  <si>
    <t>(R)-2,3-Dihydroxy-3-methylpentanoate</t>
  </si>
  <si>
    <t>Taurine</t>
  </si>
  <si>
    <t>Triacylglycerol</t>
  </si>
  <si>
    <t>3-Hexaprenyl-4-hydroxybenzoate</t>
  </si>
  <si>
    <t>14-Demethyllanosterol</t>
  </si>
  <si>
    <t>Ergosta-5,7,22,24(28)-tetraen-3beta-ol</t>
  </si>
  <si>
    <t>Ergosterol</t>
  </si>
  <si>
    <t>Reduced FMN</t>
  </si>
  <si>
    <t>Nitrate</t>
  </si>
  <si>
    <t>1D-myo-Inositol 1,4,5,6-tetrakisphosphate</t>
  </si>
  <si>
    <t>G00143</t>
  </si>
  <si>
    <t>G00146</t>
  </si>
  <si>
    <t>Diacylglycerol</t>
  </si>
  <si>
    <t>G00147</t>
  </si>
  <si>
    <t>G00148</t>
  </si>
  <si>
    <t>G00149</t>
  </si>
  <si>
    <t>G00140</t>
  </si>
  <si>
    <t>G00141</t>
  </si>
  <si>
    <t>N-Acetyl-D-glucosaminyldiphosphodolichol</t>
  </si>
  <si>
    <t>N,N'-Chitobiosyldiphosphodolichol</t>
  </si>
  <si>
    <t>GDP-D-mannose</t>
  </si>
  <si>
    <t>Protein asparagine</t>
  </si>
  <si>
    <t>G00008</t>
  </si>
  <si>
    <t>G00009</t>
  </si>
  <si>
    <t>G00010</t>
  </si>
  <si>
    <t>G00011</t>
  </si>
  <si>
    <t>G00005</t>
  </si>
  <si>
    <t>G10526</t>
  </si>
  <si>
    <t>Methylamine</t>
  </si>
  <si>
    <t>Hexadecenal</t>
  </si>
  <si>
    <t>Dihydroceramide</t>
  </si>
  <si>
    <t>Phytosphingosine</t>
  </si>
  <si>
    <t>G10694</t>
  </si>
  <si>
    <t>Cadaverine</t>
  </si>
  <si>
    <t>1D-myo-Inositol 3-phosphate</t>
  </si>
  <si>
    <t>4-Methylthio-2-oxobutanoic acid</t>
  </si>
  <si>
    <t>1-(1-Alkenyl)-sn-glycero-3-phosphoethanolamine</t>
  </si>
  <si>
    <t>2,3-Diketo-5-methylthiopentyl-1-phosphate</t>
  </si>
  <si>
    <t>[Enzyme]-cysteine</t>
  </si>
  <si>
    <t>[Enzyme]-S-sulfanylcysteine</t>
  </si>
  <si>
    <t>4alpha-Methylzymosterol-4-carboxylate</t>
  </si>
  <si>
    <t>2-Methyl-1-hydroxypropyl-ThPP</t>
  </si>
  <si>
    <t>3-Methyl-1-hydroxybutyl-ThPP</t>
  </si>
  <si>
    <t>2-Methyl-1-hydroxybutyl-ThPP</t>
  </si>
  <si>
    <t>Protein serine</t>
  </si>
  <si>
    <t>G13027</t>
  </si>
  <si>
    <t>3-Oxostearoyl-[acp]</t>
  </si>
  <si>
    <t>3-Hydroxyoctadecanoyl-[acp]</t>
  </si>
  <si>
    <t>(2E)-Octadecenoyl-[acp]</t>
  </si>
  <si>
    <t>Octadecanoyl-[acyl-carrier protein]</t>
  </si>
  <si>
    <t>Lipoyl-[acp]</t>
  </si>
  <si>
    <t>Lipoate</t>
  </si>
  <si>
    <t>(9Z,12Z,15Z)-Octadecatrienoic acid</t>
  </si>
  <si>
    <t>Stearidonic acid</t>
  </si>
  <si>
    <t>G13044</t>
  </si>
  <si>
    <t>Octadecanoic acid</t>
  </si>
  <si>
    <t>(9Z)-Octadecenoic acid</t>
  </si>
  <si>
    <t>ROOH</t>
  </si>
  <si>
    <t>G01813</t>
  </si>
  <si>
    <t>G00309</t>
  </si>
  <si>
    <t>G00319</t>
  </si>
  <si>
    <t>Monolysocardiolipin</t>
  </si>
  <si>
    <t>Diacylglycerylhomoserine</t>
  </si>
  <si>
    <t>Propionate</t>
  </si>
  <si>
    <t>2-Isopropylmalate</t>
  </si>
  <si>
    <t>2-Phenylethanol</t>
  </si>
  <si>
    <t>obo.chebi:CHEBI:4167</t>
  </si>
  <si>
    <t>obo.chebi:CHEBI:9532</t>
  </si>
  <si>
    <t>obo.chebi:CHEBI:978</t>
  </si>
  <si>
    <t>obo.chebi:CHEBI:16171</t>
  </si>
  <si>
    <t>obo.chebi:CHEBI:17422</t>
  </si>
  <si>
    <t>obo.chebi:CHEBI:422</t>
  </si>
  <si>
    <t>obo.chebi:CHEBI:42111</t>
  </si>
  <si>
    <t>obo.chebi:CHEBI:30797</t>
  </si>
  <si>
    <t>obo.chebi:CHEBI:15366</t>
  </si>
  <si>
    <t>obo.chebi:CHEBI:17798</t>
  </si>
  <si>
    <t>pubchem.compound:4992</t>
  </si>
  <si>
    <t>obo.chebi:CHEBI:17533</t>
  </si>
  <si>
    <t>obo.chebi:CHEBI:16865</t>
  </si>
  <si>
    <t>obo.chebi:CHEBI:30887</t>
  </si>
  <si>
    <t>obo.chebi:CHEBI:7815</t>
  </si>
  <si>
    <t>obo.chebi:CHEBI:17852</t>
  </si>
  <si>
    <t>obo.chebi:CHEBI:16077</t>
  </si>
  <si>
    <t>obo.chebi:CHEBI:28102</t>
  </si>
  <si>
    <t>obo.chebi:CHEBI:29033</t>
  </si>
  <si>
    <t>obo.chebi:CHEBI:30744</t>
  </si>
  <si>
    <t>obo.chebi:CHEBI:30769</t>
  </si>
  <si>
    <t>obo.chebi:CHEBI:17053</t>
  </si>
  <si>
    <t>obo.chebi:CHEBI:16891</t>
  </si>
  <si>
    <t>obo.chebi:CHEBI:28935</t>
  </si>
  <si>
    <t>obo.chebi:CHEBI:27721</t>
  </si>
  <si>
    <t>obo.chebi:CHEBI:15471</t>
  </si>
  <si>
    <t>obo.chebi:CHEBI:10723</t>
  </si>
  <si>
    <t>obo.chebi:CHEBI:27537</t>
  </si>
  <si>
    <t>obo.chebi:CHEBI:28706</t>
  </si>
  <si>
    <t>obo.chebi:CHEBI:30751</t>
  </si>
  <si>
    <t>pubchem.compound:8210</t>
  </si>
  <si>
    <t>obo.chebi:CHEBI:15741</t>
  </si>
  <si>
    <t>obo.chebi:CHEBI:15836</t>
  </si>
  <si>
    <t>obo.chebi:CHEBI:30831</t>
  </si>
  <si>
    <t>obo.chebi:CHEBI:16881</t>
  </si>
  <si>
    <t>obo.chebi:CHEBI:30851</t>
  </si>
  <si>
    <t>obo.chebi:CHEBI:15442</t>
  </si>
  <si>
    <t>obo.chebi:CHEBI:17960</t>
  </si>
  <si>
    <t>obo.chebi:CHEBI:371</t>
  </si>
  <si>
    <t>obo.chebi:CHEBI:15999</t>
  </si>
  <si>
    <t>obo.chebi:CHEBI:15978</t>
  </si>
  <si>
    <t>obo.chebi:CHEBI:16975</t>
  </si>
  <si>
    <t>obo.chebi:CHEBI:48854</t>
  </si>
  <si>
    <t>obo.chebi:CHEBI:15820</t>
  </si>
  <si>
    <t>obo.chebi:CHEBI:16208</t>
  </si>
  <si>
    <t>pubchem.compound:7975</t>
  </si>
  <si>
    <t>obo.chebi:CHEBI:27821</t>
  </si>
  <si>
    <t>obo.chebi:CHEBI:15635</t>
  </si>
  <si>
    <t>obo.chebi:CHEBI:27470</t>
  </si>
  <si>
    <t>obo.chebi:CHEBI:27650</t>
  </si>
  <si>
    <t>obo.chebi:CHEBI:1989</t>
  </si>
  <si>
    <t>obo.chebi:CHEBI:17333</t>
  </si>
  <si>
    <t>obo.chebi:CHEBI:30754</t>
  </si>
  <si>
    <t>obo.chebi:CHEBI:36575</t>
  </si>
  <si>
    <t>obo.chebi:CHEBI:27394</t>
  </si>
  <si>
    <t>obo.chebi:CHEBI:15750</t>
  </si>
  <si>
    <t>obo.chebi:CHEBI:16214</t>
  </si>
  <si>
    <t>obo.chebi:CHEBI:16091</t>
  </si>
  <si>
    <t>obo.chebi:CHEBI:18132</t>
  </si>
  <si>
    <t>obo.chebi:CHEBI:16870</t>
  </si>
  <si>
    <t>obo.chebi:CHEBI:47013</t>
  </si>
  <si>
    <t>obo.chebi:CHEBI:48153</t>
  </si>
  <si>
    <t>obo.chebi:CHEBI:37737</t>
  </si>
  <si>
    <t>obo.chebi:CHEBI:7091</t>
  </si>
  <si>
    <t>obo.chebi:CHEBI:17909</t>
  </si>
  <si>
    <t>obo.chebi:CHEBI:17319</t>
  </si>
  <si>
    <t>obo.chebi:CHEBI:18012</t>
  </si>
  <si>
    <t>obo.chebi:CHEBI:48430</t>
  </si>
  <si>
    <t>pubchem.compound:5035</t>
  </si>
  <si>
    <t>obo.chebi:CHEBI:15689</t>
  </si>
  <si>
    <t>obo.chebi:CHEBI:1178</t>
  </si>
  <si>
    <t>obo.chebi:CHEBI:15940</t>
  </si>
  <si>
    <t>obo.chebi:CHEBI:15756</t>
  </si>
  <si>
    <t>obo.chebi:CHEBI:16110</t>
  </si>
  <si>
    <t>obo.chebi:CHEBI:17504</t>
  </si>
  <si>
    <t>pubchem.compound:6966</t>
  </si>
  <si>
    <t>obo.chebi:CHEBI:16436</t>
  </si>
  <si>
    <t>obo.chebi:CHEBI:17815</t>
  </si>
  <si>
    <t>obo.chebi:CHEBI:4208</t>
  </si>
  <si>
    <t>obo.chebi:CHEBI:30768</t>
  </si>
  <si>
    <t>obo.chebi:CHEBI:30907</t>
  </si>
  <si>
    <t>obo.chebi:CHEBI:16666</t>
  </si>
  <si>
    <t>obo.chebi:CHEBI:15859</t>
  </si>
  <si>
    <t>obo.chebi:CHEBI:17759</t>
  </si>
  <si>
    <t>obo.chebi:CHEBI:16113</t>
  </si>
  <si>
    <t>obo.chebi:CHEBI:17553</t>
  </si>
  <si>
    <t>obo.chebi:CHEBI:16929</t>
  </si>
  <si>
    <t>obo.chebi:CHEBI:16393</t>
  </si>
  <si>
    <t>obo.chebi:CHEBI:17761</t>
  </si>
  <si>
    <t>obo.chebi:CHEBI:18368</t>
  </si>
  <si>
    <t>obo.chebi:CHEBI:48928</t>
  </si>
  <si>
    <t>obo.chebi:CHEBI:1467</t>
  </si>
  <si>
    <t>pubchem.compound:3972</t>
  </si>
  <si>
    <t>obo.chebi:CHEBI:17600</t>
  </si>
  <si>
    <t>obo.chebi:CHEBI:18198</t>
  </si>
  <si>
    <t>obo.chebi:CHEBI:33198</t>
  </si>
  <si>
    <t>pubchem.compound:5698</t>
  </si>
  <si>
    <t>pubchem.compound:6624</t>
  </si>
  <si>
    <t>obo.chebi:CHEBI:17025</t>
  </si>
  <si>
    <t>obo.chebi:CHEBI:16742</t>
  </si>
  <si>
    <t>obo.chebi:CHEBI:37550</t>
  </si>
  <si>
    <t>obo.chebi:CHEBI:15404</t>
  </si>
  <si>
    <t>obo.chebi:CHEBI:7814</t>
  </si>
  <si>
    <t>obo.chebi:CHEBI:16886</t>
  </si>
  <si>
    <t>obo.chebi:CHEBI:37023</t>
  </si>
  <si>
    <t>obo.chebi:CHEBI:17380</t>
  </si>
  <si>
    <t>obo.chebi:CHEBI:28542</t>
  </si>
  <si>
    <t>obo.chebi:CHEBI:15453</t>
  </si>
  <si>
    <t>pubchem.compound:3637</t>
  </si>
  <si>
    <t>obo.chebi:CHEBI:16732</t>
  </si>
  <si>
    <t>pubchem.compound:7069</t>
  </si>
  <si>
    <t>obo.chebi:CHEBI:35366</t>
  </si>
  <si>
    <t>obo.chebi:CHEBI:48861</t>
  </si>
  <si>
    <t>obo.chebi:CHEBI:17710</t>
  </si>
  <si>
    <t>obo.chebi:CHEBI:17775</t>
  </si>
  <si>
    <t>obo.chebi:CHEBI:28753</t>
  </si>
  <si>
    <t>obo.chebi:CHEBI:15614</t>
  </si>
  <si>
    <t>obo.chebi:CHEBI:4581</t>
  </si>
  <si>
    <t>obo.chebi:CHEBI:16319</t>
  </si>
  <si>
    <t>obo.chebi:CHEBI:27748</t>
  </si>
  <si>
    <t>obo.chebi:CHEBI:15640</t>
  </si>
  <si>
    <t>obo.chebi:CHEBI:16509</t>
  </si>
  <si>
    <t>obo.chebi:CHEBI:3424</t>
  </si>
  <si>
    <t>obo.chebi:CHEBI:1941</t>
  </si>
  <si>
    <t>obo.chebi:CHEBI:16119</t>
  </si>
  <si>
    <t>obo.chebi:CHEBI:30918</t>
  </si>
  <si>
    <t>obo.chebi:CHEBI:30837</t>
  </si>
  <si>
    <t>obo.chebi:CHEBI:15678</t>
  </si>
  <si>
    <t>obo.chebi:CHEBI:16894</t>
  </si>
  <si>
    <t>obo.chebi:CHEBI:17846</t>
  </si>
  <si>
    <t>obo.chebi:CHEBI:15401</t>
  </si>
  <si>
    <t>obo.chebi:CHEBI:14737</t>
  </si>
  <si>
    <t>obo.chebi:CHEBI:16480</t>
  </si>
  <si>
    <t>obo.chebi:CHEBI:44747</t>
  </si>
  <si>
    <t>obo.chebi:CHEBI:16085</t>
  </si>
  <si>
    <t>obo.chebi:CHEBI:17543</t>
  </si>
  <si>
    <t>obo.chebi:CHEBI:16411</t>
  </si>
  <si>
    <t>obo.chebi:CHEBI:16566</t>
  </si>
  <si>
    <t>obo.chebi:CHEBI:16893</t>
  </si>
  <si>
    <t>obo.chebi:CHEBI:15905</t>
  </si>
  <si>
    <t>obo.chebi:CHEBI:17440</t>
  </si>
  <si>
    <t>obo.chebi:CHEBI:16836</t>
  </si>
  <si>
    <t>obo.chebi:CHEBI:15651</t>
  </si>
  <si>
    <t>obo.chebi:CHEBI:15647</t>
  </si>
  <si>
    <t>obo.chebi:CHEBI:30753</t>
  </si>
  <si>
    <t>obo.chebi:CHEBI:17947</t>
  </si>
  <si>
    <t>pubchem.compound:5661</t>
  </si>
  <si>
    <t>pubchem.compound:7891</t>
  </si>
  <si>
    <t>obo.chebi:CHEBI:17343</t>
  </si>
  <si>
    <t>obo.chebi:CHEBI:33541</t>
  </si>
  <si>
    <t>obo.chebi:CHEBI:50602</t>
  </si>
  <si>
    <t>obo.chebi:CHEBI:17044</t>
  </si>
  <si>
    <t>obo.chebi:CHEBI:17168</t>
  </si>
  <si>
    <t>obo.chebi:CHEBI:16675</t>
  </si>
  <si>
    <t>obo.chebi:CHEBI:17868</t>
  </si>
  <si>
    <t>obo.chebi:CHEBI:15799</t>
  </si>
  <si>
    <t>obo.chebi:CHEBI:17311</t>
  </si>
  <si>
    <t>obo.chebi:CHEBI:35490</t>
  </si>
  <si>
    <t>obo.chebi:CHEBI:17842</t>
  </si>
  <si>
    <t>obo.chebi:CHEBI:16182</t>
  </si>
  <si>
    <t>obo.chebi:CHEBI:17626</t>
  </si>
  <si>
    <t>obo.chebi:CHEBI:35121</t>
  </si>
  <si>
    <t>pubchem.compound:5649</t>
  </si>
  <si>
    <t>obo.chebi:CHEBI:18374</t>
  </si>
  <si>
    <t>obo.chebi:CHEBI:28096</t>
  </si>
  <si>
    <t>pubchem.compound:8040</t>
  </si>
  <si>
    <t>obo.chebi:CHEBI:11812</t>
  </si>
  <si>
    <t>obo.chebi:CHEBI:15684</t>
  </si>
  <si>
    <t>pubchem.compound:8048</t>
  </si>
  <si>
    <t>pubchem.compound:8049</t>
  </si>
  <si>
    <t>pubchem.compound:8045</t>
  </si>
  <si>
    <t>pubchem.compound:8046</t>
  </si>
  <si>
    <t>pubchem.compound:8057</t>
  </si>
  <si>
    <t>pubchem.compound:8058</t>
  </si>
  <si>
    <t>pubchem.compound:8054</t>
  </si>
  <si>
    <t>pubchem.compound:8055</t>
  </si>
  <si>
    <t>obo.chebi:CHEBI:27681</t>
  </si>
  <si>
    <t>pubchem.compound:8053</t>
  </si>
  <si>
    <t>pubchem.compound:3566</t>
  </si>
  <si>
    <t>pubchem.compound:7886</t>
  </si>
  <si>
    <t>obo.chebi:CHEBI:50157</t>
  </si>
  <si>
    <t>obo.chebi:CHEBI:27823</t>
  </si>
  <si>
    <t>pubchem.compound:8041</t>
  </si>
  <si>
    <t>pubchem.compound:8042</t>
  </si>
  <si>
    <t>pubchem.compound:8043</t>
  </si>
  <si>
    <t>pubchem.compound:8044</t>
  </si>
  <si>
    <t>obo.chebi:CHEBI:7725</t>
  </si>
  <si>
    <t>obo.chebi:CHEBI:4349</t>
  </si>
  <si>
    <t>pubchem.compound:8051</t>
  </si>
  <si>
    <t>pubchem.compound:8052</t>
  </si>
  <si>
    <t>obo.chebi:CHEBI:28766</t>
  </si>
  <si>
    <t>obo.chebi:CHEBI:28607</t>
  </si>
  <si>
    <t>obo.chebi:CHEBI:28711</t>
  </si>
  <si>
    <t>obo.chebi:CHEBI:30763</t>
  </si>
  <si>
    <t>pubchem.compound:8275</t>
  </si>
  <si>
    <t>obo.chebi:CHEBI:34008</t>
  </si>
  <si>
    <t>obo.chebi:CHEBI:27512</t>
  </si>
  <si>
    <t>obo.chebi:CHEBI:17528</t>
  </si>
  <si>
    <t>obo.chebi:CHEBI:18364</t>
  </si>
  <si>
    <t>obo.chebi:CHEBI:18249</t>
  </si>
  <si>
    <t>obo.chebi:CHEBI:48107</t>
  </si>
  <si>
    <t>obo.chebi:CHEBI:17351</t>
  </si>
  <si>
    <t>obo.chebi:CHEBI:16067</t>
  </si>
  <si>
    <t>obo.chebi:CHEBI:18278</t>
  </si>
  <si>
    <t>obo.chebi:CHEBI:16830</t>
  </si>
  <si>
    <t>pubchem.compound:8380</t>
  </si>
  <si>
    <t>obo.chebi:CHEBI:31488</t>
  </si>
  <si>
    <t>obo.chebi:CHEBI:31132</t>
  </si>
  <si>
    <t>obo.chebi:CHEBI:18127</t>
  </si>
  <si>
    <t>pubchem.compound:582845</t>
  </si>
  <si>
    <t>obo.chebi:CHEBI:33574</t>
  </si>
  <si>
    <t>obo.chebi:CHEBI:50586</t>
  </si>
  <si>
    <t>obo.chebi:CHEBI:1949</t>
  </si>
  <si>
    <t>obo.chebi:CHEBI:16494</t>
  </si>
  <si>
    <t>obo.chebi:CHEBI:55451</t>
  </si>
  <si>
    <t>obo.chebi:CHEBI:27432</t>
  </si>
  <si>
    <t>pubchem.compound:47205608</t>
  </si>
  <si>
    <t>obo.chebi:CHEBI:16196</t>
  </si>
  <si>
    <t>pubchem.compound:51090894</t>
  </si>
  <si>
    <t xml:space="preserve">GO:0005783 </t>
  </si>
  <si>
    <t xml:space="preserve">GO:0005739 </t>
  </si>
  <si>
    <t xml:space="preserve">GO:0005794 </t>
  </si>
  <si>
    <t>GENE ID 1</t>
  </si>
  <si>
    <t>GENE ID 2</t>
  </si>
  <si>
    <t>Biomass</t>
  </si>
  <si>
    <t>Phospholipids</t>
  </si>
  <si>
    <t>Sterols</t>
  </si>
  <si>
    <t>Lipids</t>
  </si>
  <si>
    <t>Carbohydrates</t>
  </si>
  <si>
    <t>Biomass Composition</t>
  </si>
  <si>
    <t>R08162</t>
  </si>
  <si>
    <t>acyl-ACP-hydrolase</t>
  </si>
  <si>
    <t>R08161</t>
  </si>
  <si>
    <t>acyl-[acyl-carrier-protein] desaturase</t>
  </si>
  <si>
    <t>1.14.19.2</t>
  </si>
  <si>
    <t>R08177</t>
  </si>
  <si>
    <t>R08178</t>
  </si>
  <si>
    <t>(2E)-Octadecenoyl-[acp][c] + NADPH[c] + H+[c] =&gt; Stearoyl-[acp][c] + NADP+[c]</t>
  </si>
  <si>
    <t>(9Z)-Octadecenoyl-[acp][c] + H2O[c] =&gt; Acyl-carrier protein[c] + (9Z)-Octadecenoic acid[c]</t>
  </si>
  <si>
    <t>Palmitoyl-acp hydrolase</t>
  </si>
  <si>
    <t>(9Z)-Octadecenoyl-acp hydrolase</t>
  </si>
  <si>
    <t>long-chain fatty-acyl-acp hydrolase</t>
  </si>
  <si>
    <t>R07761b</t>
  </si>
  <si>
    <t>R07761c</t>
  </si>
  <si>
    <t>R-Biomass</t>
  </si>
  <si>
    <t>R-Proteins</t>
  </si>
  <si>
    <t>R-Carbohydrates</t>
  </si>
  <si>
    <t>R-DNA</t>
  </si>
  <si>
    <t>R-RNA</t>
  </si>
  <si>
    <t>R-Lipids</t>
  </si>
  <si>
    <t>R-Sterols</t>
  </si>
  <si>
    <t>R-Free fatty acids</t>
  </si>
  <si>
    <t>R-Phospholipids</t>
  </si>
  <si>
    <t>(9Z,12Z)-Octadecadienoyl-[acp][c] + H2O[c] &lt;=&gt; Acyl-carrier protein[c] + (9Z,12Z)-Octadecadienoic acid[c]</t>
  </si>
  <si>
    <t>Stearoyl-[acp][c]</t>
  </si>
  <si>
    <t>(9Z)-Octadecenoyl-[acp][c]</t>
  </si>
  <si>
    <t>(9Z,12Z)-Octadecadienoyl-[acp][c]</t>
  </si>
  <si>
    <t>(9Z,12Z,15Z)-Octadecatrienoyl-[acp][c]</t>
  </si>
  <si>
    <t>Hexadecenoyl-[acyl-carrier protein]</t>
  </si>
  <si>
    <t>Hexadecenoyl-[acyl-carrier protein][c]</t>
  </si>
  <si>
    <t>(9Z)-Hexadecenoic acid[c]</t>
  </si>
  <si>
    <t>(9Z,12Z)-Octadecadienoic acid[c]</t>
  </si>
  <si>
    <t>Biomass[c]</t>
  </si>
  <si>
    <t>Carbohydrates[c]</t>
  </si>
  <si>
    <t>DNA[c]</t>
  </si>
  <si>
    <t>Lipids[c]</t>
  </si>
  <si>
    <t>Phospholipids[c]</t>
  </si>
  <si>
    <t>RNA[c]</t>
  </si>
  <si>
    <t>Stearoyl-[acp]</t>
  </si>
  <si>
    <t>(9Z)-Octadecenoyl-[acp]</t>
  </si>
  <si>
    <t>(9Z,12Z)-Octadecadienoyl-[acp]</t>
  </si>
  <si>
    <t>(9Z,12Z,15Z)-Octadecatrienoyl-[acp]</t>
  </si>
  <si>
    <t>(9Z)-Hexadecenoic acid</t>
  </si>
  <si>
    <t>(9Z,12Z)-Octadecadienoic acid</t>
  </si>
  <si>
    <t>C08362</t>
  </si>
  <si>
    <t>C16H30O2</t>
  </si>
  <si>
    <t>C16520</t>
  </si>
  <si>
    <t>obo.chebi:CHEBI:9889</t>
  </si>
  <si>
    <t>pubchem.compound:51090849</t>
  </si>
  <si>
    <t>obo.chebi:CHEBI:28716</t>
  </si>
  <si>
    <t>Sterols[c]</t>
  </si>
  <si>
    <t>1,2-Diacyl-sn-glycerol 3-phosphate[c]</t>
  </si>
  <si>
    <t>1,2-Diacyl-sn-glycerol 3-phosphate</t>
  </si>
  <si>
    <t>Ergosterol[c]</t>
  </si>
  <si>
    <t>R00275c</t>
  </si>
  <si>
    <t>R00275p</t>
  </si>
  <si>
    <t>3.6.-</t>
  </si>
  <si>
    <t>ATPase</t>
  </si>
  <si>
    <t>ATP[g] + H2O[g] =&gt; ADP[g] + Orthophosphate[g]</t>
  </si>
  <si>
    <t>PAS_chr3_0365;PAS_chr3_0402</t>
  </si>
  <si>
    <t>PAS_chr1-1_0087;PAS_chr1-1_0187;PAS_chr1-4_0051;PAS_chr1-4_0118;PAS_FragB_0039;PAS_chr2-2_0287;PAS_chr2-2_0128;PAS_chr3_0219;PAS_chr3_0224;PAS_chr3_0496;PAS_chr3_0545;PAS_chr4_0109;PAS_chr4_0143;PAS_chr4_0241;PAS_chr4_0279;PAS_chr4_0405;PAS_chr4_0552</t>
  </si>
  <si>
    <t>PAS_chr3_0342;PAS_chr1-3_0195;PAS_chr1-1_0002;PAS_chr1-1_0054;PAS_chr1-1_0079;PAS_chr1-1_0114;PAS_chr1-1_0117;PAS_chr1-1_0299;PAS_chr1-1_0428;PAS_chr1-4_0233;PAS_chr1-4_0519;PAS_chr2-1_0011;PAS_chr2-1_0807;PAS_chr2-1_0057;PAS_chr2-1_0813;PAS_chr2-1_0710;PAS_chr2-1_0756;PAS_chr3_0342;PAS_chr3_0731;PAS_chr3_0881;PAS_chr3_0918;PAS_chr3_1006;PAS_chr3_1091;PAS_chr4_0736:PAS_chr4_0731:PAS_chr4_0226:PAS_chr4_0300:PAS_chr4_0387;PAS_chr4_0419:PAS_chr4_0732</t>
  </si>
  <si>
    <t>PAS_chr2-1_0140;PAS_chr3_0230;PAS_chr3_0368;PAS_FragD_0026</t>
  </si>
  <si>
    <t>PAS_chr1-4_0325;PAS_chr4_0662</t>
  </si>
  <si>
    <t>NADH[c] + 2 Ferricytochrome b5[c] =&gt; NAD+[c] + 2 Ferrocytochrome b5[c] + H+[c]</t>
  </si>
  <si>
    <t>ATP[c] + NAD+[c] =&gt; ADP[c] + NADP+[c]</t>
  </si>
  <si>
    <t>H2O[c] + NAD+[c] =&gt; AMP[c] + Nicotinamide D-ribonucleotide[c]</t>
  </si>
  <si>
    <t>ATP[m] + Nicotinamide D-ribonucleotide[m] =&gt; Diphosphate[m] + NAD+[m]</t>
  </si>
  <si>
    <t>ATP[c] + Nicotinamide D-ribonucleotide[c] =&gt; Diphosphate[c] + NAD+[c]</t>
  </si>
  <si>
    <t>Nicotinate D-ribonucleoside[c] + Orthophosphate[c] &lt;=&gt; Nicotinate[c] + alpha-D-Ribose 1-phosphate[c] + H+[c]</t>
  </si>
  <si>
    <t>Nicotinamide[m] + H2O[m] &lt;=&gt; Nicotinate[m] + NH3[m]</t>
  </si>
  <si>
    <t>ATP[c] + Nicotinate D-ribonucleoside[c] =&gt; ADP[c] + Nicotinate D-ribonucleotide[c]</t>
  </si>
  <si>
    <t>Nicotinate D-ribonucleoside[c] + ATP[c] =&gt; Nicotinate D-ribonucleotide[c] + ADP[c]</t>
  </si>
  <si>
    <t>ATP[m] + Nicotinate D-ribonucleoside[m] =&gt; ADP[m] + Nicotinate D-ribonucleotide[m]</t>
  </si>
  <si>
    <t>ATP[c] + Nicotinate D-ribonucleotide[c] =&gt; Diphosphate[c] + Deamino-NAD+[c]</t>
  </si>
  <si>
    <t>ATP[m] + Nicotinate D-ribonucleotide[m] =&gt; Diphosphate[m] + Deamino-NAD+[m]</t>
  </si>
  <si>
    <t>Nicotinate[m] + 5-Phospho-alpha-D-ribose 1-diphosphate[m] =&gt; Nicotinate D-ribonucleotide[m] + Diphosphate[m]</t>
  </si>
  <si>
    <t>gamma-L-Glutamyl-L-cysteine[c] &lt;=&gt; 5-Oxoproline[c] + L-Cysteine[c]</t>
  </si>
  <si>
    <t>2.3.2.4</t>
  </si>
  <si>
    <t>R02743</t>
  </si>
  <si>
    <t>(5-L-Glutamyl)-L-amino-acid 5-glutamyltransferase (cyclizing)</t>
  </si>
  <si>
    <t>ATP[m] + Deamino-NAD+[m] + L-Glutamine[m] + H2O[m] =&gt; AMP[m] + Diphosphate[m] + NAD+[m] + L-Glutamate[m]</t>
  </si>
  <si>
    <t>PAS_chr4_0008;PAS_chr2-2_0009</t>
  </si>
  <si>
    <t>Fe2+[e] =&gt; Fe2+[c]</t>
  </si>
  <si>
    <t>2.3.3.1</t>
  </si>
  <si>
    <t>steroyl-CoA,hydrogen-donor:oxygen oxidoreductase</t>
  </si>
  <si>
    <t>(9Z)-Octadecenoyl-CoA[p] + 2 H2O[p] =&gt; Stearoyl-CoA[p] + Oxygen[p] + 2 H+[p]</t>
  </si>
  <si>
    <t>PAS_chr3_0222</t>
  </si>
  <si>
    <t>(9Z,12Z,15Z)-Octadecatrienoic acid[c] + Oxygen[c] =&gt; Stearidonic acid[c] + 2 H2O[c]</t>
  </si>
  <si>
    <t>D-Glyceraldehyde 3-phosphate[p] &lt;=&gt; D-Glyceraldehyde 3-phosphate[c]</t>
  </si>
  <si>
    <t>Peroxisomal transport</t>
  </si>
  <si>
    <t>Glycerone[p] &lt;=&gt; Glycerone[c]</t>
  </si>
  <si>
    <t>D-Xylulose 5-phosphate[c] &lt;=&gt; D-Xylulose 5-phosphate[p]</t>
  </si>
  <si>
    <t>Methanol[c] =&gt; Methanol[p]</t>
  </si>
  <si>
    <t>Methanol[e] =&gt; Methanol[c]</t>
  </si>
  <si>
    <t>PAS_chr3_0932;PAS_chr4_0593</t>
  </si>
  <si>
    <t>Formaldehyde[p] =&gt; Formaldehyde[c]</t>
  </si>
  <si>
    <t>Glutathione[c] + Formaldehyde[c] =&gt; S-(Hydroxymethyl)glutathione[c]</t>
  </si>
  <si>
    <t>Thiamine[e] =&gt; Thiamine[c]</t>
  </si>
  <si>
    <t>ATP[m] + N-Acetyl-L-glutamate[m] =&gt; ADP[m] + N-Acetyl-L-glutamate 5-phosphate[m]</t>
  </si>
  <si>
    <t>3-Oxopropanoate[c] + CoA[c] + NAD+[c] =&gt; Acetyl-CoA[c] + CO2[c] + NADH[c] + H+[c]</t>
  </si>
  <si>
    <t>R03105</t>
  </si>
  <si>
    <t>2.8.1.2</t>
  </si>
  <si>
    <t>3-Mercaptopyruvate:cyanide sulfurtransferase</t>
  </si>
  <si>
    <t>PAS_chr2-1_0698</t>
  </si>
  <si>
    <t>Mercaptopyruvate[c] + Sulfite[c] =&gt; Thiosulfate[c] + Pyruvate[c]</t>
  </si>
  <si>
    <t>1,3-Diaminopropane[c] + Oxygen[c] + H2O[c] =&gt; 3-Aminopropanal[c] + NH3[c] + H2O2[c]</t>
  </si>
  <si>
    <t>R02137</t>
  </si>
  <si>
    <t>Cytidine ribohydrolase</t>
  </si>
  <si>
    <t>3.2.2.8</t>
  </si>
  <si>
    <t>Cytidine[c] + H2O[c] =&gt; Cytosine[c] + D-Ribose[c]</t>
  </si>
  <si>
    <t>R01003</t>
  </si>
  <si>
    <t>3.1.3.51</t>
  </si>
  <si>
    <t>dolichyl-phosphate phosphohydrolase</t>
  </si>
  <si>
    <t>R00102</t>
  </si>
  <si>
    <t>NAD+[c] + H2O[c] &lt;=&gt; Nicotinamide[c] + ADP-ribose[c]</t>
  </si>
  <si>
    <t>Dethiobiotin[c] + Sulfur[c] + 2 S-Adenosyl-L-methionine[c] + 2 H+[c] =&gt; Biotin[c] + 2 L-Methionine[c] + 2 5'-Deoxyadenosine[c]</t>
  </si>
  <si>
    <t>4-Maleylacetoacetate[c] &lt;=&gt; 4-Fumarylacetoacetate[c]</t>
  </si>
  <si>
    <t>Homogentisate[c] + Oxygen[c] &lt;=&gt; 4-Maleylacetoacetate[c]</t>
  </si>
  <si>
    <t>R02519</t>
  </si>
  <si>
    <t>1.13.11.5</t>
  </si>
  <si>
    <t>R03181</t>
  </si>
  <si>
    <t>5.2.1.2</t>
  </si>
  <si>
    <t>4-Maleylacetoacetate cis-trans-isomerase</t>
  </si>
  <si>
    <t>Homogentisate:oxygen 1,2-oxidoreductase (decyclizing)</t>
  </si>
  <si>
    <t>3.5.4.4</t>
  </si>
  <si>
    <t>Inosine[c] + Orthophosphate[c] &lt;=&gt; Hypoxanthine[c] + alpha-D-Ribose 1-phosphate[c]</t>
  </si>
  <si>
    <t>4-Methylthio-2-oxobutanoic acid[c] + L-Glutamate[c] =&gt; L-Methionine[c] + 2-Oxoglutarate[c]</t>
  </si>
  <si>
    <t>R07396</t>
  </si>
  <si>
    <t>Guanosine[c] + Orthophosphate[c] &lt;=&gt; Guanine[c] + alpha-D-Ribose 1-phosphate[c]</t>
  </si>
  <si>
    <t>ATP[m] + 5-Formyltetrahydrofolate[m] + H+[m] =&gt; ADP[m] + Orthophosphate[m] + 5,10-Methenyltetrahydrofolate[m]</t>
  </si>
  <si>
    <t>Chitosan[e] =&gt; Chitosan[c]</t>
  </si>
  <si>
    <t>NAD+[m] + L-Proline[m] =&gt; NADH[m] + (S)-1-Pyrroline-5-carboxylate[m] + H+[m]</t>
  </si>
  <si>
    <t>Enzyme N6-(dihydrolipoyl)lysine[m] + NAD+[m] &lt;=&gt; Enzyme N6-(lipoyl)lysine[m] + NADH[m] + H+[m]</t>
  </si>
  <si>
    <t>S-Adenosyl-L-methionine[m] + tRNA(Ala)[m] &lt;=&gt; S-Adenosyl-L-homocysteine[m] + tRNA containing N2-methylguanine[m]</t>
  </si>
  <si>
    <t>tRNA[m] &lt;=&gt; tRNAP[m]</t>
  </si>
  <si>
    <t>PAS_chr2-1_0777;PAS_chr4_0178;PAS_chr2-1_0090</t>
  </si>
  <si>
    <t>CTP[m] &lt;=&gt; Diphosphate[m] + RNA[m]</t>
  </si>
  <si>
    <t>UTP[m] &lt;=&gt; Diphosphate[m] + RNA[m]</t>
  </si>
  <si>
    <t>Enzyme N6-(octanoyl)lysine[m] + 2 Sulfur[m] + 2 S-Adenosyl-L-methionine[m] =&gt; Enzyme N6-(lipoyl)lysine[m] + 2 L-Methionine[m] + 2 5'-Deoxyadenosine[m]</t>
  </si>
  <si>
    <t>Octanoyl-[acp][m] + 2 Sulfur[m] + 2 S-Adenosyl-L-methionine[m] =&gt; Lipoyl-[acp][m] + 2 L-Methionine[m] + 2 5'-Deoxyadenosine[m]</t>
  </si>
  <si>
    <t>Octanoyl-[acp][m] + Apoprotein[m] =&gt; Enzyme N6-(octanoyl)lysine[m] + Acyl-carrier protein[m]</t>
  </si>
  <si>
    <t>Lipoyl-[acp][m] + Apoprotein[m] =&gt; Enzyme N6-(lipoyl)lysine[m] + Acyl-carrier protein[m]</t>
  </si>
  <si>
    <t>PAS_chr2-1_0037;PAS_chr3_0743;PAS_chr2-2_0070</t>
  </si>
  <si>
    <t>Deoxyadenosine[c] + Orthophosphate[c] &lt;=&gt; Adenine[c] + 2-Deoxy-D-ribose 1-phosphate[c]</t>
  </si>
  <si>
    <t>UDP-D-galacturonate[c] + Diphosphate[c] &lt;=&gt; 1-Phospho-alpha-D-galacturonate[c] + UTP[c]</t>
  </si>
  <si>
    <t>R02556</t>
  </si>
  <si>
    <t>Deoxyadenosine aminohydrolase</t>
  </si>
  <si>
    <t>R00679</t>
  </si>
  <si>
    <t>1.13.12.3</t>
  </si>
  <si>
    <t>L-tryptophan:oxygen 2-oxidoreductase (decarboxylating)</t>
  </si>
  <si>
    <t>L-Tryptophan[c] + Oxygen[c] =&gt; (Indol-3-yl)acetamide[c] + CO2[c] + H2O[c]</t>
  </si>
  <si>
    <t>3.1.3.64</t>
  </si>
  <si>
    <t>R03363</t>
  </si>
  <si>
    <t>4,4-Dimethyl-5alpha-cholesta-8,14,24-trien-3beta-ol[c] + NADPH[c] + H+[c] =&gt; 14-Demethyllanosterol[c] + NADP+[c]</t>
  </si>
  <si>
    <t>PAS_chr4_0052;PAS_chr4_0743</t>
  </si>
  <si>
    <t>UMP[r] =&gt; UMP[c]</t>
  </si>
  <si>
    <t>Cadaverine[c] + H2O[c] + Oxygen[c] =&gt; 5-Aminopentanal[c] + NH3[c] + H2O2[c]</t>
  </si>
  <si>
    <t>Vacuolar trasnport</t>
  </si>
  <si>
    <t>O-Octanoylcarnitine[c]</t>
  </si>
  <si>
    <t>O-Octanoylcarnitine</t>
  </si>
  <si>
    <t>alpha,alpha-Trehalose[v]</t>
  </si>
  <si>
    <t>ATP[g]</t>
  </si>
  <si>
    <t>H2O[g]</t>
  </si>
  <si>
    <t>ADP[g]</t>
  </si>
  <si>
    <t>Orthophosphate[g]</t>
  </si>
  <si>
    <t>Deamino-NAD+[m]</t>
  </si>
  <si>
    <t>(S)-Malate[p]</t>
  </si>
  <si>
    <t>Citrate[p]</t>
  </si>
  <si>
    <t>2-Oxoglutarate[p]</t>
  </si>
  <si>
    <t>L-Glutamate[p]</t>
  </si>
  <si>
    <t>5-Phospho-alpha-D-ribose 1-diphosphate[m]</t>
  </si>
  <si>
    <t>Inosine[c]</t>
  </si>
  <si>
    <t>Phenylacetaldehyde[c]</t>
  </si>
  <si>
    <t>Guanosine[c]</t>
  </si>
  <si>
    <t>(9Z)-Octadecenoyl-CoA[p]</t>
  </si>
  <si>
    <t>(9Z)-Octadecenoyl-CoA</t>
  </si>
  <si>
    <t>Stearoyl-CoA[p]</t>
  </si>
  <si>
    <t>Stearoyl-CoA</t>
  </si>
  <si>
    <t>Nicotinate D-ribonucleoside[c]</t>
  </si>
  <si>
    <t>O-Octanoylcarnitine[p]</t>
  </si>
  <si>
    <t>4-Maleylacetoacetate[c]</t>
  </si>
  <si>
    <t>4-Maleylacetoacetate</t>
  </si>
  <si>
    <t>Deoxyadenosine[c]</t>
  </si>
  <si>
    <t>UDP-D-galacturonate[c]</t>
  </si>
  <si>
    <t>1-Phospho-alpha-D-galacturonate[c]</t>
  </si>
  <si>
    <t>tRNA[m]</t>
  </si>
  <si>
    <t>tRNAP[m]</t>
  </si>
  <si>
    <t>tRNAP</t>
  </si>
  <si>
    <t>3-Aminopropanal[c]</t>
  </si>
  <si>
    <t>5-Aminopentanal[c]</t>
  </si>
  <si>
    <t>Enzyme N6-(octanoyl)lysine[m]</t>
  </si>
  <si>
    <t>Enzyme N6-(octanoyl)lysine</t>
  </si>
  <si>
    <t>Sulfur[m]</t>
  </si>
  <si>
    <t>5'-Deoxyadenosine[m]</t>
  </si>
  <si>
    <t>Stearidonic acid[c]</t>
  </si>
  <si>
    <t>Methanol[c]</t>
  </si>
  <si>
    <t>Cellobiose[e]</t>
  </si>
  <si>
    <t>Fe2+[e]</t>
  </si>
  <si>
    <t>Methanol[e]</t>
  </si>
  <si>
    <t>Thiamine[e]</t>
  </si>
  <si>
    <t>Chitosan[c]</t>
  </si>
  <si>
    <t>O-Acetylcarnitine[c]</t>
  </si>
  <si>
    <t>C00412</t>
  </si>
  <si>
    <t>C39H70N7O17P3S</t>
  </si>
  <si>
    <t>C00510</t>
  </si>
  <si>
    <t>C39H68N7O17P3S</t>
  </si>
  <si>
    <t>C01036</t>
  </si>
  <si>
    <t>C16216</t>
  </si>
  <si>
    <t>C39H68N7O18P3S</t>
  </si>
  <si>
    <t>C16218</t>
  </si>
  <si>
    <t>obo.chebi:CHEBI:50571</t>
  </si>
  <si>
    <t>obo.chebi:CHEBI:15541</t>
  </si>
  <si>
    <t>obo.chebi:CHEBI:15534</t>
  </si>
  <si>
    <t>obo.chebi:CHEBI:47904</t>
  </si>
  <si>
    <t>obo.chebi:CHEBI:50570</t>
  </si>
  <si>
    <t>1-Phosphatidyl-1D-myo-inositol 3-phosphate[c] + H2O[c] =&gt; 1-Phosphatidyl-D-myo-inositol[c] + Orthophosphate[c]</t>
  </si>
  <si>
    <t>PAS_chr1-3_0195</t>
  </si>
  <si>
    <t>PAS_chr1-1_0002</t>
  </si>
  <si>
    <t>PAS_chr1-1_0054</t>
  </si>
  <si>
    <t>PAS_chr1-1_0079</t>
  </si>
  <si>
    <t>PAS_chr1-1_0114</t>
  </si>
  <si>
    <t>PAS_chr1-1_0117</t>
  </si>
  <si>
    <t>PAS_chr1-1_0299</t>
  </si>
  <si>
    <t>PAS_chr1-1_0428</t>
  </si>
  <si>
    <t>PAS_chr1-4_0519</t>
  </si>
  <si>
    <t>PAS_chr2-1_0011</t>
  </si>
  <si>
    <t>PAS_chr2-1_0710</t>
  </si>
  <si>
    <t>PAS_chr3_0731</t>
  </si>
  <si>
    <t>PAS_chr3_0881</t>
  </si>
  <si>
    <t>PAS_chr3_0918</t>
  </si>
  <si>
    <t>PAS_chr3_1006</t>
  </si>
  <si>
    <t>PAS_chr4_0736</t>
  </si>
  <si>
    <t>PAS_chr4_0731</t>
  </si>
  <si>
    <t>PAS_chr4_0226</t>
  </si>
  <si>
    <t>PAS_chr4_0300</t>
  </si>
  <si>
    <t>PAS_chr4_0387</t>
  </si>
  <si>
    <t>PAS_chr4_0419</t>
  </si>
  <si>
    <t>PAS_chr3_0365</t>
  </si>
  <si>
    <t>PAS_chr3_0402</t>
  </si>
  <si>
    <t>PAS_chr2-1_0140</t>
  </si>
  <si>
    <t>PAS_chr3_0230</t>
  </si>
  <si>
    <t>PAS_chr3_0368</t>
  </si>
  <si>
    <t>PAS_FragD_0026</t>
  </si>
  <si>
    <t>PAS_chr1-4_0325</t>
  </si>
  <si>
    <t>PAS_chr1-1_0087</t>
  </si>
  <si>
    <t>PAS_chr1-1_0187</t>
  </si>
  <si>
    <t>PAS_chr1-4_0051</t>
  </si>
  <si>
    <t>PAS_chr1-4_0118</t>
  </si>
  <si>
    <t>PAS_FragB_0039</t>
  </si>
  <si>
    <t>PAS_chr2-2_0287</t>
  </si>
  <si>
    <t>PAS_chr2-2_0128</t>
  </si>
  <si>
    <t>PAS_chr3_0219</t>
  </si>
  <si>
    <t>PAS_chr3_0224</t>
  </si>
  <si>
    <t>PAS_chr3_0496</t>
  </si>
  <si>
    <t>PAS_chr3_0545</t>
  </si>
  <si>
    <t>PAS_chr4_0109</t>
  </si>
  <si>
    <t>PAS_chr4_0143</t>
  </si>
  <si>
    <t>PAS_chr4_0241</t>
  </si>
  <si>
    <t>PAS_chr4_0279</t>
  </si>
  <si>
    <t>PAS_chr4_0552</t>
  </si>
  <si>
    <t>PAS_chr4_0008</t>
  </si>
  <si>
    <t>PAS_chr2-2_0009</t>
  </si>
  <si>
    <t>OBJECTIVE</t>
  </si>
  <si>
    <t>acIN</t>
  </si>
  <si>
    <t>bmOUT</t>
  </si>
  <si>
    <t>carIN</t>
  </si>
  <si>
    <t>chitIN</t>
  </si>
  <si>
    <t>nh3IN</t>
  </si>
  <si>
    <t>o2IN</t>
  </si>
  <si>
    <t>piIN</t>
  </si>
  <si>
    <t>slfIN</t>
  </si>
  <si>
    <t>sulfurIN</t>
  </si>
  <si>
    <t>Acetate[b] =&gt; Acetate[e]</t>
  </si>
  <si>
    <t>metIN</t>
  </si>
  <si>
    <t>uptake of methanol</t>
  </si>
  <si>
    <t>glyIN</t>
  </si>
  <si>
    <t>uptake of glycerol</t>
  </si>
  <si>
    <t>Glycerol[b] =&gt; Glycerol[e]</t>
  </si>
  <si>
    <t>ThrIN</t>
  </si>
  <si>
    <t>SorIN</t>
  </si>
  <si>
    <t>ManIN</t>
  </si>
  <si>
    <t>Mannitol[b] =&gt; Mannitol[e]</t>
  </si>
  <si>
    <t>thiamIN</t>
  </si>
  <si>
    <t>bioIN</t>
  </si>
  <si>
    <t>alpha-D-Glucose[b] =&gt; alpha-D-Glucose[e]</t>
  </si>
  <si>
    <t>Glycerol[e] =&gt; Glycerol[c]</t>
  </si>
  <si>
    <t>Transport, plasma membrane</t>
  </si>
  <si>
    <t>alpha,alpha-Trehalose[b] =&gt; alpha,alpha-Trehalose[e]</t>
  </si>
  <si>
    <t>Threalose permease</t>
  </si>
  <si>
    <t>Ethanol permease</t>
  </si>
  <si>
    <t>sorbitol permease</t>
  </si>
  <si>
    <t>mannitol permease</t>
  </si>
  <si>
    <t>Mannitol[e] =&gt; Mannitol[c]</t>
  </si>
  <si>
    <t>chitin permease</t>
  </si>
  <si>
    <t>CO2 permease</t>
  </si>
  <si>
    <t>H2O permease</t>
  </si>
  <si>
    <t>nitrate permease</t>
  </si>
  <si>
    <t>O2 permease</t>
  </si>
  <si>
    <t>NH3 permease</t>
  </si>
  <si>
    <t>Orthophosphate[b] =&gt; Orthophosphate[e]</t>
  </si>
  <si>
    <t>Sulfate[b] =&gt; Sulfate[e]</t>
  </si>
  <si>
    <t>Sulfate[e] =&gt; Sulfate[c]</t>
  </si>
  <si>
    <t>Chitin[b] =&gt; Chitin[e]</t>
  </si>
  <si>
    <t>Chitin[e] =&gt; Chitin[c]</t>
  </si>
  <si>
    <t>Nitrate[e] =&gt; Nitrate[c]</t>
  </si>
  <si>
    <t>Thiamin[b] =&gt; Thiamin[e]</t>
  </si>
  <si>
    <t>Thiamin[e] =&gt; Thiamin[c]</t>
  </si>
  <si>
    <t>Biotin[e] =&gt; Biotin[c]</t>
  </si>
  <si>
    <t>Biomass[e] =&gt; Biomass[b]</t>
  </si>
  <si>
    <t>Carnitine[b] =&gt; Carnitine[c]</t>
  </si>
  <si>
    <t>Sulfur[b] =&gt; Sulfur[e]</t>
  </si>
  <si>
    <t>Sulfur[e] =&gt; Sulfur[c]</t>
  </si>
  <si>
    <t>PAS_chr3_0006;PAS_chr1-1_0357;PAS_chr4_0576</t>
  </si>
  <si>
    <t>spontaneous conversion</t>
  </si>
  <si>
    <t>D-Glucono-1,5-lactone[c] + H2O[c] &lt;=&gt; D-Gluconic acid[c]</t>
  </si>
  <si>
    <t>(S)-Lactate[b] =&gt; (S)-Lactate[e]</t>
  </si>
  <si>
    <t>Acetate[b]</t>
  </si>
  <si>
    <t>alpha-D-Glucose[e]</t>
  </si>
  <si>
    <t>Glycerol[b]</t>
  </si>
  <si>
    <t>Glycerol[e]</t>
  </si>
  <si>
    <t>Ethanol[b]</t>
  </si>
  <si>
    <t>Ethanol[e]</t>
  </si>
  <si>
    <t>alpha,alpha-Trehalose[b]</t>
  </si>
  <si>
    <t>alpha,alpha-Trehalose[e]</t>
  </si>
  <si>
    <t>Mannitol[b]</t>
  </si>
  <si>
    <t>Mannitol</t>
  </si>
  <si>
    <t>Mannitol[e]</t>
  </si>
  <si>
    <t>(S)-Lactate[b]</t>
  </si>
  <si>
    <t>(S)-Lactate[e]</t>
  </si>
  <si>
    <t>Chitin[b]</t>
  </si>
  <si>
    <t>CO2[e]</t>
  </si>
  <si>
    <t>Nitrate[e]</t>
  </si>
  <si>
    <t>NH3[b]</t>
  </si>
  <si>
    <t>Oxygen[e]</t>
  </si>
  <si>
    <t>Orthophosphate[b]</t>
  </si>
  <si>
    <t>Orthophosphate[e]</t>
  </si>
  <si>
    <t>Sulfate[b]</t>
  </si>
  <si>
    <t>Sulfate[e]</t>
  </si>
  <si>
    <t>Biomass[e]</t>
  </si>
  <si>
    <t>Biomass[b]</t>
  </si>
  <si>
    <t>Carnitine[b]</t>
  </si>
  <si>
    <t>Sulfur[b]</t>
  </si>
  <si>
    <t>Sulfur[e]</t>
  </si>
  <si>
    <t>Thiamin[b]</t>
  </si>
  <si>
    <t>Thiamin</t>
  </si>
  <si>
    <t>Thiamin[e]</t>
  </si>
  <si>
    <t>Biotin[b]</t>
  </si>
  <si>
    <t>Biotin[e]</t>
  </si>
  <si>
    <t>(S)-Lactate[c]</t>
  </si>
  <si>
    <t>Mannitol[c]</t>
  </si>
  <si>
    <t>Thiamin[c]</t>
  </si>
  <si>
    <t>D-Glucono-1,5-lactone[c]</t>
  </si>
  <si>
    <t>D-Glucono-1,5-lactone</t>
  </si>
  <si>
    <t>L-Aspartate[c] + H2O[c] + Oxygen[c] =&gt; Oxaloacetate[c] + NH3[c] + H2O2[c]</t>
  </si>
  <si>
    <t>Exchange reaction</t>
  </si>
  <si>
    <t>OctIN</t>
  </si>
  <si>
    <t>PAS_chr3_0822;PAS_chr2-2_0272</t>
  </si>
  <si>
    <t>peroxisomal transport of palmitoyl-CoA</t>
  </si>
  <si>
    <t>ATP[c] + Octadecanoic acid[c] + CoA[c] =&gt; AMP[c] + Octadecanoyl-CoA[c] + Diphosphate[c]</t>
  </si>
  <si>
    <t>peroxisomal transport of octadecanoyl-CoA</t>
  </si>
  <si>
    <t>trans-Octadec-2-enoyl-CoA[p] + H2O[p] =&gt; (S)-3-Hydroxyoctadecanoyl-CoA[p]</t>
  </si>
  <si>
    <t>(S)-3-Hydroxyoctadecanoyl-CoA[p] + NAD+[p] =&gt; 3-Oxooctadecanoyl-CoA[p] + NADH[p] + H+[p]</t>
  </si>
  <si>
    <t>CoA[p] + 3-Oxooctadecanoyl-CoA[p] =&gt; Palmitoyl-CoA[p] + Acetyl-CoA[p]</t>
  </si>
  <si>
    <t>Octadecanoyl-CoA:oxygen 2-oxidoreductase</t>
  </si>
  <si>
    <t>(S)-3-Hydroxyoctadecanoyl-CoA hydro-lyase</t>
  </si>
  <si>
    <t>(S)-3-Hydroxyoctadecanoyl-CoA:NAD+ oxidoreductase</t>
  </si>
  <si>
    <t>Octadecanoyl-CoA:acetyl-CoA C-acyltransferase</t>
  </si>
  <si>
    <t>tetradecanoyl-[acyl-carrier-protein] hydrolase</t>
  </si>
  <si>
    <t>Tetradecanoyl-[acp][c] + H2O[c] &lt;=&gt; Acyl-carrier protein[c] + Tetradecanoic acid[c]</t>
  </si>
  <si>
    <t>peroxisomal transport of tatradecanoyl-CoA</t>
  </si>
  <si>
    <t>Tetradecanoyl-[acyl-carrier-protein] hydrolase</t>
  </si>
  <si>
    <t>PAS_chr4_0847;PAS_chr3_0781</t>
  </si>
  <si>
    <t>R06051</t>
  </si>
  <si>
    <t xml:space="preserve">UDP-glucose:glycogen </t>
  </si>
  <si>
    <t>alpha-D-Glucose[c] &lt;=&gt; alpha-D-Glucose[v]</t>
  </si>
  <si>
    <t>Glycogen[c] + H2O[c] =&gt; alpha-D-Glucose[c]</t>
  </si>
  <si>
    <t>R01821</t>
  </si>
  <si>
    <t>3-Dehydrosphinganine[c] + NADPH[c] + H+[c] =&gt; Sphinganine[c] + NADP+[c]</t>
  </si>
  <si>
    <t>R02976</t>
  </si>
  <si>
    <t>ATP:sphinganine 1-phosphotransferase</t>
  </si>
  <si>
    <t>2.7.1.92</t>
  </si>
  <si>
    <t>PAS_chr3_0400</t>
  </si>
  <si>
    <t>ATP[c] + Sphinganine[c] =&gt; ADP[c] + Sphinganine 1-phosphate[c]</t>
  </si>
  <si>
    <t>sphinganine:NADP+ 3-oxidoreductase</t>
  </si>
  <si>
    <t>PAS_chr3_0602;PAS_chr3_0236;PAS_chr3_1250</t>
  </si>
  <si>
    <t>Biosynthesis of very long fatty acids</t>
  </si>
  <si>
    <t>4.2.1.-</t>
  </si>
  <si>
    <t>R08174</t>
  </si>
  <si>
    <t>trans-Eicosa-2-enoyl-CoA[p] + H2O[p] =&gt; (S)-3-Hydroxyeicosanoyl-CoA[p]</t>
  </si>
  <si>
    <t>(S)-3-Hydroxyeicosanoyl-CoA[p] + NAD+[p] =&gt; 3-Oxoeicosanoyl-CoA[p] + NADH[p] + H+[p]</t>
  </si>
  <si>
    <t>(S)-3-Hydroxyeicosanoyl-CoA hydro-lyase</t>
  </si>
  <si>
    <t>(S)-3-Hydroxyeicosanoyl-CoA:NAD+ oxidoreductase</t>
  </si>
  <si>
    <t>Stearoyl-CoA hydrolase</t>
  </si>
  <si>
    <t>Eicosanoyl-CoA:oxygen 2-oxidoreductase</t>
  </si>
  <si>
    <t>Eicosanoyl-CoA:acetyl-CoA C-acyltransferase</t>
  </si>
  <si>
    <t>R02223</t>
  </si>
  <si>
    <t>Stearoyl-CoA:malonyl-CoA C-acyltransferase</t>
  </si>
  <si>
    <t xml:space="preserve">(2E)-Eicosanoyl-CoA reductase </t>
  </si>
  <si>
    <t>3-Hydroxyeicosanoyl-CoA dehydrogenase</t>
  </si>
  <si>
    <t>3-Eicosanoyl-CoA reductase</t>
  </si>
  <si>
    <t>trans-Docosa-2-enoyl-CoA[p] + H2O[p] =&gt; (S)-3-Hydroxydocosanoyl-CoA[p]</t>
  </si>
  <si>
    <t>(S)-3-Hydroxydocosanoyl-CoA[p] + NAD+[p] =&gt; 3-Oxodocosanoyl-CoA[p] + NADH[p] + H+[p]</t>
  </si>
  <si>
    <t>Eicosanoyl-CoA:malonyl-CoA C-acyltransferase</t>
  </si>
  <si>
    <t>3-Docosanoyl-CoA reductase</t>
  </si>
  <si>
    <t>3-Hydroxydocosanoyl-CoA dehydrogenase</t>
  </si>
  <si>
    <t xml:space="preserve">(2E)-Docosanoyl-CoA reductase </t>
  </si>
  <si>
    <t>Docosanoyl-CoA[p]:oxygen 2-oxidoreductase</t>
  </si>
  <si>
    <t>(S)-3-Hydroxydocosanoyl-CoA hydro-lyase</t>
  </si>
  <si>
    <t>(S)-3-Hydroxydocosanoyl-CoA:NAD+ oxidoreductase</t>
  </si>
  <si>
    <t>Docosanoyl-CoA:acetyl-CoA C-acyltransferase</t>
  </si>
  <si>
    <t>trans-Tetracosa-2-enoyl-CoA[p] + H2O[p] =&gt; (S)-3-Hydroxytetracosanoyl-CoA[p]</t>
  </si>
  <si>
    <t>(S)-3-Hydroxytetracosanoyl-CoA[p] + NAD+[p] =&gt; 3-Oxotetracosanoyl-CoA[p] + NADH[p] + H+[p]</t>
  </si>
  <si>
    <t>CoA[p] + 3-Oxodocosanoyl-CoA[p] =&gt; Eicosanoyl-CoA[p] + Acetyl-CoA[p]</t>
  </si>
  <si>
    <t>CoA[p] + 3-Oxotetracosanoyl-CoA[p] =&gt; Docosanoyl-CoA[p] + Acetyl-CoA[p]</t>
  </si>
  <si>
    <t>trans-Hexacosa-2-enoyl-CoA[p] + H2O[p] =&gt; (S)-3-Hydroxyhexacosanoyl-CoA[p]</t>
  </si>
  <si>
    <t>(S)-3-Hydroxyhexacosanoyl-CoA[p] + NAD+[p] =&gt; 3-Oxohexacosanoyl-CoA[p] + NADH[p] + H+[p]</t>
  </si>
  <si>
    <t>CoA[p] + 3-Oxohexacosanoyl-CoA[p] =&gt; Tetracosanoyl-CoA[p] + Acetyl-CoA[p]</t>
  </si>
  <si>
    <t>PAS_chr1-1_0358;PAS_chr2-2_0193</t>
  </si>
  <si>
    <t>3-Dehydrosphinganine(C18:1)[c] + NADPH[c] =&gt; NADP(+)[c] + Sphinganine(C18:1)[c]</t>
  </si>
  <si>
    <t>Palmitoyl-CoA[c] + L-Serine[c] =&gt; 3-Dehydrosphinganine(C18:1)[c] + CoA[c] + CO2[c]</t>
  </si>
  <si>
    <t>Octadecanoyl-CoA[c] + L-Serine[c] =&gt; 3-Dehydrosphinganine(C20:1)[c] + CoA[c] + CO2[c]</t>
  </si>
  <si>
    <t>3-Dehydrosphinganine(C20:1)[c] + NADPH[c] =&gt; NADP(+)[c] + Sphinganine(C20:1)[c]</t>
  </si>
  <si>
    <t>ATP[c] + Sphinganine(C18:1)[c] =&gt; ADP[c] + Sphinganine(C18:1) 1-phosphate[c]</t>
  </si>
  <si>
    <t>ATP:Sphinganine(C18:1) 1-phosphotransferase</t>
  </si>
  <si>
    <t>ATP:Sphinganine(C20:1) 1-phosphotransferase</t>
  </si>
  <si>
    <t>ATP[c] + Sphinganine(C20:1)[c] =&gt; ADP[c] + Sphinganine(C20:1) 1-phosphate[c]</t>
  </si>
  <si>
    <t xml:space="preserve">Sphinganine(C18:1), NADPH: oxygen oxidoreductase </t>
  </si>
  <si>
    <t xml:space="preserve">Sphinganine(C20:1), NADPH: oxygen oxidoreductase </t>
  </si>
  <si>
    <t>ATP:Phytosphingosine(C20:1) 1-phosphotransferase</t>
  </si>
  <si>
    <t>Tetracosanoyl-CoA:Sphinganine(C20:1) N-acyltransferase</t>
  </si>
  <si>
    <t>Hexacosanoyl-CoA:Sphinganine(C20:1) N-acyltransferase</t>
  </si>
  <si>
    <t>Tetracosanoyl-CoA:Sphinganine(C18:1) N-acyltransferase</t>
  </si>
  <si>
    <t>Hexacosanoyl-CoA:Sphinganine(C18:1) N-acyltransferase</t>
  </si>
  <si>
    <t>Phytoceramide(C18:C24) amidohydrolase</t>
  </si>
  <si>
    <t>Phytoceramide(C20:C24) amidohydrolase</t>
  </si>
  <si>
    <t xml:space="preserve">hexadecanal:NAD+ oxidoreductase </t>
  </si>
  <si>
    <t>R01277</t>
  </si>
  <si>
    <t>R02463</t>
  </si>
  <si>
    <t>hexadecanal:NADP+ delta2-oxidoreductase</t>
  </si>
  <si>
    <t>1.3.1.27</t>
  </si>
  <si>
    <t>Sphinganine(C18:1) 1-phosphate palmitaldehyde-lyase</t>
  </si>
  <si>
    <t>Sphinganine(C20:1)-1-phosphate palmitaldehyde-lyase</t>
  </si>
  <si>
    <t>R00748</t>
  </si>
  <si>
    <t>4.2.3.2</t>
  </si>
  <si>
    <t xml:space="preserve">ethanolamine-phosphate phosphate-lyase </t>
  </si>
  <si>
    <t>R08969</t>
  </si>
  <si>
    <t>2.7.8.27</t>
  </si>
  <si>
    <t>R02543</t>
  </si>
  <si>
    <t>R02542</t>
  </si>
  <si>
    <t>3.1.4.41</t>
  </si>
  <si>
    <t>R02541</t>
  </si>
  <si>
    <t>3.1.4.12</t>
  </si>
  <si>
    <t>Sphingomyelin cholinephosphohydrolase</t>
  </si>
  <si>
    <t>R01891</t>
  </si>
  <si>
    <t>CDP-choline:N-acylsphingosine cholinephosphotransferase</t>
  </si>
  <si>
    <t>2.7.8.3</t>
  </si>
  <si>
    <t>2.7.1.64</t>
  </si>
  <si>
    <t>ATP:myo-inositol 1-phosphotransferase</t>
  </si>
  <si>
    <t>R01182</t>
  </si>
  <si>
    <t>R01369</t>
  </si>
  <si>
    <t>triacylglycerol acylhydrolase</t>
  </si>
  <si>
    <t>PAS_chr2-1_0794</t>
  </si>
  <si>
    <t>PAS_chr3_1099</t>
  </si>
  <si>
    <t>PAS_chr3_1099;PAS_chr4_0269</t>
  </si>
  <si>
    <t>Tetradecanoic acid[m]</t>
  </si>
  <si>
    <t>Tetradecanoic acid</t>
  </si>
  <si>
    <t>alpha-D-Glucose[v]</t>
  </si>
  <si>
    <t>Octadecanoyl-CoA[c]</t>
  </si>
  <si>
    <t>Octadecanoyl-CoA</t>
  </si>
  <si>
    <t>trans-Octadec-2-enoyl-CoA[p]</t>
  </si>
  <si>
    <t>trans-Octadec-2-enoyl-CoA</t>
  </si>
  <si>
    <t>(S)-3-Hydroxyoctadecanoyl-CoA[p]</t>
  </si>
  <si>
    <t>(S)-3-Hydroxyoctadecanoyl-CoA</t>
  </si>
  <si>
    <t>3-Oxooctadecanoyl-CoA[p]</t>
  </si>
  <si>
    <t>3-Oxooctadecanoyl-CoA</t>
  </si>
  <si>
    <t>Tetradecanoic acid[c]</t>
  </si>
  <si>
    <t>Dodecanoyl-CoA[c]</t>
  </si>
  <si>
    <t>Dodecanoyl-CoA</t>
  </si>
  <si>
    <t>Orthophosphate[p]</t>
  </si>
  <si>
    <t>Dodecanoyl-CoA[p]</t>
  </si>
  <si>
    <t>PAS_chr4_0847</t>
  </si>
  <si>
    <t>PAS_chr3_0602</t>
  </si>
  <si>
    <t>PAS_chr3_0236</t>
  </si>
  <si>
    <t>PAS_chr3_1250</t>
  </si>
  <si>
    <t>PAS_chr2-2_0193</t>
  </si>
  <si>
    <t>PAS_chr4_0269</t>
  </si>
  <si>
    <t>PAS_chr2-1_0409</t>
  </si>
  <si>
    <t>3.1.1.13</t>
  </si>
  <si>
    <t>R02115</t>
  </si>
  <si>
    <t>Steryl ester hydrolase</t>
  </si>
  <si>
    <t>PAS_chr3_0124;PAS_chr4_0953</t>
  </si>
  <si>
    <t>R07496</t>
  </si>
  <si>
    <t>1.3.3.-</t>
  </si>
  <si>
    <t>R04804</t>
  </si>
  <si>
    <t>delta8,24-Cholestadien-3beta-ol delta7-delta8-isomerase</t>
  </si>
  <si>
    <t>Zymosterol[c] =&gt; 5alpha-Cholesta-7,24-dien-3beta-ol[c]</t>
  </si>
  <si>
    <t>R03689</t>
  </si>
  <si>
    <t>lanosterol delta24-reductase</t>
  </si>
  <si>
    <t>R07498</t>
  </si>
  <si>
    <t>Long chain fatty acyl-CoA synthetase</t>
  </si>
  <si>
    <t>PAS_chr2-1_0279;PAS_chr2-1_0794</t>
  </si>
  <si>
    <t>Biotin[b] =&gt; Biotin[e]</t>
  </si>
  <si>
    <t>Cellobiose[e] =&gt; Cellobiose[c]</t>
  </si>
  <si>
    <t>Lanosterol ester[c] + H2O[c] =&gt; 1,2-Diacyl-sn-glycerol[c] + 0.167 Hexadecanoic acid[c] + 0.0305 Octadecanoic acid[c] + 0.34150 (9Z)-Octadecenoic acid[c] + 0.293 (9Z,12Z)-Octadecadienoic acid[c] + 0.1265 (9Z,12Z,15Z)-Octadecatrienoic acid[c]</t>
  </si>
  <si>
    <t>Lanosterol[c] + 0.167 Palmitoyl-CoA[c] + 0.0305 Stearoyl-CoA[c] + 0.34150 (9Z)-Octadecenoyl-CoA[c] + 0.293 (9Z,12Z)-Octadecadienoyl-CoA[c] + 0.1265 (9Z,12Z,15Z)-Octadecatrienoyl-CoA[c] =&gt; CoA[c] + Lanosterol ester[c]</t>
  </si>
  <si>
    <t>Fecosterol ester[c] + H2O[c] =&gt; 1,2-Diacyl-sn-glycerol[c] + 0.167 Hexadecanoic acid[c] + 0.0305 Octadecanoic acid[c] + 0.34150 (9Z)-Octadecenoic acid[c] + 0.293 (9Z,12Z)-Octadecadienoic acid[c] + 0.1265 (9Z,12Z,15Z)-Octadecatrienoic acid[c]</t>
  </si>
  <si>
    <t>Fecosterol[c] + 0.167 Palmitoyl-CoA[c] + 0.0305 Stearoyl-CoA[c] + 0.34150 (9Z)-Octadecenoyl-CoA[c] + 0.293 (9Z,12Z)-Octadecadienoyl-CoA[c] + 0.1265 (9Z,12Z,15Z)-Octadecatrienoyl-CoA[c] =&gt; CoA[c] + Fecosterol ester[c]</t>
  </si>
  <si>
    <t>Episterol ester[c] + H2O[c] =&gt; 1,2-Diacyl-sn-glycerol[c] + 0.167 Hexadecanoic acid[c] + 0.0305 Octadecanoic acid[c] + 0.34150 (9Z)-Octadecenoic acid[c] + 0.293 (9Z,12Z)-Octadecadienoic acid[c] + 0.1265 (9Z,12Z,15Z)-Octadecatrienoic acid[c]</t>
  </si>
  <si>
    <t>Episterol[c] + 0.167 Palmitoyl-CoA[c] + 0.0305 Stearoyl-CoA[c] + 0.34150 (9Z)-Octadecenoyl-CoA[c] + 0.293 (9Z,12Z)-Octadecadienoyl-CoA[c] + 0.1265 (9Z,12Z,15Z)-Octadecatrienoyl-CoA[c] =&gt; CoA[c] + Episterol ester[c]</t>
  </si>
  <si>
    <t>Ergosterol ester[c] + H2O[c] =&gt; 1,2-Diacyl-sn-glycerol[c] + 0.167 Hexadecanoic acid[c] + 0.0305 Octadecanoic acid[c] + 0.34150 (9Z)-Octadecenoic acid[c] + 0.293 (9Z,12Z)-Octadecadienoic acid[c] + 0.1265 (9Z,12Z,15Z)-Octadecatrienoic acid[c]</t>
  </si>
  <si>
    <t>Ergosterol[c] + 0.167 Palmitoyl-CoA[c] + 0.0305 Stearoyl-CoA[c] + 0.34150 (9Z)-Octadecenoyl-CoA[c] + 0.293 (9Z,12Z)-Octadecadienoyl-CoA[c] + 0.1265 (9Z,12Z,15Z)-Octadecatrienoyl-CoA[c] =&gt; CoA[c] + Ergosterol ester[c]</t>
  </si>
  <si>
    <t>Zymosterol ester[c] + H2O[c] =&gt; 1,2-Diacyl-sn-glycerol[c] + 0.167 Hexadecanoic acid[c] + 0.0305 Octadecanoic acid[c] + 0.34150 (9Z)-Octadecenoic acid[c] + 0.293 (9Z,12Z)-Octadecadienoic acid[c] + 0.1265 (9Z,12Z,15Z)-Octadecatrienoic acid[c]</t>
  </si>
  <si>
    <t>Zymosterol[c] + 0.167 Palmitoyl-CoA[c] + 0.0305 Stearoyl-CoA[c] + 0.34150 (9Z)-Octadecenoyl-CoA[c] + 0.293 (9Z,12Z)-Octadecadienoyl-CoA[c] + 0.1265 (9Z,12Z,15Z)-Octadecatrienoyl-CoA[c] =&gt; CoA[c] + Zymosterol ester[c]</t>
  </si>
  <si>
    <t>R03353</t>
  </si>
  <si>
    <t>Stearoyl-CoA[c] + Malonyl-CoA[c] =&gt; 3-Eicosanoyl-CoA[c] + CoA[c] + CO2[c]</t>
  </si>
  <si>
    <t>3-Eicosanoyl-CoA[c] + NADPH[c] + H+[c] =&gt; 3-Hydroxyeicosanoyl-CoA[c] + NADP+[c]</t>
  </si>
  <si>
    <t>3-Hydroxyeicosanoyl-CoA[c] =&gt; (2E)-Eicosanoyl-CoA[c] + H2O[c]</t>
  </si>
  <si>
    <t>Eicosanoyl-CoA[c] + Malonyl-CoA[c] =&gt; 3-Docosanoyl-CoA[c] + CoA[c] + CO2[c]</t>
  </si>
  <si>
    <t>3-Docosanoyl-CoA[c] + NADPH[c] + H+[c] =&gt; 3-Hydroxydocosanoyl-CoA[c] + NADP+[c]</t>
  </si>
  <si>
    <t>3-Hydroxydocosanoyl-CoA[c] =&gt; (2E)-Docosanoyl-CoA[c] + H2O[c]</t>
  </si>
  <si>
    <t>Docosanoyl-CoA[c] + Malonyl-CoA[c] =&gt; 3-Tetracosanoyl-CoA[c] + CoA[c] + CO2[c]</t>
  </si>
  <si>
    <t>3-Tetracosanoyl-CoA[c] + NADPH[c] + H+[c] =&gt; 3-Hydroxytetracosanoyl-CoA[c] + NADP+[c]</t>
  </si>
  <si>
    <t>3-Hydroxytetracosanoyl-CoA[c] =&gt; (2E)-Tetracosanoyl-CoA[c] + H2O[c]</t>
  </si>
  <si>
    <t>Tetracosanoyl-CoA[c] + Malonyl-CoA[c] =&gt; 3-Hexacosanoyl-CoA[c] + CoA[c] + CO2[c]</t>
  </si>
  <si>
    <t>3-Hexacosanoyl-CoA[c] + NADPH[c] + H+[c] =&gt; 3-Hydroxyhexacosanoyl-CoA[c] + NADP+[c]</t>
  </si>
  <si>
    <t>3-Hydroxyhexacosanoyl-CoA[c] =&gt; (2E)-Hexacosanoyl-CoA[c] + H2O[c]</t>
  </si>
  <si>
    <t>Sphinganine(C18:1)[c] + NADPH[c] + H+[c] + Oxygen[c] &lt;=&gt; Phytosphingosine(C18:1)[c] + NADP+[c] + H2O[c]</t>
  </si>
  <si>
    <t>Sphinganine(C20:1)[c] + NADPH[c] + H+[c] + Oxygen[c] &lt;=&gt; Phytosphingosine(C20:1)[c] + NADP+[c] + H2O[c]</t>
  </si>
  <si>
    <t>ATP[c] + Phytosphingosine(C20:1)[c] =&gt; ADP[c] + Phytosphingosine(C20:1) 1-phosphate[c]</t>
  </si>
  <si>
    <t>ATP[c] + Phytosphingosine(C18:1)[c] =&gt; ADP[c] + Phytosphingosine(C18:1) 1-phosphate[c]</t>
  </si>
  <si>
    <t>Phytoceramide(C18:C24)[c] + H2O[c] &lt;=&gt; Phytosphingosine(C18:1)[c]</t>
  </si>
  <si>
    <t>Phytoceramide(C20:C24)[c] + H2O[c] &lt;=&gt; Phytosphingosine(C20:1)[c]</t>
  </si>
  <si>
    <t>Phytoceramide(C18:C26)[c] + H2O[c] &lt;=&gt; Phytosphingosine(C18:1)[c]</t>
  </si>
  <si>
    <t>Phytoceramide(C20:C26)[c] + H2O[c] &lt;=&gt; Phytosphingosine(C20:1)[c]</t>
  </si>
  <si>
    <t>Sphinganine(C18:1) 1-phosphate[c] =&gt; Ethanolamine phosphate[c] + Hexadecenal[c]</t>
  </si>
  <si>
    <t>Hexadecenal[c] + NADPH[c] + H+[c] =&gt; Hexadecanal[c] + NADP+[c]</t>
  </si>
  <si>
    <t>Hexadecanal[c] + NAD+[c] + H2O[c] &lt;=&gt; Hexadecanoic acid[c] + NADH[c] + H+[c]</t>
  </si>
  <si>
    <t>Sphinganine(C20:1) 1-phosphate[c] =&gt; Ethanolamine phosphate[c] + Octadecenal[c]</t>
  </si>
  <si>
    <t>Octadecenal[c] + NADPH[c] + H+[c] =&gt; Octadecanal[c] + NADP+[c]</t>
  </si>
  <si>
    <t>Octadecanal[c] + NAD+[c] + H2O[c] &lt;=&gt; Octadecanoic acid[c] + NADH[c] + H+[c]</t>
  </si>
  <si>
    <t>Ethanolamine phosphate[c] + H2O[c] =&gt; Acetaldehyde[c] + NH3[c] + Orthophosphate[c]</t>
  </si>
  <si>
    <t>N-Acylsphingosine[c] + Phosphatidylcholine[c] &lt;=&gt; Sphingomyelin[c] + 1,2-Diacyl-sn-glycerol[c]</t>
  </si>
  <si>
    <t>Acyl-CoA[c] + Sphingosyl-phosphocholine[c] &lt;=&gt; CoA[c] + Sphingomyelin[c]</t>
  </si>
  <si>
    <t>Sphingomyelin[c] + H2O[c] &lt;=&gt; Choline[c] + Ceramide 1-phosphate[c]</t>
  </si>
  <si>
    <t>Sphingomyelin[c] + H2O[c] &lt;=&gt; N-Acylsphingosine[c] + Choline phosphate[c]</t>
  </si>
  <si>
    <t>CDP-choline[c] + N-Acylsphingosine[c] &lt;=&gt; CMP[c] + Sphingomyelin[c]</t>
  </si>
  <si>
    <t>ATP[c] + myo-Inositol[c] &lt;=&gt; ADP[c] + Inositol 1-phosphate[c]</t>
  </si>
  <si>
    <t>1-Phosphatidyl-D-myo-inositol[c] + H2O[c] &lt;=&gt; Inositol 1-phosphate[c] + 1,2-Diacyl-sn-glycerol[c]</t>
  </si>
  <si>
    <t>UDP-N-acetyl-D-glucosamine[c] + 1-Phosphatidyl-D-myo-inositol[c] &lt;=&gt; UDP[c] + N-Acetyl-D-glucosaminylphosphatidylinositol[c]</t>
  </si>
  <si>
    <t>(9Z,12Z)-Octadecadienoic acid[c] + ATP[c] + CoA[c] =&gt; (9Z,12Z)-Octadecadienoyl-CoA[c] + AMP[c] + Diphosphate[c]</t>
  </si>
  <si>
    <t>(9Z,12Z,15Z)-Octadecatrienoic acid[c] + ATP[c] + CoA[c] =&gt; (9Z,12Z,15Z)-Octadecatrienoyl-CoA[c] + AMP[c] + Diphosphate[c]</t>
  </si>
  <si>
    <t>5alpha-Cholest-7-en-3beta-ol[c] + NADPH[c] + H+[c] &lt;=&gt; 24,25-Dihydrolanosterol[c] + NADP+[c]</t>
  </si>
  <si>
    <t>Zymosterol[c] + NADPH[c] + H+[c] &lt;=&gt; 5alpha-Cholest-8-en-3beta-ol[c] + NADP+[c]</t>
  </si>
  <si>
    <t>Hexacosanoyl-CoA[c] + Sphinganine(C20:1)[c] =&gt; CoA[c] + Dihydroceramide(C20:C26)[c]</t>
  </si>
  <si>
    <t>Tetracosanoyl-CoA[c] + Sphinganine(C20:1)[c] =&gt; CoA[c] + Dihydroceramide(C20:C24)[c]</t>
  </si>
  <si>
    <t>Tetracosanoyl-CoA[c] + Sphinganine(C18:1)[c] =&gt; CoA[c] + Dihydroceramide(C18:C24)[c]</t>
  </si>
  <si>
    <t>Hexacosanoyl-CoA[c] + Sphinganine(C18:1)[c] =&gt; CoA[c] + Dihydroceramide(C18:C26)[c]</t>
  </si>
  <si>
    <t>R06519</t>
  </si>
  <si>
    <t>Tetracosanoyl-CoA[c] + Phytosphingosine(C18:1)[c] =&gt; CoA[c] + Phytoceramide(C18:C24)[c]</t>
  </si>
  <si>
    <t>Hexacosanoyl-CoA[c] + Phytosphingosine(C18:1)[c] =&gt; CoA[c] + Phytoceramide(C18:C26)[c]</t>
  </si>
  <si>
    <t>Tetracosanoyl-CoA[c] + Phytosphingosine(C20:1)[c] =&gt; CoA[c] + Phytoceramide(C20:C24)[c]</t>
  </si>
  <si>
    <t>Hexacosanoyl-CoA[c] + Phytosphingosine(C20:1)[c] =&gt; CoA[c] + Phytoceramide(C20:C26)[c]</t>
  </si>
  <si>
    <t>Glycogen[c]</t>
  </si>
  <si>
    <t>Glycogen</t>
  </si>
  <si>
    <t>Stearoyl-CoA[c]</t>
  </si>
  <si>
    <t>3-Eicosanoyl-CoA[c]</t>
  </si>
  <si>
    <t>3-Eicosanoyl-CoA</t>
  </si>
  <si>
    <t>3-Hydroxyeicosanoyl-CoA[c]</t>
  </si>
  <si>
    <t>3-Hydroxyeicosanoyl-CoA</t>
  </si>
  <si>
    <t>(2E)-Eicosanoyl-CoA[c]</t>
  </si>
  <si>
    <t>(2E)-Eicosanoyl-CoA</t>
  </si>
  <si>
    <t>Eicosanoyl-CoA[c]</t>
  </si>
  <si>
    <t>Eicosanoyl-CoA</t>
  </si>
  <si>
    <t>Eicosanoyl-CoA[p]</t>
  </si>
  <si>
    <t>trans-Eicosa-2-enoyl-CoA[p]</t>
  </si>
  <si>
    <t>trans-Eicosa-2-enoyl-CoA</t>
  </si>
  <si>
    <t>(S)-3-Hydroxyeicosanoyl-CoA[p]</t>
  </si>
  <si>
    <t>(S)-3-Hydroxyeicosanoyl-CoA</t>
  </si>
  <si>
    <t>3-Oxoeicosanoyl-CoA[p]</t>
  </si>
  <si>
    <t>3-Oxoeicosanoyl-CoA</t>
  </si>
  <si>
    <t>3-Docosanoyl-CoA[c]</t>
  </si>
  <si>
    <t>3-Docosanoyl-CoA</t>
  </si>
  <si>
    <t>3-Hydroxydocosanoyl-CoA[c]</t>
  </si>
  <si>
    <t>3-Hydroxydocosanoyl-CoA</t>
  </si>
  <si>
    <t>(2E)-Docosanoyl-CoA[c]</t>
  </si>
  <si>
    <t>(2E)-Docosanoyl-CoA</t>
  </si>
  <si>
    <t>Docosanoyl-CoA[c]</t>
  </si>
  <si>
    <t>Docosanoyl-CoA</t>
  </si>
  <si>
    <t>Docosanoyl-CoA[p]</t>
  </si>
  <si>
    <t>trans-Docosa-2-enoyl-CoA[p]</t>
  </si>
  <si>
    <t>trans-Docosa-2-enoyl-CoA</t>
  </si>
  <si>
    <t>(S)-3-Hydroxydocosanoyl-CoA[p]</t>
  </si>
  <si>
    <t>(S)-3-Hydroxydocosanoyl-CoA</t>
  </si>
  <si>
    <t>3-Oxodocosanoyl-CoA[p]</t>
  </si>
  <si>
    <t>3-Oxodocosanoyl-CoA</t>
  </si>
  <si>
    <t>3-Tetracosanoyl-CoA[c]</t>
  </si>
  <si>
    <t>3-Tetracosanoyl-CoA</t>
  </si>
  <si>
    <t>3-Hydroxytetracosanoyl-CoA[c]</t>
  </si>
  <si>
    <t>3-Hydroxytetracosanoyl-CoA</t>
  </si>
  <si>
    <t>(2E)-Tetracosanoyl-CoA[c]</t>
  </si>
  <si>
    <t>(2E)-Tetracosanoyl-CoA</t>
  </si>
  <si>
    <t>Tetracosanoyl-CoA[c]</t>
  </si>
  <si>
    <t>Tetracosanoyl-CoA</t>
  </si>
  <si>
    <t>Tetracosanoyl-CoA[p]</t>
  </si>
  <si>
    <t>trans-Tetracosa-2-enoyl-CoA[p]</t>
  </si>
  <si>
    <t>trans-Tetracosa-2-enoyl-CoA</t>
  </si>
  <si>
    <t>(S)-3-Hydroxytetracosanoyl-CoA[p]</t>
  </si>
  <si>
    <t>(S)-3-Hydroxytetracosanoyl-CoA</t>
  </si>
  <si>
    <t>3-Oxotetracosanoyl-CoA[p]</t>
  </si>
  <si>
    <t>3-Oxotetracosanoyl-CoA</t>
  </si>
  <si>
    <t>3-Hexacosanoyl-CoA[c]</t>
  </si>
  <si>
    <t>3-Hexacosanoyl-CoA</t>
  </si>
  <si>
    <t>3-Hydroxyhexacosanoyl-CoA[c]</t>
  </si>
  <si>
    <t>3-Hydroxyhexacosanoyl-CoA</t>
  </si>
  <si>
    <t>(2E)-Hexacosanoyl-CoA[c]</t>
  </si>
  <si>
    <t>(2E)-Hexacosanoyl-CoA</t>
  </si>
  <si>
    <t>Hexacosanoyl-CoA[c]</t>
  </si>
  <si>
    <t>Hexacosanoyl-CoA</t>
  </si>
  <si>
    <t>Hexacosanoyl-CoA[p]</t>
  </si>
  <si>
    <t>trans-Hexacosa-2-enoyl-CoA[p]</t>
  </si>
  <si>
    <t>trans-Hexacosa-2-enoyl-CoA</t>
  </si>
  <si>
    <t>(S)-3-Hydroxyhexacosanoyl-CoA[p]</t>
  </si>
  <si>
    <t>(S)-3-Hydroxyhexacosanoyl-CoA</t>
  </si>
  <si>
    <t>3-Oxohexacosanoyl-CoA[p]</t>
  </si>
  <si>
    <t>3-Oxohexacosanoyl-CoA</t>
  </si>
  <si>
    <t>3-Dehydrosphinganine(C18:1)[c]</t>
  </si>
  <si>
    <t>3-Dehydrosphinganine(C18:1)</t>
  </si>
  <si>
    <t>NADP(+)[c]</t>
  </si>
  <si>
    <t>NADP(+)</t>
  </si>
  <si>
    <t>Sphinganine(C18:1)[c]</t>
  </si>
  <si>
    <t>Sphinganine(C18:1)</t>
  </si>
  <si>
    <t>3-Dehydrosphinganine(C20:1)[c]</t>
  </si>
  <si>
    <t>3-Dehydrosphinganine(C20:1)</t>
  </si>
  <si>
    <t>Sphinganine(C20:1)[c]</t>
  </si>
  <si>
    <t>Sphinganine(C20:1)</t>
  </si>
  <si>
    <t>Dihydroceramide(C20:C24)[c]</t>
  </si>
  <si>
    <t>Dihydroceramide(C20:C24)</t>
  </si>
  <si>
    <t>Dihydroceramide(C20:C26)[c]</t>
  </si>
  <si>
    <t>Dihydroceramide(C20:C26)</t>
  </si>
  <si>
    <t>Dihydroceramide(C18:C24)[c]</t>
  </si>
  <si>
    <t>Dihydroceramide(C18:C24)</t>
  </si>
  <si>
    <t>Dihydroceramide(C18:C26)[c]</t>
  </si>
  <si>
    <t>Dihydroceramide(C18:C26)</t>
  </si>
  <si>
    <t>Sphinganine(C18:1) 1-phosphate[c]</t>
  </si>
  <si>
    <t>Sphinganine(C18:1) 1-phosphate</t>
  </si>
  <si>
    <t>Sphinganine(C20:1) 1-phosphate[c]</t>
  </si>
  <si>
    <t>Sphinganine(C20:1) 1-phosphate</t>
  </si>
  <si>
    <t>Phytosphingosine(C18:1)[c]</t>
  </si>
  <si>
    <t>Phytosphingosine(C18:1)</t>
  </si>
  <si>
    <t>Phytosphingosine(C20:1)[c]</t>
  </si>
  <si>
    <t>Phytosphingosine(C20:1)</t>
  </si>
  <si>
    <t>Phytosphingosine(C20:1) 1-phosphate[c]</t>
  </si>
  <si>
    <t>Phytosphingosine(C20:1) 1-phosphate</t>
  </si>
  <si>
    <t>Phytosphingosine(C18:1) 1-phosphate[c]</t>
  </si>
  <si>
    <t>Phytosphingosine(C18:1) 1-phosphate</t>
  </si>
  <si>
    <t>Phytoceramide(C18:C24)[c]</t>
  </si>
  <si>
    <t>Phytoceramide(C18:C24)</t>
  </si>
  <si>
    <t>Phytoceramide(C18:C26)[c]</t>
  </si>
  <si>
    <t>Phytoceramide(C18:C26)</t>
  </si>
  <si>
    <t>Phytoceramide(C20:C24)[c]</t>
  </si>
  <si>
    <t>Phytoceramide(C20:C24)</t>
  </si>
  <si>
    <t>Phytoceramide(C20:C26)[c]</t>
  </si>
  <si>
    <t>Phytoceramide(C20:C26)</t>
  </si>
  <si>
    <t>Octadecenal[c]</t>
  </si>
  <si>
    <t>Octadecenal</t>
  </si>
  <si>
    <t>Octadecanal[c]</t>
  </si>
  <si>
    <t>Octadecanal</t>
  </si>
  <si>
    <t>Sphingomyelin[c]</t>
  </si>
  <si>
    <t>Sphingomyelin</t>
  </si>
  <si>
    <t>Sphingosyl-phosphocholine[c]</t>
  </si>
  <si>
    <t>Sphingosyl-phosphocholine</t>
  </si>
  <si>
    <t>Ceramide 1-phosphate[c]</t>
  </si>
  <si>
    <t>Ceramide 1-phosphate</t>
  </si>
  <si>
    <t>N-Acetyl-D-glucosaminylphosphatidylinositol[c]</t>
  </si>
  <si>
    <t>N-Acetyl-D-glucosaminylphosphatidylinositol</t>
  </si>
  <si>
    <t>(9Z)-Octadecenoyl-CoA[c]</t>
  </si>
  <si>
    <t>(9Z,12Z)-Octadecadienoyl-CoA[c]</t>
  </si>
  <si>
    <t>(9Z,12Z)-Octadecadienoyl-CoA</t>
  </si>
  <si>
    <t>(9Z,12Z,15Z)-Octadecatrienoyl-CoA[c]</t>
  </si>
  <si>
    <t>(9Z,12Z,15Z)-Octadecatrienoyl-CoA</t>
  </si>
  <si>
    <t>5alpha-Cholesta-7,24-dien-3beta-ol[c]</t>
  </si>
  <si>
    <t>5alpha-Cholesta-7,24-dien-3beta-ol</t>
  </si>
  <si>
    <t>24,25-Dihydrolanosterol[c]</t>
  </si>
  <si>
    <t>24,25-Dihydrolanosterol</t>
  </si>
  <si>
    <t>5alpha-Cholest-8-en-3beta-ol[c]</t>
  </si>
  <si>
    <t>5alpha-Cholest-8-en-3beta-ol</t>
  </si>
  <si>
    <t>Zymosterol ester[c]</t>
  </si>
  <si>
    <t>Zymosterol ester</t>
  </si>
  <si>
    <t>Ergosterol ester[c]</t>
  </si>
  <si>
    <t>Ergosterol ester</t>
  </si>
  <si>
    <t>Episterol ester[c]</t>
  </si>
  <si>
    <t>Episterol ester</t>
  </si>
  <si>
    <t>Fecosterol ester[c]</t>
  </si>
  <si>
    <t>Fecosterol ester</t>
  </si>
  <si>
    <t>Lanosterol ester[c]</t>
  </si>
  <si>
    <t>Lanosterol ester</t>
  </si>
  <si>
    <t>Sphinganine 1-phosphate[c]</t>
  </si>
  <si>
    <t>PAS_chr2-1_0279</t>
  </si>
  <si>
    <t>PAS_chr4_0953</t>
  </si>
  <si>
    <t>C00182</t>
  </si>
  <si>
    <t>C24H42O21</t>
  </si>
  <si>
    <t>C00198</t>
  </si>
  <si>
    <t>C6H10O6</t>
  </si>
  <si>
    <t>C00392</t>
  </si>
  <si>
    <t>C00550</t>
  </si>
  <si>
    <t>C24H49N2O6PR</t>
  </si>
  <si>
    <t>C01288</t>
  </si>
  <si>
    <t>C19H30NO18PR2</t>
  </si>
  <si>
    <t>C01838</t>
  </si>
  <si>
    <t>C18H36O</t>
  </si>
  <si>
    <t>C02041</t>
  </si>
  <si>
    <t>C41H74N7O17P3S</t>
  </si>
  <si>
    <t>C02050</t>
  </si>
  <si>
    <t>C39H66N7O17P3S</t>
  </si>
  <si>
    <t>C02960</t>
  </si>
  <si>
    <t>C19H37NO6PR</t>
  </si>
  <si>
    <t>C39H64N7O17P3S</t>
  </si>
  <si>
    <t>C03640</t>
  </si>
  <si>
    <t>C23H50N2O5P</t>
  </si>
  <si>
    <t>C03845</t>
  </si>
  <si>
    <t>C05109</t>
  </si>
  <si>
    <t>C30H52O</t>
  </si>
  <si>
    <t>C05439</t>
  </si>
  <si>
    <t>C06424</t>
  </si>
  <si>
    <t>C14H28O2</t>
  </si>
  <si>
    <t>C16162</t>
  </si>
  <si>
    <t>C16528</t>
  </si>
  <si>
    <t>C43H78N7O17P3S</t>
  </si>
  <si>
    <t>C16529</t>
  </si>
  <si>
    <t>C45H82N7O17P3S</t>
  </si>
  <si>
    <t>obo.chebi:CHEBI:16217</t>
  </si>
  <si>
    <t>obo.chebi:CHEBI:16899</t>
  </si>
  <si>
    <t>obo.chebi:CHEBI:28087</t>
  </si>
  <si>
    <t>obo.chebi:CHEBI:15527</t>
  </si>
  <si>
    <t>obo.chebi:CHEBI:15530</t>
  </si>
  <si>
    <t>pubchem.compound:47205472</t>
  </si>
  <si>
    <t>obo.chebi:CHEBI:17636</t>
  </si>
  <si>
    <t>pubchem.compound:51090857</t>
  </si>
  <si>
    <t>obo.chebi:CHEBI:52974</t>
  </si>
  <si>
    <t>obo.chebi:CHEBI:16197</t>
  </si>
  <si>
    <t>obo.chebi:CHEBI:52897</t>
  </si>
  <si>
    <t>obo.chebi:CHEBI:28113</t>
  </si>
  <si>
    <t>obo.chebi:CHEBI:16290</t>
  </si>
  <si>
    <t>obo.chebi:CHEBI:16608</t>
  </si>
  <si>
    <t>obo.chebi:CHEBI:28875</t>
  </si>
  <si>
    <t>obo.chebi:CHEBI:17034</t>
  </si>
  <si>
    <t>obo.chebi:CHEBI:12194</t>
  </si>
  <si>
    <t>5alpha-cholest-7-en-3beta-ol[c]</t>
  </si>
  <si>
    <t>5alpha-cholest-8-en-3beta-ol[c]</t>
  </si>
  <si>
    <t>5alpha-cholest-8-en-3beta-ol[c] =&gt; 5alpha-cholest-7-en-3beta-ol[c]</t>
  </si>
  <si>
    <t>L-Alanine[b]</t>
  </si>
  <si>
    <t>L-Alanine[e]</t>
  </si>
  <si>
    <t>Biomass[c] =&gt; Biomass[e]</t>
  </si>
  <si>
    <t>Transport plasma membrane</t>
  </si>
  <si>
    <t>PAS_chr4_0018</t>
  </si>
  <si>
    <t>PAS_chr4_0272;PAS_chr4_0018</t>
  </si>
  <si>
    <t>PAS_chr3_0674;PAS_chr3_1021</t>
  </si>
  <si>
    <t>(R)-Lactate[m] + 2 Ferricytochrome c[m] =&gt; Pyruvate[m] + 2 Ferrocytochrome c[m] + 2 H+[m]</t>
  </si>
  <si>
    <t>(R)-Lactate[b] =&gt; (R)-Lactate[e]</t>
  </si>
  <si>
    <t>(R)-Lactate[e] =&gt; (R)-Lactate[c]</t>
  </si>
  <si>
    <t>(S)-Lactate[c] + 2 Ferricytochrome c[m] =&gt; Pyruvate[c] + 2 Ferrocytochrome c[m] + 2 H+[c]</t>
  </si>
  <si>
    <t>(R)-Lactate[c] + 2 Ferricytochrome c[m] =&gt; Pyruvate[c] + 2 Ferrocytochrome c[m] + 2 H+[c]</t>
  </si>
  <si>
    <t>PAS_chr4_0786;PAS_chr1-1_0275</t>
  </si>
  <si>
    <t>PAS_chr2-1_0230;PAS_chr1-4_0071;PAS_chr4_0788;PAS_chr1-1_0275</t>
  </si>
  <si>
    <t>H2O2[c] + Oxygen[c] =&gt; 2 Oxygen[c] + 2 H+[c]</t>
  </si>
  <si>
    <t>H2O2[p] + Oxygen[p] =&gt; 2 Oxygen[p] + 2 H+[p]</t>
  </si>
  <si>
    <t>Oxygen[c] &lt;=&gt; Oxygen[m]</t>
  </si>
  <si>
    <t>Eicosanoyl-CoA[p] + Oxygen[p] =&gt; trans-Eicosa-2-enoyl-CoA[p] + H2O2[p]</t>
  </si>
  <si>
    <t>Docosanoyl-CoA[p] + Oxygen[p] =&gt; trans-Docosa-2-enoyl-CoA[p] + H2O2[p]</t>
  </si>
  <si>
    <t>Tetracosanoyl-CoA[p] + Oxygen[p] =&gt; trans-Tetracosa-2-enoyl-CoA[p] + H2O2[p]</t>
  </si>
  <si>
    <t>Hexacosanoyl-CoA[p] + Oxygen[p] =&gt; trans-Hexacosa-2-enoyl-CoA[p] + H2O2[p]</t>
  </si>
  <si>
    <t>Butanoyl-CoA[p] + Oxygen[p] =&gt; Crotonoyl-CoA[p] + H2O2[p]</t>
  </si>
  <si>
    <t>Hexanoyl-CoA[p] + Oxygen[p] =&gt; trans-Hex-2-enoyl-CoA[p] + H2O2[p]</t>
  </si>
  <si>
    <t>Palmitoyl-CoA[p] + Oxygen[p] =&gt; trans-Hexadec-2-enoyl-CoA[p] + H2O2[p]</t>
  </si>
  <si>
    <t>Tetradecanoyl-CoA[p] + Oxygen[p] =&gt; trans-Tetradec-2-enoyl-CoA[p] + H2O2[p]</t>
  </si>
  <si>
    <t>Decanoyl-CoA[p] + Oxygen[p] =&gt; trans-Dec-2-enoyl-CoA[p] + H2O2[p]</t>
  </si>
  <si>
    <t>Octanoyl-CoA[p] + Oxygen[p] =&gt; trans-Oct-2-enoyl-CoA[p] + H2O2[p]</t>
  </si>
  <si>
    <t>(R)-Lactate[m]</t>
  </si>
  <si>
    <t>5alpha-cholest-8-en-3beta-ol</t>
  </si>
  <si>
    <t>5alpha-cholest-7-en-3beta-ol</t>
  </si>
  <si>
    <t>(R)-Lactate[e]</t>
  </si>
  <si>
    <t>(R)-Lactate[b]</t>
  </si>
  <si>
    <t>PAS_chr1-1_0275</t>
  </si>
  <si>
    <t>alpha,alpha-Trehalose[c] + H+[c] &lt;=&gt; alpha,alpha-Trehalose[v] + H+[v]</t>
  </si>
  <si>
    <t>PAS_c131_0017:PAS_chr2-1_0739:PAS_chr1-3_0054</t>
  </si>
  <si>
    <t>PAS_chr4_0579;PAS_chr2-2_0437</t>
  </si>
  <si>
    <t>R06158</t>
  </si>
  <si>
    <t>Glycogen[c] &lt;=&gt; Glycogen[v]</t>
  </si>
  <si>
    <t>Golgi transport</t>
  </si>
  <si>
    <t>PAS_chr3_0495</t>
  </si>
  <si>
    <t>PAS_chr4_0337</t>
  </si>
  <si>
    <t>PAS_chr4_0337;PAS_chr2-1_0235</t>
  </si>
  <si>
    <t>PAS_chr3_0957;PAS_chr1-3_0212;PAS_chr4_0806</t>
  </si>
  <si>
    <t>(S)-Lactate[c] + H+[m] &lt;=&gt; (S)-Lactate[m] + H+[c]</t>
  </si>
  <si>
    <t>(R)-Lactate[c] + H+[m] &lt;=&gt; (R)-Lactate[m] + H+[c]</t>
  </si>
  <si>
    <t>Glutathione disulfide[c] + NADPH[c] + H+[c] =&gt; 2 Glutathione[c] + NADP+[c]</t>
  </si>
  <si>
    <t>Glycogen[v]</t>
  </si>
  <si>
    <t>H+[r]</t>
  </si>
  <si>
    <t>H+[g]</t>
  </si>
  <si>
    <t>PAS_chr2-1_0235</t>
  </si>
  <si>
    <t>PAS_chr2-2_0267</t>
  </si>
  <si>
    <t>PAS_chr4_0968</t>
  </si>
  <si>
    <t>PAS_chr1-4_0392</t>
  </si>
  <si>
    <t>PAS_chr2-1_0853</t>
  </si>
  <si>
    <t>PAS_chr2-1_0694</t>
  </si>
  <si>
    <t>PAS_chr4_0254</t>
  </si>
  <si>
    <t>PAS_chr4_0874</t>
  </si>
  <si>
    <t>1.4.1.4</t>
  </si>
  <si>
    <t>1.4.1.2</t>
  </si>
  <si>
    <t>PAS_chr3_0799:PAS_chr4_0138</t>
  </si>
  <si>
    <t>4.1.1.11</t>
  </si>
  <si>
    <t>1.4.3.2</t>
  </si>
  <si>
    <t>3.5.1.1</t>
  </si>
  <si>
    <t>(S)-Methylmalonate semialdehyde:NAD+ oxidoreductase (CoA-propanoylating)</t>
  </si>
  <si>
    <t>R00931</t>
  </si>
  <si>
    <t>propanoyl-CoA:oxaloacetate C-propanoyltransferase</t>
  </si>
  <si>
    <t>2.3.3.5</t>
  </si>
  <si>
    <t>2-Methylcitrate[m] + CoA[m] &lt;=&gt; Propanoyl-CoA[m] + Oxaloacetate[m] + H2O[m]</t>
  </si>
  <si>
    <t>R04424</t>
  </si>
  <si>
    <t>4.2.1.79</t>
  </si>
  <si>
    <t>2-Hydroxybutane-1,2,3-tricarboxylate hydro-lyase</t>
  </si>
  <si>
    <t>2-Methylcitrate[m] =&gt; (Z)-But-2-ene-1,2,3-tricarboxylate[m] + H2O[m]</t>
  </si>
  <si>
    <t>4.2.1.99</t>
  </si>
  <si>
    <t>R04425</t>
  </si>
  <si>
    <t>R00409</t>
  </si>
  <si>
    <t>(2S,3R)-3-hydroxybutane-1,2,3-tricarboxylate pyruvate-lyase</t>
  </si>
  <si>
    <t>4.1.3.30</t>
  </si>
  <si>
    <t>(2S,3R)-3-Hydroxybutane-1,2,3-tricarboxylate hydro-lyase</t>
  </si>
  <si>
    <t>(S)-Methylmalonate semialdehyde transport to the mitochondria</t>
  </si>
  <si>
    <t>(2S,3R)-3-Hydroxybutane-1,2,3-tricarboxylate[m] &lt;=&gt; (Z)-But-2-ene-1,2,3-tricarboxylate[m] + H2O[m]</t>
  </si>
  <si>
    <t>(2S,3R)-3-Hydroxybutane-1,2,3-tricarboxylate[m] &lt;=&gt; Pyruvate[m] + Succinate[m]</t>
  </si>
  <si>
    <t>(9Z,12Z,15Z)-Octadecatrienoic acid[c] + 2 NADPH[c] + Oxygen[c] =&gt; (6Z,9Z,12Z,15Z)-Octadecatetraenoic acid[c] + NADP+[c] + 2 H2O[c]</t>
  </si>
  <si>
    <t>UDP-N-acetyl-D-glucosamine[c] =&gt; UDP[c] + Chitin[e]</t>
  </si>
  <si>
    <t>Uridine[c] + NADPH[c] + H+[c] =&gt; 3,4-dihydrouridine[c] + NADP+[c]</t>
  </si>
  <si>
    <t>PAS_chr2-1_0853;PAS_chr4_0254</t>
  </si>
  <si>
    <t>3.5.1.14</t>
  </si>
  <si>
    <t>N-Acetylornithine[c] &lt;=&gt; N-Acetylornithine[m]</t>
  </si>
  <si>
    <t>non enzymatic</t>
  </si>
  <si>
    <t>L-Glutamate 5-semialdehyde[c] &lt;=&gt; (S)-1-Pyrroline-5-carboxylate[c] + H2O[c]</t>
  </si>
  <si>
    <t>4 Fe2+[c] + 4 H+[c] + Oxygen[c] =&gt; 4 Fe3+[c] + 2 H2O[c]</t>
  </si>
  <si>
    <t>Phosphatidylethanolamine[c] + (GlcN)1 (Ino(acyl)-P)1 (Man)4 (EtN)2 (P)2[c] &lt;=&gt; Diacylglycerol[c] + (GlcN)1 (Ino(acyl)-P)1 (Man)4 (EtN)3 (P)3[c]</t>
  </si>
  <si>
    <t>R05924</t>
  </si>
  <si>
    <t>R07386</t>
  </si>
  <si>
    <t>2.6.-.-</t>
  </si>
  <si>
    <t>O-1-Alk-1-enyl-2-acyl-sn-glycero-3-phosphoethanolamine[c] + Choline[c] &lt;=&gt; Plasmenylcholine[c] + Ethanolamine[c]</t>
  </si>
  <si>
    <t>1.2.1.18</t>
  </si>
  <si>
    <t>R02472</t>
  </si>
  <si>
    <t>1.1.1.169</t>
  </si>
  <si>
    <t>2-Dehydropantoate[c] + NADPH[c] + H+[c] =&gt; (R)-Pantoate[c] + NADP+[c]</t>
  </si>
  <si>
    <t>PAS_chr2-1_0120:PAS_chr4_0580</t>
  </si>
  <si>
    <t>Isocitrate[c] + NADP+[c] =&gt; Oxalosuccinate[c] + NADPH[c] + H+[c]</t>
  </si>
  <si>
    <t>PAS_chr2-1_0580:PAS_chr1-1_0233</t>
  </si>
  <si>
    <t>2.5.1.47</t>
  </si>
  <si>
    <t>Acetyl-CoA[m] + L-Homoserine[m] &lt;=&gt; CoA[m] + O-Acetyl-L-homoserine[m]</t>
  </si>
  <si>
    <t>L-Cystine[r] &lt;=&gt; L-Cystine[c]</t>
  </si>
  <si>
    <t>H2O2[r] &lt;=&gt; H2O2[c]</t>
  </si>
  <si>
    <t>Methanol[b] =&gt; Methanol[e]</t>
  </si>
  <si>
    <t>(S)LacIN</t>
  </si>
  <si>
    <t>(R)LacIN</t>
  </si>
  <si>
    <t>Cellobiose[b] =&gt; Cellobiose[e]</t>
  </si>
  <si>
    <t>CellIN</t>
  </si>
  <si>
    <t>Pyruvate[b] =&gt; Pyruvate[e]</t>
  </si>
  <si>
    <t>PyrIN</t>
  </si>
  <si>
    <t>2.3.1.38</t>
  </si>
  <si>
    <t xml:space="preserve">2.3.1.85  </t>
  </si>
  <si>
    <t xml:space="preserve">1.3.1.9 </t>
  </si>
  <si>
    <t xml:space="preserve">1.1.1.100 </t>
  </si>
  <si>
    <t>PAS_chr2-1_0776;PAS_chr1-3_0016</t>
  </si>
  <si>
    <t>PAS_chr4_0368;PAS_chr4_0988</t>
  </si>
  <si>
    <t>Formamidopyrimidine nucleoside triphosphate[c] + H2O[c] =&gt; 2,5-Diaminopyrimidine nucleoside triphosphate[c] + Formate[c]</t>
  </si>
  <si>
    <t>R05046</t>
  </si>
  <si>
    <t>formamidopyrimidine nucleoside triphosphate amidohydrolase</t>
  </si>
  <si>
    <t>R05048</t>
  </si>
  <si>
    <t>2,5-Diaminopyrimidine nucleoside triphosphate mutase</t>
  </si>
  <si>
    <t>2,5-Diaminopyrimidine nucleoside triphosphate[c] =&gt; 2,5-Diamino-6-(5'-triphosphoryl-3',4'-trihydroxy-2'-oxopentyl)-amino-4-oxopyrimidine[c]</t>
  </si>
  <si>
    <t>2,5-Diamino-6-(5'-triphosphoryl-3',4'-trihydroxy-2'-oxopentyl)-amino-4-oxopyrimidine[c] =&gt; 2-Amino-4-hydroxy-6-(erythro-1,2,3-trihydroxypropyl)dihydropteridine triphosphate[c] + H2O[c]</t>
  </si>
  <si>
    <t>R04639</t>
  </si>
  <si>
    <t>2-Amino-4-hydroxy-6-(erythro-1,2,3-trihydroxypropyl) dihydropteridine triphosphate hydrolase</t>
  </si>
  <si>
    <t>R05553</t>
  </si>
  <si>
    <t>4-amino-4-deoxychorismate pyruvate-lyase</t>
  </si>
  <si>
    <t>4.1.3.38</t>
  </si>
  <si>
    <t>6.3.2.12</t>
  </si>
  <si>
    <t>Glycerone phosphate[c] =&gt; Glycerone phosphate[v]</t>
  </si>
  <si>
    <t>R01010</t>
  </si>
  <si>
    <t>Glycerone phosphate phosphohydrolase</t>
  </si>
  <si>
    <t>Glycerone phosphate[v] + H2O[v] =&gt; Glycerone[v] + Orthophosphate[v]</t>
  </si>
  <si>
    <t>2.7.1.1</t>
  </si>
  <si>
    <t>D-Sorbitol[e] =&gt; D-Sorbitol[c]</t>
  </si>
  <si>
    <t>D-Sorbitol[b] =&gt; D-Sorbitol[e]</t>
  </si>
  <si>
    <t>D-Sorbitol[c] + ATP[c] =&gt; D-Sorbitol 6-phosphate[c] + ADP[c]</t>
  </si>
  <si>
    <t>R02865</t>
  </si>
  <si>
    <t>3.1.3.41</t>
  </si>
  <si>
    <t>3-Oxo-5alpha-steroid[c] + NAD+[c] &lt;=&gt; 3-Oxo-delta4-steroid[c] + Reduced acceptor[c] + NADH[c]</t>
  </si>
  <si>
    <t>Isocitrate[c] + NADP+[c] =&gt; 2-Oxoglutarate[c] + CO2[c] + NADPH[c] + H+[c]</t>
  </si>
  <si>
    <t>3.4.11.1</t>
  </si>
  <si>
    <t>(5-L-glutamyl)-peptide:amino-acid 5-glutamyltransferase</t>
  </si>
  <si>
    <t>R04159</t>
  </si>
  <si>
    <t>(5-L-Glutamyl)-peptide[c] + Amino acid[c] &lt;=&gt; Peptide[c] + 5-L-Glutamyl amino acid[c]</t>
  </si>
  <si>
    <t xml:space="preserve">1.1.1.21 </t>
  </si>
  <si>
    <t>1.1.1.2</t>
  </si>
  <si>
    <t>1.1.1.8</t>
  </si>
  <si>
    <t>R02251</t>
  </si>
  <si>
    <t>Phosphatidylcholine[c] + H2O[c] =&gt; 1,2-Diacyl-sn-glycerol 3-phosphate[c] + Choline[c]</t>
  </si>
  <si>
    <t>Phosphatidylethanolamine[c] + H2O[c] =&gt; Ethanolamine[c] + 1,2-Diacyl-sn-glycerol 3-phosphate[c]</t>
  </si>
  <si>
    <t>acyl-CoA:1,2-diacyl-sn-glycerol O-acyltransferase</t>
  </si>
  <si>
    <t>PAS_chr2-1_0694;PAS_chr3_0218</t>
  </si>
  <si>
    <t>1-Acyl-sn-glycerol 3-phosphate[c] + sn-Glycerol 3-phosphate[c] =&gt; 1-Acyl-sn-glycero-3-phosphoglycerol[c] + Orthophosphate[c]</t>
  </si>
  <si>
    <t>R09036</t>
  </si>
  <si>
    <t>acyl-CoA:1-acyl-sn-glycero-3-phosphoglycerol O-acyltransferase</t>
  </si>
  <si>
    <t>R02239</t>
  </si>
  <si>
    <t>1,2-Diacyl-sn-glycerol 3-phosphate phosphohydrolase</t>
  </si>
  <si>
    <t>3.1.3.4</t>
  </si>
  <si>
    <t>3.1.1.3</t>
  </si>
  <si>
    <t>Phosphatidylethanolamine[c] + H2O[c] =&gt; 1-Acyl-sn-glycero-3-phosphoethanolamine[c] + 0.167 Hexadecanoic acid[c] + 0.0305 Octadecanoic acid[c] + 0.34150 (9Z)-Octadecenoic acid[c] + 0.293 (9Z,12Z)-Octadecadienoic acid[c] + 0.1265 (9Z,12Z,15Z)-Octadecatrienoic acid[c]</t>
  </si>
  <si>
    <t>1-Acyl-sn-glycero-3-phosphocholine[c] + H2O[c] =&gt; sn-glycero-3-Phosphocholine[c] + 0.167 Hexadecanoic acid[c] + 0.0305 Octadecanoic acid[c] + 0.34150 (9Z)-Octadecenoic acid[c] + 0.293 (9Z,12Z)-Octadecadienoic acid[c] + 0.1265 (9Z,12Z,15Z)-Octadecatrienoic acid[c]</t>
  </si>
  <si>
    <t>Phosphatidylcholine[c] + H2O[c] =&gt; 1-Acyl-sn-glycero-3-phosphocholine[c] + 0.167 Hexadecanoic acid[c] + 0.0305 Octadecanoic acid[c] + 0.34150 (9Z)-Octadecenoic acid[c] + 0.293 (9Z,12Z)-Octadecadienoic acid[c] + 0.1265 (9Z,12Z,15Z)-Octadecatrienoic acid[c]</t>
  </si>
  <si>
    <t>3.1.4.46</t>
  </si>
  <si>
    <t>Cardiolipin[c] + H2O[c] =&gt; Monolysocardiolipin[c] + 0.167 Hexadecanoic acid[c] + 0.0305 Octadecanoic acid[c] + 0.34150 (9Z)-Octadecenoic acid[c] + 0.293 (9Z,12Z)-Octadecadienoic acid[c] + 0.1265 (9Z,12Z,15Z)-Octadecatrienoic acid[c]</t>
  </si>
  <si>
    <t>4.3.1.17</t>
  </si>
  <si>
    <t>1.4.3.3</t>
  </si>
  <si>
    <t>1.1.1.1</t>
  </si>
  <si>
    <t>1.2.1.12</t>
  </si>
  <si>
    <t>R04719</t>
  </si>
  <si>
    <t>S-Adenosyl-L-methionine:[myelin-basic-protein]-arginine Nw-methyltransferase</t>
  </si>
  <si>
    <t>S-Adenosyl-L-methionine[c] + [Myeline basic protein] L-arginine[c] =&gt; S-Adenosyl-L-homocysteine[c] + [Myeline basic protein] N(omega)-methyl-L-arginine[c]</t>
  </si>
  <si>
    <t>2.4.2.-</t>
  </si>
  <si>
    <t>4.6.1.13</t>
  </si>
  <si>
    <t>1D-myo-Inositol 1,4-bisphosphate[c] + H2O[c] &lt;=&gt; myo-Inositol 4-phosphate[c] + Orthophosphate[c]</t>
  </si>
  <si>
    <t>R03393</t>
  </si>
  <si>
    <t>D-myo-Inositol-1,4-bisphosphate 1-phosphohydrolase</t>
  </si>
  <si>
    <t>3.1.3.57</t>
  </si>
  <si>
    <t>myo-Inositol 4-phosphate[c] + H2O[c] &lt;=&gt; myo-Inositol[c] + Orthophosphate[c]</t>
  </si>
  <si>
    <t>R01186</t>
  </si>
  <si>
    <t>1D-myo-Inositol 4-phosphate phosphohydrolase</t>
  </si>
  <si>
    <t>Phosphatidylcholine[c] + H2O[c] =&gt; 1,2-Diacyl-sn-glycerol[c] + Choline phosphate[c]</t>
  </si>
  <si>
    <t>R01312</t>
  </si>
  <si>
    <t>Phosphatidylcholine cholinephosphohydrolase</t>
  </si>
  <si>
    <t>3.1.4.3</t>
  </si>
  <si>
    <t>R02027</t>
  </si>
  <si>
    <t>Phosphatidylglycerol cholinephosphohydrolase</t>
  </si>
  <si>
    <t>Phosphatidylethanolamine[c] + H2O[c] =&gt; 1,2-Diacyl-sn-glycerol[c] + Ethanolamine phosphate[c]</t>
  </si>
  <si>
    <t>Phosphatidylglycerol[c] + H2O[c] =&gt; 1,2-Diacyl-sn-glycerol[c] + sn-Glycerol 3-phosphate[c]</t>
  </si>
  <si>
    <t>R02052</t>
  </si>
  <si>
    <t>Phosphatidylethanolamine ethanolaminephosphohydrolase</t>
  </si>
  <si>
    <t>D-myo-Inositol 1,4,5-trisphosphate[c] + H2O[c] =&gt; 1-Phosphatidyl-D-myo-inositol 4,5-bisphosphate[c] + Orthophosphate[c]</t>
  </si>
  <si>
    <t>1-Phosphatidyl-1D-myo-inositol 4-phosphate[c] + H2O[c] =&gt; 1-Phosphatidyl-D-myo-inositol[c] + Orthophosphate[c]</t>
  </si>
  <si>
    <t>1D-myo-Inositol 3-phosphate[c] + H2O[c] =&gt; myo-Inositol[c] + Orthophosphate[c]</t>
  </si>
  <si>
    <t>R01187</t>
  </si>
  <si>
    <t>1D-myo-Inositol 3-phosphate phosphohydrolase</t>
  </si>
  <si>
    <t>PAS_chr1-4_0187;PAS_chr4_0874</t>
  </si>
  <si>
    <t>2.1.1.43</t>
  </si>
  <si>
    <t>Methanol metabolism</t>
  </si>
  <si>
    <t>3.2.2.5</t>
  </si>
  <si>
    <t>ATP[m] + NADH[m] =&gt; ADP[m] + NADPH[m]</t>
  </si>
  <si>
    <t>2.7.1.86</t>
  </si>
  <si>
    <t>R00105</t>
  </si>
  <si>
    <t>ATP:NADH 2'-phosphotransferase</t>
  </si>
  <si>
    <t>2.7.7.1</t>
  </si>
  <si>
    <t xml:space="preserve">2.7.7.1 </t>
  </si>
  <si>
    <t>R00481</t>
  </si>
  <si>
    <t>L-aspartate:oxygen oxidoreductase</t>
  </si>
  <si>
    <t>1.4.3.16</t>
  </si>
  <si>
    <t>Iminoaspartate[c] + Glycerone phosphate[c] =&gt; Pyridine-2,3-dicarboxylate[c] + 2 H2O[c] + Orthophosphate[c]</t>
  </si>
  <si>
    <t>R04292</t>
  </si>
  <si>
    <t>glycerone phosphate:iminosuccinate alkyltransferase (cyclizing)</t>
  </si>
  <si>
    <t>2.5.1.72</t>
  </si>
  <si>
    <t>L-Aspartate[c] + Oxygen[c] =&gt; Iminoaspartate[c] + H2O2[c]</t>
  </si>
  <si>
    <t>4.2.1.51</t>
  </si>
  <si>
    <t>3.5.4.6</t>
  </si>
  <si>
    <t>2.7.1.20</t>
  </si>
  <si>
    <t>2.4.2.7</t>
  </si>
  <si>
    <t>3.1.4.17</t>
  </si>
  <si>
    <t>PAS_FragB_0008;PAS_chr1-4_0566</t>
  </si>
  <si>
    <t>3.6.5.3</t>
  </si>
  <si>
    <t>2.7.7.6</t>
  </si>
  <si>
    <t>Deoxyguanosine[c] + Orthophosphate[c] &lt;=&gt; Guanine[c] + 2-Deoxy-D-ribose 1-phosphate[c]</t>
  </si>
  <si>
    <t>3.6.1.8</t>
  </si>
  <si>
    <t>Cellobiose permease</t>
  </si>
  <si>
    <t>Fe2+ permease</t>
  </si>
  <si>
    <t>Thianmine permease</t>
  </si>
  <si>
    <t>Chitosan permease</t>
  </si>
  <si>
    <t>Acetate permease</t>
  </si>
  <si>
    <t>Methanol permease</t>
  </si>
  <si>
    <t>(S)-Lactate permease</t>
  </si>
  <si>
    <t>(R)-Lactate permease</t>
  </si>
  <si>
    <t>Pyruvate permease</t>
  </si>
  <si>
    <t>L-Alanine permease</t>
  </si>
  <si>
    <t>Orthophosphate permease</t>
  </si>
  <si>
    <t>GolgiTransp1</t>
  </si>
  <si>
    <t>GolgiTransp2</t>
  </si>
  <si>
    <t>MitTransp1</t>
  </si>
  <si>
    <t>MitTransp2</t>
  </si>
  <si>
    <t>MitTransp3</t>
  </si>
  <si>
    <t>MitTransp4</t>
  </si>
  <si>
    <t>MitTransp6</t>
  </si>
  <si>
    <t>MitTransp7</t>
  </si>
  <si>
    <t>MitTransp9</t>
  </si>
  <si>
    <t>MitTransp17</t>
  </si>
  <si>
    <t>MitTransp18</t>
  </si>
  <si>
    <t>MitTransp19</t>
  </si>
  <si>
    <t>MitTransp20</t>
  </si>
  <si>
    <t>MitTransp21</t>
  </si>
  <si>
    <t>MitTransp22</t>
  </si>
  <si>
    <t>MitTransp23</t>
  </si>
  <si>
    <t>MitTransp25</t>
  </si>
  <si>
    <t>MitTransp26</t>
  </si>
  <si>
    <t>MitTransp27</t>
  </si>
  <si>
    <t>MitTransp28</t>
  </si>
  <si>
    <t>MitTransp29</t>
  </si>
  <si>
    <t>MitTransp30</t>
  </si>
  <si>
    <t>MitTransp31</t>
  </si>
  <si>
    <t>MitTransp32</t>
  </si>
  <si>
    <t>MitTransp33</t>
  </si>
  <si>
    <t>MitTransp34</t>
  </si>
  <si>
    <t>MitTransp35</t>
  </si>
  <si>
    <t>MitTransp36</t>
  </si>
  <si>
    <t>MitTransp37</t>
  </si>
  <si>
    <t>MitTransp39</t>
  </si>
  <si>
    <t>MitTransp40</t>
  </si>
  <si>
    <t>MitTransp41</t>
  </si>
  <si>
    <t>MitTransp42</t>
  </si>
  <si>
    <t>MitTransp43</t>
  </si>
  <si>
    <t>MitTransp44</t>
  </si>
  <si>
    <t>MitTransp45</t>
  </si>
  <si>
    <t>MitTransp46</t>
  </si>
  <si>
    <t>MitTransp47</t>
  </si>
  <si>
    <t>MitTransp49</t>
  </si>
  <si>
    <t>MitTransp50</t>
  </si>
  <si>
    <t>MitTransp51</t>
  </si>
  <si>
    <t>MitTransp52</t>
  </si>
  <si>
    <t>MitTransp53</t>
  </si>
  <si>
    <t>MitTransp54</t>
  </si>
  <si>
    <t>MitTransp55</t>
  </si>
  <si>
    <t>MitTransp56</t>
  </si>
  <si>
    <t>MitTransp58</t>
  </si>
  <si>
    <t>MitTransp62</t>
  </si>
  <si>
    <t>MitTransp63</t>
  </si>
  <si>
    <t>MitTransp64</t>
  </si>
  <si>
    <t>MitTransp65</t>
  </si>
  <si>
    <t>MitTransp67</t>
  </si>
  <si>
    <t>MitTransp68</t>
  </si>
  <si>
    <t>MitTransp69</t>
  </si>
  <si>
    <t>MitTransp70</t>
  </si>
  <si>
    <t>MitTransp71</t>
  </si>
  <si>
    <t>MitTransp72</t>
  </si>
  <si>
    <t>MitTransp73</t>
  </si>
  <si>
    <t>MitTransp74</t>
  </si>
  <si>
    <t>MitTransp75</t>
  </si>
  <si>
    <t>MitTransp76</t>
  </si>
  <si>
    <t>MitTransp77</t>
  </si>
  <si>
    <t>MitTransp80</t>
  </si>
  <si>
    <t>MitTransp81</t>
  </si>
  <si>
    <t>MitTransp82</t>
  </si>
  <si>
    <t>MitTransp83</t>
  </si>
  <si>
    <t>MitTransp84</t>
  </si>
  <si>
    <t>MitTransp85</t>
  </si>
  <si>
    <t>MitTransp86</t>
  </si>
  <si>
    <t>MitTransp87</t>
  </si>
  <si>
    <t>MitTransp88</t>
  </si>
  <si>
    <t>MitTransp90</t>
  </si>
  <si>
    <t>MitTransp92</t>
  </si>
  <si>
    <t>MitTransp95</t>
  </si>
  <si>
    <t>MitTransp96</t>
  </si>
  <si>
    <t>MitTransp97</t>
  </si>
  <si>
    <t>MitTransp99</t>
  </si>
  <si>
    <t>MitTransp102</t>
  </si>
  <si>
    <t>MitTransp103</t>
  </si>
  <si>
    <t>MitTransp104</t>
  </si>
  <si>
    <t>PlasmMembTransp2</t>
  </si>
  <si>
    <t>PlasmMembTransp3</t>
  </si>
  <si>
    <t>PlasmMembTransp4</t>
  </si>
  <si>
    <t>PlasmMembTransp5</t>
  </si>
  <si>
    <t>PlasmMembTransp6</t>
  </si>
  <si>
    <t>PlasmMembTransp7</t>
  </si>
  <si>
    <t>PlasmMembTransp8</t>
  </si>
  <si>
    <t>PlasmMembTransp9</t>
  </si>
  <si>
    <t>PlasmMembTransp10</t>
  </si>
  <si>
    <t>PlasmMembTransp11</t>
  </si>
  <si>
    <t>PlasmMembTransp12</t>
  </si>
  <si>
    <t>PlasmMembTransp13</t>
  </si>
  <si>
    <t>PlasmMembTransp15</t>
  </si>
  <si>
    <t>PlasmMembTransp16</t>
  </si>
  <si>
    <t>PlasmMembTransp17</t>
  </si>
  <si>
    <t>PlasmMembTransp18</t>
  </si>
  <si>
    <t>PlasmMembTransp20</t>
  </si>
  <si>
    <t>PlasmMembTransp21</t>
  </si>
  <si>
    <t>PlasmMembTransp22</t>
  </si>
  <si>
    <t>PlasmMembTransp24</t>
  </si>
  <si>
    <t>PlasmMembTransp26</t>
  </si>
  <si>
    <t>PlasmMembTransp27</t>
  </si>
  <si>
    <t>PlasmMembTransp28</t>
  </si>
  <si>
    <t>PlasmMembTransp29</t>
  </si>
  <si>
    <t>PlasmMembTransp30</t>
  </si>
  <si>
    <t>PlasmMembTransp31</t>
  </si>
  <si>
    <t>PlasmMembTransp32</t>
  </si>
  <si>
    <t>PlasmMembTransp33</t>
  </si>
  <si>
    <t>PlasmMembTransp34</t>
  </si>
  <si>
    <t>PlasmMembTransp36</t>
  </si>
  <si>
    <t>PlasmMembTransp37</t>
  </si>
  <si>
    <t>PlasmMembTransp38</t>
  </si>
  <si>
    <t>PlasmMembTransp42</t>
  </si>
  <si>
    <t>PeroxTransp1</t>
  </si>
  <si>
    <t>PeroxTransp2</t>
  </si>
  <si>
    <t>PeroxTransp4</t>
  </si>
  <si>
    <t>PeroxTransp5</t>
  </si>
  <si>
    <t>PeroxTransp6</t>
  </si>
  <si>
    <t>PeroxTransp7</t>
  </si>
  <si>
    <t>PeroxTransp8</t>
  </si>
  <si>
    <t>PeroxTransp9</t>
  </si>
  <si>
    <t>PeroxTransp10</t>
  </si>
  <si>
    <t>PeroxTransp11</t>
  </si>
  <si>
    <t>PeroxTransp12</t>
  </si>
  <si>
    <t>PeroxTransp13</t>
  </si>
  <si>
    <t>PeroxTransp14</t>
  </si>
  <si>
    <t>PeroxTransp16</t>
  </si>
  <si>
    <t>PeroxTransp17</t>
  </si>
  <si>
    <t>PeroxTransp19</t>
  </si>
  <si>
    <t>PeroxTransp20</t>
  </si>
  <si>
    <t>PeroxTransp21</t>
  </si>
  <si>
    <t>PeroxTransp22</t>
  </si>
  <si>
    <t>PeroxTransp23</t>
  </si>
  <si>
    <t>PeroxTransp24</t>
  </si>
  <si>
    <t>PeroxTransp25</t>
  </si>
  <si>
    <t>PeroxTransp26</t>
  </si>
  <si>
    <t>ERTransp1</t>
  </si>
  <si>
    <t>ERTransp2</t>
  </si>
  <si>
    <t>ERTransp3</t>
  </si>
  <si>
    <t>ERTransp4</t>
  </si>
  <si>
    <t>ERTransp5</t>
  </si>
  <si>
    <t>ERTransp6</t>
  </si>
  <si>
    <t>ERTransp7</t>
  </si>
  <si>
    <t>ERTransp8</t>
  </si>
  <si>
    <t>ERTransp10</t>
  </si>
  <si>
    <t>ERTransp11</t>
  </si>
  <si>
    <t>ERTransp12</t>
  </si>
  <si>
    <t>ERTransp13</t>
  </si>
  <si>
    <t>VacTransp1</t>
  </si>
  <si>
    <t>VacTransp2</t>
  </si>
  <si>
    <t>VacTransp3</t>
  </si>
  <si>
    <t>VacTransp4</t>
  </si>
  <si>
    <t>VacTransp5</t>
  </si>
  <si>
    <t>VacTransp6</t>
  </si>
  <si>
    <t>VacTransp7</t>
  </si>
  <si>
    <t>VacTransp8</t>
  </si>
  <si>
    <t>VacTransp9</t>
  </si>
  <si>
    <t>VacTransp10</t>
  </si>
  <si>
    <t>VacTransp11</t>
  </si>
  <si>
    <t>VacTransp12</t>
  </si>
  <si>
    <t>VacTransp13</t>
  </si>
  <si>
    <t>VacTransp14</t>
  </si>
  <si>
    <t>VacTransp15</t>
  </si>
  <si>
    <t>VacTransp16</t>
  </si>
  <si>
    <t>VacTransp17</t>
  </si>
  <si>
    <t>VacTransp18</t>
  </si>
  <si>
    <t>VacTransp19</t>
  </si>
  <si>
    <t>VacTransp20</t>
  </si>
  <si>
    <t>VacTransp22</t>
  </si>
  <si>
    <t>VacTransp23</t>
  </si>
  <si>
    <t>VacTransp24</t>
  </si>
  <si>
    <t>VacTransp25</t>
  </si>
  <si>
    <t>VacTransp26</t>
  </si>
  <si>
    <t>Golgi trasnport</t>
  </si>
  <si>
    <t>ER transport</t>
  </si>
  <si>
    <t>ERTransp14</t>
  </si>
  <si>
    <t>Fe3+[c]</t>
  </si>
  <si>
    <t>Fe3+</t>
  </si>
  <si>
    <t>(2S,3R)-3-Hydroxybutane-1,2,3-tricarboxylate[m]</t>
  </si>
  <si>
    <t>(2S,3R)-3-Hydroxybutane-1,2,3-tricarboxylate</t>
  </si>
  <si>
    <t>Iminoaspartate[c]</t>
  </si>
  <si>
    <t>Iminoaspartate</t>
  </si>
  <si>
    <t>2-Methylcitrate[m]</t>
  </si>
  <si>
    <t>2-Methylcitrate</t>
  </si>
  <si>
    <t>Glycerone phosphate[v]</t>
  </si>
  <si>
    <t>Glycerone[v]</t>
  </si>
  <si>
    <t>myo-Inositol 4-phosphate[c]</t>
  </si>
  <si>
    <t>myo-Inositol 4-phosphate</t>
  </si>
  <si>
    <t>L-Homoserine[m]</t>
  </si>
  <si>
    <t>Deoxyguanosine[c]</t>
  </si>
  <si>
    <t>(9Z)-Octadecenoic acid[e]</t>
  </si>
  <si>
    <t>D-Sorbitol 6-phosphate[c]</t>
  </si>
  <si>
    <t>D-Sorbitol 6-phosphate</t>
  </si>
  <si>
    <t>(5-L-Glutamyl)-peptide[c]</t>
  </si>
  <si>
    <t>(5-L-Glutamyl)-peptide</t>
  </si>
  <si>
    <t>Amino acid[c]</t>
  </si>
  <si>
    <t>Amino acid</t>
  </si>
  <si>
    <t>5-L-Glutamyl amino acid[c]</t>
  </si>
  <si>
    <t>5-L-Glutamyl amino acid</t>
  </si>
  <si>
    <t>(S)-Methylmalonate semialdehyde[c]</t>
  </si>
  <si>
    <t>3,4-dihydrouridine[c]</t>
  </si>
  <si>
    <t>3,4-dihydrouridine</t>
  </si>
  <si>
    <t>(Z)-But-2-ene-1,2,3-tricarboxylate[m]</t>
  </si>
  <si>
    <t>(Z)-But-2-ene-1,2,3-tricarboxylate</t>
  </si>
  <si>
    <t>2,5-Diamino-6-(5'-triphosphoryl-3',4'-trihydroxy-2'-oxopentyl)-amino-4-oxopyrimidine[c]</t>
  </si>
  <si>
    <t>2,5-Diamino-6-(5'-triphosphoryl-3',4'-trihydroxy-2'-oxopentyl)-amino-4-oxopyrimidine</t>
  </si>
  <si>
    <t>[Myeline basic protein] L-arginine[c]</t>
  </si>
  <si>
    <t>[Myeline basic protein] L-arginine</t>
  </si>
  <si>
    <t>[Myeline basic protein] N(omega)-methyl-L-arginine[c]</t>
  </si>
  <si>
    <t>[Myeline basic protein] N(omega)-methyl-L-arginine</t>
  </si>
  <si>
    <t>2,5-Diaminopyrimidine nucleoside triphosphate[c]</t>
  </si>
  <si>
    <t>2,5-Diaminopyrimidine nucleoside triphosphate</t>
  </si>
  <si>
    <t>(Ino(acyl)-P)1 (Man)4 (EtN)2 (P)2[c]</t>
  </si>
  <si>
    <t>(Ino(acyl)-P)1 (Man)4 (EtN)2 (P)2</t>
  </si>
  <si>
    <t>Diacylglycerol[c]</t>
  </si>
  <si>
    <t>(Ino(acyl)-P)1 (Man)4 (EtN)3 (P)3[c]</t>
  </si>
  <si>
    <t>(Ino(acyl)-P)1 (Man)4 (EtN)3 (P)3</t>
  </si>
  <si>
    <t>O-1-Alk-1-enyl-2-acyl-sn-glycero-3-phosphoethanolamine[c]</t>
  </si>
  <si>
    <t>O-1-Alk-1-enyl-2-acyl-sn-glycero-3-phosphoethanolamine</t>
  </si>
  <si>
    <t>Plasmenylcholine[c]</t>
  </si>
  <si>
    <t>Plasmenylcholine</t>
  </si>
  <si>
    <t>(6Z,9Z,12Z,15Z)-Octadecatetraenoic acid[c]</t>
  </si>
  <si>
    <t>(6Z,9Z,12Z,15Z)-Octadecatetraenoic acid</t>
  </si>
  <si>
    <t>L-Ornithine[e]</t>
  </si>
  <si>
    <t>D-Sorbitol[e]</t>
  </si>
  <si>
    <t>1-Acyl-sn-glycero-3-phosphoglycerol[c]</t>
  </si>
  <si>
    <t>1-Acyl-sn-glycero-3-phosphoglycerol</t>
  </si>
  <si>
    <t>Cellobiose[b]</t>
  </si>
  <si>
    <t>L-Lysine[b]</t>
  </si>
  <si>
    <t>L-Methionine[b]</t>
  </si>
  <si>
    <t>Methanol[b]</t>
  </si>
  <si>
    <t>L-Proline[b]</t>
  </si>
  <si>
    <t>Pyruvate[b]</t>
  </si>
  <si>
    <t>D-Sorbitol[b]</t>
  </si>
  <si>
    <t>C00045</t>
  </si>
  <si>
    <t>C7H13N5O2R2</t>
  </si>
  <si>
    <t>C00958</t>
  </si>
  <si>
    <t>C11H21NO7PR2</t>
  </si>
  <si>
    <t>C02225</t>
  </si>
  <si>
    <t>C4H5NO4</t>
  </si>
  <si>
    <t>C03193</t>
  </si>
  <si>
    <t>C7H11N2O5R(C2H2NOR)n</t>
  </si>
  <si>
    <t>C03363</t>
  </si>
  <si>
    <t>C03546</t>
  </si>
  <si>
    <t>C8H15N5O2R2</t>
  </si>
  <si>
    <t>C04225</t>
  </si>
  <si>
    <t>C04593</t>
  </si>
  <si>
    <t>C04756</t>
  </si>
  <si>
    <t>C8H14NO7PR2</t>
  </si>
  <si>
    <t>C05207</t>
  </si>
  <si>
    <t>C05321</t>
  </si>
  <si>
    <t>C05840</t>
  </si>
  <si>
    <t>C05923</t>
  </si>
  <si>
    <t>C9H18N5O14P3</t>
  </si>
  <si>
    <t>C14819</t>
  </si>
  <si>
    <t>C18126</t>
  </si>
  <si>
    <t>C7H14O9PR</t>
  </si>
  <si>
    <t>obo.chebi:CHEBI:16717</t>
  </si>
  <si>
    <t>obo.chebi:CHEBI:18384</t>
  </si>
  <si>
    <t>obo.chebi:CHEBI:15607</t>
  </si>
  <si>
    <t>obo.chebi:CHEBI:29034</t>
  </si>
  <si>
    <t>obo.chebi:CHEBI:50616</t>
  </si>
  <si>
    <t>obo.chebi:CHEBI:10860</t>
  </si>
  <si>
    <t>pubchem.compound:6070</t>
  </si>
  <si>
    <t>obo.chebi:CHEBI:33704</t>
  </si>
  <si>
    <t>pubchem.compound:6200</t>
  </si>
  <si>
    <t>pubchem.compound:7612</t>
  </si>
  <si>
    <t>pubchem.compound:7703</t>
  </si>
  <si>
    <t>obo.chebi:CHEBI:929</t>
  </si>
  <si>
    <t>pubchem.compound:7325</t>
  </si>
  <si>
    <t>obo.chebi:CHEBI:17810</t>
  </si>
  <si>
    <t>sn-Glycerol 3-phosphate[c] + 0.167 Palmitoyl-CoA[c] + 0.0305 Stearoyl-CoA[c] + 0.34150 (9Z)-Octadecenoyl-CoA[c] + 0.293 (9Z,12Z)-Octadecadienoyl-CoA[c] + 0.1265 (9Z,12Z,15Z)-Octadecatrienoyl-CoA[c] =&gt; 1-Acyl-sn-glycerol 3-phosphate[c] + CoA[c]</t>
  </si>
  <si>
    <t>1-Acyl-sn-glycerol 3-phosphate[c] + 0.167 Palmitoyl-CoA[c] + 0.0305 Stearoyl-CoA[c] + 0.34150 (9Z)-Octadecenoyl-CoA[c] + 0.293 (9Z,12Z)-Octadecadienoyl-CoA[c] + 0.1265 (9Z,12Z,15Z)-Octadecatrienoyl-CoA[c] =&gt; 1,2-Diacyl-sn-glycerol 3-phosphate[c] + CoA[c]</t>
  </si>
  <si>
    <t>1D-myo-Inositol 1,4,5,6-tetrakisphosphate[c] + H2O[c] =&gt; ATP[c] + D-myo-Inositol 1,4,5-trisphosphate[c]</t>
  </si>
  <si>
    <t>r1</t>
  </si>
  <si>
    <t>r2</t>
  </si>
  <si>
    <t>r3</t>
  </si>
  <si>
    <t>r4</t>
  </si>
  <si>
    <t>r5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</si>
  <si>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</si>
  <si>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</si>
  <si>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</si>
  <si>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</si>
  <si>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</si>
  <si>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</si>
  <si>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</si>
  <si>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</si>
  <si>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</si>
  <si>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</si>
  <si>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</si>
  <si>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</si>
  <si>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</si>
  <si>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r21</t>
  </si>
  <si>
    <t>r24</t>
  </si>
  <si>
    <t>r41</t>
  </si>
  <si>
    <t>r42</t>
  </si>
  <si>
    <t>r43</t>
  </si>
  <si>
    <t>r44</t>
  </si>
  <si>
    <t>r45</t>
  </si>
  <si>
    <t>r46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</si>
  <si>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</si>
  <si>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</si>
  <si>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</si>
  <si>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</si>
  <si>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</si>
  <si>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</si>
  <si>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</si>
  <si>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</si>
  <si>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</si>
  <si>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</si>
  <si>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</si>
  <si>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</si>
  <si>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</si>
  <si>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</si>
  <si>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</si>
  <si>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</si>
  <si>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</si>
  <si>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</si>
  <si>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</si>
  <si>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</si>
  <si>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</si>
  <si>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</si>
  <si>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</si>
  <si>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</si>
  <si>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</si>
  <si>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</si>
  <si>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</si>
  <si>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</si>
  <si>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</si>
  <si>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</si>
  <si>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</si>
  <si>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</si>
  <si>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</si>
  <si>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</si>
  <si>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</si>
  <si>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</si>
  <si>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</si>
  <si>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</si>
  <si>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</si>
  <si>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</si>
  <si>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</si>
  <si>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</si>
  <si>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</si>
  <si>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</si>
  <si>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</si>
  <si>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</si>
  <si>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</si>
  <si>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</si>
  <si>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</si>
  <si>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</si>
  <si>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</si>
  <si>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</si>
  <si>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</si>
  <si>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</si>
  <si>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</si>
  <si>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</si>
  <si>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</si>
  <si>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</si>
  <si>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</si>
  <si>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</si>
  <si>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</si>
  <si>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</si>
  <si>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</si>
  <si>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</si>
  <si>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</si>
  <si>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</si>
  <si>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</si>
  <si>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</si>
  <si>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</si>
  <si>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</si>
  <si>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</si>
  <si>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</si>
  <si>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</si>
  <si>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</si>
  <si>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</si>
  <si>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</si>
  <si>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</si>
  <si>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</si>
  <si>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</si>
  <si>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</si>
  <si>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</si>
  <si>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</si>
  <si>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</si>
  <si>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</si>
  <si>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</si>
  <si>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</si>
  <si>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</si>
  <si>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</si>
  <si>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</si>
  <si>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</si>
  <si>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</si>
  <si>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</si>
  <si>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</si>
  <si>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</si>
  <si>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</si>
  <si>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</si>
  <si>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</si>
  <si>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</si>
  <si>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</si>
  <si>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</si>
  <si>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</si>
  <si>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</si>
  <si>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</si>
  <si>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</si>
  <si>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</si>
  <si>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</si>
  <si>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r187</t>
  </si>
  <si>
    <t>r188</t>
  </si>
  <si>
    <t>r190</t>
  </si>
  <si>
    <t>r191</t>
  </si>
  <si>
    <t>r192</t>
  </si>
  <si>
    <t>r199</t>
  </si>
  <si>
    <t>r200</t>
  </si>
  <si>
    <t>r207</t>
  </si>
  <si>
    <t>r208</t>
  </si>
  <si>
    <t>r209</t>
  </si>
  <si>
    <t>r210</t>
  </si>
  <si>
    <t>r276</t>
  </si>
  <si>
    <t>r277</t>
  </si>
  <si>
    <t>r278</t>
  </si>
  <si>
    <t>r283</t>
  </si>
  <si>
    <t>r285</t>
  </si>
  <si>
    <t>r286</t>
  </si>
  <si>
    <t>r295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</si>
  <si>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</si>
  <si>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</si>
  <si>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</si>
  <si>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</si>
  <si>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</si>
  <si>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</si>
  <si>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</si>
  <si>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</si>
  <si>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</si>
  <si>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</si>
  <si>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</si>
  <si>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</si>
  <si>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</si>
  <si>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</si>
  <si>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</si>
  <si>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</si>
  <si>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</si>
  <si>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</si>
  <si>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r359</t>
  </si>
  <si>
    <t>r360</t>
  </si>
  <si>
    <t>r361</t>
  </si>
  <si>
    <t>r362</t>
  </si>
  <si>
    <t>r363</t>
  </si>
  <si>
    <t>r364</t>
  </si>
  <si>
    <t>r366</t>
  </si>
  <si>
    <t>r367</t>
  </si>
  <si>
    <t>r368</t>
  </si>
  <si>
    <t>r369</t>
  </si>
  <si>
    <t>r370</t>
  </si>
  <si>
    <t>r371</t>
  </si>
  <si>
    <t>r373</t>
  </si>
  <si>
    <t>r374</t>
  </si>
  <si>
    <t>r375</t>
  </si>
  <si>
    <t>r377</t>
  </si>
  <si>
    <t>r378</t>
  </si>
  <si>
    <t>r379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</si>
  <si>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</si>
  <si>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</si>
  <si>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</si>
  <si>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</si>
  <si>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</si>
  <si>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</si>
  <si>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</si>
  <si>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</si>
  <si>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</si>
  <si>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</si>
  <si>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</si>
  <si>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</si>
  <si>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</si>
  <si>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r402</t>
  </si>
  <si>
    <t>r403</t>
  </si>
  <si>
    <t>r404</t>
  </si>
  <si>
    <t>r406</t>
  </si>
  <si>
    <t>r407</t>
  </si>
  <si>
    <t>r408</t>
  </si>
  <si>
    <t>r409</t>
  </si>
  <si>
    <t>r410</t>
  </si>
  <si>
    <t>r411</t>
  </si>
  <si>
    <t>r412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</si>
  <si>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</si>
  <si>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</si>
  <si>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</si>
  <si>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</si>
  <si>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</si>
  <si>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</si>
  <si>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</si>
  <si>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</si>
  <si>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</si>
  <si>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</si>
  <si>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</si>
  <si>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</si>
  <si>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</si>
  <si>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</si>
  <si>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</si>
  <si>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</si>
  <si>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</si>
  <si>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r432</t>
  </si>
  <si>
    <t>r433</t>
  </si>
  <si>
    <t>r436</t>
  </si>
  <si>
    <t>r437</t>
  </si>
  <si>
    <t>r439</t>
  </si>
  <si>
    <t>r440</t>
  </si>
  <si>
    <t>r441</t>
  </si>
  <si>
    <t>r442</t>
  </si>
  <si>
    <t>r443</t>
  </si>
  <si>
    <t>r444</t>
  </si>
  <si>
    <t>r445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</si>
  <si>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</si>
  <si>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</si>
  <si>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</si>
  <si>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</si>
  <si>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</si>
  <si>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</si>
  <si>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</si>
  <si>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</si>
  <si>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</si>
  <si>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</si>
  <si>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</si>
  <si>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</si>
  <si>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</si>
  <si>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</si>
  <si>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</si>
  <si>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</si>
  <si>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</si>
  <si>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</si>
  <si>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</si>
  <si>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</si>
  <si>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</si>
  <si>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</si>
  <si>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</si>
  <si>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</si>
  <si>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</si>
  <si>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r475</t>
  </si>
  <si>
    <t>r476</t>
  </si>
  <si>
    <t>r477</t>
  </si>
  <si>
    <t>r478</t>
  </si>
  <si>
    <t>r479</t>
  </si>
  <si>
    <t>r480</t>
  </si>
  <si>
    <t>r483</t>
  </si>
  <si>
    <t>r484</t>
  </si>
  <si>
    <t>r486</t>
  </si>
  <si>
    <t>r487</t>
  </si>
  <si>
    <t>r488</t>
  </si>
  <si>
    <t>r489</t>
  </si>
  <si>
    <t>r490</t>
  </si>
  <si>
    <t>r492</t>
  </si>
  <si>
    <t>r493</t>
  </si>
  <si>
    <t>r494</t>
  </si>
  <si>
    <t>r495</t>
  </si>
  <si>
    <t>r496</t>
  </si>
  <si>
    <t>r497</t>
  </si>
  <si>
    <t>r498</t>
  </si>
  <si>
    <t>r499</t>
  </si>
  <si>
    <t>r500</t>
  </si>
  <si>
    <t>r501</t>
  </si>
  <si>
    <t>r502</t>
  </si>
  <si>
    <t>r503</t>
  </si>
  <si>
    <t>r504</t>
  </si>
  <si>
    <t>r505</t>
  </si>
  <si>
    <t>r506</t>
  </si>
  <si>
    <t>r507</t>
  </si>
  <si>
    <t>r508</t>
  </si>
  <si>
    <t>r509</t>
  </si>
  <si>
    <t>r510</t>
  </si>
  <si>
    <t>r512</t>
  </si>
  <si>
    <t>r513</t>
  </si>
  <si>
    <t>r514</t>
  </si>
  <si>
    <t>r515</t>
  </si>
  <si>
    <t>r516</t>
  </si>
  <si>
    <t>r517</t>
  </si>
  <si>
    <t>r518</t>
  </si>
  <si>
    <t>r519</t>
  </si>
  <si>
    <t>r520</t>
  </si>
  <si>
    <t>r521</t>
  </si>
  <si>
    <t>r522</t>
  </si>
  <si>
    <t>r523</t>
  </si>
  <si>
    <t>r524</t>
  </si>
  <si>
    <t>r525</t>
  </si>
  <si>
    <t>r526</t>
  </si>
  <si>
    <t>r528</t>
  </si>
  <si>
    <t>r530</t>
  </si>
  <si>
    <t>r531</t>
  </si>
  <si>
    <t>r534</t>
  </si>
  <si>
    <t>r535</t>
  </si>
  <si>
    <t>r536</t>
  </si>
  <si>
    <t>r537</t>
  </si>
  <si>
    <t>r538</t>
  </si>
  <si>
    <t>r539</t>
  </si>
  <si>
    <t>r540</t>
  </si>
  <si>
    <t>r541</t>
  </si>
  <si>
    <t>r542</t>
  </si>
  <si>
    <t>r543</t>
  </si>
  <si>
    <t>r544</t>
  </si>
  <si>
    <t>r545</t>
  </si>
  <si>
    <t>r546</t>
  </si>
  <si>
    <t>r547</t>
  </si>
  <si>
    <t>r548</t>
  </si>
  <si>
    <t>r550</t>
  </si>
  <si>
    <t>r551</t>
  </si>
  <si>
    <t>r552</t>
  </si>
  <si>
    <t>r553</t>
  </si>
  <si>
    <t>r554</t>
  </si>
  <si>
    <t>r555</t>
  </si>
  <si>
    <t>r556</t>
  </si>
  <si>
    <t>r557</t>
  </si>
  <si>
    <t>r558</t>
  </si>
  <si>
    <t>r559</t>
  </si>
  <si>
    <t>r560</t>
  </si>
  <si>
    <t>r561</t>
  </si>
  <si>
    <t>r562</t>
  </si>
  <si>
    <t>r563</t>
  </si>
  <si>
    <t>r564</t>
  </si>
  <si>
    <t>r565</t>
  </si>
  <si>
    <t>r566</t>
  </si>
  <si>
    <t>r567</t>
  </si>
  <si>
    <t>r568</t>
  </si>
  <si>
    <t>r569</t>
  </si>
  <si>
    <t>r570</t>
  </si>
  <si>
    <t>r571</t>
  </si>
  <si>
    <t>r572</t>
  </si>
  <si>
    <t>r573</t>
  </si>
  <si>
    <t>r574</t>
  </si>
  <si>
    <t>r575</t>
  </si>
  <si>
    <t>r576</t>
  </si>
  <si>
    <t>r577</t>
  </si>
  <si>
    <t>r578</t>
  </si>
  <si>
    <t>r579</t>
  </si>
  <si>
    <t>r580</t>
  </si>
  <si>
    <t>r581</t>
  </si>
  <si>
    <t>r582</t>
  </si>
  <si>
    <t>r583</t>
  </si>
  <si>
    <t>r584</t>
  </si>
  <si>
    <t>r585</t>
  </si>
  <si>
    <t>r586</t>
  </si>
  <si>
    <t>r587</t>
  </si>
  <si>
    <t>r588</t>
  </si>
  <si>
    <t>r589</t>
  </si>
  <si>
    <t>r590</t>
  </si>
  <si>
    <t>r591</t>
  </si>
  <si>
    <t>r592</t>
  </si>
  <si>
    <t>r595</t>
  </si>
  <si>
    <t>r596</t>
  </si>
  <si>
    <t>r597</t>
  </si>
  <si>
    <t>r598</t>
  </si>
  <si>
    <t>r599</t>
  </si>
  <si>
    <t>r600</t>
  </si>
  <si>
    <t>r601</t>
  </si>
  <si>
    <t>r602</t>
  </si>
  <si>
    <t>r603</t>
  </si>
  <si>
    <t>r604</t>
  </si>
  <si>
    <t>r605</t>
  </si>
  <si>
    <t>r606</t>
  </si>
  <si>
    <t>r607</t>
  </si>
  <si>
    <t>r608</t>
  </si>
  <si>
    <t>r609</t>
  </si>
  <si>
    <t>r610</t>
  </si>
  <si>
    <t>r611</t>
  </si>
  <si>
    <t>r612</t>
  </si>
  <si>
    <t>r613</t>
  </si>
  <si>
    <t>r614</t>
  </si>
  <si>
    <t>r615</t>
  </si>
  <si>
    <t>r616</t>
  </si>
  <si>
    <t>r617</t>
  </si>
  <si>
    <t>r618</t>
  </si>
  <si>
    <t>r619</t>
  </si>
  <si>
    <t>r620</t>
  </si>
  <si>
    <t>r621</t>
  </si>
  <si>
    <t>r622</t>
  </si>
  <si>
    <t>r623</t>
  </si>
  <si>
    <t>r624</t>
  </si>
  <si>
    <t>r625</t>
  </si>
  <si>
    <t>r626</t>
  </si>
  <si>
    <t>r627</t>
  </si>
  <si>
    <t>r628</t>
  </si>
  <si>
    <t>r629</t>
  </si>
  <si>
    <t>r630</t>
  </si>
  <si>
    <t>r631</t>
  </si>
  <si>
    <t>r632</t>
  </si>
  <si>
    <t>r633</t>
  </si>
  <si>
    <t>r634</t>
  </si>
  <si>
    <t>r635</t>
  </si>
  <si>
    <t>r636</t>
  </si>
  <si>
    <t>r637</t>
  </si>
  <si>
    <t>r638</t>
  </si>
  <si>
    <t>r639</t>
  </si>
  <si>
    <t>r640</t>
  </si>
  <si>
    <t>r641</t>
  </si>
  <si>
    <t>r642</t>
  </si>
  <si>
    <t>r643</t>
  </si>
  <si>
    <t>r644</t>
  </si>
  <si>
    <t>r645</t>
  </si>
  <si>
    <t>r646</t>
  </si>
  <si>
    <t>r647</t>
  </si>
  <si>
    <t>r648</t>
  </si>
  <si>
    <t>r649</t>
  </si>
  <si>
    <t>r650</t>
  </si>
  <si>
    <t>r651</t>
  </si>
  <si>
    <t>r653</t>
  </si>
  <si>
    <t>r654</t>
  </si>
  <si>
    <t>r655</t>
  </si>
  <si>
    <t>r656</t>
  </si>
  <si>
    <t>r657</t>
  </si>
  <si>
    <t>r658</t>
  </si>
  <si>
    <t>r660</t>
  </si>
  <si>
    <t>r661</t>
  </si>
  <si>
    <t>r662</t>
  </si>
  <si>
    <t>r663</t>
  </si>
  <si>
    <t>r664</t>
  </si>
  <si>
    <t>r665</t>
  </si>
  <si>
    <t>r666</t>
  </si>
  <si>
    <t>r668</t>
  </si>
  <si>
    <t>r669</t>
  </si>
  <si>
    <t>r670</t>
  </si>
  <si>
    <t>r671</t>
  </si>
  <si>
    <t>r672</t>
  </si>
  <si>
    <t>r673</t>
  </si>
  <si>
    <t>r674</t>
  </si>
  <si>
    <t>r675</t>
  </si>
  <si>
    <t>r676</t>
  </si>
  <si>
    <t>r677</t>
  </si>
  <si>
    <t>r678</t>
  </si>
  <si>
    <t>r683</t>
  </si>
  <si>
    <t>r684</t>
  </si>
  <si>
    <t>r685</t>
  </si>
  <si>
    <t>r686</t>
  </si>
  <si>
    <t>r687</t>
  </si>
  <si>
    <t>r689</t>
  </si>
  <si>
    <t>r690</t>
  </si>
  <si>
    <t>r692</t>
  </si>
  <si>
    <t>r695</t>
  </si>
  <si>
    <t>r696</t>
  </si>
  <si>
    <t>r697</t>
  </si>
  <si>
    <t>r698</t>
  </si>
  <si>
    <t>r699</t>
  </si>
  <si>
    <t>r700</t>
  </si>
  <si>
    <t>r701</t>
  </si>
  <si>
    <t>r702</t>
  </si>
  <si>
    <t>r703</t>
  </si>
  <si>
    <t>r704</t>
  </si>
  <si>
    <t>r705</t>
  </si>
  <si>
    <t>r706</t>
  </si>
  <si>
    <t>r707</t>
  </si>
  <si>
    <t>r708</t>
  </si>
  <si>
    <t>r709</t>
  </si>
  <si>
    <t>r712</t>
  </si>
  <si>
    <t>r713</t>
  </si>
  <si>
    <t>r716</t>
  </si>
  <si>
    <t>r717</t>
  </si>
  <si>
    <t>r718</t>
  </si>
  <si>
    <t>r719</t>
  </si>
  <si>
    <t>r723</t>
  </si>
  <si>
    <t>r724</t>
  </si>
  <si>
    <t>r725</t>
  </si>
  <si>
    <t>r726</t>
  </si>
  <si>
    <t>r727</t>
  </si>
  <si>
    <t>r728</t>
  </si>
  <si>
    <t>r729</t>
  </si>
  <si>
    <t>r730</t>
  </si>
  <si>
    <t>r732</t>
  </si>
  <si>
    <t>r733</t>
  </si>
  <si>
    <t>r734</t>
  </si>
  <si>
    <t>r735</t>
  </si>
  <si>
    <t>r736</t>
  </si>
  <si>
    <t>r737</t>
  </si>
  <si>
    <t>r738</t>
  </si>
  <si>
    <t>r739</t>
  </si>
  <si>
    <t>r740</t>
  </si>
  <si>
    <t>r741</t>
  </si>
  <si>
    <t>r742</t>
  </si>
  <si>
    <t>r743</t>
  </si>
  <si>
    <t>r744</t>
  </si>
  <si>
    <t>r745</t>
  </si>
  <si>
    <t>r746</t>
  </si>
  <si>
    <t>r747</t>
  </si>
  <si>
    <t>r748</t>
  </si>
  <si>
    <t>r749</t>
  </si>
  <si>
    <t>r750</t>
  </si>
  <si>
    <t>r751</t>
  </si>
  <si>
    <t>r752</t>
  </si>
  <si>
    <t>r753</t>
  </si>
  <si>
    <t>r754</t>
  </si>
  <si>
    <t>r755</t>
  </si>
  <si>
    <t>r756</t>
  </si>
  <si>
    <t>r757</t>
  </si>
  <si>
    <t>r758</t>
  </si>
  <si>
    <t>r759</t>
  </si>
  <si>
    <t>r760</t>
  </si>
  <si>
    <t>r761</t>
  </si>
  <si>
    <t>r762</t>
  </si>
  <si>
    <t>r763</t>
  </si>
  <si>
    <t>r764</t>
  </si>
  <si>
    <t>r765</t>
  </si>
  <si>
    <t>r766</t>
  </si>
  <si>
    <t>r767</t>
  </si>
  <si>
    <t>r768</t>
  </si>
  <si>
    <t>r769</t>
  </si>
  <si>
    <t>r770</t>
  </si>
  <si>
    <t>r771</t>
  </si>
  <si>
    <t>r774</t>
  </si>
  <si>
    <t>r775</t>
  </si>
  <si>
    <t>r776</t>
  </si>
  <si>
    <t>r779</t>
  </si>
  <si>
    <t>r780</t>
  </si>
  <si>
    <t>r782</t>
  </si>
  <si>
    <t>r783</t>
  </si>
  <si>
    <t>r785</t>
  </si>
  <si>
    <t>r786</t>
  </si>
  <si>
    <t>r787</t>
  </si>
  <si>
    <t>r788</t>
  </si>
  <si>
    <t>r789</t>
  </si>
  <si>
    <t>r790</t>
  </si>
  <si>
    <t>r791</t>
  </si>
  <si>
    <t>r792</t>
  </si>
  <si>
    <t>r794</t>
  </si>
  <si>
    <t>r795</t>
  </si>
  <si>
    <t>r796</t>
  </si>
  <si>
    <t>r797</t>
  </si>
  <si>
    <t>r798</t>
  </si>
  <si>
    <t>r799</t>
  </si>
  <si>
    <t>r800</t>
  </si>
  <si>
    <t>r801</t>
  </si>
  <si>
    <t>r808</t>
  </si>
  <si>
    <t>r809</t>
  </si>
  <si>
    <t>r810</t>
  </si>
  <si>
    <t>r811</t>
  </si>
  <si>
    <t>r812</t>
  </si>
  <si>
    <t>r813</t>
  </si>
  <si>
    <t>r814</t>
  </si>
  <si>
    <t>r815</t>
  </si>
  <si>
    <t>r816</t>
  </si>
  <si>
    <t>r818</t>
  </si>
  <si>
    <t>r819</t>
  </si>
  <si>
    <t>r820</t>
  </si>
  <si>
    <t>r821</t>
  </si>
  <si>
    <t>r822</t>
  </si>
  <si>
    <t>r824</t>
  </si>
  <si>
    <t>r825</t>
  </si>
  <si>
    <t>r826</t>
  </si>
  <si>
    <t>r827</t>
  </si>
  <si>
    <t>r828</t>
  </si>
  <si>
    <t>r830</t>
  </si>
  <si>
    <t>r831</t>
  </si>
  <si>
    <t>r832</t>
  </si>
  <si>
    <t>r833</t>
  </si>
  <si>
    <t>r834</t>
  </si>
  <si>
    <t>r835</t>
  </si>
  <si>
    <t>r836</t>
  </si>
  <si>
    <t>r838</t>
  </si>
  <si>
    <t>r839</t>
  </si>
  <si>
    <t>r841</t>
  </si>
  <si>
    <t>r845</t>
  </si>
  <si>
    <t>r846</t>
  </si>
  <si>
    <t>r847</t>
  </si>
  <si>
    <t>r848</t>
  </si>
  <si>
    <t>r850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</si>
  <si>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</si>
  <si>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</si>
  <si>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</si>
  <si>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</si>
  <si>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</si>
  <si>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</si>
  <si>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</si>
  <si>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</si>
  <si>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</si>
  <si>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</si>
  <si>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</si>
  <si>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r865</t>
  </si>
  <si>
    <t>r867</t>
  </si>
  <si>
    <t>r869</t>
  </si>
  <si>
    <t>r870</t>
  </si>
  <si>
    <t>r871</t>
  </si>
  <si>
    <t>r872</t>
  </si>
  <si>
    <t>r873</t>
  </si>
  <si>
    <t>r874</t>
  </si>
  <si>
    <t>r875</t>
  </si>
  <si>
    <t>r877</t>
  </si>
  <si>
    <t>r878</t>
  </si>
  <si>
    <t>r880</t>
  </si>
  <si>
    <t>r881</t>
  </si>
  <si>
    <t>r884</t>
  </si>
  <si>
    <t>r886</t>
  </si>
  <si>
    <t>r889</t>
  </si>
  <si>
    <t>r890</t>
  </si>
  <si>
    <t>r892</t>
  </si>
  <si>
    <t>r893</t>
  </si>
  <si>
    <t>r894</t>
  </si>
  <si>
    <t>r896</t>
  </si>
  <si>
    <t>r898</t>
  </si>
  <si>
    <t>r901</t>
  </si>
  <si>
    <t>r904</t>
  </si>
  <si>
    <t>r905</t>
  </si>
  <si>
    <t>r906</t>
  </si>
  <si>
    <t>r907</t>
  </si>
  <si>
    <t>r908</t>
  </si>
  <si>
    <t>r910</t>
  </si>
  <si>
    <t>r911</t>
  </si>
  <si>
    <t>r912</t>
  </si>
  <si>
    <t>r913</t>
  </si>
  <si>
    <t>r916</t>
  </si>
  <si>
    <t>r917</t>
  </si>
  <si>
    <t>r921</t>
  </si>
  <si>
    <t>r922</t>
  </si>
  <si>
    <t>r923</t>
  </si>
  <si>
    <t>r924</t>
  </si>
  <si>
    <t>r925</t>
  </si>
  <si>
    <t>r927</t>
  </si>
  <si>
    <t>r931</t>
  </si>
  <si>
    <t>r932</t>
  </si>
  <si>
    <t>r933</t>
  </si>
  <si>
    <t>r934</t>
  </si>
  <si>
    <t>r935</t>
  </si>
  <si>
    <t>r937</t>
  </si>
  <si>
    <t>r938</t>
  </si>
  <si>
    <t>r940</t>
  </si>
  <si>
    <t>r943</t>
  </si>
  <si>
    <t>r944</t>
  </si>
  <si>
    <t>r946</t>
  </si>
  <si>
    <t>r948</t>
  </si>
  <si>
    <t>r949</t>
  </si>
  <si>
    <t>r950</t>
  </si>
  <si>
    <t>r951</t>
  </si>
  <si>
    <t>r952</t>
  </si>
  <si>
    <t>r954</t>
  </si>
  <si>
    <t>r955</t>
  </si>
  <si>
    <t>r956</t>
  </si>
  <si>
    <t>r962</t>
  </si>
  <si>
    <t>r963</t>
  </si>
  <si>
    <t>r967</t>
  </si>
  <si>
    <t>r968</t>
  </si>
  <si>
    <t>r969</t>
  </si>
  <si>
    <t>r970</t>
  </si>
  <si>
    <t>r971</t>
  </si>
  <si>
    <t>r972</t>
  </si>
  <si>
    <t>r973</t>
  </si>
  <si>
    <t>r974</t>
  </si>
  <si>
    <t>r975</t>
  </si>
  <si>
    <t>r976</t>
  </si>
  <si>
    <t>r977</t>
  </si>
  <si>
    <t>r978</t>
  </si>
  <si>
    <t>r980</t>
  </si>
  <si>
    <t>r981</t>
  </si>
  <si>
    <t>r982</t>
  </si>
  <si>
    <t>r983</t>
  </si>
  <si>
    <t>r984</t>
  </si>
  <si>
    <t>r985</t>
  </si>
  <si>
    <t>r986</t>
  </si>
  <si>
    <t>r987</t>
  </si>
  <si>
    <t>r988</t>
  </si>
  <si>
    <t>r989</t>
  </si>
  <si>
    <t>r990</t>
  </si>
  <si>
    <t>r991</t>
  </si>
  <si>
    <t>r992</t>
  </si>
  <si>
    <t>r993</t>
  </si>
  <si>
    <t>r994</t>
  </si>
  <si>
    <t>r995</t>
  </si>
  <si>
    <t>r996</t>
  </si>
  <si>
    <t>r997</t>
  </si>
  <si>
    <t>r998</t>
  </si>
  <si>
    <t>r999</t>
  </si>
  <si>
    <t>r1000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</si>
  <si>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</si>
  <si>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</si>
  <si>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</si>
  <si>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</si>
  <si>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</si>
  <si>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</si>
  <si>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</si>
  <si>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</si>
  <si>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</si>
  <si>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</si>
  <si>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r1012</t>
  </si>
  <si>
    <t>r1013</t>
  </si>
  <si>
    <t>r1014</t>
  </si>
  <si>
    <t>r1015</t>
  </si>
  <si>
    <t>r1016</t>
  </si>
  <si>
    <t>r1018</t>
  </si>
  <si>
    <t>r1019</t>
  </si>
  <si>
    <t>r1020</t>
  </si>
  <si>
    <t>r1021</t>
  </si>
  <si>
    <t>r1022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</si>
  <si>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</si>
  <si>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</si>
  <si>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</si>
  <si>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</si>
  <si>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</si>
  <si>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</si>
  <si>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</si>
  <si>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</si>
  <si>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</si>
  <si>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</si>
  <si>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</si>
  <si>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</si>
  <si>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</si>
  <si>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</si>
  <si>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</si>
  <si>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</si>
  <si>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</si>
  <si>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</si>
  <si>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</si>
  <si>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</si>
  <si>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</si>
  <si>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</si>
  <si>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</si>
  <si>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</si>
  <si>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</si>
  <si>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</si>
  <si>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</si>
  <si>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</si>
  <si>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</si>
  <si>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</si>
  <si>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</si>
  <si>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</si>
  <si>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</si>
  <si>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</si>
  <si>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</si>
  <si>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</si>
  <si>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</si>
  <si>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</si>
  <si>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</si>
  <si>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</si>
  <si>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</si>
  <si>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</si>
  <si>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</si>
  <si>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</si>
  <si>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</si>
  <si>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</si>
  <si>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</si>
  <si>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</si>
  <si>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</si>
  <si>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</si>
  <si>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</si>
  <si>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</si>
  <si>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</si>
  <si>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r1080</t>
  </si>
  <si>
    <t>r1081</t>
  </si>
  <si>
    <t>r1082</t>
  </si>
  <si>
    <t>r1083</t>
  </si>
  <si>
    <t>r1084</t>
  </si>
  <si>
    <t>r1087</t>
  </si>
  <si>
    <t>r1089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</si>
  <si>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</si>
  <si>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</si>
  <si>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</si>
  <si>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</si>
  <si>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</si>
  <si>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</si>
  <si>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</si>
  <si>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</si>
  <si>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</si>
  <si>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</si>
  <si>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</si>
  <si>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</si>
  <si>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</si>
  <si>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</si>
  <si>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</si>
  <si>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</si>
  <si>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r1112</t>
  </si>
  <si>
    <t>r1113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</si>
  <si>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</si>
  <si>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</si>
  <si>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</si>
  <si>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</si>
  <si>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</si>
  <si>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</si>
  <si>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</si>
  <si>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</si>
  <si>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</si>
  <si>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</si>
  <si>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</si>
  <si>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</si>
  <si>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</si>
  <si>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</si>
  <si>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</si>
  <si>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</si>
  <si>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</si>
  <si>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</si>
  <si>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</si>
  <si>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</si>
  <si>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</si>
  <si>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</si>
  <si>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</si>
  <si>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</si>
  <si>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</si>
  <si>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</si>
  <si>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</si>
  <si>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</si>
  <si>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</si>
  <si>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</si>
  <si>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</si>
  <si>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</si>
  <si>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</si>
  <si>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</si>
  <si>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</si>
  <si>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</si>
  <si>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</si>
  <si>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</si>
  <si>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</si>
  <si>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</si>
  <si>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</si>
  <si>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</si>
  <si>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</si>
  <si>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</si>
  <si>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</si>
  <si>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</si>
  <si>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r1164</t>
  </si>
  <si>
    <t>r1165</t>
  </si>
  <si>
    <t>r1166</t>
  </si>
  <si>
    <t>r1167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</si>
  <si>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</si>
  <si>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</si>
  <si>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</si>
  <si>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</si>
  <si>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</si>
  <si>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</si>
  <si>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</si>
  <si>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</si>
  <si>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</si>
  <si>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</si>
  <si>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</si>
  <si>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r1194</t>
  </si>
  <si>
    <t>r1195</t>
  </si>
  <si>
    <t>r1196</t>
  </si>
  <si>
    <t>r1197</t>
  </si>
  <si>
    <t>r1198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</si>
  <si>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</si>
  <si>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</si>
  <si>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</si>
  <si>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</si>
  <si>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</si>
  <si>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</si>
  <si>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</si>
  <si>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</si>
  <si>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</si>
  <si>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</si>
  <si>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</si>
  <si>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</si>
  <si>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</si>
  <si>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</si>
  <si>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</si>
  <si>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</si>
  <si>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</si>
  <si>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</si>
  <si>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</si>
  <si>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</si>
  <si>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</si>
  <si>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</si>
  <si>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</si>
  <si>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</si>
  <si>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</si>
  <si>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</si>
  <si>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</si>
  <si>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m29</t>
  </si>
  <si>
    <t>m30</t>
  </si>
  <si>
    <t>m31</t>
  </si>
  <si>
    <t>m32</t>
  </si>
  <si>
    <t>m33</t>
  </si>
  <si>
    <t>m34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</si>
  <si>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</si>
  <si>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</si>
  <si>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</si>
  <si>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</si>
  <si>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</si>
  <si>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</si>
  <si>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</si>
  <si>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</si>
  <si>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</si>
  <si>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</si>
  <si>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</si>
  <si>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</si>
  <si>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</si>
  <si>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</si>
  <si>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</si>
  <si>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</si>
  <si>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</si>
  <si>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</si>
  <si>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</si>
  <si>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</si>
  <si>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</si>
  <si>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</si>
  <si>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</si>
  <si>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</si>
  <si>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</si>
  <si>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</si>
  <si>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</si>
  <si>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</si>
  <si>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</si>
  <si>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</si>
  <si>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</si>
  <si>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</si>
  <si>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</si>
  <si>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</si>
  <si>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</si>
  <si>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</si>
  <si>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</si>
  <si>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</si>
  <si>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</si>
  <si>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</si>
  <si>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</si>
  <si>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</si>
  <si>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</si>
  <si>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</si>
  <si>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</si>
  <si>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</si>
  <si>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</si>
  <si>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</si>
  <si>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</si>
  <si>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</si>
  <si>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</si>
  <si>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</si>
  <si>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</si>
  <si>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</si>
  <si>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</si>
  <si>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</si>
  <si>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</si>
  <si>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</si>
  <si>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</si>
  <si>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</si>
  <si>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</si>
  <si>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</si>
  <si>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</si>
  <si>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</si>
  <si>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</si>
  <si>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</si>
  <si>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</si>
  <si>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</si>
  <si>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</si>
  <si>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</si>
  <si>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</si>
  <si>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</si>
  <si>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</si>
  <si>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</si>
  <si>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</si>
  <si>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</si>
  <si>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</si>
  <si>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</si>
  <si>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</si>
  <si>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</si>
  <si>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</si>
  <si>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</si>
  <si>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</si>
  <si>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</si>
  <si>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</si>
  <si>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</si>
  <si>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</si>
  <si>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</si>
  <si>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</si>
  <si>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</si>
  <si>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</si>
  <si>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</si>
  <si>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</si>
  <si>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</si>
  <si>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</si>
  <si>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</si>
  <si>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</si>
  <si>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</si>
  <si>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</si>
  <si>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</si>
  <si>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</si>
  <si>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</si>
  <si>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</si>
  <si>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</si>
  <si>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</si>
  <si>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</si>
  <si>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</si>
  <si>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</si>
  <si>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</si>
  <si>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</si>
  <si>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</si>
  <si>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</si>
  <si>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</si>
  <si>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</si>
  <si>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</si>
  <si>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</si>
  <si>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</si>
  <si>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</si>
  <si>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</si>
  <si>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</si>
  <si>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</si>
  <si>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</si>
  <si>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</si>
  <si>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</si>
  <si>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</si>
  <si>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</si>
  <si>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</si>
  <si>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</si>
  <si>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</si>
  <si>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</si>
  <si>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</si>
  <si>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</si>
  <si>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</si>
  <si>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</si>
  <si>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</si>
  <si>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</si>
  <si>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</si>
  <si>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</si>
  <si>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</si>
  <si>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</si>
  <si>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</si>
  <si>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</si>
  <si>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</si>
  <si>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</si>
  <si>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</si>
  <si>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</si>
  <si>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</si>
  <si>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</si>
  <si>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</si>
  <si>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</si>
  <si>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</si>
  <si>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</si>
  <si>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</si>
  <si>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</si>
  <si>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</si>
  <si>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</si>
  <si>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</si>
  <si>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</si>
  <si>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</si>
  <si>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</si>
  <si>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</si>
  <si>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</si>
  <si>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</si>
  <si>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</si>
  <si>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</si>
  <si>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</si>
  <si>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</si>
  <si>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</si>
  <si>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</si>
  <si>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</si>
  <si>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</si>
  <si>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</si>
  <si>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</si>
  <si>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</si>
  <si>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</si>
  <si>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</si>
  <si>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</si>
  <si>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</si>
  <si>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</si>
  <si>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</si>
  <si>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</si>
  <si>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</si>
  <si>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</si>
  <si>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</si>
  <si>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</si>
  <si>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</si>
  <si>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</si>
  <si>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</si>
  <si>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</si>
  <si>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</si>
  <si>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</si>
  <si>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</si>
  <si>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</si>
  <si>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</si>
  <si>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</si>
  <si>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</si>
  <si>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</si>
  <si>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</si>
  <si>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</si>
  <si>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</si>
  <si>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</si>
  <si>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</si>
  <si>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</si>
  <si>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</si>
  <si>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</si>
  <si>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</si>
  <si>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</si>
  <si>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</si>
  <si>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</si>
  <si>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</si>
  <si>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</si>
  <si>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</si>
  <si>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</si>
  <si>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</si>
  <si>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</si>
  <si>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</si>
  <si>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</si>
  <si>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</si>
  <si>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</si>
  <si>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</si>
  <si>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</si>
  <si>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</si>
  <si>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</si>
  <si>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</si>
  <si>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</si>
  <si>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</si>
  <si>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</si>
  <si>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</si>
  <si>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</si>
  <si>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</si>
  <si>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</si>
  <si>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</si>
  <si>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</si>
  <si>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</si>
  <si>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</si>
  <si>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</si>
  <si>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</si>
  <si>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</si>
  <si>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</si>
  <si>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</si>
  <si>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</si>
  <si>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</si>
  <si>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</si>
  <si>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</si>
  <si>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</si>
  <si>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</si>
  <si>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</si>
  <si>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</si>
  <si>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</si>
  <si>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</si>
  <si>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</si>
  <si>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</si>
  <si>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</si>
  <si>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</si>
  <si>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</si>
  <si>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</si>
  <si>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</si>
  <si>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</si>
  <si>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</si>
  <si>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</si>
  <si>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</si>
  <si>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</si>
  <si>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</si>
  <si>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</si>
  <si>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</si>
  <si>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</si>
  <si>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</si>
  <si>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</si>
  <si>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</si>
  <si>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</si>
  <si>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</si>
  <si>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</si>
  <si>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</si>
  <si>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</si>
  <si>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</si>
  <si>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</si>
  <si>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</si>
  <si>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</si>
  <si>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</si>
  <si>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</si>
  <si>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</si>
  <si>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</si>
  <si>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</si>
  <si>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</si>
  <si>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</si>
  <si>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</si>
  <si>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</si>
  <si>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</si>
  <si>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</si>
  <si>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</si>
  <si>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</si>
  <si>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</si>
  <si>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</si>
  <si>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</si>
  <si>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</si>
  <si>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</si>
  <si>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</si>
  <si>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</si>
  <si>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</si>
  <si>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</si>
  <si>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</si>
  <si>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</si>
  <si>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</si>
  <si>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</si>
  <si>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</si>
  <si>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</si>
  <si>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</si>
  <si>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</si>
  <si>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</si>
  <si>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</si>
  <si>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</si>
  <si>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</si>
  <si>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</si>
  <si>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</si>
  <si>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</si>
  <si>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</si>
  <si>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</si>
  <si>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</si>
  <si>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</si>
  <si>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</si>
  <si>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</si>
  <si>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</si>
  <si>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</si>
  <si>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</si>
  <si>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</si>
  <si>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</si>
  <si>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</si>
  <si>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</si>
  <si>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</si>
  <si>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</si>
  <si>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</si>
  <si>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</si>
  <si>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</si>
  <si>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</si>
  <si>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</si>
  <si>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</si>
  <si>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</si>
  <si>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</si>
  <si>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</si>
  <si>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</si>
  <si>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</si>
  <si>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</si>
  <si>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</si>
  <si>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</si>
  <si>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</si>
  <si>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</si>
  <si>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</si>
  <si>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</si>
  <si>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</si>
  <si>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</si>
  <si>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</si>
  <si>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</si>
  <si>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</si>
  <si>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</si>
  <si>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</si>
  <si>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</si>
  <si>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</si>
  <si>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</si>
  <si>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</si>
  <si>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</si>
  <si>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</si>
  <si>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</si>
  <si>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</si>
  <si>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</si>
  <si>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</si>
  <si>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</si>
  <si>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</si>
  <si>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</si>
  <si>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</si>
  <si>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</si>
  <si>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</si>
  <si>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</si>
  <si>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</si>
  <si>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</si>
  <si>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</si>
  <si>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</si>
  <si>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</si>
  <si>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</si>
  <si>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</si>
  <si>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</si>
  <si>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</si>
  <si>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</si>
  <si>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</si>
  <si>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</si>
  <si>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</si>
  <si>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</si>
  <si>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</si>
  <si>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</si>
  <si>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</si>
  <si>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</si>
  <si>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</si>
  <si>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</si>
  <si>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</si>
  <si>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</si>
  <si>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</si>
  <si>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</si>
  <si>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</si>
  <si>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</si>
  <si>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</si>
  <si>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</si>
  <si>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</si>
  <si>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</si>
  <si>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</si>
  <si>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</si>
  <si>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</si>
  <si>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</si>
  <si>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</si>
  <si>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</si>
  <si>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</si>
  <si>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</si>
  <si>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</si>
  <si>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</si>
  <si>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</si>
  <si>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</si>
  <si>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</si>
  <si>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</si>
  <si>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</si>
  <si>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</si>
  <si>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</si>
  <si>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</si>
  <si>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</si>
  <si>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</si>
  <si>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</si>
  <si>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</si>
  <si>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</si>
  <si>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</si>
  <si>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</si>
  <si>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</si>
  <si>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</si>
  <si>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</si>
  <si>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</si>
  <si>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</si>
  <si>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</si>
  <si>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</si>
  <si>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</si>
  <si>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</si>
  <si>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</si>
  <si>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</si>
  <si>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</si>
  <si>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</si>
  <si>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</si>
  <si>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</si>
  <si>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</si>
  <si>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</si>
  <si>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</si>
  <si>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</si>
  <si>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</si>
  <si>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</si>
  <si>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</si>
  <si>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</si>
  <si>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</si>
  <si>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</si>
  <si>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</si>
  <si>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</si>
  <si>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</si>
  <si>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</si>
  <si>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</si>
  <si>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</si>
  <si>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</si>
  <si>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</si>
  <si>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</si>
  <si>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</si>
  <si>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</si>
  <si>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</si>
  <si>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</si>
  <si>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</si>
  <si>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</si>
  <si>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</si>
  <si>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</si>
  <si>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</si>
  <si>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</si>
  <si>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</si>
  <si>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</si>
  <si>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</si>
  <si>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</si>
  <si>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</si>
  <si>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</si>
  <si>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</si>
  <si>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</si>
  <si>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</si>
  <si>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</si>
  <si>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</si>
  <si>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</si>
  <si>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</si>
  <si>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</si>
  <si>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</si>
  <si>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</si>
  <si>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</si>
  <si>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</si>
  <si>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</si>
  <si>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</si>
  <si>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</si>
  <si>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</si>
  <si>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</si>
  <si>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</si>
  <si>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</si>
  <si>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</si>
  <si>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</si>
  <si>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</si>
  <si>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</si>
  <si>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</si>
  <si>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</si>
  <si>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</si>
  <si>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</si>
  <si>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</si>
  <si>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</si>
  <si>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</si>
  <si>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</si>
  <si>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</si>
  <si>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</si>
  <si>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</si>
  <si>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</si>
  <si>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</si>
  <si>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</si>
  <si>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</si>
  <si>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</si>
  <si>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</si>
  <si>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</si>
  <si>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</si>
  <si>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</si>
  <si>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</si>
  <si>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</si>
  <si>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</si>
  <si>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</si>
  <si>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</si>
  <si>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</si>
  <si>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</si>
  <si>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</si>
  <si>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</si>
  <si>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</si>
  <si>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</si>
  <si>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</si>
  <si>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</si>
  <si>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</si>
  <si>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</si>
  <si>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</si>
  <si>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</si>
  <si>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</si>
  <si>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</si>
  <si>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</si>
  <si>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</si>
  <si>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</si>
  <si>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</si>
  <si>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</si>
  <si>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</si>
  <si>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</si>
  <si>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</si>
  <si>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</si>
  <si>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</si>
  <si>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</si>
  <si>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</si>
  <si>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</si>
  <si>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</si>
  <si>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</si>
  <si>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</si>
  <si>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</si>
  <si>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</si>
  <si>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</si>
  <si>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</si>
  <si>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</si>
  <si>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</si>
  <si>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</si>
  <si>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</si>
  <si>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</si>
  <si>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</si>
  <si>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</si>
  <si>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</si>
  <si>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</si>
  <si>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</si>
  <si>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</si>
  <si>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</si>
  <si>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</si>
  <si>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</si>
  <si>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</si>
  <si>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</si>
  <si>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</si>
  <si>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</si>
  <si>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</si>
  <si>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</si>
  <si>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</si>
  <si>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</si>
  <si>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</si>
  <si>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</si>
  <si>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</si>
  <si>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</si>
  <si>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</si>
  <si>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</si>
  <si>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</si>
  <si>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</si>
  <si>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</si>
  <si>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</si>
  <si>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</si>
  <si>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</si>
  <si>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</si>
  <si>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</si>
  <si>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</si>
  <si>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</si>
  <si>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</si>
  <si>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</si>
  <si>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</si>
  <si>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</si>
  <si>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</si>
  <si>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</si>
  <si>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</si>
  <si>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</si>
  <si>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</si>
  <si>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</si>
  <si>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</si>
  <si>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</si>
  <si>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</si>
  <si>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</si>
  <si>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</si>
  <si>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</si>
  <si>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</si>
  <si>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</si>
  <si>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</si>
  <si>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</si>
  <si>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</si>
  <si>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</si>
  <si>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</si>
  <si>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</si>
  <si>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</si>
  <si>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</si>
  <si>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</si>
  <si>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</si>
  <si>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</si>
  <si>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</si>
  <si>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</si>
  <si>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</si>
  <si>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</si>
  <si>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</si>
  <si>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</si>
  <si>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</si>
  <si>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</si>
  <si>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</si>
  <si>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</si>
  <si>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</si>
  <si>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</si>
  <si>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</si>
  <si>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</si>
  <si>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</si>
  <si>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</si>
  <si>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</si>
  <si>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</si>
  <si>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</si>
  <si>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</si>
  <si>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</si>
  <si>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</si>
  <si>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</si>
  <si>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</si>
  <si>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</si>
  <si>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</si>
  <si>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</si>
  <si>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</si>
  <si>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</si>
  <si>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</si>
  <si>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</si>
  <si>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</si>
  <si>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</si>
  <si>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</si>
  <si>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</si>
  <si>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</si>
  <si>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</si>
  <si>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</si>
  <si>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</si>
  <si>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</si>
  <si>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</si>
  <si>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</si>
  <si>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</si>
  <si>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</si>
  <si>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</si>
  <si>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</si>
  <si>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</si>
  <si>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</si>
  <si>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</si>
  <si>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</si>
  <si>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</si>
  <si>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</si>
  <si>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</si>
  <si>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</si>
  <si>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</si>
  <si>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</si>
  <si>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</si>
  <si>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</si>
  <si>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</si>
  <si>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</si>
  <si>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</si>
  <si>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</si>
  <si>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</si>
  <si>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</si>
  <si>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</si>
  <si>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</si>
  <si>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</si>
  <si>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</si>
  <si>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</si>
  <si>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</si>
  <si>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</si>
  <si>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</si>
  <si>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</si>
  <si>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</si>
  <si>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</si>
  <si>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</si>
  <si>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</si>
  <si>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</si>
  <si>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</si>
  <si>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</si>
  <si>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</si>
  <si>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</si>
  <si>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</si>
  <si>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</si>
  <si>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</si>
  <si>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</si>
  <si>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</si>
  <si>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</si>
  <si>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</si>
  <si>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</si>
  <si>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</si>
  <si>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</si>
  <si>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</si>
  <si>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</si>
  <si>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</si>
  <si>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</si>
  <si>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</si>
  <si>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</si>
  <si>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</si>
  <si>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</si>
  <si>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</si>
  <si>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</si>
  <si>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</si>
  <si>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</si>
  <si>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</si>
  <si>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</si>
  <si>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</si>
  <si>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</si>
  <si>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</si>
  <si>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</si>
  <si>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</si>
  <si>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</si>
  <si>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</si>
  <si>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</si>
  <si>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</si>
  <si>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</si>
  <si>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</si>
  <si>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</si>
  <si>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</si>
  <si>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</si>
  <si>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</si>
  <si>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</si>
  <si>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</si>
  <si>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</si>
  <si>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</si>
  <si>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</si>
  <si>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</si>
  <si>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</si>
  <si>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</si>
  <si>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</si>
  <si>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</si>
  <si>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</si>
  <si>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</si>
  <si>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</si>
  <si>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</si>
  <si>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</si>
  <si>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</si>
  <si>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</si>
  <si>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</si>
  <si>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</si>
  <si>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</si>
  <si>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</si>
  <si>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</si>
  <si>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</si>
  <si>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</si>
  <si>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</si>
  <si>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</si>
  <si>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</si>
  <si>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</si>
  <si>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</si>
  <si>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</si>
  <si>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</si>
  <si>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</si>
  <si>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</si>
  <si>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</si>
  <si>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</si>
  <si>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</si>
  <si>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</si>
  <si>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</si>
  <si>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</si>
  <si>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</si>
  <si>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</si>
  <si>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</si>
  <si>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</si>
  <si>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</si>
  <si>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</si>
  <si>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</si>
  <si>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</si>
  <si>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</si>
  <si>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</si>
  <si>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</si>
  <si>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</si>
  <si>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</si>
  <si>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</si>
  <si>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</si>
  <si>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</si>
  <si>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</si>
  <si>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</si>
  <si>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</si>
  <si>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</si>
  <si>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</si>
  <si>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</si>
  <si>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</si>
  <si>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</si>
  <si>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</si>
  <si>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</si>
  <si>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</si>
  <si>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</si>
  <si>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</si>
  <si>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</si>
  <si>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</si>
  <si>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</si>
  <si>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</si>
  <si>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</si>
  <si>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</si>
  <si>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</si>
  <si>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</si>
  <si>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</si>
  <si>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</si>
  <si>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</si>
  <si>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</si>
  <si>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</si>
  <si>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</si>
  <si>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</si>
  <si>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</si>
  <si>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</si>
  <si>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</si>
  <si>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</si>
  <si>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</si>
  <si>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</si>
  <si>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</si>
  <si>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</si>
  <si>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</si>
  <si>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</si>
  <si>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</si>
  <si>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</si>
  <si>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</si>
  <si>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</si>
  <si>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</si>
  <si>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</si>
  <si>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</si>
  <si>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</si>
  <si>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</si>
  <si>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</si>
  <si>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</si>
  <si>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</si>
  <si>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</si>
  <si>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</si>
  <si>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</si>
  <si>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</si>
  <si>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</si>
  <si>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</si>
  <si>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</si>
  <si>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</si>
  <si>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</si>
  <si>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</si>
  <si>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</si>
  <si>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</si>
  <si>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</si>
  <si>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</si>
  <si>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</si>
  <si>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</si>
  <si>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</si>
  <si>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</si>
  <si>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</si>
  <si>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</si>
  <si>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</si>
  <si>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</si>
  <si>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</si>
  <si>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</si>
  <si>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</si>
  <si>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</si>
  <si>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</si>
  <si>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</si>
  <si>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</si>
  <si>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</si>
  <si>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</si>
  <si>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</si>
  <si>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</si>
  <si>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</si>
  <si>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</si>
  <si>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</si>
  <si>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</si>
  <si>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</si>
  <si>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</si>
  <si>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</si>
  <si>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</si>
  <si>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</si>
  <si>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</si>
  <si>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</si>
  <si>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</si>
  <si>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</si>
  <si>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</si>
  <si>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</si>
  <si>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</si>
  <si>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</si>
  <si>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</si>
  <si>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</si>
  <si>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</si>
  <si>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</si>
  <si>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</si>
  <si>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</si>
  <si>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</si>
  <si>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</si>
  <si>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</si>
  <si>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</si>
  <si>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</si>
  <si>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</si>
  <si>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</si>
  <si>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</si>
  <si>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</si>
  <si>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</si>
  <si>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</si>
  <si>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</si>
  <si>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</si>
  <si>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</si>
  <si>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</si>
  <si>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</si>
  <si>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</si>
  <si>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</si>
  <si>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</si>
  <si>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</si>
  <si>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</si>
  <si>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</si>
  <si>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</si>
  <si>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</si>
  <si>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</si>
  <si>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</si>
  <si>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</si>
  <si>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</si>
  <si>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</si>
  <si>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</si>
  <si>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</si>
  <si>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</si>
  <si>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</si>
  <si>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</si>
  <si>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</si>
  <si>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</si>
  <si>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</si>
  <si>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</si>
  <si>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</si>
  <si>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</si>
  <si>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</si>
  <si>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</si>
  <si>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</si>
  <si>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</si>
  <si>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</si>
  <si>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</si>
  <si>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</si>
  <si>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</si>
  <si>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</si>
  <si>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</si>
  <si>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</si>
  <si>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</si>
  <si>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</si>
  <si>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</si>
  <si>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</si>
  <si>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</si>
  <si>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</si>
  <si>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</si>
  <si>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</si>
  <si>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</si>
  <si>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</si>
  <si>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</si>
  <si>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</si>
  <si>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</si>
  <si>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</si>
  <si>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</si>
  <si>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</si>
  <si>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</si>
  <si>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</si>
  <si>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</si>
  <si>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</si>
  <si>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</si>
  <si>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</si>
  <si>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</si>
  <si>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</si>
  <si>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</si>
  <si>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</si>
  <si>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</si>
  <si>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</si>
  <si>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</si>
  <si>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</si>
  <si>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</si>
  <si>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</si>
  <si>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</si>
  <si>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</si>
  <si>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</si>
  <si>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</si>
  <si>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</si>
  <si>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</si>
  <si>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</si>
  <si>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</si>
  <si>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</si>
  <si>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</si>
  <si>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</si>
  <si>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</si>
  <si>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</si>
  <si>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</si>
  <si>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</si>
  <si>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</si>
  <si>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</si>
  <si>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</si>
  <si>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</si>
  <si>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</si>
  <si>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</si>
  <si>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</si>
  <si>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</si>
  <si>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</si>
  <si>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</si>
  <si>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</si>
  <si>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</si>
  <si>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</si>
  <si>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</si>
  <si>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</si>
  <si>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</si>
  <si>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</si>
  <si>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</si>
  <si>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</si>
  <si>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</si>
  <si>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</si>
  <si>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</si>
  <si>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</si>
  <si>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</si>
  <si>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</si>
  <si>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</si>
  <si>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</si>
  <si>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</si>
  <si>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</si>
  <si>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</si>
  <si>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</si>
  <si>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</si>
  <si>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</si>
  <si>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</si>
  <si>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</si>
  <si>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</si>
  <si>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</si>
  <si>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</si>
  <si>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</si>
  <si>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</si>
  <si>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</si>
  <si>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</si>
  <si>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</si>
  <si>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</si>
  <si>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</si>
  <si>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</si>
  <si>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</si>
  <si>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</si>
  <si>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</si>
  <si>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</si>
  <si>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</si>
  <si>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</si>
  <si>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</si>
  <si>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</si>
  <si>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</si>
  <si>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</si>
  <si>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</si>
  <si>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</si>
  <si>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</si>
  <si>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</si>
  <si>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</si>
  <si>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</si>
  <si>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</si>
  <si>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</si>
  <si>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</si>
  <si>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</si>
  <si>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</si>
  <si>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</si>
  <si>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</si>
  <si>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</si>
  <si>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</si>
  <si>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</si>
  <si>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</si>
  <si>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</si>
  <si>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</si>
  <si>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</si>
  <si>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</si>
  <si>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</si>
  <si>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</si>
  <si>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</si>
  <si>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</si>
  <si>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</si>
  <si>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</si>
  <si>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</si>
  <si>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</si>
  <si>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</si>
  <si>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</si>
  <si>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</si>
  <si>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</si>
  <si>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</si>
  <si>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</si>
  <si>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</si>
  <si>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</si>
  <si>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</si>
  <si>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</si>
  <si>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</si>
  <si>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</si>
  <si>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</si>
  <si>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</si>
  <si>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</si>
  <si>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</si>
  <si>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</si>
  <si>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</si>
  <si>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</si>
  <si>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</si>
  <si>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</si>
  <si>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</si>
  <si>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</si>
  <si>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</si>
  <si>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</si>
  <si>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</si>
  <si>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</si>
  <si>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</si>
  <si>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</si>
  <si>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</si>
  <si>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</si>
  <si>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</si>
  <si>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</si>
  <si>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</si>
  <si>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</si>
  <si>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</si>
  <si>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</si>
  <si>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</si>
  <si>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</si>
  <si>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</si>
  <si>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</si>
  <si>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</si>
  <si>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</si>
  <si>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</si>
  <si>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</si>
  <si>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</si>
  <si>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</si>
  <si>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</si>
  <si>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</si>
  <si>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</si>
  <si>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</si>
  <si>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</si>
  <si>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</si>
  <si>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</si>
  <si>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</si>
  <si>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</si>
  <si>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</si>
  <si>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</si>
  <si>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</si>
  <si>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</si>
  <si>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</si>
  <si>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</si>
  <si>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</si>
  <si>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</si>
  <si>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</si>
  <si>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</si>
  <si>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</si>
  <si>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</si>
  <si>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</si>
  <si>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</si>
  <si>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</si>
  <si>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</si>
  <si>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</si>
  <si>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</si>
  <si>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</si>
  <si>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</si>
  <si>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</si>
  <si>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</si>
  <si>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</si>
  <si>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</si>
  <si>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</si>
  <si>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</si>
  <si>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</si>
  <si>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</si>
  <si>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</si>
  <si>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</si>
  <si>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</si>
  <si>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</si>
  <si>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</si>
  <si>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</si>
  <si>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</si>
  <si>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</si>
  <si>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</si>
  <si>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</si>
  <si>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</si>
  <si>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</si>
  <si>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</si>
  <si>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</si>
  <si>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</si>
  <si>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</si>
  <si>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</si>
  <si>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</si>
  <si>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</si>
  <si>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</si>
  <si>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</si>
  <si>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</si>
  <si>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</si>
  <si>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</si>
  <si>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</si>
  <si>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</si>
  <si>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</si>
  <si>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</si>
  <si>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</si>
  <si>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</si>
  <si>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</si>
  <si>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</si>
  <si>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</si>
  <si>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</si>
  <si>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</si>
  <si>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m1260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</si>
  <si>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</si>
  <si>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</si>
  <si>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</si>
  <si>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</si>
  <si>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</si>
  <si>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</si>
  <si>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</si>
  <si>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</si>
  <si>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</si>
  <si>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</si>
  <si>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m1271</t>
  </si>
  <si>
    <t>m1272</t>
  </si>
  <si>
    <t>m1273</t>
  </si>
  <si>
    <t>m1274</t>
  </si>
  <si>
    <t>m1275</t>
  </si>
  <si>
    <t>m1276</t>
  </si>
  <si>
    <t>m1277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</si>
  <si>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</si>
  <si>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</si>
  <si>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</si>
  <si>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</si>
  <si>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</si>
  <si>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</si>
  <si>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</si>
  <si>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</si>
  <si>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</si>
  <si>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</si>
  <si>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</si>
  <si>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</si>
  <si>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</si>
  <si>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m1292</t>
  </si>
  <si>
    <t>m1293</t>
  </si>
  <si>
    <t>m1294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</si>
  <si>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</si>
  <si>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</si>
  <si>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</si>
  <si>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</si>
  <si>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</si>
  <si>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</si>
  <si>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</si>
  <si>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</si>
  <si>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</si>
  <si>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</si>
  <si>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</si>
  <si>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</si>
  <si>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</si>
  <si>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</si>
  <si>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</si>
  <si>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</si>
  <si>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</si>
  <si>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</si>
  <si>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</si>
  <si>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</si>
  <si>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</si>
  <si>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</si>
  <si>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</si>
  <si>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</si>
  <si>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</si>
  <si>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</si>
  <si>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</si>
  <si>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</si>
  <si>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</si>
  <si>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</si>
  <si>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</si>
  <si>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</si>
  <si>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</si>
  <si>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</si>
  <si>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</si>
  <si>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</si>
  <si>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</si>
  <si>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</si>
  <si>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</si>
  <si>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</si>
  <si>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</si>
  <si>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m1337</t>
  </si>
  <si>
    <t>m1338</t>
  </si>
  <si>
    <t>m1339</t>
  </si>
  <si>
    <t>m1340</t>
  </si>
  <si>
    <t>m1341</t>
  </si>
  <si>
    <t>m1342</t>
  </si>
  <si>
    <t>m1345</t>
  </si>
  <si>
    <t>(GlcN)1 (Ino(acyl)-P)1 (Man)4 (EtN)2 (P)2[c]</t>
  </si>
  <si>
    <t>(GlcN)1 (Ino(acyl)-P)1 (Man)4 (EtN)3 (P)3[c]</t>
  </si>
  <si>
    <t>(GlcN)1 (Ino(acyl)-P)1 (Man)4 (EtN)3 (P)3</t>
  </si>
  <si>
    <t>(GlcN)1 (Ino(acyl)-P)1 (Man)4 (EtN)2 (P)2</t>
  </si>
  <si>
    <t>PAS_chr3_0510</t>
  </si>
  <si>
    <t>R02163</t>
  </si>
  <si>
    <t>1.3.99.1</t>
  </si>
  <si>
    <t>R00408</t>
  </si>
  <si>
    <t>R02184</t>
  </si>
  <si>
    <t>2.7.4.1</t>
  </si>
  <si>
    <t>ATP:polyphosphate phosphotransferase</t>
  </si>
  <si>
    <t>ATP phosphohydrolase (H+/K+-exchanging)</t>
  </si>
  <si>
    <t>PAS_chr3_0225</t>
  </si>
  <si>
    <t>Succinate reductase</t>
  </si>
  <si>
    <t>PAS_chr3_0281</t>
  </si>
  <si>
    <t>PAS_chr2-2_0420</t>
  </si>
  <si>
    <t>PAS_chr2-1_0178;PAS_chr2-1_0178;PAS_chr2-1_0424;PAS_chr3_0281</t>
  </si>
  <si>
    <t>R03042</t>
  </si>
  <si>
    <t>5.4 ATP[v] + 5.4 Orthophosphate[v] &lt;=&gt; 5.4 ADP[v] + Polyphosphate530[v]</t>
  </si>
  <si>
    <t>24.5 ATP[v] + 24.5 Orthophosphate[v] &lt;=&gt; 24.5 ADP[v] + Polyphosphate2400[v]</t>
  </si>
  <si>
    <t>66.3 ATP[v] + 66.3 Orthophosphate[v] &lt;=&gt; 66.3 ADP[v] + Polyphosphate6500[v]</t>
  </si>
  <si>
    <t>313 ATP[v] + 313 Orthophosphate[v] &lt;=&gt; 313 ADP[v] + Polyphosphate30700[v]</t>
  </si>
  <si>
    <t>0.162 Polyphosphate530[v] + 0.567 Polyphosphate2400[v] + 0.108 Polyphosphate6500[v] + 0.162 Polyphosphate30700[v] =&gt; Polyphosphate[v]</t>
  </si>
  <si>
    <t>R-Polyphosphate</t>
  </si>
  <si>
    <t xml:space="preserve">3.1.3.1 </t>
  </si>
  <si>
    <t>PAS_chr1-4_0017;PAS_chr2-2_0420;PAS_chr2-1_0668</t>
  </si>
  <si>
    <t>Polyphosphate[v] + 409.2 H2O[v] =&gt; 409.2 Orthophosphate[v]</t>
  </si>
  <si>
    <t>H2O[v] &lt;=&gt; H2O[c]</t>
  </si>
  <si>
    <t>PAS_chr1-3_0028;PAS_chr1-3_0070;PAS_chr2-1_0101</t>
  </si>
  <si>
    <t>H2O2[m] + 2 Ferrocytochrome c[m] =&gt; 2 Ferricytochrome c[m] + 2 H2O[m]</t>
  </si>
  <si>
    <t>H2O[v] &lt;=&gt; H2O[r]</t>
  </si>
  <si>
    <t>H2O[v] &lt;=&gt; H2O[g]</t>
  </si>
  <si>
    <t>ATP[c] &lt;=&gt; ATP[r]</t>
  </si>
  <si>
    <t>ADP[c] &lt;=&gt; ADP[r]</t>
  </si>
  <si>
    <t>Polyphosphate metabolism</t>
  </si>
  <si>
    <t>PAS_chr2-1_0668</t>
  </si>
  <si>
    <t>ALG7</t>
  </si>
  <si>
    <t>UDP-N-acetyl-D-glucosamine[c] + Dolichyl phosphate[c] =&gt; UMP[c] + N-Acetyl-D-glucosaminyldiphosphodolichol[c]</t>
  </si>
  <si>
    <t>ALG13-ALG14</t>
  </si>
  <si>
    <t>UDP-N-acetyl-D-glucosamine[c] + N-Acetyl-D-glucosaminyldiphosphodolichol[c] =&gt; UDP[c] + N,N'-Chitobiosyldiphosphodolichol[c]</t>
  </si>
  <si>
    <t>GDP-D-mannose[c] + N,N'-Chitobiosyldiphosphodolichol[c] =&gt; GDP[c] + (GlcNAc)2(Man)1(PP-Dol)1[c]</t>
  </si>
  <si>
    <t>ALG1</t>
  </si>
  <si>
    <t>ALG2</t>
  </si>
  <si>
    <t>GDP-D-mannose[c] + (GlcNAc)2(Man)1(PP-Dol)1[c] =&gt; GDP[c] + (GlcNAc)2(Man)2(PP-Dol)1[c]</t>
  </si>
  <si>
    <t>PAS_chr3_0929;PAS_chr3_0882;PAS_chr3_0620;PAS_chr3_0999;PAS_chr3_0386;PAS_chr2-2_0036;PAS_chr2-2_0039;PAS_chr4_0471;PAS_chr4_0451;PAS_chr2-1_0549;PAS_chr4_0450;PAS_chr1-4_0696;PAS_chr1-4_0475;PAS_c034_0037</t>
  </si>
  <si>
    <t>(GlcNAc)2(Man)3(PP-Dol)1[c] + GDP-D-mannose[c] =&gt; (GlcNAc)2(Man)4(PP-Dol)1[c] + GDP[c]</t>
  </si>
  <si>
    <t>ALG11</t>
  </si>
  <si>
    <t>(GlcNAc)2(Man)4(PP-Dol)1[c] + GDP-D-mannose[c] =&gt; (GlcNAc)2(Man)5(PP-Dol)1[c] + GDP[c]</t>
  </si>
  <si>
    <t>ALG3</t>
  </si>
  <si>
    <t>DPM1</t>
  </si>
  <si>
    <t>Dolichyl phosphate D-mannose[c] + (GlcNAc)2(Man)6(PP-Dol)1[c] =&gt; Dolichyl phosphate[c] + (GlcNAc)2(Man)7(PP-Dol)1[c]</t>
  </si>
  <si>
    <t>ALG9</t>
  </si>
  <si>
    <t>Dolichyl phosphate D-mannose[c] + (GlcNAc)2(Man)7(PP-Dol)1[c] =&gt; Dolichyl phosphate[c] + (GlcNAc)2(Man)8(PP-Dol)1[c]</t>
  </si>
  <si>
    <t>ALG12</t>
  </si>
  <si>
    <t>Dolichyl phosphate D-mannose[c] + (GlcNAc)2(Man)8(PP-Dol)1[c] =&gt; Dolichyl phosphate[c] + (GlcNAc)2(Man)9(PP-Dol)1[c]</t>
  </si>
  <si>
    <t>Dolichyl beta-D-glucosyl phosphate[c] + (GlcNAc)2(Man)9(PP-Dol)1[c] =&gt; Dolichyl phosphate[c] + (Glc)1(GlcNAc)2(Man)9(PP-Dol)1[c]</t>
  </si>
  <si>
    <t>ALG6</t>
  </si>
  <si>
    <t>ALG8</t>
  </si>
  <si>
    <t>Dolichyl beta-D-glucosyl phosphate[c] + (Glc)1(GlcNAc)2(Man)9(PP-Dol)1[c] =&gt; Dolichyl phosphate[c] + (Glc)2(GlcNAc)2(Man)9(PP-Dol)1[c]</t>
  </si>
  <si>
    <t>Dolichyl beta-D-glucosyl phosphate[c] + (Glc)2(GlcNAc)2(Man)9(PP-Dol)1[c] =&gt; Dolichyl phosphate[c] + (Glc)3(GlcNAc)2(Man)9(PP-Dol)1[c]</t>
  </si>
  <si>
    <t>H2O[r] + (Glc)3(GlcNAc)2(Man)9(PP-Dol)1[r] =&gt; D-Glucose[r] + (Glc)2(GlcNAc)2(Man)9(Asn)1[r]</t>
  </si>
  <si>
    <t>PAS_chr1-3_0248</t>
  </si>
  <si>
    <t>OST</t>
  </si>
  <si>
    <t>ALG10</t>
  </si>
  <si>
    <t>ALG5</t>
  </si>
  <si>
    <t>UDP-glucose[r] + Dolichyl phosphate[r] =&gt; UDP[r] + Dolichyl beta-D-glucosyl phosphate[r]</t>
  </si>
  <si>
    <t>PAS_chr1-3_0248:PAS_chr2-1_0423:PAS_chr2-2_0346:PAS_chr3_0741:PAS_chr3_1142:PAS_chr4_0610</t>
  </si>
  <si>
    <t>Protein asparagine[r] + (Glc)3(GlcNAc)2(Man)9(PP-Dol)1[r] =&gt; Dolichyl diphosphate[r] + (Glc)3(GlcNAc)2(Man)9(Asn)1[r]</t>
  </si>
  <si>
    <t>STT</t>
  </si>
  <si>
    <t>H2O[r] + (Glc)3(GlcNAc)2(Man)9(Asn)1[r] =&gt; D-Glucose[r] + (Glc)2(GlcNAc)2(Man)9(Asn)1[r]</t>
  </si>
  <si>
    <t>GCS1</t>
  </si>
  <si>
    <t>GANAB</t>
  </si>
  <si>
    <t>H2O[r] + (Glc)1(GlcNAc)2(Man)9(Asn)1[r] =&gt; D-Glucose[r] + (GlcNAc)2(Man)9(Asn)1[r]</t>
  </si>
  <si>
    <t>(GlcNAc)2(Man)9(Asn)1[r] + 4 H2O[r] =&gt; (GlcNAc)2(Man)5(Asn)1[r] + 4 D-Mannose[r]</t>
  </si>
  <si>
    <t>R08718</t>
  </si>
  <si>
    <t>(GlcNAc)2(Man)5(Asn)1[r] + 2 H2O[r] =&gt; (GlcNAc)2(Man)3(Asn)1[r] + 2 D-Mannose[r]</t>
  </si>
  <si>
    <t>PAS_chr2-2_0346</t>
  </si>
  <si>
    <t>PAS_chr3_0741</t>
  </si>
  <si>
    <t>PAS_chr3_1142</t>
  </si>
  <si>
    <t>PAS_chr4_0610</t>
  </si>
  <si>
    <t>(S)-3-Hydroxy-3-methylglutaryl-CoA[c] + 2 NADPH[c] + 2 H+[c] =&gt; (R)-Mevalonate[c] + CoA[c] + 2 NADP+[c]</t>
  </si>
  <si>
    <t>Isopentenyl diphosphate[c] =&gt; Dimethylallyl diphosphate[c]</t>
  </si>
  <si>
    <t>R05556</t>
  </si>
  <si>
    <t>Farnesyl diphosphate:Isopentenyl diphosphate farnesyl cistransferase</t>
  </si>
  <si>
    <t>trans,trans-Farnesyl diphosphate[c] + 14 Isopentenyl diphosphate[c] =&gt; Dehydrodolichol diphosphate[c] + 14 Diphosphate[c]</t>
  </si>
  <si>
    <t>PAS_chr3_0291</t>
  </si>
  <si>
    <t>Coq2</t>
  </si>
  <si>
    <t>Coq3</t>
  </si>
  <si>
    <t>R04711</t>
  </si>
  <si>
    <t>3-Hexaprenyl-4,5-dihydroxybenzoate</t>
  </si>
  <si>
    <t>R06865</t>
  </si>
  <si>
    <t>Enzyme not yet characterized</t>
  </si>
  <si>
    <t>Coq5</t>
  </si>
  <si>
    <t>R08774</t>
  </si>
  <si>
    <t>R08775</t>
  </si>
  <si>
    <t>Coq7</t>
  </si>
  <si>
    <t>trasn,trans,cis-Geranylgeranyl diphosphate[c]</t>
  </si>
  <si>
    <t>all-trans-Hexaprenyl diphosphate[m] + 4-Hydroxybenzoate[m] =&gt; 3-Hexaprenyl-4-hydroxybenzoate[m] + Diphosphate[m]</t>
  </si>
  <si>
    <t>3-Hexaprenyl-4-hydroxybenzoate[m] + Oxygen[m] =&gt; 3-Hexaprenyl-4,5-dihydroxybenzoate[m]</t>
  </si>
  <si>
    <t>3-Hexaprenyl-4-hydroxy-5-methoxybenzoate[m] =&gt; 2-Hexaprenyl-6-methoxyphenol[m] + CO2[m]</t>
  </si>
  <si>
    <t>S-Adenosyl-L-methionine[m] + 3-Hexaprenyl-4,5-dihydroxybenzoate[m] =&gt; S-Adenosyl-L-homocysteine[m] + 3-Hexaprenyl-4-hydroxy-5-methoxybenzoate[m] + H+[m]</t>
  </si>
  <si>
    <t>2-Hexaprenyl-6-methoxyphenol[m] + Oxygen[m] =&gt; 2-Hexaprenyl-6-methoxy-1,4-benzoquinone[m] + H2O[m]</t>
  </si>
  <si>
    <t>Dolichyl phosphate[c]</t>
  </si>
  <si>
    <t>N-Acetyl-D-glucosaminyldiphosphodolichol[c]</t>
  </si>
  <si>
    <t>N,N'-Chitobiosyldiphosphodolichol[c]</t>
  </si>
  <si>
    <t>GDP-D-mannose[c]</t>
  </si>
  <si>
    <t>(GlcNAc)2(Man)1(PP-Dol)1[c]</t>
  </si>
  <si>
    <t>(GlcNAc)2(Man)1(PP-Dol)1</t>
  </si>
  <si>
    <t>(GlcNAc)2(Man)2(PP-Dol)1[c]</t>
  </si>
  <si>
    <t>(GlcNAc)2(Man)2(PP-Dol)1</t>
  </si>
  <si>
    <t>(GlcNAc)2(Man)3(PP-Dol)1[c]</t>
  </si>
  <si>
    <t>(GlcNAc)2(Man)3(PP-Dol)1</t>
  </si>
  <si>
    <t>(GlcNAc)2(Man)4(PP-Dol)1[c]</t>
  </si>
  <si>
    <t>(GlcNAc)2(Man)4(PP-Dol)1</t>
  </si>
  <si>
    <t>(GlcNAc)2(Man)5(PP-Dol)1[c]</t>
  </si>
  <si>
    <t>(GlcNAc)2(Man)5(PP-Dol)1</t>
  </si>
  <si>
    <t>Dolichyl phosphate D-mannose[c]</t>
  </si>
  <si>
    <t>Dolichyl phosphate D-mannose[c] + (GlcNAc)2(Man)5(PP-Dol)1[c] =&gt; Dolichyl phosphate[c] + (GlcNAc)2(Man)6(PP-Dol)1[c]</t>
  </si>
  <si>
    <t>(GlcNAc)2(Man)6(PP-Dol)1[c]</t>
  </si>
  <si>
    <t>(GlcNAc)2(Man)6(PP-Dol)1</t>
  </si>
  <si>
    <t>(GlcNAc)2(Man)7(PP-Dol)1[c]</t>
  </si>
  <si>
    <t>(GlcNAc)2(Man)7(PP-Dol)1</t>
  </si>
  <si>
    <t>(GlcNAc)2(Man)8(PP-Dol)1[c]</t>
  </si>
  <si>
    <t>(GlcNAc)2(Man)8(PP-Dol)1</t>
  </si>
  <si>
    <t>(GlcNAc)2(Man)9(PP-Dol)1[c]</t>
  </si>
  <si>
    <t>(GlcNAc)2(Man)9(PP-Dol)1</t>
  </si>
  <si>
    <t>Dolichyl beta-D-glucosyl phosphate[c]</t>
  </si>
  <si>
    <t>(Glc)1(GlcNAc)2(Man)9(PP-Dol)1[c]</t>
  </si>
  <si>
    <t>(Glc)1(GlcNAc)2(Man)9(PP-Dol)1</t>
  </si>
  <si>
    <t>(Glc)2(GlcNAc)2(Man)9(PP-Dol)1[c]</t>
  </si>
  <si>
    <t>(Glc)2(GlcNAc)2(Man)9(PP-Dol)1</t>
  </si>
  <si>
    <t>(Glc)3(GlcNAc)2(Man)9(PP-Dol)1[c]</t>
  </si>
  <si>
    <t>(Glc)3(GlcNAc)2(Man)9(PP-Dol)1</t>
  </si>
  <si>
    <t>(Glc)3(GlcNAc)2(Man)9(PP-Dol)1[r]</t>
  </si>
  <si>
    <t>(Glc)2(GlcNAc)2(Man)9(Asn)1[r]</t>
  </si>
  <si>
    <t>(Glc)2(GlcNAc)2(Man)9(Asn)1</t>
  </si>
  <si>
    <t>(Glc)3(GlcNAc)2(Man)9(Asn)1[r]</t>
  </si>
  <si>
    <t>(Glc)3(GlcNAc)2(Man)9(Asn)1</t>
  </si>
  <si>
    <t>H2O[r] + (Glc)2(GlcNAc)2(Man)9(Asn)1[r] =&gt; D-Glucose[r] + (Glc)1(GlcNAc)2(Man)9(Asn)1[r]</t>
  </si>
  <si>
    <t>(Glc)1(GlcNAc)2(Man)9(Asn)1[r]</t>
  </si>
  <si>
    <t>(Glc)1(GlcNAc)2(Man)9(Asn)1</t>
  </si>
  <si>
    <t>(GlcNAc)2(Man)9(Asn)1[r]</t>
  </si>
  <si>
    <t>(GlcNAc)2(Man)9(Asn)1</t>
  </si>
  <si>
    <t>(GlcNAc)2(Man)5(Asn)1[r]</t>
  </si>
  <si>
    <t>(GlcNAc)2(Man)5(Asn)1</t>
  </si>
  <si>
    <t>(GlcNAc)2(Man)3(Asn)1[r]</t>
  </si>
  <si>
    <t>(GlcNAc)2(Man)3(Asn)1</t>
  </si>
  <si>
    <t>(GlcNAc)2(Man)2(Asn)1[r]</t>
  </si>
  <si>
    <t>(GlcNAc)2(Man)2(Asn)1</t>
  </si>
  <si>
    <t>Polyphosphate530[v]</t>
  </si>
  <si>
    <t>Polyphosphate530</t>
  </si>
  <si>
    <t>Polyphosphate2400[v]</t>
  </si>
  <si>
    <t>Polyphosphate2400</t>
  </si>
  <si>
    <t>Polyphosphate6500[v]</t>
  </si>
  <si>
    <t>Polyphosphate6500</t>
  </si>
  <si>
    <t>Polyphosphate30700[v]</t>
  </si>
  <si>
    <t>Polyphosphate30700</t>
  </si>
  <si>
    <t>Dehydrodolichol diphosphate[c]</t>
  </si>
  <si>
    <t>Dehydrodolichol diphosphate</t>
  </si>
  <si>
    <t>trasn,trans,cis-Geranylgeranyl diphosphate</t>
  </si>
  <si>
    <t>trasn,trans,cis-Geranylgeranyl diphosphate[m]</t>
  </si>
  <si>
    <t>4-Hydroxybenzoate[m]</t>
  </si>
  <si>
    <t>3-Hexaprenyl-4-hydroxybenzoate[m]</t>
  </si>
  <si>
    <t>3-Hexaprenyl-4,5-dihydroxybenzoate[m]</t>
  </si>
  <si>
    <t>3-Hexaprenyl-4-hydroxy-5-methoxybenzoate[m]</t>
  </si>
  <si>
    <t>3-Hexaprenyl-4-hydroxy-5-methoxybenzoate</t>
  </si>
  <si>
    <t>1/C6H14NO8P/c7-3-5(9)4(8)2(15-6(3)10)1-14-16(11,12)13/h2-6,8-10H,1,7H2,(H2,11,12,13)/t2-,3-,4-,5-,6+/m1/s1</t>
  </si>
  <si>
    <t>1/C6H14N4O2/c7-4(5(11)12)2-1-3-10-6(8)9/h4H,1-3,7H2,(H,11,12)(H4,8,9,10)/t4-/m0/s1/f/h8,10-11H,9H2</t>
  </si>
  <si>
    <t>1/C4H8N2O3/c5-2(4(8)9)1-3(6)7/h2H,1,5H2,(H2,6,7)(H,8,9)/t2-/m0/s1/f/h8H,6H2</t>
  </si>
  <si>
    <t>1/C6H13N3O3/c7-4(5(10)11)2-1-3-9-6(8)12/h4H,1-3,7H2,(H,10,11)(H3,8,9,12)/t4-/m0/s1</t>
  </si>
  <si>
    <t>1/C10H18N4O6/c11-5(8(17)18)2-1-3-13-10(12)14-6(9(19)20)4-7(15)16/h5-6H,1-4,11H2,(H,15,16)(H,17,18)(H,19,20)(H3,12,13,14)/t5-,6?/m0/s1</t>
  </si>
  <si>
    <t>1/C4H6O3/c5-3-1-2-4(6)7/h3H,1-2H2,(H,6,7)/f/h6H</t>
  </si>
  <si>
    <t>C05200</t>
  </si>
  <si>
    <t>C37H54O4</t>
  </si>
  <si>
    <t>C05313</t>
  </si>
  <si>
    <t>C05859</t>
  </si>
  <si>
    <t>C20H36O7P2(C5H8)n</t>
  </si>
  <si>
    <t>pubchem.compound:8152</t>
  </si>
  <si>
    <t>obo.chebi:CHEBI:18081</t>
  </si>
  <si>
    <t>obo.chebi:CHEBI:16835</t>
  </si>
  <si>
    <t>GENE NAME</t>
  </si>
  <si>
    <t>m1096</t>
  </si>
  <si>
    <t>m1291</t>
  </si>
  <si>
    <t>r959</t>
  </si>
  <si>
    <t>r961</t>
  </si>
  <si>
    <t>r979</t>
  </si>
  <si>
    <t>Glycerone phosphate[c] + H2O[c] =&gt; Glycerone[c] + Orthophosphate[c]</t>
  </si>
  <si>
    <t>GDP-D-mannose[c] + (GlcNAc)2(Man)2(PP-Dol)1[c] =&gt; GDP[c] + (GlcNAc)2(Man)3(PP-Dol)1[c]</t>
  </si>
  <si>
    <t>(GlcNAc)2(Man)3(Asn)1[r] + H2O[r] =&gt; (GlcNAc)2(Man)2(Asn)1[r] + D-Mannose[r]</t>
  </si>
  <si>
    <t>(GlcNAc)2(Man)2(Asn)1[r] + H2O[r] =&gt; (GlcNAc)2(Man)1(Asn)1[r] + D-Mannose[r]</t>
  </si>
  <si>
    <t>Dolichyl phosphate[r] + H2O[r] =&gt; Dolichol[r] + Orthophosphate[r]</t>
  </si>
  <si>
    <t>(GlcNAc)2(Man)1(Asn)1[r]</t>
  </si>
  <si>
    <t>(GlcNAc)2(Man)1(Asn)1</t>
  </si>
  <si>
    <t>2-Acetolactate[m] &lt;=&gt; 2-Acetolactate[c]</t>
  </si>
  <si>
    <t>2-Acetolactate[m] =&gt; 3-Hydroxy-3-methyl-2-oxobutanoic acid[m]</t>
  </si>
  <si>
    <t>2-Acetolactate methylmutase</t>
  </si>
  <si>
    <t>3-Methyl-2-oxobutanoic acid[m] &lt;=&gt; 3-Methyl-2-oxobutanoic acid[c]</t>
  </si>
  <si>
    <t>(S)-2-Aceto-2-hydroxybutanoate[m] =&gt; (R)-3-Hydroxy-3-methyl-2-oxopentanoate[m]</t>
  </si>
  <si>
    <t>(R)-2,3-Dihydroxy-3-methylpentanoate[m] &lt;=&gt; (S)-3-Methyl-2-oxopentanoic acid[m] + H2O[m]</t>
  </si>
  <si>
    <t>Spontaneous</t>
  </si>
  <si>
    <t>2.6.1.6</t>
  </si>
  <si>
    <t>1.3.99.2</t>
  </si>
  <si>
    <t>R02661</t>
  </si>
  <si>
    <t>2-methylpropanoyl-CoA:(acceptor) 2,3-oxidoreductase</t>
  </si>
  <si>
    <t>3-Hydroxy-2-methylpropanoate:NAD+ oxidoreductase</t>
  </si>
  <si>
    <t>R05066</t>
  </si>
  <si>
    <t>1.1.1.31</t>
  </si>
  <si>
    <t>(S)-3-Hydroxyisobutyrate[m] + NAD+[m] &lt;=&gt; (S)-Methylmalonate semialdehyde[m] + NADH[m] + H+[m]</t>
  </si>
  <si>
    <t>CoA[m] + [Dihydrolipoyllysine-residue (2-methylpropanoyl)transferase] S-(2-methylpropanoyl)dihydrolipoyllysine[m] =&gt; 2-Methylpropanoyl-CoA[m] + Enzyme N6-(dihydrolipoyl)lysine[m]</t>
  </si>
  <si>
    <t>2-Methylpropanoyl-CoA[m] + NAD+[m] =&gt; 2-Methylprop-2-enoyl-CoA[m] + NADH[m] + H+[m]</t>
  </si>
  <si>
    <t>(S)-2-Methylbutanoyl-CoA[m] + NAD+[m] =&gt; 2-Methylbut-2-enoyl-CoA[m] + NADH[m] + H+[m]</t>
  </si>
  <si>
    <t>acetyl-CoA:propanoyl-CoA 2-C-acetyltransferase</t>
  </si>
  <si>
    <t>CoA[m] + [Dihydrolipoyllysine-residue (2-methylpropanoyl)transferase] S-(3-methylbutanoyl)dihydrolipoyllysine[m] =&gt; 3-Methylbutanoyl-CoA[m] + Enzyme N6-(dihydrolipoyl)lysine[m]</t>
  </si>
  <si>
    <t>1.3.99.3</t>
  </si>
  <si>
    <t>3-Methylbutanoyl-CoA[m] + NAD+[m] =&gt; 3-Methylcrotonyl-CoA[m] + NADH[m] + H+[m]</t>
  </si>
  <si>
    <t>6.4.1.4</t>
  </si>
  <si>
    <t>R04138</t>
  </si>
  <si>
    <t>3-Methylcrotonoyl-CoA:carbon-dioxide ligase (ADP-forming)</t>
  </si>
  <si>
    <t>R02085</t>
  </si>
  <si>
    <t>4.2.1.18</t>
  </si>
  <si>
    <t>(S)-3-Hydroxy-3-methylglutaryl-CoA hydro-lyase</t>
  </si>
  <si>
    <t>3-Methylglutaconyl-CoA[m] + H2O[m] &lt;=&gt; (S)-3-Hydroxy-3-methylglutaryl-CoA[m]</t>
  </si>
  <si>
    <t>R01360</t>
  </si>
  <si>
    <t>(S)-3-hydroxy-3-methylglutaryl-CoA acetoacetate-lyase</t>
  </si>
  <si>
    <t>4.1.3.4</t>
  </si>
  <si>
    <t>R01357</t>
  </si>
  <si>
    <t>Acetoacetate:CoA ligase (AMP-forming)</t>
  </si>
  <si>
    <t>Acetoacetyl-CoA[m] =&gt; Acetoacetyl-CoA[c]</t>
  </si>
  <si>
    <t>6.2.1.16</t>
  </si>
  <si>
    <t>(R)-2-Methylmalate[c] =&gt; 2-Methylmaleate[c] + H2O[c]</t>
  </si>
  <si>
    <t>R03896</t>
  </si>
  <si>
    <t>(R)-2-Methylmalate hydro-lyase</t>
  </si>
  <si>
    <t>4.2.1.35</t>
  </si>
  <si>
    <t>Acetyl-CoA[c] + Pyruvate[c] + H2O[c] =&gt; (R)-2-Methylmalate[c] + CoA[c]</t>
  </si>
  <si>
    <t>R07399</t>
  </si>
  <si>
    <t>2.3.1.182</t>
  </si>
  <si>
    <t>4.1.1.72</t>
  </si>
  <si>
    <t>Tyrosine metabolism</t>
  </si>
  <si>
    <t>4.1.1.43</t>
  </si>
  <si>
    <t xml:space="preserve">1.2.1.5 </t>
  </si>
  <si>
    <t>R02536</t>
  </si>
  <si>
    <t>Phenylacetaldehyde:NAD+ oxidoreductase</t>
  </si>
  <si>
    <t>R06791</t>
  </si>
  <si>
    <t>unclear reaction</t>
  </si>
  <si>
    <t>Phenylacetaldehyde[c] + NAD+[c] + H2O[c] =&gt; Phenylacetic acid[c] + NADH[c] + H+[c]</t>
  </si>
  <si>
    <t>R02514</t>
  </si>
  <si>
    <t>4-hydroxyphenylacetate,NADH:oxygen oxidoreductase</t>
  </si>
  <si>
    <t>1.14.13.18</t>
  </si>
  <si>
    <t>L-Kynurenine[c] + Oxygen[c] + NADPH[c] + H+[c] =&gt; 3-Hydroxy-L-kynurenine[c] + NADP+[c] + H2O[c]</t>
  </si>
  <si>
    <t>R03889</t>
  </si>
  <si>
    <t>2-Aminomuconate semialdehyde:NAD+ 6-oxidoreductase</t>
  </si>
  <si>
    <t>1.2.1.32</t>
  </si>
  <si>
    <t>R02487</t>
  </si>
  <si>
    <t>1.3.99.7</t>
  </si>
  <si>
    <t xml:space="preserve">Glutaryl-CoA:(acceptor) 2,3-oxidoreductase </t>
  </si>
  <si>
    <t>Glutaryl-CoA[c] + NAD+[c] =&gt; NADH[c] + Crotonoyl-CoA[c] + CO2[c] + H+[c]</t>
  </si>
  <si>
    <t>R00945m</t>
  </si>
  <si>
    <t>R02466</t>
  </si>
  <si>
    <t>3-Sulfino-L-alanine carboxy-lyase</t>
  </si>
  <si>
    <t>1.8.1.3</t>
  </si>
  <si>
    <t>R01681</t>
  </si>
  <si>
    <t>hypotaurine:NAD+ oxidoreductase</t>
  </si>
  <si>
    <t>Hypotaurine[c] + H2O[c] + NAD+[c] =&gt; Taurine[c] + NADH[c] + H+[c]</t>
  </si>
  <si>
    <t>L-Alanine[c] &lt;=&gt; L-Alanine[m]</t>
  </si>
  <si>
    <t>Succinate semialdehyde[c] + NADP+[c] + H2O[c] &lt;=&gt; Succinate[c] + NADPH[c] + H+[c]</t>
  </si>
  <si>
    <t>3.6.1.31</t>
  </si>
  <si>
    <t>N-(5'-Phospho-D-1'-ribulosylformimino)-5-amino-1-(5''-phospho-D- ribosyl)-4-imidazolecarboxamide[c] + L-Glutamine[c] =&gt; D-erythro-1-(Imidazol-4-yl)glycerol 3-phosphate[c] + 1-(5'-Phosphoribosyl)-5-amino-4-imidazolecarboxamide[c] + L-Glutamate[c]</t>
  </si>
  <si>
    <t>Homoisocitrate[c] + NAD+[c] &lt;=&gt; Oxaloglutarate[c] + NADH[c] + H+[c]</t>
  </si>
  <si>
    <t>Oxaloglutarate[c] &lt;=&gt; 2-Oxoadipate[c] + CO2[c]</t>
  </si>
  <si>
    <t>R03098</t>
  </si>
  <si>
    <t>R00586</t>
  </si>
  <si>
    <t>Acetyl-CoA:L-serine O-acetyltransferase</t>
  </si>
  <si>
    <t>2.3.1.30</t>
  </si>
  <si>
    <t>r527</t>
  </si>
  <si>
    <t>r953</t>
  </si>
  <si>
    <t>r957</t>
  </si>
  <si>
    <t>r964</t>
  </si>
  <si>
    <t>r966</t>
  </si>
  <si>
    <t>Crotonoyl-CoA[c]</t>
  </si>
  <si>
    <t>4-Phospho-L-aspartate[c] + NADPH[c] + H+[c] =&gt; L-Aspartate 4-semialdehyde[c] + Orthophosphate[c] + NADP+[c]</t>
  </si>
  <si>
    <t>Hypotaurine[c]</t>
  </si>
  <si>
    <t>Hypotaurine</t>
  </si>
  <si>
    <t>(R)-2-Hydroxybutane-1,2,4-tricarboxylate[c]</t>
  </si>
  <si>
    <t>Homoisocitrate[c]</t>
  </si>
  <si>
    <t>Oxaloglutarate[c]</t>
  </si>
  <si>
    <t>Phenylacetic acid[c]</t>
  </si>
  <si>
    <t>Phenylacetic acid</t>
  </si>
  <si>
    <t>4-Hydroxyphenylacetate[c]</t>
  </si>
  <si>
    <t>4-Hydroxyphenylacetate</t>
  </si>
  <si>
    <t>2-Aminomuconate semialdehyde[c] + NAD+[c] + H2O[c] =&gt; 2-Aminomuconate[c] + H+[c] + NADH[c]</t>
  </si>
  <si>
    <t>Glutaryl-CoA[c]</t>
  </si>
  <si>
    <t>3-Methylglutaconyl-CoA[m]</t>
  </si>
  <si>
    <t>3-Methylglutaconyl-CoA</t>
  </si>
  <si>
    <t>Acetoacetyl-CoA[m]</t>
  </si>
  <si>
    <t>(R)-2-Methylmalate[c]</t>
  </si>
  <si>
    <t>(R)-2-Methylmalate</t>
  </si>
  <si>
    <t>ATP[m] + Acetoacetate[m] + CoA[m] &lt;=&gt; AMP[m] + Diphosphate[m] + Acetoacetyl-CoA[m]</t>
  </si>
  <si>
    <t>C00519</t>
  </si>
  <si>
    <t>C2H7NO2S</t>
  </si>
  <si>
    <t>C8H8O2</t>
  </si>
  <si>
    <t>C00642</t>
  </si>
  <si>
    <t>C8H8O3</t>
  </si>
  <si>
    <t>C02612</t>
  </si>
  <si>
    <t>C03231</t>
  </si>
  <si>
    <t>C27H42N7O19P3S</t>
  </si>
  <si>
    <t>C07086</t>
  </si>
  <si>
    <t>obo.chebi:CHEBI:15488</t>
  </si>
  <si>
    <t>1/C3H6N2O4/c4-3(9)5-1(6)2(7)8/h1,6H,(H,7,8)(H3,4,5,9)/t1-/m0/s1/f/h5,7H,4H2</t>
  </si>
  <si>
    <t>1/C7H11N5O8P2/c8-7-11-5-4(6(13)12-7)10-3(1-9-5)2-19-22(17,18)20-21(14,15)16/h1-2H2,(H,17,18)(H2,14,15,16)(H4,8,9,11,12,13)/f/h9,13-15,17H,8H2</t>
  </si>
  <si>
    <t>1/C13H19N4O12P/c14-10-7(11(22)16-4(13(23)24)1-6(18)19)15-3-17(10)12-9(21)8(20)5(29-12)2-28-30(25,26)27/h3-5,8-9,12,20-21H,1-2,14H2,(H,16,22)(H,18,19)(H,23,24)(H2,25,26,27)/t4?,5-,8-,9-,12-/m1/s1/f/h16,18,23,25-26H</t>
  </si>
  <si>
    <t>1/C6H14O10P2/c1-6(9,4-5(7)8)2-3-15-18(13,14)16-17(10,11)12/h9H,2-4H2,1H3,(H,7,8)(H,13,14)(H2,10,11,12)/t6-/m1/s1</t>
  </si>
  <si>
    <t>1/C6H13O7P/c1-6(9,4-5(7)8)2-3-13-14(10,11)12/h9H,2-4H2,1H3,(H,7,8)(H2,10,11,12)/t6-/m1/s1</t>
  </si>
  <si>
    <t>1/C9H17NO5/c1-9(2,5-11)7(14)8(15)10-4-3-6(12)13/h7,11,14H,3-5H2,1-2H3,(H,10,15)(H,12,13)/p-1/t7-/m0/s1/fC9H16NO5/h10H/q-1</t>
  </si>
  <si>
    <t>1/C13H21N3O8S/c1-6(17)13(24)25-5-8(11(21)15-4-10(19)20)16-9(18)3-2-7(14)12(22)23/h6-8,17H,2-5,14H2,1H3,(H,15,21)(H,16,18)(H,19,20)(H,22,23)/t6?,7-,8-/m0/s1</t>
  </si>
  <si>
    <t>1/C30H50O/c1-24(2)14-11-17-27(5)20-12-18-25(3)15-9-10-16-26(4)19-13-21-28(6)22-23-29-30(7,8)31-29/h14-16,20-21,29H,9-13,17-19,22-23H2,1-8H3/b25-15+,26-16+,27-20+,28-21+/t29-/m0/s1</t>
  </si>
  <si>
    <t>1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t13-,14-,15+,18+,19+,20-,24+/m0/s1/f/h28-29,40-41,43,45H,27H2</t>
  </si>
  <si>
    <t>1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/f/h29-30,36,43-44,46,48H,28H2</t>
  </si>
  <si>
    <t>1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13-,14+,17+,18+,19-,23+/m0/s1/f/h27-28,39-40,42,44H,26H2</t>
  </si>
  <si>
    <t>1/C7H8O6/c1-3(6(10)11)4(7(12)13)2-5(8)9/h2H2,1H3,(H,8,9)(H,10,11)(H,12,13)/b4-3-/f/h8,10,12H</t>
  </si>
  <si>
    <t>1/C12H16NO9P/c14-9(11(16)10(15)6-22-23(19,20)21)5-13-8-4-2-1-3-7(8)12(17)18/h1-4,10-11,13,15-16H,5-6H2,(H,17,18)(H2,19,20,21)/t10-,11+/m1/s1/f/h17,19-20H</t>
  </si>
  <si>
    <t>1/C15H25N5O15P2/c16-12(25)7-13(17-3-18-14-10(23)8(21)5(34-14)1-32-36(26,27)28)20(4-19-7)15-11(24)9(22)6(35-15)2-33-37(29,30)31/h3-6,8-11,14-15,21-24H,1-2H2,(H2,16,25)(H,17,18)(H2,26,27,28)(H2,29,30,31)/t5-,6-,8-,9-,10-,11-,14-,15-/m1/s1</t>
  </si>
  <si>
    <t>1/C9H14N3O9P/c10-7-4(9(15)16)11-2-12(7)8-6(14)5(13)3(21-8)1-20-22(17,18)19/h2-3,5-6,8,13-14H,1,10H2,(H,15,16)(H2,17,18,19)/t3-,5-,6-,8-/m1/s1/f/h15,17-18H</t>
  </si>
  <si>
    <t>1/C15H25N5O20P4/c16-12-7-13(18-4-19(12)14-10(23)8(21)5(37-14)1-35-41(25,26)27)20(3-17-7)15-11(24)9(22)6(38-15)2-36-43(31,32)40-44(33,34)39-42(28,29)30/h3-6,8-11,14-16,21-24H,1-2H2,(H,31,32)(H,33,34)(H2,25,26,27)(H2,28,29,30)/t5-,6-,8-,9-,10-,11-,14?,15-/m1/s1/f/h25-26,28-29,31,33H</t>
  </si>
  <si>
    <t>1/C11H14NO6P/c13-10(6-18-19(15,16)17)11(14)8-5-12-9-4-2-1-3-7(8)9/h1-5,10-14H,6H2,(H2,15,16,17)</t>
  </si>
  <si>
    <t>1/C6H10O3S/c1-10-3-2-5(8)6(9)4-7/h4,7,9H,2-3H2,1H3/b6-4-</t>
  </si>
  <si>
    <t>1/C20H23N7O7/c21-20-25-16-15(18(32)26-20)23-11(7-22-16)8-27(9-28)12-3-1-10(2-4-12)17(31)24-13(19(33)34)5-6-14(29)30/h1-4,9,11,13,23H,5-8H2,(H,24,31)(H,29,30)(H,33,34)(H4,21,22,25,26,32)/t11-,13+/m1/s1/f/h22,24,26,29,33H,21H2</t>
  </si>
  <si>
    <t>1/C6H15O15P3/c7-1-2(8)5(20-23(13,14)15)6(21-24(16,17)18)3(9)4(1)19-22(10,11)12/h1-9H,(H2,10,11,12)(H2,13,14,15)(H2,16,17,18)/t1-,2+,3+,4-,5-,6-/m1/s1/f/h10-11,13-14,16-17H</t>
  </si>
  <si>
    <t>1/C6H14O12P2/c7-1-2(8)6(18-20(14,15)16)4(10)3(9)5(1)17-19(11,12)13/h1-10H,(H2,11,12,13)(H2,14,15,16)/t1-,2-,3-,4+,5+,6+/m1/s1/f/h11-12,14-15H</t>
  </si>
  <si>
    <t>1/C6H13O9P/c7-1-2(8)4(10)6(5(11)3(1)9)15-16(12,13)14/h1-11H,(H2,12,13,14)/t1-,2-,3+,4-,5-,6-/m1/s1/f/h12-13H</t>
  </si>
  <si>
    <t>1/C6H13O9P/c7-1-2(8)4(10)6(5(11)3(1)9)15-16(12,13)14/h1-11H,(H2,12,13,14)/t1-,2-,3+,4-,5-,6-/m0/s1/f/h12-13H</t>
  </si>
  <si>
    <t>1/C6H13O9P/c7-1-2(8)4(10)6(5(11)3(1)9)15-16(12,13)14/h1-11H,(H2,12,13,14)/t1-,2-,3-,4+,5-,6-/m0/s1/f/h12-13H</t>
  </si>
  <si>
    <t>1/C9H16N5O8P/c10-3-6(13-9(11)14-7(3)17)12-8-5(16)4(15)2(22-8)1-21-23(18,19)20/h2,4-5,8,15-16H,1,10H2,(H2,18,19,20)(H4,11,12,13,14,17)/t2-,4-,5-,8-/m1/s1/f/h12,17-19H,11H2</t>
  </si>
  <si>
    <t>1/C5H8O4/c1-3(6)5(2,9)4(7)8/h9H,1-2H3,(H,7,8)</t>
  </si>
  <si>
    <t>1/C7H7NO5/c8-5(7(12)13)4(6(10)11)2-1-3-9/h1-3H,8H2,(H,10,11)(H,12,13)/p-2/fC7H5NO5/q-2</t>
  </si>
  <si>
    <t>1/C7H9N5O2/c8-7-11-5-4(6(14)12-7)10-3(2-13)1-9-5/h13H,1-2H2,(H4,8,9,11,12,14)</t>
  </si>
  <si>
    <t>1/C6H7NO3/c7-5(6(9)10)3-1-2-4-8/h1-4H,7H2,(H,9,10)/b2-1-,5-3+</t>
  </si>
  <si>
    <t>1/C7H13O10P/c8-3(1-4(9)7(12)13)6(11)5(10)2-17-18(14,15)16/h3,5-6,8,10-11H,1-2H2,(H,12,13)(H2,14,15,16)/t3-,5-,6+/m1/s1/f/h12,14-15H</t>
  </si>
  <si>
    <t>1/C6H10O4/c1-6(2,3-7)4(8)5(9)10/h7H,3H2,1-2H3,(H,9,10)/f/h9H</t>
  </si>
  <si>
    <t>1/C8H16N3O8P/c9-5(1-10-3-12)11-8-7(14)6(13)4(19-8)2-18-20(15,16)17/h3-4,6-8,13-14H,1-2H2,(H2,9,11)(H,10,12)(H2,15,16,17)/t4-,6-,7-,8?/m1/s1/f/h9-11,15-16H</t>
  </si>
  <si>
    <t>1/C37H54O3/c1-28(2)14-9-15-29(3)16-10-17-30(4)18-11-19-31(5)20-12-21-32(6)22-13-23-33(7)24-25-34-26-35(38)27-36(40-8)37(34)39/h14,16,18,20,22,24,26-27H,9-13,15,17,19,21,23,25H2,1-8H3/b29-16+,30-18+,31-20+,32-22+,33-24+</t>
  </si>
  <si>
    <t>1/C37H56O2/c1-29(2)15-9-16-30(3)17-10-18-31(4)19-11-20-32(5)21-12-22-33(6)23-13-24-34(7)27-28-35-25-14-26-36(39-8)37(35)38/h14-15,17,19,21,23,25-27,38H,9-13,16,18,20,22,24,28H2,1-8H3/b30-17+,31-19+,32-21+,33-23+,34-27+</t>
  </si>
  <si>
    <t>1/C4H9O6P/c1-3(5)4(6)2-10-11(7,8)9/h4,6H,2H2,1H3,(H2,7,8,9)/f/h7-8H</t>
  </si>
  <si>
    <t>1/C7H10O4/c1-4(2)5(7(10)11)3-6(8)9/h3-4H,1-2H3,(H,8,9)(H,10,11)/b5-3-</t>
  </si>
  <si>
    <t>1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?,15-,18-,19-,20+,24-/m1/s1/f/h28-29,40-41,43,45H,27H2</t>
  </si>
  <si>
    <t>1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/f/h28-29,39-40,42,44H,27H2</t>
  </si>
  <si>
    <t>1/C6H8O5/c7-4(6(10)11)2-1-3-5(8)9/h1-3H2,(H,8,9)(H,10,11)</t>
  </si>
  <si>
    <t>1/C8H10O/c9-7-6-8-4-2-1-3-5-8/h1-5,9H,6-7H2</t>
  </si>
  <si>
    <t>1/C3H7O7P/c4-1-2(3(5)6)10-11(7,8)9/h2,4H,1H2,(H,5,6)(H2,7,8,9)/t2-/m1/s1</t>
  </si>
  <si>
    <t>1/C15H28O7P2/c1-13(2)7-5-8-14(3)9-6-10-15(4)11-12-21-24(19,20)22-23(16,17)18/h7,9,11H,5-6,8,10,12H2,1-4H3,(H,19,20)(H2,16,17,18)/b14-9+,15-11+/f/h16-17,19H</t>
  </si>
  <si>
    <t>1/C6H9N2O5P/c9-6(3-13-14(10,11)12)1-5-2-7-4-8-5/h2,4H,1,3H2,(H,7,8)(H2,10,11,12)/f/h7,10-11H</t>
  </si>
  <si>
    <t>1/C10H12N5O6P/c11-8-5-9(13-2-12-8)15(3-14-5)10-6(16)7-4(20-10)1-19-22(17,18)21-7/h2-4,6-7,10,16H,1H2,(H,17,18)(H2,11,12,13)/t4-,6-,7-,10-/m1/s1/f/h17H,11H2</t>
  </si>
  <si>
    <t>1/C10H12N5O7P/c11-10-13-7-4(8(17)14-10)12-2-15(7)9-5(16)6-3(21-9)1-20-23(18,19)22-6/h2-3,5-6,9,16H,1H2,(H,18,19)(H3,11,13,14,17)/t3-,5-,6-,9-/m1/s1/f/h13,18H,11H2</t>
  </si>
  <si>
    <t>1/C18H37NO2/c1-2-3-4-5-6-7-8-9-10-11-12-13-14-15-18(21)17(19)16-20/h17,20H,2-16,19H2,1H3/t17-/m0/s1</t>
  </si>
  <si>
    <t>1/C37H54O3/c1-28(2)13-8-14-29(3)15-9-16-30(4)17-10-18-31(5)19-11-20-32(6)21-12-22-33(7)23-24-34-27-35(37(39)40)25-26-36(34)38/h13,15,17,19,21,23,25-27,38H,8-12,14,16,18,20,22,24H2,1-7H3,(H,39,40)/b29-15+,30-17+,31-19+,32-21+,33-23+/f/h39H</t>
  </si>
  <si>
    <t>1/C7H7NO3/c8-6-4(7(10)11)2-1-3-5(6)9/h1-3,9H,8H2,(H,10,11)/f/h10H</t>
  </si>
  <si>
    <t>1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+,25+,26-,30+/m0/s1/f/h33-34,45-46,48,50H,32H2</t>
  </si>
  <si>
    <t>1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+,21+,22-,26+/m0/s1/f/h29-30,41-42,44,46H,28H2</t>
  </si>
  <si>
    <t>1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28-,32+/m0/s1/f/h35-36,47-48,50,52H,34H2</t>
  </si>
  <si>
    <t>1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30-,34+/m0/s1/f/h37-38,49-50,52,54H,36H2</t>
  </si>
  <si>
    <t>1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+,23+,24-,28+/m0/s1/f/h31-32,43-44,46,48H,30H2</t>
  </si>
  <si>
    <t>1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/f/h39-40,51-52,54,56H,38H2</t>
  </si>
  <si>
    <t>1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/f/h28-29,39-40,42,44H,27H2</t>
  </si>
  <si>
    <t>1/C5H8O3/c1-3(2)4(6)5(7)8/h3H,1-2H3,(H,7,8)/p-1/fC5H7O3/q-1</t>
  </si>
  <si>
    <t>1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t15-,19-,20-,21+,25-/m1/s1/f/h28-29,39-40,42,44H,27H2</t>
  </si>
  <si>
    <t>1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t20-,24-,25-,26+,30-/m1/s1/f/h33-34,45-46,48,50H,32H2</t>
  </si>
  <si>
    <t>1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20-,21-,22+,26-/m1/s1/f/h29-30,41-42,44,46H,28H2</t>
  </si>
  <si>
    <t>1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t22-,26-,27-,28+,32-/m1/s1/f/h35-36,47-48,50,52H,34H2</t>
  </si>
  <si>
    <t>1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t24-,28-,29-,30+,34-/m1/s1/f/h37-38,49-50,52,54H,36H2</t>
  </si>
  <si>
    <t>1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t18-,22-,23-,24+,28-/m1/s1/f/h31-32,43-44,46,48H,30H2</t>
  </si>
  <si>
    <t>1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/f/h39-40,51-52,54,56H,38H2</t>
  </si>
  <si>
    <t>1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/f/h41-42,53-54,56,58H,40H2</t>
  </si>
  <si>
    <t>1/C10H15N5O13P2S/c11-8-5-9(13-2-12-8)15(3-14-5)10-6(16)7(27-29(17,18)19)4(26-10)1-25-30(20,21)28-31(22,23)24/h2-4,6-7,10,16H,1H2,(H,20,21)(H2,11,12,13)(H2,17,18,19)(H,22,23,24)/t4-,6-,7-,10-/m1/s1/f/h17-18,20,22H,11H2</t>
  </si>
  <si>
    <t>1/C3H7O7P/c4-2(3(5)6)1-10-11(7,8)9/h2,4H,1H2,(H,5,6)(H2,7,8,9)/t2-/m1/s1</t>
  </si>
  <si>
    <t>1/C3H8O10P2/c4-2(1-12-14(6,7)8)3(5)13-15(9,10)11/h2,4H,1H2,(H2,6,7,8)(H2,9,10,11)/t2-/m1/s1</t>
  </si>
  <si>
    <t>1/C3H5O7P/c4-2(3(5)6)1-10-11(7,8)9/h1H2,(H,5,6)(H2,7,8,9)</t>
  </si>
  <si>
    <t>1/C3H7NO4S/c4-2(3(5)6)1-9(7)8/h2H,1,4H2,(H,5,6)(H,7,8)/t2-/m0/s1/f/h5,7H</t>
  </si>
  <si>
    <t>1/C10H9NO4/c11-7-4-2-1-3-6(7)8(12)5-9(13)10(14)15/h1-4H,5,11H2,(H,14,15)/f/h14H</t>
  </si>
  <si>
    <t>1/C29H46O/c1-19(2)9-8-10-20(3)22-12-13-23-21-11-14-25-27(4,5)26(30)16-18-29(25,7)24(21)15-17-28(22,23)6/h9,13,20,22,25-26,30H,8,10-12,14-18H2,1-7H3</t>
  </si>
  <si>
    <t>1/C6H11N3O7P2/c1-4-8-2-5(6(7)9-4)3-15-18(13,14)16-17(10,11)12/h2H,3H2,1H3,(H,13,14)(H2,7,8,9)(H2,10,11,12)/f/h10-11,13H,7H2</t>
  </si>
  <si>
    <t>1/C6H10N3O4P/c1-4-8-2-5(6(7)9-4)3-13-14(10,11)12/h2H,3H2,1H3,(H2,7,8,9)(H2,10,11,12)</t>
  </si>
  <si>
    <t>1/C6H10NO4PS/c1-5-6(13-4-7-5)2-3-11-12(8,9)10/h4H,2-3H2,1H3,(H2,8,9,10)/f/h8-9H</t>
  </si>
  <si>
    <t>1/C6H9NOS/c1-5-6(2-3-8)9-4-7-5/h4,8H,2-3H2,1H3</t>
  </si>
  <si>
    <t>1/C6H11O6PS/c1-14-3-2-5(7)6(8)4-12-13(9,10)11/h2-4H2,1H3,(H2,9,10,11)/f/h9-10H</t>
  </si>
  <si>
    <t>1/C20H21N7O6/c21-20-24-16-15(18(31)25-20)27-9-26(8-12(27)7-22-16)11-3-1-10(2-4-11)17(30)23-13(19(32)33)5-6-14(28)29/h1-4,9,12-13H,5-8H2,(H6-,21,22,23,24,25,28,29,30,31,32,33)/p+1/t12-,13+/m1/s1/fC20H22N7O6/h22-23,25,28,32H,21H2/q+1</t>
  </si>
  <si>
    <t>1/C15H25N5O15P2/c16-13(26)9-14(18-4-17-1-6(21)10(23)7(22)2-33-36(27,28)29)20(5-19-9)15-12(25)11(24)8(35-15)3-34-37(30,31)32/h4-5,7-8,10-12,15,22-25H,1-3H2,(H2,16,26)(H,17,18)(H2,27,28,29)(H2,30,31,32)/t7-,8-,10+,11-,12-,15-/m1/s1</t>
  </si>
  <si>
    <t>1/C10H14N5O10PS/c11-8-5-9(13-2-12-8)15(3-14-5)10-7(17)6(16)4(24-10)1-23-26(18,19)25-27(20,21)22/h2-4,6-7,10,16-17H,1H2,(H,18,19)(H2,11,12,13)(H,20,21,22)/t4-,6-,7-,10-/m1/s1</t>
  </si>
  <si>
    <t>1/C8H14N3O7P/c9-5-1-10-3-11(5)8-7(13)6(12)4(18-8)2-17-19(14,15)16/h1,3-4,6-8,12-13H,2,9H2,(H2,14,15,16)/t4-,6-,7-,8?/m1/s1/f/h14-15H</t>
  </si>
  <si>
    <t>1/C9H15N4O8P/c10-7-4(8(11)16)12-2-13(7)9-6(15)5(14)3(21-9)1-20-22(17,18)19/h2-3,5-6,9,14-15H,1,10H2,(H2,11,16)(H2,17,18,19)/t3-,5-,6-,9-/m1/s1</t>
  </si>
  <si>
    <t>1/C9H17N4O9P/c10-5-7(12-9(18)13-8(5)17)11-1-3(14)6(16)4(15)2-22-23(19,20)21/h3-4,6,14-16H,1-2,10H2,(H2,19,20,21)(H3,11,12,13,17,18)</t>
  </si>
  <si>
    <t>1/C9H15N4O9P/c10-3-6(12-9(17)13-7(3)16)11-8-5(15)4(14)2(22-8)1-21-23(18,19)20/h2,4-5,8,14-15H,1,10H2,(H2,18,19,20)(H3,11,12,13,16,17)/t2-,4-,5-,8-/m1/s1</t>
  </si>
  <si>
    <t>1/C9H16N4O6/c10-5-7(12-9(19)13-8(5)18)11-1-3(15)6(17)4(16)2-14/h3-4,6,14-17H,1-2,10H2,(H3,11,12,13,18,19)/t3-,4+,6-/m0/s1/f/h11-13H</t>
  </si>
  <si>
    <t>1/C15H23N5O14P2/c16-12-7-13(18-3-17-12)20(4-19-7)14-10(23)8(21)5(32-14)1-30-35(26,27)34-36(28,29)31-2-6-9(22)11(24)15(25)33-6/h3-6,8-11,14-15,21-25H,1-2H2,(H,26,27)(H,28,29)(H2,16,17,18)/t5-,6-,8-,9-,10-,11-,14-,15-/m1/s1</t>
  </si>
  <si>
    <t>1/C10H15N4O9P/c11-8(18)5-9(13-3-15)14(2-12-5)10-7(17)6(16)4(23-10)1-22-24(19,20)21/h2-4,6-7,10,16-17H,1H2,(H2,11,18)(H,13,15)(H2,19,20,21)/t4-,6-,7-,10-/m1/s1</t>
  </si>
  <si>
    <t>1/C5H4N4O4/c10-2-5(13)1(6-3(11)8-2)7-4(12)9-5/h13H,(H3,6,7,8,9,10,11,12)/f/h7-9H</t>
  </si>
  <si>
    <t>1/C20H25N7O6/c1-27-12(9-23-16-15(27)18(31)26-20(21)25-16)8-22-11-4-2-10(3-5-11)17(30)24-13(19(32)33)6-7-14(28)29/h2-5,12-13,22H,6-9H2,1H3,(H,24,30)(H,28,29)(H,32,33)(H4,21,23,25,26,31)/t12-,13-/m0/s1</t>
  </si>
  <si>
    <t>1/C10H13O10P/c1-4(9(12)13)19-6-2-5(10(14)15)3-7(8(6)11)20-21(16,17)18/h3,6-8,11H,1-2H2,(H,12,13)(H,14,15)(H2,16,17,18)/t6-,7-,8+/m1/s1</t>
  </si>
  <si>
    <t>1/C5H13O14P3/c6-3-2(1-16-20(8,9)10)17-5(4(3)7)18-22(14,15)19-21(11,12)13/h2-7H,1H2,(H,14,15)(H2,8,9,10)(H2,11,12,13)/t2-,3-,4-,5-/m1/s1</t>
  </si>
  <si>
    <t>1/C11H15N5O3S/c1-20-2-5-7(17)8(18)11(19-5)16-4-15-6-9(12)13-3-14-10(6)16/h3-5,7-8,11,17-18H,2H2,1H3,(H2,12,13,14)/t5-,7-,8-,11-/m1/s1/f/h12H2</t>
  </si>
  <si>
    <t>1/C13H18N4O6/c1-5-6(2)17(3-7(19)10(21)8(20)4-18)11-9(14-5)12(22)16-13(23)15-11/h7-8,10,18-21H,3-4H2,1-2H3,(H,16,22,23)/t7-,8+,10-/m0/s1</t>
  </si>
  <si>
    <t>1/C6H11O9P/c7-3-2(1-14-16(11,12)13)15-6(10)5(9)4(3)8/h2-5,7-9H,1H2,(H2,11,12,13)/t2-,3-,4+,5-/m1/s1/f/h11-12H</t>
  </si>
  <si>
    <t>1/C9H13N5O4/c10-9-13-7-5(8(18)14-9)12-3(1-11-7)6(17)4(16)2-15/h4,6,15-17H,1-2H2,(H4,10,11,13,14,18)/t4-,6+/m1/s1/f/h11,14H,10H2</t>
  </si>
  <si>
    <t>1/C9H16N5O13P3/c10-9-13-7-5(8(17)14-9)12-3(1-11-7)6(16)4(15)2-25-29(21,22)27-30(23,24)26-28(18,19)20/h4,6,15-16H,1-2H2,(H,21,22)(H,23,24)(H2,18,19,20)(H4,10,11,13,14,17)/t4-,6+/m1/s1/f/h11,14,18-19,21,23H,10H2</t>
  </si>
  <si>
    <t>1/C2H4O/c1-2-3/h2H,1H3</t>
  </si>
  <si>
    <t>1/C4H6O3/c1-3(5)2-4(6)7/h2H2,1H3,(H,6,7)/p-1/fC4H5O3/q-1</t>
  </si>
  <si>
    <t>1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/f/h27-28,39-40,42,44H,26H2</t>
  </si>
  <si>
    <t>1/C9H17NO4/c1-7(11)14-8(5-9(12)13)6-10(2,3)4/h8H,5-6H2,1-4H3/p+1/t8-/m1/s1</t>
  </si>
  <si>
    <t>1/C5H5N5/c6-4-3-5(9-1-7-3)10-2-8-4/h1-2H,(H3,6,7,8,9,10)/f/h9H,6H2</t>
  </si>
  <si>
    <t>1/C10H13N5O4/c11-8-5-9(13-2-12-8)15(3-14-5)10-7(18)6(17)4(1-16)19-10/h2-4,6-7,10,16-18H,1H2,(H2,11,12,13)/t4-,6-,7-,10-/m1/s1/f/h11H2</t>
  </si>
  <si>
    <t>1/C10H15N5O10P2/c11-8-5-9(13-2-12-8)15(3-14-5)10-6(16)7(25-27(20,21)22)4(24-10)1-23-26(17,18)19/h2-4,6-7,10,16H,1H2,(H2,11,12,13)(H2,17,18,19)(H2,20,21,22)/t4-,6-,7-,10-/m1/s1</t>
  </si>
  <si>
    <t>1/C12H22O11/c13-1-3-5(15)7(17)9(19)11(21-3)23-12-10(20)8(18)6(16)4(2-14)22-12/h3-20H,1-2H2/t3-,4-,5-,6-,7+,8+,9-,10-,11-,12-/m1/s1</t>
  </si>
  <si>
    <t>1/C12H23O14P/c13-1-3-5(14)7(16)9(18)11(24-3)26-12-10(19)8(17)6(15)4(25-12)2-23-27(20,21)22/h3-19H,1-2H2,(H2,20,21,22)/t3-,4-,5-,6-,7+,8+,9-,10-,11-,12-/m1/s1</t>
  </si>
  <si>
    <t>1/C6H12O6/c7-1-2-3(8)4(9)5(10)6(11)12-2/h2-11H,1H2/t2-,3-,4+,5-,6+/m1/s1</t>
  </si>
  <si>
    <t>1/C6H13O9P/c7-3-2(1-14-16(11,12)13)15-6(10)5(9)4(3)8/h2-10H,1H2,(H2,11,12,13)/t2-,3-,4+,5-,6+/m1/s1/f/h11-12H</t>
  </si>
  <si>
    <t>1/C2H5NO/c3-1-2-4/h2H,1,3H2</t>
  </si>
  <si>
    <t>1/C3H7NO2/c4-2-1-3(5)6/h1-2,4H2,(H,5,6)/f/h5H</t>
  </si>
  <si>
    <t>1/C6H14O12P2/c7-4-3(1-16-19(10,11)12)18-6(9,5(4)8)2-17-20(13,14)15/h3-5,7-9H,1-2H2,(H2,10,11,12)(H2,13,14,15)/t3-,4-,5+,6-/m1/s1/f/h10-11,13-14H</t>
  </si>
  <si>
    <t>1/C6H13O9P/c7-2-6(10)5(9)4(8)3(15-6)1-14-16(11,12)13/h3-5,7-10H,1-2H2,(H2,11,12,13)/t3-,4-,5+,6-/m1/s1/f/h11-12H</t>
  </si>
  <si>
    <t>1/C10H16N2O3S/c13-8(14)4-2-1-3-7-9-6(5-16-7)11-10(15)12-9/h6-7,9H,1-5H2,(H,13,14)(H2,11,12,15)/t6-,7-,9-/m0/s1/f/h11-13H</t>
  </si>
  <si>
    <t>1/C20H28N7O9PS/c21-17-14-18(23-7-22-17)27(8-24-14)19-16(30)15(29)10(35-19)5-34-37(32,33)36-12(28)4-2-1-3-11-13-9(6-38-11)25-20(31)26-13/h7-11,13,15-16,19,29-30H,1-6H2,(H,32,33)(H2,21,22,23)(H2,25,26,31)/t9-,10+,11-,13-,15+,16+,19+/m0/s1/f/h25-26,32H,21H2</t>
  </si>
  <si>
    <t>1/C7H8O6/c8-5(9)2-1-4(7(12)13)3-6(10)11/h3H,1-2H2,(H,8,9)(H,10,11)(H,12,13)/b4-3-</t>
  </si>
  <si>
    <t>1/C25H42N7O17P3S/c1-4-5-16(34)53-9-8-27-15(33)6-7-28-23(37)20(36)25(2,3)11-46-52(43,44)49-51(41,42)45-10-14-19(48-50(38,39)40)18(35)24(47-14)32-13-31-17-21(26)29-12-30-22(17)32/h12-14,18-20,24,35-36H,4-11H2,1-3H3,(H,27,33)(H,28,37)(H,41,42)(H,43,44)(H2,26,29,30)(H2,38,39,40)/t14-,18-,19-,20+,24-/m1/s1/f/h27-28,38-39,41,43H,26H2</t>
  </si>
  <si>
    <t>1/CH4NO5P/c2-1(3)7-8(4,5)6/h(H2,2,3)(H2,4,5,6)</t>
  </si>
  <si>
    <t>1/C9H15N3O11P2/c10-5-1-2-12(9(15)11-5)8-7(14)6(13)4(22-8)3-21-25(19,20)23-24(16,17)18/h1-2,4,6-8,13-14H,3H2,(H,19,20)(H2,10,11,15)(H2,16,17,18)/t4-,6-,7-,8-/m1/s1/f/h16-17,19H,10H2</t>
  </si>
  <si>
    <t>1/C12H22O11/c13-1-3-5(15)6(16)9(19)12(22-3)23-10-4(2-14)21-11(20)8(18)7(10)17/h3-20H,1-2H2/t3-,4-,5-,6+,7-,8-,9-,10-,11?,12+/m1/s1</t>
  </si>
  <si>
    <t>1/C5H14NO/c1-6(2,3)4-5-7/h7H,4-5H2,1-3H3/q+1</t>
  </si>
  <si>
    <t>1/C9H14N3O8P/c10-5-1-2-12(9(15)11-5)8-7(14)6(13)4(20-8)3-19-21(16,17)18/h1-2,4,6-8,13-14H,3H2,(H2,10,11,15)(H2,16,17,18)/t4-,6-,7-,8-/m1/s1</t>
  </si>
  <si>
    <t>1/C36H44N4O8/c1-17-21(5-9-33(41)42)29-14-27-19(3)22(6-10-34(43)44)30(39-27)15-28-20(4)24(8-12-36(47)48)32(40-28)16-31-23(7-11-35(45)46)18(2)26(38-31)13-25(17)37-29/h37-40H,5-16H2,1-4H3,(H,41,42)(H,43,44)(H,45,46)(H,47,48)/f/h41,43,45,47H</t>
  </si>
  <si>
    <t>1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/f/h27-28,38-39,41,43H,26H2</t>
  </si>
  <si>
    <t>1/C9H16N3O14P3/c10-5-1-2-12(9(15)11-5)8-7(14)6(13)4(24-8)3-23-28(19,20)26-29(21,22)25-27(16,17)18/h1-2,4,6-8,13-14H,3H2,(H,19,20)(H,21,22)(H2,10,11,15)(H2,16,17,18)/t4-,6-,7-,8-/m1/s1/f/h16-17,19,21H,10H2</t>
  </si>
  <si>
    <t>1/C9H13N3O5/c10-5-1-2-12(9(16)11-5)8-7(15)6(14)4(3-13)17-8/h1-2,4,6-8,13-15H,3H2,(H2,10,11,16)/t4-,6-,7-,8-/m1/s1/f/h10H2</t>
  </si>
  <si>
    <t>1/C4H5N3O/c5-3-1-2-6-4(8)7-3/h1-2H,(H3,5,6,7,8)/f/h6H,5H2</t>
  </si>
  <si>
    <t>1/C10H15N5O9P2/c11-9-8-10(13-3-12-9)15(4-14-8)7-1-5(16)6(23-7)2-22-26(20,21)24-25(17,18)19/h3-7,16H,1-2H2,(H,20,21)(H2,11,12,13)(H2,17,18,19)/t5-,6+,7+/m0/s1</t>
  </si>
  <si>
    <t>1/C10H14N5O6P/c11-9-8-10(13-3-12-9)15(4-14-8)7-1-5(16)6(21-7)2-20-22(17,18)19/h3-7,16H,1-2H2,(H2,11,12,13)(H2,17,18,19)/t5-,6+,7+/m0/s1</t>
  </si>
  <si>
    <t>1/C10H16N5O12P3/c11-9-8-10(13-3-12-9)15(4-14-8)7-1-5(16)6(25-7)2-24-29(20,21)27-30(22,23)26-28(17,18)19/h3-7,16H,1-2H2,(H,20,21)(H,22,23)(H2,11,12,13)(H2,17,18,19)/t5-,6+,7+/m0/s1/f/h17-18,20,22H,11H2</t>
  </si>
  <si>
    <t>1/C9H14N3O7P/c10-7-1-2-12(9(14)11-7)8-3-5(13)6(19-8)4-18-20(15,16)17/h1-2,5-6,8,13H,3-4H2,(H2,10,11,14)(H2,15,16,17)/t5-,6+,8+/m0/s1</t>
  </si>
  <si>
    <t>1/C9H16N3O13P3/c10-7-1-2-12(9(14)11-7)8-3-5(13)6(23-8)4-22-27(18,19)25-28(20,21)24-26(15,16)17/h1-2,5-6,8,13H,3-4H2,(H,18,19)(H,20,21)(H2,10,11,14)(H2,15,16,17)/t5-,6+,8+/m0/s1</t>
  </si>
  <si>
    <t>1/C21H26N6O15P2/c22-17-12-18(24-7-23-17)27(8-25-12)20-16(31)14(29)11(41-20)6-39-44(36,37)42-43(34,35)38-5-10-13(28)15(30)19(40-10)26-3-1-2-9(4-26)21(32)33/h1-4,7-8,10-11,13-16,19-20,28-31H,5-6H2,(H4-,22,23,24,32,33,34,35,36,37)/p+1/t10-,11-,13-,14-,15-,16-,19-,20-/m1/s1/fC21H27N6O15P2/h32,34,36H,22H2/q+1</t>
  </si>
  <si>
    <t>1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/f/h33-34,44-45,47,49H,32H2</t>
  </si>
  <si>
    <t>1/C10H13N5O3/c11-9-8-10(13-3-12-9)15(4-14-8)7-1-5(17)6(2-16)18-7/h3-7,16-17H,1-2H2,(H2,11,12,13)/t5-,6+,7+/m0/s1</t>
  </si>
  <si>
    <t>1/C10H13N5O4/c11-10-13-8-7(9(18)14-10)12-3-15(8)6-1-4(17)5(2-16)19-6/h3-6,16-17H,1-2H2,(H3,11,13,14,18)/t4-,5+,6+/m0/s1</t>
  </si>
  <si>
    <t>1/C10H12N4O4/c15-2-6-5(16)1-7(18-6)14-4-13-8-9(14)11-3-12-10(8)17/h3-7,15-16H,1-2H2,(H,11,12,17)/t5-,6+,7+/m0/s1</t>
  </si>
  <si>
    <t>1/C9H12N2O5/c12-4-6-5(13)3-8(16-6)11-2-1-7(14)10-9(11)15/h1-2,5-6,8,12-13H,3-4H2,(H,10,14,15)/t5-,6+,8?/m0/s1</t>
  </si>
  <si>
    <t>1/C21H35N7O13P2S/c1-21(2,16(32)19(33)24-4-3-12(29)23-5-6-44)8-39-43(36,37)41-42(34,35)38-7-11-14(30)15(31)20(40-11)28-10-27-13-17(22)25-9-26-18(13)28/h9-11,14-16,20,30-32,44H,3-8H2,1-2H3,(H,23,29)(H,24,33)(H,34,35)(H,36,37)(H2,22,25,26)/t11-,14-,15-,16+,20-/m1/s1/f/h23-24,34,36H,22H2</t>
  </si>
  <si>
    <t>1/C6H11N2O6P/c9-5(2-14-15(11,12)13)6(10)4-1-7-3-8-4/h1,3,5-6,9-10H,2H2,(H,7,8)(H2,11,12,13)/p-2/t5-,6+/m1/s1</t>
  </si>
  <si>
    <t>1/C10H18N2O3/c1-7-8(12-10(15)11-7)5-3-2-4-6-9(13)14/h7-8H,2-6H2,1H3,(H,13,14)(H2,11,12,15)/f/h11-13H</t>
  </si>
  <si>
    <t>1/C6H14O12P2/c7-2-6(18-20(13,14)15)5(9)4(8)3(17-6)1-16-19(10,11)12/h3-5,7-9H,1-2H2,(H2,10,11,12)(H2,13,14,15)/t3-,4-,5+,6+/m1/s1/f/h10-11,13-14H</t>
  </si>
  <si>
    <t>1/C10H15N5O10P2/c11-10-13-8-7(9(17)14-10)12-3-15(8)6-1-4(16)5(24-6)2-23-27(21,22)25-26(18,19)20/h3-6,16H,1-2H2,(H,21,22)(H2,18,19,20)(H3,11,13,14,17)/t4-,5+,6+/m0/s1</t>
  </si>
  <si>
    <t>1/C6H10O6/c7-1-2-3(8)4(9)5(10)6(11)12-2/h2-5,7-10H,1H2/t2-,3-,4+,5-/m1/s1</t>
  </si>
  <si>
    <t>1/C3H6O3/c4-1-3(6)2-5/h1,3,5-6H,2H2/t3-/m0/s1</t>
  </si>
  <si>
    <t>1/C3H7O6P/c4-1-3(5)2-9-10(6,7)8/h1,3,5H,2H2,(H2,6,7,8)/t3-/m0/s1/f/h6-7H</t>
  </si>
  <si>
    <t>1/C10H14N5O7P/c11-10-13-8-7(9(17)14-10)12-3-15(8)6-1-4(16)5(22-6)2-21-23(18,19)20/h3-6,16H,1-2H2,(H2,18,19,20)(H3,11,13,14,17)/t4-,5+,6+/m0/s1</t>
  </si>
  <si>
    <t>1/C10H16N5O13P3/c11-10-13-8-7(9(17)14-10)12-3-15(8)6-1-4(16)5(26-6)2-25-30(21,22)28-31(23,24)27-29(18,19)20/h3-6,16H,1-2H2,(H,21,22)(H,23,24)(H2,18,19,20)(H3,11,13,14,17)/t4-,5+,6+/m0/s1</t>
  </si>
  <si>
    <t>1/C19H21N7O6/c20-19-25-15-14(17(30)26-19)23-11(8-22-15)7-21-10-3-1-9(2-4-10)16(29)24-12(18(31)32)5-6-13(27)28/h1-4,12,21H,5-8H2,(H,24,29)(H,27,28)(H,31,32)(H4,20,22,25,26,30)/t12-/m0/s1</t>
  </si>
  <si>
    <t>1/C5H12O7P2/c1-5(2)3-4-11-14(9,10)12-13(6,7)8/h3H,4H2,1-2H3,(H,9,10)(H2,6,7,8)</t>
  </si>
  <si>
    <t>1/C6H14O6/c7-1-3(9)5(11)6(12)4(10)2-8/h3-12H,1-2H2/t3-,4-,5-,6-/m1/s1</t>
  </si>
  <si>
    <t>1/C6H13O9P/c7-1-2-3(8)4(9)5(10)6(14-2)15-16(11,12)13/h2-10H,1H2,(H2,11,12,13)/t2-,3-,4+,5+,6?/m1/s1/f/h11-12H</t>
  </si>
  <si>
    <t>1/C6H13O9P/c7-3-2(1-14-16(11,12)13)15-6(10)5(9)4(3)8/h2-10H,1H2,(H2,11,12,13)/t2-,3-,4+,5+,6-/m1/s1/f/h11-12H</t>
  </si>
  <si>
    <t>1/C5H11O8P/c6-1-2-3(7)4(8)5(12-2)13-14(9,10)11/h2-8H,1H2,(H2,9,10,11)/t2-,3-,4-,5?/m1/s1/f/h9-10H</t>
  </si>
  <si>
    <t>1/C5H11O8P/c6-1-3(7)5(9)4(8)2-13-14(10,11)12/h1,3-5,7-9H,2H2,(H2,10,11,12)/t3-,4+,5-/m0/s1/f/h10-11H</t>
  </si>
  <si>
    <t>1/C5H11O8P/c6-1-3(7)5(9)4(8)2-13-14(10,11)12/h4-6,8-9H,1-2H2,(H2,10,11,12)/t4-,5+/m1/s1/f/h10-11H</t>
  </si>
  <si>
    <t>1/C6H14O6/c7-1-3(9)5(11)6(12)4(10)2-8/h3-12H,1-2H2/t3-,4+,5-,6-/m1/s1</t>
  </si>
  <si>
    <t>1/C10H16N2O11P2/c1-5-3-12(10(15)11-9(5)14)8-2-6(13)7(22-8)4-21-25(19,20)23-24(16,17)18/h3,6-8,13H,2,4H2,1H3,(H,19,20)(H,11,14,15)(H2,16,17,18)/t6-,7+,8+/m0/s1/f/h11,16-17,19H</t>
  </si>
  <si>
    <t>1/C10H15N2O8P/c1-5-3-12(10(15)11-9(5)14)8-2-6(13)7(20-8)4-19-21(16,17)18/h3,6-8,13H,2,4H2,1H3,(H,11,14,15)(H2,16,17,18)/t6-,7+,8+/m0/s1/f/h11,16-17H</t>
  </si>
  <si>
    <t>1/C10H17N2O14P3/c1-5-3-12(10(15)11-9(5)14)8-2-6(13)7(24-8)4-23-28(19,20)26-29(21,22)25-27(16,17)18/h3,6-8,13H,2,4H2,1H3,(H,19,20)(H,21,22)(H,11,14,15)(H2,16,17,18)/t6-,7+,8+/m0/s1/f/h11,16-17,19,21H</t>
  </si>
  <si>
    <t>1/C9H14N2O11P2/c12-5-3-8(11-2-1-7(13)10-9(11)14)21-6(5)4-20-24(18,19)22-23(15,16)17/h1-2,5-6,8,12H,3-4H2,(H,18,19)(H,10,13,14)(H2,15,16,17)/t5?,6-,8-/m1/s1</t>
  </si>
  <si>
    <t>1/C9H13N2O8P/c12-5-3-8(11-2-1-7(13)10-9(11)14)19-6(5)4-18-20(15,16)17/h1-2,5-6,8,12H,3-4H2,(H,10,13,14)(H2,15,16,17)/t5-,6+,8+/m0/s1</t>
  </si>
  <si>
    <t>1/C9H15N2O14P3/c12-5-3-8(11-2-1-7(13)10-9(11)14)23-6(5)4-22-27(18,19)25-28(20,21)24-26(15,16)17/h1-2,5-6,8,12H,3-4H2,(H,18,19)(H,20,21)(H,10,13,14)(H2,15,16,17)/t5-,6+,8+/m0/s1</t>
  </si>
  <si>
    <t>1/C5H11O8P/c6-1-3(7)5(9)4(8)2-13-14(10,11)12/h4-6,8-9H,1-2H2,(H2,10,11,12)/t4-,5-/m1/s1/f/h10-11H</t>
  </si>
  <si>
    <t>1/C28H44O/c1-18(2)19(3)7-8-20(4)24-11-12-25-23-10-9-21-17-22(29)13-15-27(21,5)26(23)14-16-28(24,25)6/h7-10,18-20,22,24-26,29H,11-17H2,1-6H3/b8-7+/t19-,20+,22-,24+,25-,26-,27-,28+/m0/s1</t>
  </si>
  <si>
    <t>1/C2H6O/c1-2-3/h3H,2H2,1H3</t>
  </si>
  <si>
    <t>1/C2H7NO/c3-1-2-4/h4H,1-3H2</t>
  </si>
  <si>
    <t>1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/f/h34,44,46H,28H2</t>
  </si>
  <si>
    <t>1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/f/h33-34,44,46H,28H2</t>
  </si>
  <si>
    <t>1/C28H46O/c1-18(2)19(3)7-8-20(4)24-11-12-25-23-10-9-21-17-22(29)13-15-27(21,5)26(23)14-16-28(24,25)6/h18,20-22,24-25,29H,3,7-17H2,1-2,4-6H3/t20-,21+,22+,24-,25+,27+,28-/m1/s1</t>
  </si>
  <si>
    <t>1/C17H21N4O9P/c1-7-3-9-10(4-8(7)2)21(15-13(18-9)16(25)20-17(26)19-15)5-11(22)14(24)12(23)6-30-31(27,28)29/h3-4,11-12,14,22-24H,5-6H2,1-2H3,(H,20,25,26)(H2,27,28,29)/t11-,12+,14-/m0/s1</t>
  </si>
  <si>
    <t>1/CH2O/c1-2/h1H2</t>
  </si>
  <si>
    <t>1/C8H14N2O5S/c9-4(7(12)13)1-2-6(11)10-5(3-16)8(14)15/h4-5,16H,1-3,9H2,(H,10,11)(H,12,13)(H,14,15)/t4-,5-/m0/s1/f/h10,12,14H</t>
  </si>
  <si>
    <t>1/C10H15N5O11P2/c11-10-13-7-4(8(18)14-10)12-2-15(7)9-6(17)5(16)3(25-9)1-24-28(22,23)26-27(19,20)21/h2-3,5-6,9,16-17H,1H2,(H,22,23)(H2,19,20,21)(H3,11,13,14,18)/t3-,5-,6-,9-/m1/s1/f/h14,19-20,22H,11H2</t>
  </si>
  <si>
    <t>1/C10H20O7P2/c1-9(2)5-4-6-10(3)7-8-16-19(14,15)17-18(11,12)13/h5,7H,4,6,8H2,1-3H3,(H,14,15)(H2,11,12,13)/b10-7+/f/h11-12,14H</t>
  </si>
  <si>
    <t>1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/f/h28-29,35,41-42,44,46H,27H2</t>
  </si>
  <si>
    <t>1/C10H17N3O6S/c11-5(10(18)19)1-2-7(14)13-6(4-20)9(17)12-3-8(15)16/h5-6,20H,1-4,11H2,(H,12,17)(H,13,14)(H,15,16)(H,18,19)/t5-,6-/m0/s1/f/h12-13,15,18H</t>
  </si>
  <si>
    <t>1/C3H8O3/c4-1-3(6)2-5/h3-6H,1-2H2</t>
  </si>
  <si>
    <t>1/C3H6O3/c4-1-3(6)2-5/h4-5H,1-2H2</t>
  </si>
  <si>
    <t>1/C3H7O6P/c4-1-3(5)2-9-10(6,7)8/h4H,1-2H2,(H2,6,7,8)/f/h6-7H</t>
  </si>
  <si>
    <t>1/C2H5NO2/c3-1-2(4)5/h1,3H2,(H,4,5)/f/h4H</t>
  </si>
  <si>
    <t>1/C2H4O2/c3-1-2-4/h1,4H,2H2</t>
  </si>
  <si>
    <t>1/C10H14N5O8P/c11-10-13-7-4(8(18)14-10)12-2-15(7)9-6(17)5(16)3(23-9)1-22-24(19,20)21/h2-3,5-6,9,16-17H,1H2,(H2,19,20,21)(H3,11,13,14,18)/t3-,5-,6-,9-/m1/s1</t>
  </si>
  <si>
    <t>1/C10H16N5O14P3/c11-10-13-7-4(8(18)14-10)12-2-15(7)9-6(17)5(16)3(27-9)1-26-31(22,23)29-32(24,25)28-30(19,20)21/h2-3,5-6,9,16-17H,1H2,(H,22,23)(H,24,25)(H2,19,20,21)(H3,11,13,14,18)/t3-,5-,6-,9-/m1/s1/f/h14,19-20,22,24H,11H2</t>
  </si>
  <si>
    <t>1/C5H5N5O/c6-5-9-3-2(4(11)10-5)7-1-8-3/h1H,(H4,6,7,8,9,10,11)/f/h8,10H,6H2</t>
  </si>
  <si>
    <t>1/C10H13N5O5/c11-10-13-7-4(8(19)14-10)12-2-15(7)9-6(18)5(17)3(1-16)20-9/h2-3,5-6,9,16-18H,1H2,(H3,11,13,14,19)/t3-,5-,6-,9-/m1/s1/f/h14H,11H2</t>
  </si>
  <si>
    <t>1/H2S/h1H2</t>
  </si>
  <si>
    <t>1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/f/h29-30,40-41,43,45H,28H2</t>
  </si>
  <si>
    <t>1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/f/h46,48,50,52,54,56,58,60H</t>
  </si>
  <si>
    <t>1/C5H4N4O/c10-5-3-4(7-1-6-3)8-2-9-5/h1-2H,(H2,6,7,8,9,10)</t>
  </si>
  <si>
    <t>1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/f/h43-44,54-55,57,59H,42H2</t>
  </si>
  <si>
    <t>1/C10H13N4O8P/c15-6-4(1-21-23(18,19)20)22-10(7(6)16)14-3-13-5-8(14)11-2-12-9(5)17/h2-4,6-7,10,15-16H,1H2,(H,11,12,17)(H2,18,19,20)/t4-,6-,7-,10-/m1/s1/f/h12,18-19H</t>
  </si>
  <si>
    <t>1/C10H8N2/c11-6-5-8-7-12-10-4-2-1-3-9(8)10/h1-4,7,12H,5H2</t>
  </si>
  <si>
    <t>1/C10H12N4O5/c15-1-4-6(16)7(17)10(19-4)14-3-13-5-8(14)11-2-12-9(5)18/h2-4,6-7,10,15-17H,1H2,(H,11,12,18)/t4-,6-,7-,10-/m1/s1/f/h18H</t>
  </si>
  <si>
    <t>1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/f/h27-28,38-39,41,43H,26H2</t>
  </si>
  <si>
    <t>1/C5H12O7P2/c1-5(2)3-4-11-14(9,10)12-13(6,7)8/h1,3-4H2,2H3,(H,9,10)(H2,6,7,8)</t>
  </si>
  <si>
    <t>1/C6H11NO3/c7-5(6(9)10)3-1-2-4-8/h4-5H,1-3,7H2,(H,9,10)/t5-/m0/s1/f/h9H</t>
  </si>
  <si>
    <t>1/C3H6O2/c1-3(5)2-4/h2-3,5H,1H3</t>
  </si>
  <si>
    <t>1/C30H50O/c1-20(2)10-9-11-21(3)22-14-18-30(8)24-12-13-25-27(4,5)26(31)16-17-28(25,6)23(24)15-19-29(22,30)7/h10,21-22,25-26,31H,9,11-19H2,1-8H3/t21-,22-,25+,26+,28-,29-,30+/m1/s1</t>
  </si>
  <si>
    <t>1/C4H7NO3/c5-3(1-2-6)4(7)8/h2-3H,1,5H2,(H,7,8)/p-1/t3-/m0/s1</t>
  </si>
  <si>
    <t>1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/f/h35-36,46-47,49,51H,34H2</t>
  </si>
  <si>
    <t>1/C7H14N2O4S/c8-4(6(10)11)1-2-14-3-5(9)7(12)13/h4-5H,1-3,8-9H2,(H,10,11)(H,12,13)/t4-,5-/m0/s1</t>
  </si>
  <si>
    <t>1/C3H7NO2S/c4-2(1-7)3(5)6/h2,7H,1,4H2,(H,5,6)/t2-/m0/s1/f/h5H</t>
  </si>
  <si>
    <t>1/C5H10N2O3S/c6-3(2-11)5(10)7-1-4(8)9/h3,11H,1-2,6H2,(H,7,10)(H,8,9)/t3-/m0/s1/f/h7-8H</t>
  </si>
  <si>
    <t>1/C6H12N2O4S2/c7-3(5(9)10)1-13-14-2-4(8)6(11)12/h3-4H,1-2,7-8H2,(H,9,10)(H,11,12)/t3-,4-/m0/s1/f/h9,11H</t>
  </si>
  <si>
    <t>1/C11H12N2O4/c12-8(11(16)17)5-10(15)7-3-1-2-4-9(7)13-6-14/h1-4,6,8H,5,12H2,(H,13,14)(H,16,17)/t8-/m0/s1/f/h13,16H</t>
  </si>
  <si>
    <t>1/C5H9NO3/c6-4(5(8)9)2-1-3-7/h3-4H,1-2,6H2,(H,8,9)/t4-/m0/s1</t>
  </si>
  <si>
    <t>1/C6H9N3O2/c7-5(6(10)11)1-4-2-8-3-9-4/h2-3,5H,1,7H2,(H,8,9)(H,10,11)/t5-/m0/s1/f/h8,10H</t>
  </si>
  <si>
    <t>1/C6H11N3O/c7-5(3-10)1-6-2-8-4-9-6/h2,4-5,10H,1,3,7H2,(H,8,9)/t5-/m0/s1</t>
  </si>
  <si>
    <t>1/C6H12N3O4P/c7-5(3-13-14(10,11)12)1-6-2-8-4-9-6/h2,4-5H,1,3,7H2,(H,8,9)(H2,10,11,12)/p-2/t5-/m0/s1</t>
  </si>
  <si>
    <t>1/C4H9NO2S/c5-3(1-2-8)4(6)7/h3,8H,1-2,5H2,(H,6,7)/t3-/m0/s1/f/h6H</t>
  </si>
  <si>
    <t>1/C4H9NO3/c5-3(1-2-6)4(7)8/h3,6H,1-2,5H2,(H,7,8)/t3-/m0/s1/f/h7H</t>
  </si>
  <si>
    <t>1/C6H13NO2/c1-3-4(2)5(7)6(8)9/h4-5H,3,7H2,1-2H3,(H,8,9)/t4-,5-/m0/s1/f/h8H</t>
  </si>
  <si>
    <t>1/C10H12N2O3/c11-7-4-2-1-3-6(7)9(13)5-8(12)10(14)15/h1-4,8H,5,11-12H2,(H,14,15)/t8-/m0/s1/f/h14H</t>
  </si>
  <si>
    <t>1/C6H13NO2/c1-4(2)3-5(7)6(8)9/h4-5H,3,7H2,1-2H3,(H,8,9)/t5-/m0/s1/f/h8H</t>
  </si>
  <si>
    <t>1/C6H14N2O2/c7-4-2-1-3-5(8)6(9)10/h5H,1-4,7-8H2,(H,9,10)/t5-/m0/s1/f/h9H</t>
  </si>
  <si>
    <t>1/C5H11NO2S/c1-9-3-2-4(6)5(7)8/h4H,2-3,6H2,1H3,(H,7,8)/t4-/m0/s1/f/h7H</t>
  </si>
  <si>
    <t>1/C5H12N2O2/c6-3-1-2-4(7)5(8)9/h4H,1-3,6-7H2,(H,8,9)/t4-/m0/s1/f/h8H</t>
  </si>
  <si>
    <t>1/C9H11NO2/c10-8(9(11)12)6-7-4-2-1-3-5-7/h1-5,8H,6,10H2,(H,11,12)/t8-/m0/s1/f/h11H</t>
  </si>
  <si>
    <t>1/C5H9NO2/c7-5(8)4-2-1-3-6-4/h4,6H,1-3H2,(H,7,8)/t4-/m0/s1/f/h7H</t>
  </si>
  <si>
    <t>1/C11H20N2O6/c12-7(10(16)17)3-1-2-6-13-8(11(18)19)4-5-9(14)15/h7-8,13H,1-6,12H2,(H,14,15)(H,16,17)(H,18,19)/t7-,8-/m0/s1</t>
  </si>
  <si>
    <t>1/C3H7NO3/c4-2(1-5)3(6)7/h2,5H,1,4H2,(H,6,7)/t2-/m0/s1/f/h6H</t>
  </si>
  <si>
    <t>1/C4H9NO3/c1-2(6)3(5)4(7)8/h2-3,6H,5H2,1H3,(H,7,8)/t2-,3+/m1/s1/f/h7H</t>
  </si>
  <si>
    <t>1/C11H12N2O2/c12-9(11(14)15)5-7-6-13-10-4-2-1-3-8(7)10/h1-4,6,9,13H,5,12H2,(H,14,15)/t9-/m0/s1/f/h14H</t>
  </si>
  <si>
    <t>1/C9H11NO3/c10-8(9(12)13)5-6-1-3-7(11)4-2-6/h1-4,8,11H,5,10H2,(H,12,13)/t8-/m0/s1/f/h12H</t>
  </si>
  <si>
    <t>1/C5H11NO2/c1-3(2)4(6)5(7)8/h3-4H,6H2,1-2H3,(H,7,8)/t4-/m0/s1/f/h7H</t>
  </si>
  <si>
    <t>1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/f/h26-27,33,39-40,42,44H,25H2</t>
  </si>
  <si>
    <t>1/C12H22O11/c13-1-3-5(15)6(16)9(19)12(22-3)23-10-4(2-14)21-11(20)8(18)7(10)17/h3-20H,1-2H2/t3-,4-,5-,6+,7-,8-,9-,10-,11?,12-/m1/s1</t>
  </si>
  <si>
    <t>1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/f/h27-28,38-39,41,43H,26H2</t>
  </si>
  <si>
    <t>1/CH4O/c1-2/h2H,1H3</t>
  </si>
  <si>
    <t>1/C3H4O2/c1-3(5)2-4/h2H,1H3</t>
  </si>
  <si>
    <t>1/C7H10O7/c1-7(14,6(12)13)3(5(10)11)2-4(8)9/h3,14H,2H2,1H3,(H,8,9)(H,10,11)(H,12,13)/t3-,7-/m1/s1/f/h8,10,12H</t>
  </si>
  <si>
    <t>1/C6H12O6/c7-1-2(8)4(10)6(12)5(11)3(1)9/h1-12H/t1-,2-,3-,4+,5-,6-</t>
  </si>
  <si>
    <t>1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/f/h37-38,48-49,51,53H,36H2</t>
  </si>
  <si>
    <t>1/C12H23N2O9PS/c1-12(2,6-23-24(20,21)22)9(16)10(17)13-4-3-8(15)14-7(5-25)11(18)19/h7,9,16,25H,3-6H2,1-2H3,(H,13,17)(H,14,15)(H,18,19)(H2,20,21,22)/t7-,9-/m0/s1/f/h13-14,18,20-21H</t>
  </si>
  <si>
    <t>1/C7H15N2O8P/c8-1-4(10)9-7-6(12)5(11)3(17-7)2-16-18(13,14)15/h3,5-7,11-12H,1-2,8H2,(H,9,10)(H2,13,14,15)/t3-,5-,6-,7?/m1/s1</t>
  </si>
  <si>
    <t>1/C8H15N2O9P/c11-3-9-1-5(12)10-8-7(14)6(13)4(19-8)2-18-20(15,16)17/h3-4,6-8,13-14H,1-2H2,(H,9,11)(H,10,12)(H2,15,16,17)/t4-,6-,7-,8?/m1/s1/f/h9-10,15-16H</t>
  </si>
  <si>
    <t>1/C7H14N2O3/c1-5(10)9-6(7(11)12)3-2-4-8/h6H,2-4,8H2,1H3,(H,9,10)(H,11,12)/t6-/m0/s1</t>
  </si>
  <si>
    <t>1/C14H18N5O11P/c20-7(21)1-5(14(24)25)18-11-8-12(16-3-15-11)19(4-17-8)13-10(23)9(22)6(30-13)2-29-31(26,27)28/h3-6,9-10,13,22-23H,1-2H2,(H,20,21)(H,24,25)(H,15,16,18)(H2,26,27,28)/t5?,6-,9-,10-,13-/m1/s1</t>
  </si>
  <si>
    <t>1/C8H15NO6/c1-4(12)9-5(2-10)7(14)8(15)6(13)3-11/h2,5-8,11,13-15H,3H2,1H3,(H,9,12)/t5-,6+,7+,8+/m0/s1/f/h9H</t>
  </si>
  <si>
    <t>1/C8H16NO9P/c1-3(11)9-5-7(13)6(12)4(2-10)17-8(5)18-19(14,15)16/h4-8,10,12-13H,2H2,1H3,(H,9,11)(H2,14,15,16)/t4-,5-,6-,7-,8-/m1/s1</t>
  </si>
  <si>
    <t>1/C8H16NO9P/c1-3(10)9-5-7(12)6(11)4(18-8(5)13)2-17-19(14,15)16/h4-8,11-13H,2H2,1H3,(H,9,10)(H2,14,15,16)/t4-,5-,6-,7-,8u/m1/s1</t>
  </si>
  <si>
    <t>1/C7H12NO8P/c1-4(9)8-5(7(11)12)2-3-6(10)16-17(13,14)15/h5H,2-3H2,1H3,(H,8,9)(H,11,12)(H2,13,14,15)/t5-/m0/s1/f/h8,11,13-14H</t>
  </si>
  <si>
    <t>1/C6H6N2O/c7-6(9)5-2-1-3-8-4-5/h1-4H,(H2,7,9)/f/h7H2</t>
  </si>
  <si>
    <t>1/C11H14NO9P/c13-8-7(5-20-22(17,18)19)21-10(9(8)14)12-3-1-2-6(4-12)11(15)16/h1-4,7-10,13-14H,5H2,(H2-,15,16,17,18,19)/p+1/t7-,8-,9-,10-/m1/s1</t>
  </si>
  <si>
    <t>1/C6H11NO4/c1-4(8)11-3-2-5(7)6(9)10/h5H,2-3,7H2,1H3,(H,9,10)/t5-/m0/s1/f/h9H</t>
  </si>
  <si>
    <t>1/C5H9NO4/c1-3(7)10-2-4(6)5(8)9/h4H,2,6H2,1H3,(H,8,9)/t4-/m0/s1</t>
  </si>
  <si>
    <t>1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t18-,22-,23-,24+,28-/m1/s1/f/h31-32,42-43,45,47H,30H2</t>
  </si>
  <si>
    <t>1/C4H10NO6P/c5-3(4(6)7)1-2-11-12(8,9)10/h3H,1-2,5H2,(H,6,7)(H2,8,9,10)/t3-/m0/s1</t>
  </si>
  <si>
    <t>1/C3H8NO6P/c4-2(3(5)6)1-10-11(7,8)9/h2H,1,4H2,(H,5,6)(H2,7,8,9)/t2-/m0/s1/f/h5,7-8H</t>
  </si>
  <si>
    <t>1/C10H13N2O11P/c13-5-1-3(9(16)17)12(10(18)11-5)8-7(15)6(14)4(23-8)2-22-24(19,20)21/h1,4,6-8,14-15H,2H2,(H,16,17)(H,11,13,18)(H2,19,20,21)/t4-,6-,7-,8-/m1/s1</t>
  </si>
  <si>
    <t>1/C20H32N6O12S2/c21-9(19(35)36)1-3-13(27)25-11(17(33)23-5-15(29)30)7-39-40-8-12(18(34)24-6-16(31)32)26-14(28)4-2-10(22)20(37)38/h9-12H,1-8,21-22H2,(H,23,33)(H,24,34)(H,25,27)(H,26,28)(H,29,30)(H,31,32)(H,35,36)(H,37,38)/t9-,10-,11-,12-/m0/s1/f/h23-26,29,31,35,37H</t>
  </si>
  <si>
    <t>1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/f/h39-40,50-51,53,55H,38H2</t>
  </si>
  <si>
    <t>1/C11H23N2O7PS/c1-11(2,7-20-21(17,18)19)9(15)10(16)13-4-3-8(14)12-5-6-22/h9,15,22H,3-7H2,1-2H3,(H,12,14)(H,13,16)(H2,17,18,19)</t>
  </si>
  <si>
    <t>1/C8H8O/c9-7-6-8-4-2-1-3-5-8/h1-5,7H,6H2</t>
  </si>
  <si>
    <t>1/C3H5O6P/c1-2(3(4)5)9-10(6,7)8/h1H2,(H,4,5)(H2,6,7,8)/p-1</t>
  </si>
  <si>
    <t>1/C18H39NO3/c1-2-3-4-5-6-7-8-9-10-11-12-13-14-17(21)18(22)16(19)15-20/h16-18,20-22H,2-15,19H2,1H3/t16-,17+,18-/m0/s1</t>
  </si>
  <si>
    <t>1/C10H14N2O4/c11-4-8-7(3-10(15)16)6(5-12-8)1-2-9(13)14/h5,12H,1-4,11H2,(H,13,14)(H,15,16)/f/h13,15H</t>
  </si>
  <si>
    <t>1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/f/h26-27,37-38,40,42H,25H2</t>
  </si>
  <si>
    <t>1/C34H34N4O4/c1-7-21-17(3)25-13-26-19(5)23(9-11-33(39)40)31(37-26)16-32-24(10-12-34(41)42)20(6)28(38-32)15-30-22(8-2)18(4)27(36-30)14-29(21)35-25/h7-8,13-16,35,38H,1-2,9-12H2,3-6H3,(H,39,40)(H,41,42)/b25-13-,26-13-,27-14-,28-15-,29-14-,30-15-,31-16-,32-16-/f/h39,41H</t>
  </si>
  <si>
    <t>1/C34H40N4O4/c1-7-21-17(3)25-13-26-19(5)23(9-11-33(39)40)31(37-26)16-32-24(10-12-34(41)42)20(6)28(38-32)15-30-22(8-2)18(4)27(36-30)14-29(21)35-25/h7-8,35-38H,1-2,9-16H2,3-6H3,(H,39,40)(H,41,42)/f/h39,41H</t>
  </si>
  <si>
    <t>1/C4H12N2/c5-3-1-2-4-6/h1-6H2</t>
  </si>
  <si>
    <t>1/C17H20N4O6/c1-7-3-9-10(4-8(7)2)21(5-11(23)14(25)12(24)6-22)15-13(18-9)16(26)20-17(27)19-15/h3-4,11-12,14,22-25H,5-6H2,1-2H3,(H,20,26,27)/t11-,12+,14-/m1/s1/f/h20H</t>
  </si>
  <si>
    <t>1/C11H19N3O7S/c12-6(11(20)21)1-2-8(16)14-7(4-22-5-15)10(19)13-3-9(17)18/h6-7,15H,1-5,12H2,(H,13,19)(H,14,16)(H,17,18)(H,20,21)/t6-,7-/m0/s1/f/h13-14,17,20H</t>
  </si>
  <si>
    <t>1/C14H20N6O5S/c15-6(14(23)24)1-2-26-3-7-9(21)10(22)13(25-7)20-5-19-8-11(16)17-4-18-12(8)20/h4-7,9-10,13,21-22H,1-3,15H2,(H,23,24)(H2,16,17,18)/t6-,7+,9+,10+,13+/m0/s1</t>
  </si>
  <si>
    <t>1/C15H22N6O5S/c1-27(3-2-7(16)15(24)25)4-8-10(22)11(23)14(26-8)21-6-20-9-12(17)18-5-19-13(9)21/h5-8,10-11,14,22-23H,2-4,16H2,1H3,(H2-,17,18,19,24,25)/p+1/t7-,8+,10+,11+,14+,27?/m0/s1/fC15H23N6O5S/h24H,17H2/q+1</t>
  </si>
  <si>
    <t>1/C14H23N6O3S/c1-24(4-2-3-15)5-8-10(21)11(22)14(23-8)20-7-19-9-12(16)17-6-18-13(9)20/h6-8,10-11,14,21-22H,2-5,15H2,1H3,(H2,16,17,18)/q+1/t8-,10-,11-,14-,24?/m1/s1/f/h16H2</t>
  </si>
  <si>
    <t>1/C7H15O10P/c8-1-3(9)5(11)7(13)6(12)4(10)2-17-18(14,15)16/h4-8,10-13H,1-2H2,(H2,14,15,16)/t4-,5-,6-,7+/m1/s1</t>
  </si>
  <si>
    <t>1/C11H17N3O7S/c12-6(11(20)21)1-2-8(16)14-7(4-22-5-15)10(19)13-3-9(17)18/h5-7H,1-4,12H2,(H,13,19)(H,14,16)(H,17,18)(H,20,21)/t6-,7-/m0/s1</t>
  </si>
  <si>
    <t>1/C7H11O8P/c8-4-1-3(7(10)11)2-5(6(4)9)15-16(12,13)14/h2,4-6,8-9H,1H2,(H,10,11)(H2,12,13,14)/t4-,5-,6+/m1/s1</t>
  </si>
  <si>
    <t>1/C42H46N4O16.Fe/c1-41(17-39(59)60)23(5-9-35(51)52)29-14-27-21(11-37(55)56)19(3-7-33(47)48)25(43-27)13-26-20(4-8-34(49)50)22(12-38(57)58)28(44-26)15-31-42(2,18-40(61)62)24(6-10-36(53)54)30(46-31)16-32(41)45-29;/h13-16,23-24H,3-12,17-18H2,1-2H3,(H10,43,44,45,46,47,48,49,50,51,52,53,54,55,56,57,58,59,60,61,62);/q;+2/p-2/t23-,24-,41+,42+;/m1./s1/fC42H44N4O16.Fe/h47,49,51,53,55,57,59,61H;/q-2;m/b26-13-,29-14-,30-16-,31-15-;</t>
  </si>
  <si>
    <t>1/C42H46N4O16/c1-41(17-39(59)60)23(5-9-35(51)52)29-14-27-21(11-37(55)56)19(3-7-33(47)48)25(43-27)13-26-20(4-8-34(49)50)22(12-38(57)58)28(44-26)15-31-42(2,18-40(61)62)24(6-10-36(53)54)30(46-31)16-32(41)45-29/h13-16,23-24,43,46H,3-12,17-18H2,1-2H3,(H,47,48)(H,49,50)(H,51,52)(H,53,54)(H,55,56)(H,57,58)(H,59,60)(H,61,62)/b26-13-,29-14-,30-16-,31-15-/t23-,24-,41+,42+/m1/s1/f/h47,49,51,53,55,57,59,61H</t>
  </si>
  <si>
    <t>1/C6H13O7PS/c1-15-2-3-4(7)5(8)6(12-3)13-14(9,10)11/h3-8H,2H2,1H3,(H2,9,10,11)/t3-,4-,5-,6-/m1/s1/f/h9-10H</t>
  </si>
  <si>
    <t>1/C7H19N3/c8-4-1-2-6-10-7-3-5-9/h10H,1-9H2</t>
  </si>
  <si>
    <t>1/C30H50/c1-25(2)15-11-19-29(7)23-13-21-27(5)17-9-10-18-28(6)22-14-24-30(8)20-12-16-26(3)4/h15-18,23-24H,9-14,19-22H2,1-8H3/b27-17+,28-18+,29-23+,30-24+</t>
  </si>
  <si>
    <t>1/C18H36O2/c1-2-3-4-5-6-7-8-9-10-11-12-13-14-15-16-17-18(19)20/h2-17H2,1H3,(H,19,20)/p-1/fC18H35O2/q-1</t>
  </si>
  <si>
    <t>1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/f/h41-42,52-53,55,57H,40H2</t>
  </si>
  <si>
    <t>1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/f/h27-28,34,40-41,43,45H,26H2</t>
  </si>
  <si>
    <t>1/H2O4S/c1-5(2,3)4/h(H2,1,2,3,4)/p-2/fO4S/q-2</t>
  </si>
  <si>
    <t>1/C2H7NO3S/c3-1-2-7(4,5)6/h1-3H2,(H,4,5,6)/f/h4H</t>
  </si>
  <si>
    <t>1/C12H17N4OS/c1-8-11(3-4-17)18-7-16(8)6-10-5-14-9(2)15-12(10)13/h5,7,17H,3-4,6H2,1-2H3,(H2,13,14,15)/q+1/f/h13H2</t>
  </si>
  <si>
    <t>1/C12H17N4O4PS/c1-8-11(3-4-20-21(17,18)19)22-7-16(8)6-10-5-14-9(2)15-12(10)13/h5,7H,3-4,6H2,1-2H3,(H3-,13,14,15,17,18,19)/p+1/fC12H18N4O4PS/h17-18H,13H2/q+1</t>
  </si>
  <si>
    <t>1/C27H42N7O19P3S/c1-14(8-17(36)37)9-18(38)57-7-6-29-16(35)4-5-30-25(41)22(40)27(2,3)11-50-56(47,48)53-55(45,46)49-10-15-21(52-54(42,43)44)20(39)26(51-15)34-13-33-19-23(28)31-12-32-24(19)34/h8,12-13,15,20-22,26,39-40H,4-7,9-11H2,1-3H3,(H,29,35)(H,30,41)(H,36,37)(H,45,46)(H,47,48)(H2,28,31,32)(H2,42,43,44)/b14-8+/t15-,20-,21-,22+,26-/m1/s1/f/h29-30,36,42-43,45,47H,28H2</t>
  </si>
  <si>
    <t>1/C3H10N2/c4-2-1-3-5/h1-5H2</t>
  </si>
  <si>
    <t>1/C9H14N2O12P2/c12-5-1-2-11(9(15)10-5)8-7(14)6(13)4(22-8)3-21-25(19,20)23-24(16,17)18/h1-2,4,6-8,13-14H,3H2,(H,19,20)(H,10,12,15)(H2,16,17,18)/t4-,6-,7-,8-/m1/s1</t>
  </si>
  <si>
    <t>1/C15H24N2O17P2/c18-3-5-8(20)10(22)12(24)14(32-5)33-36(28,29)34-35(26,27)30-4-6-9(21)11(23)13(31-6)17-2-1-7(19)16-15(17)25/h1-2,5-6,8-14,18,20-24H,3-4H2,(H,26,27)(H,28,29)(H,16,19,25)/t5-,6-,8-,9-,10+,11-,12-,13-,14?/m1/s1/f/h16,26,28H</t>
  </si>
  <si>
    <t>1/C17H27N3O17P2/c1-6(22)18-10-13(26)11(24)7(4-21)35-16(10)36-39(31,32)37-38(29,30)33-5-8-12(25)14(27)15(34-8)20-3-2-9(23)19-17(20)28/h2-3,7-8,10-16,21,24-27H,4-5H2,1H3,(H,18,22)(H,29,30)(H,31,32)(H,19,23,28)/t7-,8-,10-,11-,12-,13-,14-,15-,16-/m1/s1/f/h18-19,29,31H</t>
  </si>
  <si>
    <t>1/C9H13N2O9P/c12-5-1-2-11(9(15)10-5)8-7(14)6(13)4(20-8)3-19-21(16,17)18/h1-2,4,6-8,13-14H,3H2,(H,10,12,15)(H2,16,17,18)/t4-,6-,7-,8-/m1/s1</t>
  </si>
  <si>
    <t>1/C4H4N2O2/c7-3-1-2-5-4(8)6-3/h1-2H,(H2,5,6,7,8)/f/h5-6H</t>
  </si>
  <si>
    <t>1/CH4N2O/c2-1(3)4/h(H4,2,3,4)/f/h2-3H2</t>
  </si>
  <si>
    <t>1/C9H12N2O6/c12-3-4-6(14)7(15)8(17-4)11-2-1-5(13)10-9(11)16/h1-2,4,6-8,12,14-15H,3H2,(H,10,13,16)/t4-,6-,7-,8-/m1/s1/f/h10H</t>
  </si>
  <si>
    <t>1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/f/h45,47,49,51,53,55,57,59H</t>
  </si>
  <si>
    <t>1/C9H15N2O15P3/c12-5-1-2-11(9(15)10-5)8-7(14)6(13)4(24-8)3-23-28(19,20)26-29(21,22)25-27(16,17)18/h1-2,4,6-8,13-14H,3H2,(H,19,20)(H,21,22)(H,10,12,15)(H2,16,17,18)/t4-,6-,7-,8-/m1/s1/f/h10,16-17,19,21H</t>
  </si>
  <si>
    <t>1/C5H4N4O2/c10-4-2-3(7-1-6-2)8-5(11)9-4/h1H,(H3,6,7,8,9,10,11)/f/h7-9H</t>
  </si>
  <si>
    <t>1/C10H13N4O9P/c15-5-3(1-22-24(19,20)21)23-9(6(5)16)14-2-11-4-7(14)12-10(18)13-8(4)17/h2-3,5-6,9,15-16H,1H2,(H2,19,20,21)(H2,12,13,17,18)/t3-,5-,6-,9-/m1/s1</t>
  </si>
  <si>
    <t>1/C27H44O/c1-18(2)7-6-8-19(3)23-11-12-24-22-10-9-20-17-21(28)13-15-26(20,4)25(22)14-16-27(23,24)5/h7,19-21,23-24,28H,6,8-17H2,1-5H3/t19-,20+,21+,23-,24+,26+,27-/m1/s1</t>
  </si>
  <si>
    <t>obo.chebi:CHEBI:16668</t>
  </si>
  <si>
    <t>obo.chebi:CHEBI:30745</t>
  </si>
  <si>
    <t>obo.chebi:CHEBI:18101</t>
  </si>
  <si>
    <t>obo.chebi:CHEBI:15586</t>
  </si>
  <si>
    <t>m1002</t>
  </si>
  <si>
    <t>m1003</t>
  </si>
  <si>
    <t>VacTransp27</t>
  </si>
  <si>
    <t>VacTransp28</t>
  </si>
  <si>
    <t>ERTransp16</t>
  </si>
  <si>
    <t>ERTransp17</t>
  </si>
  <si>
    <t>ERTransp18</t>
  </si>
  <si>
    <t>MitTransp108</t>
  </si>
  <si>
    <t>MitTransp109</t>
  </si>
  <si>
    <t>MitTransp110</t>
  </si>
  <si>
    <t>MitTransp111</t>
  </si>
  <si>
    <t>PeroxTransp28</t>
  </si>
  <si>
    <t>R00268m</t>
  </si>
  <si>
    <t>PlasmMembTransp43</t>
  </si>
  <si>
    <t>PlasmMembTransp44</t>
  </si>
  <si>
    <t>D-Sorbitol 6-phosphate[c] + NAD+[c] &lt;=&gt; beta-D-Fructose 6-phosphate[c] + NADH[c] + H+[c]</t>
  </si>
  <si>
    <t>ATP[c] + beta-D-Fructose[c] =&gt; ADP[c] + beta-D-Fructose 6-phosphate[c]</t>
  </si>
  <si>
    <t>beta-D-Fructose[c]</t>
  </si>
  <si>
    <t>beta-D-Fructose</t>
  </si>
  <si>
    <t>R00188</t>
  </si>
  <si>
    <t>Adenosine 3',5'-bisphosphate 3'-phosphohydrolase</t>
  </si>
  <si>
    <t>Adenosine 3',5'-bisphosphate[c] + H2O[c] =&gt; AMP[c] + Orthophosphate[c]</t>
  </si>
  <si>
    <t>R00943</t>
  </si>
  <si>
    <t>6.3.4.3</t>
  </si>
  <si>
    <t>Formate:tetrahydrofolate ligase (ADP-forming)</t>
  </si>
  <si>
    <t>Protein[c] =&gt; Protein[b]</t>
  </si>
  <si>
    <t>protOUT</t>
  </si>
  <si>
    <t>Protein[b]</t>
  </si>
  <si>
    <t>Orthophosphate[c] + H+[m] &lt;=&gt; Orthophosphate[m] + H+[c]</t>
  </si>
  <si>
    <t>(S)-Malate[c] + Orthophosphate[m] &lt;=&gt; (S)-Malate[m] + Orthophosphate[c]</t>
  </si>
  <si>
    <t>sn-Glycerol 3-phosphate[c] &lt;=&gt; sn-Glycerol 3-phosphate[m]</t>
  </si>
  <si>
    <t>Citrate[c] &lt;=&gt; Citrate[p]</t>
  </si>
  <si>
    <t>Peroxisomal Transport</t>
  </si>
  <si>
    <t>L-Aspartate[p] + 2-Oxoglutarate[p] =&gt; Oxaloacetate[p] + L-Glutamate[p]</t>
  </si>
  <si>
    <t>Dodecanoyl-CoA[p] + Oxygen[p] =&gt; 2-trans-Dodecenoyl-CoA[p] + H2O2[p]</t>
  </si>
  <si>
    <t>CoA[p] + 3-Oxotetradecanoyl-CoA[p] =&gt; Dodecanoyl-CoA[p] + Acetyl-CoA[p]</t>
  </si>
  <si>
    <t>C02336</t>
  </si>
  <si>
    <t>obo.chebi:CHEBI:28645</t>
  </si>
  <si>
    <t>m35</t>
  </si>
  <si>
    <t>m657</t>
  </si>
  <si>
    <t>m774</t>
  </si>
  <si>
    <t>(9Z,12Z,15Z)-Octadecatrienoyl-[acp][c] + H2O[c] =&gt; Acyl-carrier protein[c] + (9Z,12Z,15Z)-Octadecatrienoic acid[c]</t>
  </si>
  <si>
    <t>(9Z)-Octadecenoic acid[b]</t>
  </si>
  <si>
    <t>(9Z)-Octadecenoic acid[e] =&gt; (9Z)-Octadecenoic acid[c]</t>
  </si>
  <si>
    <t>R01773</t>
  </si>
  <si>
    <t>L-Homoserine:NAD+ oxidoreductase</t>
  </si>
  <si>
    <t>L-Aspartate 4-semialdehyde[c] + NADH[c] + H+[c] =&gt; L-Homoserine[c] + NAD+[c]</t>
  </si>
  <si>
    <t>Acetyl-CoA[c] + L-Homoserine[c] =&gt; CoA[c] + O-Acetyl-L-homoserine[c]</t>
  </si>
  <si>
    <t>PAS_chr4_0664;PAS_chr2-1_0160</t>
  </si>
  <si>
    <t>R02869</t>
  </si>
  <si>
    <t xml:space="preserve">2.5.1.16 </t>
  </si>
  <si>
    <t>S-adenosylmethioninamine:spermidine 3-aminopropyltransferase</t>
  </si>
  <si>
    <t>R01914</t>
  </si>
  <si>
    <t>1.5.99.6</t>
  </si>
  <si>
    <t>R09076</t>
  </si>
  <si>
    <t xml:space="preserve">1.5.3.16  </t>
  </si>
  <si>
    <t>spermidine:oxygen oxidoreductase (spermidine-forming)</t>
  </si>
  <si>
    <t>Spermidine:(acceptor) oxidoreductase</t>
  </si>
  <si>
    <t>R00904</t>
  </si>
  <si>
    <t>3-aminopropanal:NAD+ oxidoreductase</t>
  </si>
  <si>
    <t>3-Aminopropanal[c] + NAD+[c] + H2O[c] =&gt; beta-Alanine[c] + NADH[c] + H+[c]</t>
  </si>
  <si>
    <t>R02549</t>
  </si>
  <si>
    <t>4-aminobutanal:NAD+ 1-oxidoreductase</t>
  </si>
  <si>
    <t>4-Aminobutyraldehyde[c] + NAD+[c] + H2O[c] &lt;=&gt; 4-Aminobutanoate[c] + NADH[c] + H+[c]</t>
  </si>
  <si>
    <t>R01401</t>
  </si>
  <si>
    <t>Methylthioadenosine methylthioribohydrolase</t>
  </si>
  <si>
    <t>3.2.2.9</t>
  </si>
  <si>
    <t>5'-Methylthioadenosine[c] + H2O[c] =&gt; Adenine[c] + 5-Methylthio-D-ribose[c]</t>
  </si>
  <si>
    <t>ATP[c] + 5-Methylthio-D-ribose[c] &lt;=&gt; ADP[c] + S-Methyl-5-thio-D-ribose 1-phosphate[c]</t>
  </si>
  <si>
    <t>R04143</t>
  </si>
  <si>
    <t>2.7.1.100</t>
  </si>
  <si>
    <t>ATP:S5-methyl-5-thio-D-ribose 1-phosphotransferase</t>
  </si>
  <si>
    <t>2.6.1.57</t>
  </si>
  <si>
    <t>PAS_chr2-2_0145;PAS_chr2-2_0182</t>
  </si>
  <si>
    <t>4-Amino-4-deoxychorismate[c] =&gt; 4-Aminobenzoate[c] + Pyruvate[c]</t>
  </si>
  <si>
    <t>One carbon pool by folate</t>
  </si>
  <si>
    <t>R00941</t>
  </si>
  <si>
    <t>1.5.1.6</t>
  </si>
  <si>
    <t>10-formyltetrahydrofolate:NADP+ oxidoreductase</t>
  </si>
  <si>
    <t>10-Formyltetrahydrofolate[m] + NADP+[m] + H2O[m] =&gt; Tetrahydrofolate[m] + CO2[m] + NADPH[m] + H+[m]</t>
  </si>
  <si>
    <t>PAS_chr1-4_0009;PAS_chr4_0196</t>
  </si>
  <si>
    <t>5,10-Methenyltetrahydrofolate[c] + H2O[c] =&gt; 5-Formyltetrahydrofolate[c]</t>
  </si>
  <si>
    <t>ATP[c] + 5-Formyltetrahydrofolate[c] + H+[c] =&gt; ADP[c] + Orthophosphate[c] + 5,10-Methenyltetrahydrofolate[c]</t>
  </si>
  <si>
    <t>Tetrahydrofolate[c] + Formate[c] + ATP[c] =&gt; ADP[c] + Orthophosphate[c] + 10-Formyltetrahydrofolate[c]</t>
  </si>
  <si>
    <t>10-Formyltetrahydrofolate[c] + NADP+[c] + H2O[c] =&gt; Tetrahydrofolate[c] + CO2[c] + NADPH[c] + H+[c]</t>
  </si>
  <si>
    <t>R00946</t>
  </si>
  <si>
    <t>5-Methyltetrahydrofolate:L-homocysteine S-methyltransferase</t>
  </si>
  <si>
    <t>2.1.1.13</t>
  </si>
  <si>
    <t>R01968</t>
  </si>
  <si>
    <t>2'-Deoxyguanosine 5'-monophosphate phosphohydrolase</t>
  </si>
  <si>
    <t>3.1.3.5</t>
  </si>
  <si>
    <t>Guanine[c] + 5-Phospho-alpha-D-ribose 1-diphosphate[c] &lt;=&gt; GMP[c] + Diphosphate[c]</t>
  </si>
  <si>
    <t>R01130</t>
  </si>
  <si>
    <t>IMP:NAD+ oxidoreductase</t>
  </si>
  <si>
    <t>IMP[c] + NAD+[c] + H2O[c] =&gt; Xanthosine 5'-phosphate[c] + NADH[c] + H+[c]</t>
  </si>
  <si>
    <t>1.1.1.205</t>
  </si>
  <si>
    <t>R06605</t>
  </si>
  <si>
    <t>S)(+)-Allantoin racemase</t>
  </si>
  <si>
    <t>5.1.99.3</t>
  </si>
  <si>
    <t>R03925</t>
  </si>
  <si>
    <t>(S)(+)-Allantoin[c] &lt;=&gt; (R)(-)-Allantoin[c]</t>
  </si>
  <si>
    <t>(S)(+)-Allantoin[e] =&gt; (S)(+)-Allantoin[c]</t>
  </si>
  <si>
    <t>Allantoin permease</t>
  </si>
  <si>
    <t>PAS_chr1-1_0287</t>
  </si>
  <si>
    <t>PAS_chr1-1_0287;PAS_chr1-1_0354;PAS_chr3_0022</t>
  </si>
  <si>
    <t>(S)(+)-Allantoin[b] =&gt; (S)(+)-Allantoin[e]</t>
  </si>
  <si>
    <t>AllantoinIN</t>
  </si>
  <si>
    <t>PAS_chr2-1_0055</t>
  </si>
  <si>
    <t>PAS_chr2-1_0055;PAS_chr3_0024;PAS_chr3_0282;PAS_chr4_0439</t>
  </si>
  <si>
    <t>Urea[c] &lt;=&gt; Urea[e]</t>
  </si>
  <si>
    <t>Urea permease</t>
  </si>
  <si>
    <t>UreaINOUT</t>
  </si>
  <si>
    <t>R01126</t>
  </si>
  <si>
    <t>Inosine 5'-monophosphate phosphohydrolase</t>
  </si>
  <si>
    <t>IMP[c] + H2O[c] =&gt; Inosine[c] + Orthophosphate[c]</t>
  </si>
  <si>
    <t>R01561</t>
  </si>
  <si>
    <t>Adenosine:phosphate alpha-D-ribosyltransferase</t>
  </si>
  <si>
    <t>Adenosine[c] + Orthophosphate[c] &lt;=&gt; Adenine[c] + alpha-D-Ribose 1-phosphate[c]</t>
  </si>
  <si>
    <t>Deoxyadenosine[c] =&gt; Deoxyinosine[c] + NH3[c]</t>
  </si>
  <si>
    <t>R02088</t>
  </si>
  <si>
    <t>2'-Deoxyadenosine 5'-monophosphate phosphohydrolase</t>
  </si>
  <si>
    <t>dAMP[c] + H2O[c] =&gt; Deoxyadenosine[c] + Orthophosphate[c]</t>
  </si>
  <si>
    <t>GTP[c] &lt;=&gt; GTP[v]</t>
  </si>
  <si>
    <t>L-Aspartate 4-semialdehyde[c] + NADPH[c] + H+[c] =&gt; L-Homoserine[c] + NADP+[c]</t>
  </si>
  <si>
    <t>R08050</t>
  </si>
  <si>
    <t>L-Ectoine[c] + 2-Oxoglutarate[c] + Oxygen[c] =&gt; 5-Hydroxyectoine[c] + Succinate[c] + CO2[c]</t>
  </si>
  <si>
    <t>1.14.11.-</t>
  </si>
  <si>
    <t>3-Sulfino-L-alanine[c] =&gt; Hypotaurine[c] + CO2[c]</t>
  </si>
  <si>
    <t>R01168</t>
  </si>
  <si>
    <t>4.3.1.3</t>
  </si>
  <si>
    <t>histidine ammonia-lyase</t>
  </si>
  <si>
    <t>Urocanate[c] + H2O[c] =&gt; 4-Imidazolone-5-propanoate[c]</t>
  </si>
  <si>
    <t>R02914</t>
  </si>
  <si>
    <t>4,5-Dihydro-4-oxo-5-imidazolepropanoate hydro-lyase</t>
  </si>
  <si>
    <t>4.2.1.49</t>
  </si>
  <si>
    <t>R02288</t>
  </si>
  <si>
    <t>4-imidazolone-5-propanoate amidohydrolase</t>
  </si>
  <si>
    <t>3.5.2.7</t>
  </si>
  <si>
    <t>L-Histidine[c] =&gt; Urocanate[c] + NH3[c]</t>
  </si>
  <si>
    <t>4-Imidazolone-5-propanoate[c] + H2O[c] =&gt; N-Formimino-L-glutamate[c]</t>
  </si>
  <si>
    <t>N-Formimino-L-glutamate</t>
  </si>
  <si>
    <t>R02287</t>
  </si>
  <si>
    <t>R02302</t>
  </si>
  <si>
    <t>4.3.1.4</t>
  </si>
  <si>
    <t>5-Formiminotetrahydrofolate ammonia-lyase (cyclizing)</t>
  </si>
  <si>
    <t>5-Formiminotetrahydrofolate:L-glutamate N-formiminotransferase</t>
  </si>
  <si>
    <t>2.1.2.5</t>
  </si>
  <si>
    <t>L-2-Aminoadipate adenylate[c] + Holo-Lys2[c] =&gt; alpha-Aminoadipoyl-S-acyl enzyme[c] + AMP[c]</t>
  </si>
  <si>
    <t>alpha-Aminoadipoyl-S-acyl enzyme[c] + NADH[c] + H+[c] =&gt; L-2-Aminoadipate 6-semialdehyde[c] + Holo-Lys2[c] + NAD+[c]</t>
  </si>
  <si>
    <t>L-2-Aminoadipate[c] + ATP[c] =&gt; L-2-Aminoadipate adenylate[c] + Diphosphate[c]</t>
  </si>
  <si>
    <t>R03451</t>
  </si>
  <si>
    <t>N6,N6,N6-Trimethyl-L-lysine,2-oxoglutarate:oxygen oxidoreductase</t>
  </si>
  <si>
    <t>1.14.11.8</t>
  </si>
  <si>
    <t>N6,N6,N6-Trimethyl-L-lysine[c] + 2-Oxoglutarate[c] + Oxygen[c] =&gt; 3-Hydroxy-N6,N6,N6-trimethyl-L-lysine[c] + Succinate[c] + CO2[c]</t>
  </si>
  <si>
    <t>3-Hydroxy-N6,N6,N6-trimethyl-L-lysine</t>
  </si>
  <si>
    <t>3-Hydroxy-N6,N6,N6-trimethyl-L-lysine[c] =&gt; 4-Trimethylammoniobutanal[c] + Glycine[c]</t>
  </si>
  <si>
    <t>R03284</t>
  </si>
  <si>
    <t>4.1.2.-</t>
  </si>
  <si>
    <t>4-Trimethylammoniobutanal[c] + NAD+[c] + H2O[c] =&gt; 4-Trimethylammoniobutanoate[c] + NADH[c] + H+[c]</t>
  </si>
  <si>
    <t>R03283</t>
  </si>
  <si>
    <t xml:space="preserve">1.2.1.3 </t>
  </si>
  <si>
    <t>4-Trimethylammoniobutanal:NAD+ 1-oxidoreductase</t>
  </si>
  <si>
    <t>Carnitine O-acetyltransferase</t>
  </si>
  <si>
    <t>GolgiTransp5</t>
  </si>
  <si>
    <t>GolgiTransp6</t>
  </si>
  <si>
    <t>GolgiTransp7</t>
  </si>
  <si>
    <t>MitTransp112</t>
  </si>
  <si>
    <t>MitTransp113</t>
  </si>
  <si>
    <t>MitTransp114</t>
  </si>
  <si>
    <t>MitTransp116</t>
  </si>
  <si>
    <t>MitTransp117</t>
  </si>
  <si>
    <t>PeroxTransp3</t>
  </si>
  <si>
    <t>PeroxTransp27</t>
  </si>
  <si>
    <t>PeroxTransp29</t>
  </si>
  <si>
    <t>PlasmMembTransp23</t>
  </si>
  <si>
    <t>PlasmMembTransp45</t>
  </si>
  <si>
    <t>PlasmMembTransp46</t>
  </si>
  <si>
    <t>r6</t>
  </si>
  <si>
    <t>r22</t>
  </si>
  <si>
    <t>r23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</si>
  <si>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</si>
  <si>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</si>
  <si>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</si>
  <si>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</si>
  <si>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</si>
  <si>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</si>
  <si>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</si>
  <si>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</si>
  <si>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</si>
  <si>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</si>
  <si>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</si>
  <si>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</si>
  <si>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</si>
  <si>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</si>
  <si>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</si>
  <si>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</si>
  <si>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r189</t>
  </si>
  <si>
    <t>r202</t>
  </si>
  <si>
    <t>r358</t>
  </si>
  <si>
    <t>r365</t>
  </si>
  <si>
    <t>r376</t>
  </si>
  <si>
    <t>r511</t>
  </si>
  <si>
    <t>r529</t>
  </si>
  <si>
    <t>r532</t>
  </si>
  <si>
    <t>r533</t>
  </si>
  <si>
    <t>r594</t>
  </si>
  <si>
    <t>r711</t>
  </si>
  <si>
    <t>r714</t>
  </si>
  <si>
    <t>r715</t>
  </si>
  <si>
    <t>r721</t>
  </si>
  <si>
    <t>r722</t>
  </si>
  <si>
    <t>r1078</t>
  </si>
  <si>
    <t>4-Aminobutyraldehyde[c]</t>
  </si>
  <si>
    <t>4-Aminobutyraldehyde</t>
  </si>
  <si>
    <t>Spermine</t>
  </si>
  <si>
    <t>5-Methylthio-D-ribose[c]</t>
  </si>
  <si>
    <t>5-Methylthio-D-ribose</t>
  </si>
  <si>
    <t>Spermine[c]</t>
  </si>
  <si>
    <t>L-Ectoine[c]</t>
  </si>
  <si>
    <t>L-Ectoine</t>
  </si>
  <si>
    <t>5-Hydroxyectoine[c]</t>
  </si>
  <si>
    <t>5-Hydroxyectoine</t>
  </si>
  <si>
    <t>Urocanate[c]</t>
  </si>
  <si>
    <t>Urocanate</t>
  </si>
  <si>
    <t>5-Formiminotetrahydrofolate</t>
  </si>
  <si>
    <t>4-Imidazolone-5-propanoate[c]</t>
  </si>
  <si>
    <t>4-Imidazolone-5-propanoate</t>
  </si>
  <si>
    <t>N-Formimino-L-glutamate[c]</t>
  </si>
  <si>
    <t>5-Formiminotetrahydrofolate[c] + H+[c] &lt;=&gt; 5,10-Methenyltetrahydrofolate[c] + NH3[c]</t>
  </si>
  <si>
    <t>5-Formiminotetrahydrofolate[c]</t>
  </si>
  <si>
    <t>4-Trimethylammoniobutanal[c]</t>
  </si>
  <si>
    <t>4-Trimethylammoniobutanal</t>
  </si>
  <si>
    <t>3-Hydroxy-N6,N6,N6-trimethyl-L-lysine[c]</t>
  </si>
  <si>
    <t>5-Formyltetrahydrofolate[c]</t>
  </si>
  <si>
    <t>(R)(-)-Allantoin[c]</t>
  </si>
  <si>
    <t>(R)(-)-Allantoin</t>
  </si>
  <si>
    <t>(S)(+)-Allantoin[e]</t>
  </si>
  <si>
    <t>Urea[e]</t>
  </si>
  <si>
    <t>(S)(+)-Allantoin[b]</t>
  </si>
  <si>
    <t>Urea[b]</t>
  </si>
  <si>
    <t>C00439</t>
  </si>
  <si>
    <t>C6H10N2O4</t>
  </si>
  <si>
    <t>C00555</t>
  </si>
  <si>
    <t>C4H9NO</t>
  </si>
  <si>
    <t>C00664</t>
  </si>
  <si>
    <t>C20H24N8O6</t>
  </si>
  <si>
    <t>C00750</t>
  </si>
  <si>
    <t>C10H26N4</t>
  </si>
  <si>
    <t>C00785</t>
  </si>
  <si>
    <t>C6H6N2O2</t>
  </si>
  <si>
    <t>C6H10N2O3</t>
  </si>
  <si>
    <t>C01149</t>
  </si>
  <si>
    <t>C7H16NO</t>
  </si>
  <si>
    <t>C01259</t>
  </si>
  <si>
    <t>C9H21N2O3</t>
  </si>
  <si>
    <t>C02348</t>
  </si>
  <si>
    <t>C03089</t>
  </si>
  <si>
    <t>C6H12O4S</t>
  </si>
  <si>
    <t>C03680</t>
  </si>
  <si>
    <t>C6H8N2O3</t>
  </si>
  <si>
    <t>C06231</t>
  </si>
  <si>
    <t>C6H10N2O2</t>
  </si>
  <si>
    <t>C16432</t>
  </si>
  <si>
    <t>obo.chebi:CHEBI:17769</t>
  </si>
  <si>
    <t>obo.chebi:CHEBI:15746</t>
  </si>
  <si>
    <t>1/C4H9NO/c5-3-1-2-4-6/h4H,1-3,5H2</t>
  </si>
  <si>
    <t>1/C10H26N4/c11-5-3-9-13-7-1-2-8-14-10-4-6-12/h13-14H,1-12H2</t>
  </si>
  <si>
    <t>obo.chebi:CHEBI:16895</t>
  </si>
  <si>
    <t>obo.chebi:CHEBI:27592</t>
  </si>
  <si>
    <t>pubchem.compound:47205729</t>
  </si>
  <si>
    <t>obo.chebi:CHEBI:30817</t>
  </si>
  <si>
    <t>obo.chebi:CHEBI:27384</t>
  </si>
  <si>
    <t>obo.chebi:CHEBI:7274</t>
  </si>
  <si>
    <t>obo.chebi:CHEBI:15639</t>
  </si>
  <si>
    <t>obo.chebi:CHEBI:18020</t>
  </si>
  <si>
    <t>obo.chebi:CHEBI:15786</t>
  </si>
  <si>
    <t>obo.chebi:CHEBI:15677</t>
  </si>
  <si>
    <t>PAS_chr1-1_0354</t>
  </si>
  <si>
    <t>PAS_chr3_0022</t>
  </si>
  <si>
    <t>PAS_chr3_0024</t>
  </si>
  <si>
    <t>PAS_chr3_0282</t>
  </si>
  <si>
    <t>PAS_chr4_0439</t>
  </si>
  <si>
    <t>5-Formiminotetrahydrofolate[c] + L-Glutamate[c] &lt;=&gt; Tetrahydrofolate[c] + N-Formimino-L-glutamate[c]</t>
  </si>
  <si>
    <t>5-Hydroxy-2-oxo-4-ureido-2,5-dihydro-1H-imidazole-5-carboxylate[c] + H+[c] &lt;=&gt; (R)(-)-Allantoin[c] + CO2[c]</t>
  </si>
  <si>
    <t>R05070</t>
  </si>
  <si>
    <t>(R)-2,3-Dihydroxy-3-methylpentanoate hydro-lyase</t>
  </si>
  <si>
    <t>(R)-2,3-Dihydroxy-3-methylpentanoate[c] =&gt; (S)-3-Methyl-2-oxopentanoic acid[c] + H2O[c]</t>
  </si>
  <si>
    <t>(R)-2,3-Dihydroxy-3-methylpentanoate[c]</t>
  </si>
  <si>
    <t>(R)-2,3-Dihydroxy-3-methylpentanoate[m] &lt;=&gt; (R)-2,3-Dihydroxy-3-methylpentanoate[c]</t>
  </si>
  <si>
    <t>MitTransp</t>
  </si>
  <si>
    <t>Glycolaldehyde[c] + NAD+[c] + H2O[c] =&gt; Glycolate[c] + NADH[c] + H+[c]</t>
  </si>
  <si>
    <t>R00475</t>
  </si>
  <si>
    <t>Glycolate:oxygen 2-oxidoreductase</t>
  </si>
  <si>
    <t>1.1.3.15</t>
  </si>
  <si>
    <t>glycolaldehyde:NAD+ oxidoreductase</t>
  </si>
  <si>
    <t>R01333</t>
  </si>
  <si>
    <t>1.2.1.21</t>
  </si>
  <si>
    <t>Glycolate</t>
  </si>
  <si>
    <t>Glycolate[c]</t>
  </si>
  <si>
    <t>Homoisocitrate[m] &lt;=&gt; Homo-cis-aconitate[m] + H2O[m]</t>
  </si>
  <si>
    <t>Homocitrate</t>
  </si>
  <si>
    <t>Homocitrate[m]</t>
  </si>
  <si>
    <t>Homo-cis-aconitate[m]</t>
  </si>
  <si>
    <t>Homo-cis-aconitate</t>
  </si>
  <si>
    <t>Homoisocitrate[m]</t>
  </si>
  <si>
    <t>C00160</t>
  </si>
  <si>
    <t>C2H4O3</t>
  </si>
  <si>
    <t>obo.chebi:CHEBI:17497</t>
  </si>
  <si>
    <t>m691</t>
  </si>
  <si>
    <t>m692</t>
  </si>
  <si>
    <t>m693</t>
  </si>
  <si>
    <t>m694</t>
  </si>
  <si>
    <t>L-Glutamate[c] + L-2-Aminoadipate 6-semialdehyde[c] + NADPH[c] + H+[c] &lt;=&gt; N6-(L-1,3-Dicarboxypropyl)-L-lysine[c] + NADP+[c] + H2O[c]</t>
  </si>
  <si>
    <t>MitTransp119</t>
  </si>
  <si>
    <t>Sulfur[c] &lt;=&gt; Sulfur[m]</t>
  </si>
  <si>
    <t>ERG4</t>
  </si>
  <si>
    <t>ERG3</t>
  </si>
  <si>
    <t>ERG5</t>
  </si>
  <si>
    <t>1.14.14.-</t>
  </si>
  <si>
    <t>R07506</t>
  </si>
  <si>
    <t>5,7,24(28)-Ergostatrienol[c] + NADP+[c] =&gt; Ergosta-5,7,22,24(28)-tetraen-3beta-ol[c] + NADPH[c] + H+[c]</t>
  </si>
  <si>
    <t>alpha,alpha-Trehalose[c] + H2O[c] =&gt; 2 alpha-D-Glucose[c]</t>
  </si>
  <si>
    <t>1,3-beta-D-Glucan[c] + H2O[c] =&gt; alpha-D-Glucose[c]</t>
  </si>
  <si>
    <t>Starch[c] + H2O[c] =&gt; alpha-D-Glucose[c]</t>
  </si>
  <si>
    <t>ATP[c] + Urea[c] + CO2[c] =&gt; ADP[c] + Orthophosphate[c] + Urea-1-carboxylate[c]</t>
  </si>
  <si>
    <t>2 ATP[c] + L-Glutamine[c] + CO2[c] + H2O[c] =&gt; 2 ADP[c] + Orthophosphate[c] + L-Glutamate[c] + Carbamoyl phosphate[c]</t>
  </si>
  <si>
    <t>ATP[m] + 3-Methylcrotonyl-CoA[m] + CO2[m] =&gt; ADP[m] + Orthophosphate[m] + 3-Methylglutaconyl-CoA[m]</t>
  </si>
  <si>
    <t>H2O[c] &lt;=&gt; H2O[e]</t>
  </si>
  <si>
    <t>Acyl-carrier protein[c] + H2O[c] =&gt; Pantetheine 4'-phosphate[c] + Apo-[acyl-carrier-protein][c]</t>
  </si>
  <si>
    <t>R01623</t>
  </si>
  <si>
    <t>3.1.4.14</t>
  </si>
  <si>
    <t>[Acyl-carrier-protein] 4'-pantetheine-phosphohydrolase</t>
  </si>
  <si>
    <t>Acyl-carrier protein[c] =&gt; Acyl-carrier protein[m]</t>
  </si>
  <si>
    <t>S-Adenosylmethioninamine[c] + Putrescine[c] =&gt; 5'-Methylthioadenosine[c] + Spermidine[c]</t>
  </si>
  <si>
    <t>O-Acetyl-L-homoserine[c] + L-Cysteine[c] =&gt; L-Cystathionine[c] + Acetate[c]</t>
  </si>
  <si>
    <t>ATP[c] + Tetrahydrofolate[c] + L-Glutamate[c] &lt;=&gt; ADP[c] + Orthophosphate[c] + Tetrahydrofolyl-[Glu](2)[c]</t>
  </si>
  <si>
    <t>2-Amino-7,8-dihydro-4-hydroxy-6-(diphosphooxymethyl)pteridine[c] + 4-Aminobenzoate[c] =&gt; Diphosphate[c] + Dihydropteroate[c]</t>
  </si>
  <si>
    <t>2-Amino-4-hydroxy-6-(D-erythro-1,2,3-trihydroxypropyl)-7,8- dihydropteridine[c] =&gt; Glycolaldehyde[c] + 2-Amino-4-hydroxy-6-hydroxymethyl-7,8-dihydropteridine[c]</t>
  </si>
  <si>
    <t>Monolysocardiolipin[c] + 0.167 Palmitoyl-CoA[c] + 0.0305 Stearoyl-CoA[c] + 0.34150 (9Z)-Octadecenoyl-CoA[c] + 0.293 (9Z,12Z)-Octadecadienoyl-CoA[c] + 0.1265 (9Z,12Z,15Z)-Octadecatrienoyl-CoA[c] =&gt; CoA[c] + Cardiolipin[c]</t>
  </si>
  <si>
    <t>L-Histidinal[c] + H2O[c] + NAD+[c] =&gt; L-Histidine[c] + NADH[c] + H+[c]</t>
  </si>
  <si>
    <t>2-Oxoadipate[c] + L-Glutamate[c] &lt;=&gt; L-2-Aminoadipate[c] + 2-Oxoglutarate[c]</t>
  </si>
  <si>
    <t>GDP-mannose[c] + Dolichyl phosphate[c] =&gt; GDP[c] + Dolichyl phosphate D-mannose[c]</t>
  </si>
  <si>
    <t>CTP[r] + Dolichol[r] =&gt; CDP[r] + Dolichyl phosphate[r]</t>
  </si>
  <si>
    <t>5,10-Methylenetetrahydrofolate[c] + NAD+[c] &lt;=&gt; 5,10-Methenyltetrahydrofolate[c] + NADH[c]</t>
  </si>
  <si>
    <t>5,10-Methylenetetrahydrofolate[c] + NADP+[c] &lt;=&gt; 5,10-Methenyltetrahydrofolate[c] + NADPH[c]</t>
  </si>
  <si>
    <t>5,10-Methylenetetrahydrofolate[m] + NADP+[m] &lt;=&gt; 5,10-Methenyltetrahydrofolate[m] + NADPH[m]</t>
  </si>
  <si>
    <t>5,10-Methylenetetrahydrofolate[c] + NADPH[c] + H+[c] =&gt; 5-Methyltetrahydrofolate[c] + NADP+[c]</t>
  </si>
  <si>
    <t>5,10-Methylenetetrahydrofolate[c] + 3-Methyl-2-oxobutanoic acid[c] + H2O[c] =&gt; Tetrahydrofolate[c] + 2-Dehydropantoate[c]</t>
  </si>
  <si>
    <t>Phenylpyruvate[c] =&gt; Phenylacetaldehyde[c] + CO2[c]</t>
  </si>
  <si>
    <t>Prephenate[c] =&gt; Phenylpyruvate[c] + H2O[c] + CO2[c]</t>
  </si>
  <si>
    <t>ATP[c] + GMP[c] &lt;=&gt; ADP[c] + GDP[c]</t>
  </si>
  <si>
    <t>ATP[m] &lt;=&gt; Diphosphate[m] + RNA[m]</t>
  </si>
  <si>
    <t>GTP[m] &lt;=&gt; Diphosphate[m] + RNA[m]</t>
  </si>
  <si>
    <t>ATP[c] + 2-(Formamido)-N1-(5'-phosphoribosyl)acetamidine[c] =&gt; ADP[c] + Orthophosphate[c] + Aminoimidazole ribotide[c]</t>
  </si>
  <si>
    <t>10-Formyltetrahydrofolate[c] + 1-(5'-Phosphoribosyl)-5-amino-4-imidazolecarboxamide[c] =&gt; Tetrahydrofolate[c] + 1-(5'-Phosphoribosyl)-5-formamido-4-imidazolecarboxamide[c]</t>
  </si>
  <si>
    <t>(S)-2,3-Epoxysqualene[c] =&gt; Lanosterol[c]</t>
  </si>
  <si>
    <t>S-Adenosyl-L-methionine[c] + Zymosterol[c] =&gt; S-Adenosyl-L-homocysteine[c] + Fecosterol[c]</t>
  </si>
  <si>
    <t>Ergosta-5,7,22,24(28)-tetraen-3beta-ol[c] + NADPH[c] + H+[c] =&gt; Ergosterol[c] + NADP+[c]</t>
  </si>
  <si>
    <t>PAS_chr4_0063;PAS_chr4_0737</t>
  </si>
  <si>
    <t>4alpha-Methylzymosterol[c] &lt;=&gt; Zymosterol[c]</t>
  </si>
  <si>
    <t>Fecosterol[c] =&gt; Episterol[c]</t>
  </si>
  <si>
    <t>L-Tryptophan[c] + Oxygen[c] =&gt; L-Formylkynurenine[c]</t>
  </si>
  <si>
    <t>L-Aspartate[c] + 2-Oxoglutarate[c] &lt;=&gt; Oxaloacetate[c] + L-Glutamate[c]</t>
  </si>
  <si>
    <t>4-Aminobutanoate[c] + 2-Oxoglutarate[c] &lt;=&gt; Succinate semialdehyde[c] + L-Glutamate[c]</t>
  </si>
  <si>
    <t>Spermidine[c] + Oxygen[c] + H2O[c] =&gt; 1,3-Diaminopropane[c] + 4-Aminobutyraldehyde[c] + H2O2[c]</t>
  </si>
  <si>
    <t>L-Cysteine[c] + Oxygen[c] =&gt; 3-Sulfino-L-alanine[c]</t>
  </si>
  <si>
    <t>S-Adenosyl-L-methionine[c] + tRNA guanine[c] &lt;=&gt; S-Adenosyl-L-homocysteine[c] + tRNA containing N2-methylguanine[c]</t>
  </si>
  <si>
    <t>dGTP[c] &lt;=&gt; Diphosphate[c] + DNA[c]</t>
  </si>
  <si>
    <t>ATP[c] &lt;=&gt; Diphosphate[c] + RNA[c]</t>
  </si>
  <si>
    <t>GTP[c] &lt;=&gt; Diphosphate[c] + RNA[c]</t>
  </si>
  <si>
    <t>tRNA guanine[c]</t>
  </si>
  <si>
    <t>tRNA containing N2-methylguanine[c]</t>
  </si>
  <si>
    <t>m28</t>
  </si>
  <si>
    <t>m360</t>
  </si>
  <si>
    <t>m866</t>
  </si>
  <si>
    <t>Spermine[c] + Oxygen[c] + H2O[c] =&gt; Spermidine[c] + 3-Aminopropanal[c] + H2O2[c]</t>
  </si>
  <si>
    <t>ATP[c] + Pantetheine 4'-phosphate[c] =&gt; Diphosphate[c] + Dephospho-CoA[c]</t>
  </si>
  <si>
    <t>S-Adenosylmethioninamine[c] + Spermidine[c] =&gt; 5'-Methylthioadenosine[c] + Spermine[c]</t>
  </si>
  <si>
    <t>L-Asparagine[e]</t>
  </si>
  <si>
    <t>PAS_chr1-1_0030</t>
  </si>
  <si>
    <t>PAS_chr1-1_0030;PAS_chr1-1_0203;PAS_chr1-4_0479</t>
  </si>
  <si>
    <t>L-Cysteine permease</t>
  </si>
  <si>
    <t>L-Aspartate permease</t>
  </si>
  <si>
    <t>L-Asparagine permease</t>
  </si>
  <si>
    <t>L-Histidine permease</t>
  </si>
  <si>
    <t>L-Glutamine permease</t>
  </si>
  <si>
    <t>L-Glutamate permease</t>
  </si>
  <si>
    <t>Glycine permease</t>
  </si>
  <si>
    <t>L-Isoleucine permease</t>
  </si>
  <si>
    <t>L-Proline permease</t>
  </si>
  <si>
    <t>L-Methionine permease</t>
  </si>
  <si>
    <t>L-Arginine permease</t>
  </si>
  <si>
    <t>L-Lysine permease</t>
  </si>
  <si>
    <t>L-Leucine permease</t>
  </si>
  <si>
    <t>L-Ornithine permease</t>
  </si>
  <si>
    <t>L-Phenylalanine permease</t>
  </si>
  <si>
    <t>L-Serine permease</t>
  </si>
  <si>
    <t>L-Threonine permease</t>
  </si>
  <si>
    <t>L-Tryptophan permease</t>
  </si>
  <si>
    <t>L-Tyrosine permease</t>
  </si>
  <si>
    <t>L-Valine permease</t>
  </si>
  <si>
    <t>PAS_chr2-1_0659</t>
  </si>
  <si>
    <t>PAS_chr2-1_0659;PAS_chr2-1_0129;PAS_chr1-1_0030;PAS_chr1-1_0203;PAS_chr1-4_0479</t>
  </si>
  <si>
    <t>PAS_chr2-1_0874;PAS_chr2-1_0649;PAS_chr1-1_0030;PAS_chr1-1_0203;PAS_chr1-4_0479</t>
  </si>
  <si>
    <t>PAS_chr1-1_0418</t>
  </si>
  <si>
    <t>PAS_chr1-1_0221;PAS_chr2-1_0351;PAS_chr3_0018;PAS_chr4_0111;PAS_chr1-1_0030;PAS_chr1-1_0203;PAS_chr1-4_0479</t>
  </si>
  <si>
    <t>PAS_chr1-4_0601;PAS_chr1-1_0030;PAS_chr1-1_0203;PAS_chr1-4_0479</t>
  </si>
  <si>
    <t>PAS_chr1-1_0341;PAS_chr1-1_0030;PAS_chr1-1_0203;PAS_chr1-4_0479</t>
  </si>
  <si>
    <t>PlasmMembTransp14</t>
  </si>
  <si>
    <t>L-Valine[b] &lt;=&gt; L-Valine[e]</t>
  </si>
  <si>
    <t>alaIN</t>
  </si>
  <si>
    <t>proIN</t>
  </si>
  <si>
    <t>methIN</t>
  </si>
  <si>
    <t>argIN</t>
  </si>
  <si>
    <t>lysIN</t>
  </si>
  <si>
    <t>asnIN</t>
  </si>
  <si>
    <t>aspIN</t>
  </si>
  <si>
    <t>cysIN</t>
  </si>
  <si>
    <t>glnIN</t>
  </si>
  <si>
    <t>gluIN</t>
  </si>
  <si>
    <t>hisIN</t>
  </si>
  <si>
    <t>isoIN</t>
  </si>
  <si>
    <t>leuIN</t>
  </si>
  <si>
    <t>ornIN</t>
  </si>
  <si>
    <t>pheIN</t>
  </si>
  <si>
    <t>serIN</t>
  </si>
  <si>
    <t>tyrIN</t>
  </si>
  <si>
    <t>valIN</t>
  </si>
  <si>
    <t>Urea[e] =&gt; Urea[b]</t>
  </si>
  <si>
    <t>r47</t>
  </si>
  <si>
    <t>r160</t>
  </si>
  <si>
    <t>r473</t>
  </si>
  <si>
    <t>r679</t>
  </si>
  <si>
    <t>r731</t>
  </si>
  <si>
    <t>r965</t>
  </si>
  <si>
    <t>L-Aspartate[e]</t>
  </si>
  <si>
    <t>L-Cysteine[e]</t>
  </si>
  <si>
    <t>L-Glutamine[e]</t>
  </si>
  <si>
    <t>L-Glutamate[e]</t>
  </si>
  <si>
    <t>Glycine[e]</t>
  </si>
  <si>
    <t>L-Histidine[e]</t>
  </si>
  <si>
    <t>L-Isoleucine[e]</t>
  </si>
  <si>
    <t>L-Leucine[e]</t>
  </si>
  <si>
    <t>L-Phenylalanine[e]</t>
  </si>
  <si>
    <t>L-Serine[e]</t>
  </si>
  <si>
    <t>L-Threonine[e]</t>
  </si>
  <si>
    <t>L-Tryptophan[e]</t>
  </si>
  <si>
    <t>L-Tyrosine[e]</t>
  </si>
  <si>
    <t>L-Valine[e]</t>
  </si>
  <si>
    <t>L-Arginine[b]</t>
  </si>
  <si>
    <t>L-Asparagine[b]</t>
  </si>
  <si>
    <t>L-Aspartate[b]</t>
  </si>
  <si>
    <t>L-Cysteine[b]</t>
  </si>
  <si>
    <t>L-Glutamine[b]</t>
  </si>
  <si>
    <t>L-Glutamate[b]</t>
  </si>
  <si>
    <t>Glycine[b]</t>
  </si>
  <si>
    <t>L-Histidine[b]</t>
  </si>
  <si>
    <t>L-Isoleucine[b]</t>
  </si>
  <si>
    <t>L-Leucine[b]</t>
  </si>
  <si>
    <t>L-Ornithine[b]</t>
  </si>
  <si>
    <t>L-Phenylalanine[b]</t>
  </si>
  <si>
    <t>L-Serine[b]</t>
  </si>
  <si>
    <t>L-Threonine[b]</t>
  </si>
  <si>
    <t>L-Tryptophan[b]</t>
  </si>
  <si>
    <t>L-Tyrosine[b]</t>
  </si>
  <si>
    <t>L-Valine[b]</t>
  </si>
  <si>
    <t>PAS_chr1-1_0203</t>
  </si>
  <si>
    <t>PAS_chr1-4_0479</t>
  </si>
  <si>
    <t>1-Acyl-sn-glycero-3-phosphoglycerol[c] + 0.167 Palmitoyl-CoA[c] + 0.0305 Stearoyl-CoA[c] + 0.34150 (9Z)-Octadecenoyl-CoA[c] + 0.293 (9Z,12Z)-Octadecadienoyl-CoA[c] + 0.1265 (9Z,12Z,15Z)-Octadecatrienoyl-CoA[c] &lt;=&gt; CoA[c] + Phosphatidylglycerol[c]</t>
  </si>
  <si>
    <t>Acyl-carrier protein[b] =&gt; Acyl-carrier protein[e]</t>
  </si>
  <si>
    <t>Acyl-carrier protein[e] =&gt; Acyl-carrier protein[c]</t>
  </si>
  <si>
    <t>acpIN</t>
  </si>
  <si>
    <t>acp permease</t>
  </si>
  <si>
    <t>Acyl-carrier protein[b]</t>
  </si>
  <si>
    <t>Acyl-carrier protein[e]</t>
  </si>
  <si>
    <t>CoA[b]</t>
  </si>
  <si>
    <t>ADP[p] + ATP[c] + H+[p] &lt;=&gt; ADP[c] + ATP[p] + H+[c]</t>
  </si>
  <si>
    <t>AMP[p] + ATP[c] + H+[p] &lt;=&gt; AMP[c] + ATP[p] + H+[c]</t>
  </si>
  <si>
    <t>Tetradecanoyl-[acp][m] + H2O[m] =&gt; Acyl-carrier protein[m] + Tetradecanoic acid[m]</t>
  </si>
  <si>
    <t>Hexadecanoic acid[m] &lt;=&gt; Hexadecanoic acid[c]</t>
  </si>
  <si>
    <t>Octadecanoic acid[m] &lt;=&gt; Octadecanoic acid[c]</t>
  </si>
  <si>
    <t>Tetradecanoic acid[m] &lt;=&gt; Tetradecanoic acid[c]</t>
  </si>
  <si>
    <t>Dodecanoic acid[m] &lt;=&gt; Dodecanoic acid[c]</t>
  </si>
  <si>
    <t>(9Z)-Octadecenoic acid[c] + ATP[c] + CoA[c] =&gt; (9Z)-Octadecenoyl-CoA[c] + AMP[c] + Diphosphate[c]</t>
  </si>
  <si>
    <t>ATP[c] + Octadecanoic acid[c] + CoA[c] =&gt; AMP[c] + Stearoyl-CoA[c] + Diphosphate[c]</t>
  </si>
  <si>
    <t>Stearoyl-CoA[p] + Oxygen[p] =&gt; trans-Octadec-2-enoyl-CoA[p] + H2O2[p]</t>
  </si>
  <si>
    <t>PAS_chr4_0259;PAS_chr2-1_0072</t>
  </si>
  <si>
    <t>(9Z,12Z)-Octadecadienoyl-CoA[p] + 2 H2O[p] =&gt; (9Z)-Octadecenoyl-CoA[p] + Oxygen[p] + 2 H+[p]</t>
  </si>
  <si>
    <t>H2O[p] &lt;=&gt; H2O[c]</t>
  </si>
  <si>
    <t>(9Z,12Z,15Z)-Octadecatrienoyl-CoA[p] + 2 H2O[p] =&gt; (9Z,12Z)-Octadecadienoyl-CoA[p] + Oxygen[p] + 2 H+[p]</t>
  </si>
  <si>
    <t>Crotonoyl-CoA[p] + H2O[p] =&gt; (S)-3-Hydroxybutanoyl-CoA[p]</t>
  </si>
  <si>
    <t>(S)-3-Hydroxybutanoyl-CoA[p] + NAD+[p] =&gt; Acetoacetyl-CoA[p] + NADH[p] + H+[p]</t>
  </si>
  <si>
    <t>CoA[c] + Acetoacetyl-CoA[c] =&gt; 2 Acetyl-CoA[c]</t>
  </si>
  <si>
    <t>1-Acyl-sn-glycerol 3-phosphate[c] + H2O[c] =&gt; sn-Glycerol 3-phosphate[c] + 0.167 Hexadecanoic acid[c] + 0.0305 Octadecanoic acid[c] + 0.34150 (9Z)-Octadecenoic acid[c] + 0.293 (9Z,12Z)-Octadecadienoic acid[c] + 0.1265 (9Z,12Z,15Z)-Octadecatrienoic acid[c]</t>
  </si>
  <si>
    <t>1,2-Diacyl-sn-glycerol 3-phosphate[c] + 0.167 Palmitoyl-CoA[c] + 0.0305 Stearoyl-CoA[c] + 0.34150 (9Z)-Octadecenoyl-CoA[c] + 0.293 (9Z,12Z)-Octadecadienoyl-CoA[c] + 0.1265 (9Z,12Z,15Z)-Octadecatrienoyl-CoA[c] =&gt; CoA[c] + Triacylglycerol[c]</t>
  </si>
  <si>
    <t>Triacylglycerol[c] + H2O[c] =&gt; 1,2-Diacyl-sn-glycerol  3-phosphate[c] + 0.167 Hexadecanoic acid[c] + 0.0305 Octadecanoic acid[c] + 0.34150 (9Z)-Octadecenoic acid[c] + 0.293 (9Z,12Z)-Octadecadienoic acid[c] + 0.1265 (9Z,12Z,15Z)-Octadecatrienoic acid[c]</t>
  </si>
  <si>
    <t>1,2-Diacyl-sn-glycerol  3-phosphate[c] + H2O[c] =&gt; 1-Acyl-sn-glycerol 3-phosphate[c] + 0.167 Hexadecanoic acid[c] + 0.0305 Octadecanoic acid[c] + 0.34150 (9Z)-Octadecenoic acid[c] + 0.293 (9Z,12Z)-Octadecadienoic acid[c] + 0.1265 (9Z,12Z,15Z)-Octadecatrienoic acid[c]</t>
  </si>
  <si>
    <t>Acylglycerone phosphate[c] + NADPH[c] + H+[c] =&gt; 1-Acyl-sn-glycerol 3-phosphate[c] + NADP+[c]</t>
  </si>
  <si>
    <t>R02756</t>
  </si>
  <si>
    <t>Phosphatidylglycerophosphate[c] + H2O[c] =&gt; Phosphatidylglycerol[c] + Orthophosphate[c]</t>
  </si>
  <si>
    <t>R02029</t>
  </si>
  <si>
    <t>Phosphatidylglycerophosphate phosphohydrolase</t>
  </si>
  <si>
    <t>3.1.3.27</t>
  </si>
  <si>
    <t>R01318</t>
  </si>
  <si>
    <t>2.3.1.23</t>
  </si>
  <si>
    <t>R04480</t>
  </si>
  <si>
    <t>R02053</t>
  </si>
  <si>
    <t>Phosphatidylethanolamine 2-acylhydrolase</t>
  </si>
  <si>
    <t>1-Acyl-sn-glycero-3-phosphoethanolamine[c] + H2O[c] =&gt; sn-glycero-3-Phosphoethanolamine[c] + 0.167 Hexadecanoic acid[c] + 0.0305 Octadecanoic acid[c] + 0.34150 (9Z)-Octadecenoic acid[c] + 0.293 (9Z,12Z)-Octadecadienoic acid[c] + 0.1265 (9Z,12Z,15Z)-Octadecatrienoic acid[c]</t>
  </si>
  <si>
    <t>sn-glycero-3-Phosphoethanolamine[c] + H2O[c] =&gt; Ethanolamine[c] + sn-Glycerol 3-phosphate[c]</t>
  </si>
  <si>
    <t>1,2-Diacyl-sn-glycerol 3-phosphate[c] + H2O[c] =&gt; 1,2-Diacyl-sn-glycerol[c] + Orthophosphate[c]</t>
  </si>
  <si>
    <t>1,2-Diacyl-sn-glycerol  3-phosphate[c]</t>
  </si>
  <si>
    <t>1,2-Diacyl-sn-glycerol  3-phosphate</t>
  </si>
  <si>
    <t>(S)-3-Hydroxybutanoyl-CoA[p]</t>
  </si>
  <si>
    <t>Acetoacetyl-CoA[p]</t>
  </si>
  <si>
    <t>(9Z,12Z)-Octadecadienoyl-CoA[p]</t>
  </si>
  <si>
    <t>(9Z,12Z,15Z)-Octadecatrienoyl-CoA[p]</t>
  </si>
  <si>
    <t>true</t>
  </si>
  <si>
    <t>1-Acyl-sn-glycero-3-phosphoethanolamine[c] + 0.167 Palmitoyl-CoA[c] + 0.0305 Stearoyl-CoA[c] + 0.34150 (9Z)-Octadecenoyl-CoA[c] + 0.293 (9Z,12Z)-Octadecadienoyl-CoA[c] + 0.1265 (9Z,12Z,15Z)-Octadecatrienoyl-CoA[c] =&gt; Phosphatidylethanolamine[c] + CoA[c]</t>
  </si>
  <si>
    <t>CoA[b] =&gt; CoA[c]</t>
  </si>
  <si>
    <t>coaIN</t>
  </si>
  <si>
    <t>H2O[m] &lt;=&gt; H2O[c]</t>
  </si>
  <si>
    <t>4.696 Hexadecanoic acid[c] + 1.679 (9Z)-Hexadecenoic acid[c] + 0.928 Octadecanoic acid[c] + 9.32 (9Z)-Octadecenoic acid[c] + 5.787 (9Z,12Z)-Octadecadienoic acid[c] + 5.787 (9Z,12Z,15Z)-Octadecatrienoic acid[c] =&gt; Triacylglycerol[c]</t>
  </si>
  <si>
    <t>0.572 Triacylglycerol[c] + 0.16 Phospholipids[c] + 0.268 Sterols[c] =&gt; Lipids[c]</t>
  </si>
  <si>
    <t>0.201 Cardiolipin[c] + 0.100 1,2-Diacyl-sn-glycerol 3-phosphate[c] + 11.69 Phosphatidylcholine[c] + 6.451 Phosphatidylethanolamine[c] + 0.100 Phosphatidylserine[c] + 0.302 1-Phosphatidyl-D-myo-inositol[c] =&gt; Phospholipids[c]</t>
  </si>
  <si>
    <t>0.04 Episterol[c] + 2.34 Ergosterol[c] + 0.04 Fecosterol[c] + 0.01 Lanosterol[c] + 0.1 Zymosterol[c] =&gt; Sterols[c]</t>
  </si>
  <si>
    <t>L-Serine mitochondrial permease</t>
  </si>
  <si>
    <t>L-Alanine mitochondrial permease</t>
  </si>
  <si>
    <t>L-Valine mitochondrial permease</t>
  </si>
  <si>
    <t>Fe2+[c] &lt;=&gt; Fe2+[m]</t>
  </si>
  <si>
    <t>GDP[m] + GTP[c] + H+[c] &lt;=&gt; GDP[c] + GTP[m] + H+[m]</t>
  </si>
  <si>
    <t>H+[c] + UMP[m] + UTP[c] &lt;=&gt; H+[m] + UMP[c] + UTP[m]</t>
  </si>
  <si>
    <t>(2E)-Octadecenoyl-[acp][m] + NADPH[m] + H+[m] &lt;=&gt; Octadecanoyl-[acyl-carrier protein][m] + NADP+[m]</t>
  </si>
  <si>
    <t>Hexadecanoyl-[acp][c] + NADPH[c] + Oxygen[c] &lt;=&gt; Hexadecenoyl-[acyl-carrier protein][c] + NADP+[c] + 2 H2O[c]</t>
  </si>
  <si>
    <t>(9Z)-Octadecenoyl-[acp][c] + NADPH[c] + Oxygen[c] =&gt; (9Z,12Z)-Octadecadienoyl-[acp][c] + NADP+[c] + 2 H2O[c]</t>
  </si>
  <si>
    <t>(9Z,12Z)-Octadecadienoyl-[acp][c] + NADPH[c] + Oxygen[c] =&gt; (9Z,12Z,15Z)-Octadecatrienoyl-[acp][c] + NADP+[c] + 2 H2O[c]</t>
  </si>
  <si>
    <t>(2E)-Octadecenoyl-[acp][c] + NADPH[c] + H+[c] &lt;=&gt; Octadecanoyl-[acyl-carrier protein][c] + NADP+[c]</t>
  </si>
  <si>
    <t>Pyruvate mitochondrial permease</t>
  </si>
  <si>
    <t>Acetyl-CoA[m] &lt;=&gt; Acetyl-CoA[c]</t>
  </si>
  <si>
    <t>Acetyl-CoA mitochondrial permease</t>
  </si>
  <si>
    <t>(S)-Malate[c] + NAD+[c] &lt;=&gt; Pyruvate[c] + CO2[c] + NADH[c] + H+[c]</t>
  </si>
  <si>
    <t>PAS_chr2-1_0864:PAS_chr4_0228</t>
  </si>
  <si>
    <t>PAS_chr1-4_0264;PAS_chr2-1_0771</t>
  </si>
  <si>
    <t>ATP[c] + L-Citrulline[c] + L-Aspartate[c] =&gt; AMP[c] + Diphosphate[c] + N-(L-Arginino)succinate[c]</t>
  </si>
  <si>
    <t>R00256</t>
  </si>
  <si>
    <t>3.5.1.2</t>
  </si>
  <si>
    <t>PAS_chr1-4_0421;PAS_chr1-1_0313</t>
  </si>
  <si>
    <t>R01933</t>
  </si>
  <si>
    <t>2-oxoadipate dehydrogenase complex</t>
  </si>
  <si>
    <t>1.2.4.2         1.8.1.4         2.3.1.61</t>
  </si>
  <si>
    <t>2-Oxoadipate[c] + CoA[c] + NAD+[c] =&gt; Glutaryl-CoA[c] + CO2[c] + NADH[c] + H+[c]</t>
  </si>
  <si>
    <t>PAS_chr2-1_0089;PAS_chr1-3_0094</t>
  </si>
  <si>
    <t>Crotonoyl-CoA[c] + H2O[c] =&gt; (S)-3-Hydroxybutanoyl-CoA[c]</t>
  </si>
  <si>
    <t>2-Isopropylmaleate[c] + H2O[c] &lt;=&gt; (2R,3S)-3-Isopropylmalate[c]</t>
  </si>
  <si>
    <t>3.1.2.4</t>
  </si>
  <si>
    <t>Butanoate metabolism</t>
  </si>
  <si>
    <t>R01521</t>
  </si>
  <si>
    <t>beta-D-Glucose:NADP+ 1-oxoreductase</t>
  </si>
  <si>
    <t>1.1.1.47</t>
  </si>
  <si>
    <t>1.1.1.25</t>
  </si>
  <si>
    <t>R02619</t>
  </si>
  <si>
    <t>3-Sulfino-L-alanine:2-oxoglutarate aminotransferase</t>
  </si>
  <si>
    <t>PAS_chr1-1_0200;PAS_chr4_0974</t>
  </si>
  <si>
    <t>non-enzymatic</t>
  </si>
  <si>
    <t>R04861</t>
  </si>
  <si>
    <t>L-Proline[c] + 2-Oxoglutarate[c] + Oxygen[c] &lt;=&gt; trans-4-Hydroxy-L-proline[c] + Succinate[c] + CO2[c]</t>
  </si>
  <si>
    <t>R01252</t>
  </si>
  <si>
    <t>L-Proline,2-oxoglutarate:oxygen oxidoreductase (4-hydroxylating)</t>
  </si>
  <si>
    <t>1.14.11.2</t>
  </si>
  <si>
    <t>trans-4-Hydroxy-L-proline[c] + NAD+[c] =&gt; L-1-Pyrroline-3-hydroxy-5-carboxylate[c] + NADH[c] + H+[c]</t>
  </si>
  <si>
    <t>R03291</t>
  </si>
  <si>
    <t>trans-4-Hydroxy-L-proline:NAD+ 5-oxidoreductase</t>
  </si>
  <si>
    <t>L-1-Pyrroline-3-hydroxy-5-carboxylate[c] + NAD+[c] + 2 H2O[c] =&gt; L-erythro-4-Hydroxyglutamate[c] + NADH[c] + H+[c]</t>
  </si>
  <si>
    <t>R04444</t>
  </si>
  <si>
    <t>L-1-Pyrroline-3-hydroxy-5-carboxylate:NAD+ oxidoreductase</t>
  </si>
  <si>
    <t>R05052</t>
  </si>
  <si>
    <t>L-erythro-4-Hydroxyglutamate:2-oxoglutarate aminotransferase</t>
  </si>
  <si>
    <t>R00471</t>
  </si>
  <si>
    <t>D-4-Hydroxy-2-oxoglutarate glyoxylate-lyase</t>
  </si>
  <si>
    <t>4.1.1.3</t>
  </si>
  <si>
    <t>Xanthine[c] + NAD+[c] + H2O[c] =&gt; Urate[c] + NADH[c] + H+[c]</t>
  </si>
  <si>
    <t>Urate[c] + Oxygen[c] + H2O[c] =&gt; 5-Hydroxyisourate[c] + H2O2[c]</t>
  </si>
  <si>
    <t>Guanosine 5'-monophosphate phosphohydrolase</t>
  </si>
  <si>
    <t>R01227</t>
  </si>
  <si>
    <t>GMP[c] + H2O[c] =&gt; Guanosine[c] + Orthophosphate[c]</t>
  </si>
  <si>
    <t>dGMP[c] + H2O[c] &lt;=&gt; Deoxyguanosine[c] + Orthophosphate[c]</t>
  </si>
  <si>
    <t>dGTP[m] &lt;=&gt; Diphosphate[m] + DNA[m]</t>
  </si>
  <si>
    <t>dATP[c] &lt;=&gt; Diphosphate[c] + DNA[c]</t>
  </si>
  <si>
    <t>dATP[m] &lt;=&gt; Diphosphate[m] + DNA[m]</t>
  </si>
  <si>
    <t>DNA michondrial permease</t>
  </si>
  <si>
    <t>RNA michondrial permease</t>
  </si>
  <si>
    <t>UTP[c] &lt;=&gt; Diphosphate[c] + RNA[c]</t>
  </si>
  <si>
    <t>MitTranp</t>
  </si>
  <si>
    <t>dTTP mitochondrial peremease</t>
  </si>
  <si>
    <t>2'-Deoxyuridine 5'-monophosphate phosphohydrolase</t>
  </si>
  <si>
    <t>R02102</t>
  </si>
  <si>
    <t>dUMP[c] + H2O[c] =&gt; Deoxyuridine[c] + Orthophosphate[c]</t>
  </si>
  <si>
    <t>Cytidine-5'-monophosphate phosphohydrolase</t>
  </si>
  <si>
    <t>R00511</t>
  </si>
  <si>
    <t>CMP[c] + H2O[c] =&gt; Cytidine[c] + Orthophosphate[c]</t>
  </si>
  <si>
    <t>Adenine[c] + 5-Phospho-alpha-D-ribose 1-diphosphate[c] &lt;=&gt; AMP[c] + Diphosphate[c]</t>
  </si>
  <si>
    <t>Uracil[c] + 5-Phospho-alpha-D-ribose 1-diphosphate[c] &lt;=&gt; UMP[c] + Diphosphate[c]</t>
  </si>
  <si>
    <t>CTP[c] &lt;=&gt; Diphosphate[c] + RNA[c]</t>
  </si>
  <si>
    <t>dCTP[c] &lt;=&gt; Diphosphate[c] + DNA[c]</t>
  </si>
  <si>
    <t>dCTP[m] &lt;=&gt; Diphosphate[m] + DNA[m]</t>
  </si>
  <si>
    <t>dTTP[c] &lt;=&gt; Diphosphate[c] + DNA[c]</t>
  </si>
  <si>
    <t>dTTP[m] &lt;=&gt; Diphosphate[m] + DNA[m]</t>
  </si>
  <si>
    <t>Amylose[c] + alpha-D-Glucose[c] =&gt; Maltose[c]</t>
  </si>
  <si>
    <t>6,7-Dimethyl-8-(1-D-ribityl)lumazine:6,7-dimethyl-8-(1-D-ribityl)lumazine 2,3-butanediyltransferase</t>
  </si>
  <si>
    <t>2.5.1.9</t>
  </si>
  <si>
    <t>alpha-D-Glucose 1-phosphate[c]</t>
  </si>
  <si>
    <t>alpha-D-Glucose 1-phosphate</t>
  </si>
  <si>
    <t>trans-4-Hydroxy-L-proline[c]</t>
  </si>
  <si>
    <t>trans-4-Hydroxy-L-proline</t>
  </si>
  <si>
    <t>L-1-Pyrroline-3-hydroxy-5-carboxylate[c]</t>
  </si>
  <si>
    <t>L-1-Pyrroline-3-hydroxy-5-carboxylate</t>
  </si>
  <si>
    <t>L-erythro-4-Hydroxyglutamate[c]</t>
  </si>
  <si>
    <t>L-erythro-4-Hydroxyglutamate</t>
  </si>
  <si>
    <t>D-4-Hydroxy-2-oxoglutarate[c]</t>
  </si>
  <si>
    <t>D-4-Hydroxy-2-oxoglutarate</t>
  </si>
  <si>
    <t>(S)-3-Hydroxybutanoyl-CoA[c]</t>
  </si>
  <si>
    <t>3-Sulfinylpyruvate[c]</t>
  </si>
  <si>
    <t>3-Sulfinylpyruvate</t>
  </si>
  <si>
    <t>dATP[m]</t>
  </si>
  <si>
    <t>dGTP[m]</t>
  </si>
  <si>
    <t>Urate[c]</t>
  </si>
  <si>
    <t>C5H6O6</t>
  </si>
  <si>
    <t>C01157</t>
  </si>
  <si>
    <t>C5H9NO5</t>
  </si>
  <si>
    <t>C04281</t>
  </si>
  <si>
    <t>C05527</t>
  </si>
  <si>
    <t>C3H4O5S</t>
  </si>
  <si>
    <t>C05946</t>
  </si>
  <si>
    <t>C05947</t>
  </si>
  <si>
    <t>obo.chebi:CHEBI:6151</t>
  </si>
  <si>
    <t>obo.chebi:CHEBI:18095</t>
  </si>
  <si>
    <t>1/C5H7NO3/c7-3-1-4(5(8)9)6-2-3/h2-4,7H,1H2,(H,8,9)/t3-,4+/m1/s1/f/h8H</t>
  </si>
  <si>
    <t>1/C5H9NO3/c7-3-1-4(5(8)9)6-2-3/h3-4,6-7H,1-2H2,(H,8,9)/t3-,4+/m1/s1</t>
  </si>
  <si>
    <t>obo.chebi:CHEBI:6331</t>
  </si>
  <si>
    <t>pubchem.compound:8230</t>
  </si>
  <si>
    <t>obo.chebi:CHEBI:1665</t>
  </si>
  <si>
    <t>m394</t>
  </si>
  <si>
    <t>L-Glutamine[c] + H2O[c] =&gt; L-Glutamate[c] + NH3[c]</t>
  </si>
  <si>
    <t>alpha-D-Glucose 6-phosphate[c] =&gt; 1D-myo-Inositol 3-phosphate[c]</t>
  </si>
  <si>
    <t>alpha-D-Glucose[c] &lt;=&gt; beta-D-Glucose[c]</t>
  </si>
  <si>
    <t>5.1.3.3</t>
  </si>
  <si>
    <t>D-Glucose 1-epimerase</t>
  </si>
  <si>
    <t>R01602</t>
  </si>
  <si>
    <t>3.1.3.9</t>
  </si>
  <si>
    <t>R00303</t>
  </si>
  <si>
    <t>D-Glucose-6-phosphate phosphohydrolase</t>
  </si>
  <si>
    <t>alpha-D-Glucose 6-phosphate[c] + H2O[c] =&gt; alpha-D-Glucose[c] + Orthophosphate[c]</t>
  </si>
  <si>
    <t>Polyphosphate synthesis (g/g)</t>
  </si>
  <si>
    <t>Carbohydrates (mmol/g)</t>
  </si>
  <si>
    <t>Free fatty acids (mmol/g)</t>
  </si>
  <si>
    <t>DNA (mmol/g)</t>
  </si>
  <si>
    <t>Lipids (mmol/g)</t>
  </si>
  <si>
    <t>Phospholipids (mmol/g)</t>
  </si>
  <si>
    <t>Proteins (mmol/g)</t>
  </si>
  <si>
    <t>RNA (mmol/g)</t>
  </si>
  <si>
    <t>Sterols (mmol/g)</t>
  </si>
  <si>
    <t>Biomass formation</t>
  </si>
  <si>
    <t>Biomassformation</t>
  </si>
  <si>
    <t>GrowthRate</t>
  </si>
  <si>
    <t>METNAME</t>
  </si>
  <si>
    <t>alpha,alpha-Trehalose[e] + H2O[e] =&gt; 2 alpha-D-Glucose[e]</t>
  </si>
  <si>
    <t>Glycogen[c] + Orthophosphate[c] =&gt; alpha-D-Glucose-1-phosphate[c]</t>
  </si>
  <si>
    <t>O-Acetyl-L-serine[c] + Hydrogen sulfide[c] =&gt; L-Cysteine[c] + Acetate[c]</t>
  </si>
  <si>
    <t>O-Acetyl-L-serine[m] + Hydrogen sulfide[m] =&gt; L-Cysteine[m] + Acetate[m]</t>
  </si>
  <si>
    <t>Phospholipids[c] + 1,2-Diacyl-sn-glycerol[c] =&gt; Lysophospholipid[c] + Triacylglycerol[c]</t>
  </si>
  <si>
    <t>Phosphatidylserine[c] =&gt; Phosphatidylethanolamine[c] + CO2[c]</t>
  </si>
  <si>
    <t>Heme[m] =&gt; Ferricytochrome c[m]</t>
  </si>
  <si>
    <t>R09246</t>
  </si>
  <si>
    <t>Coq1</t>
  </si>
  <si>
    <t>Geranylgeranyl diphosphate[c] + 2 Isopentenyl diphosphate[c] =&gt; all-trans-Hexaprenyl diphosphate[c] + 2 Diphosphate[c]</t>
  </si>
  <si>
    <t>PAS_chr3_0291;PAS_chr4_0819</t>
  </si>
  <si>
    <t>R01302</t>
  </si>
  <si>
    <t>chorismate pyruvate-lyase (4-hydroxybenzoate-forming)</t>
  </si>
  <si>
    <t>Chorismate[c] =&gt; 4-Hydroxybenzoate[c] + Pyruvate[c]</t>
  </si>
  <si>
    <t>4.1.3.40</t>
  </si>
  <si>
    <t>PAS_chr2-2_0075;PAS_chr3_0962</t>
  </si>
  <si>
    <t>PAS_chr2-1_0615;PAS_chr2-1_0763;PAS_chr1-1_0169</t>
  </si>
  <si>
    <t>GolgiTransp9</t>
  </si>
  <si>
    <t>L-homoserine mitochondrial permease</t>
  </si>
  <si>
    <t>Hydrogen sulfide mitochondrial permease</t>
  </si>
  <si>
    <t>Hydrogen sulfide[m] &lt;=&gt; Hydrogen sulfide[c]</t>
  </si>
  <si>
    <t>frcIN</t>
  </si>
  <si>
    <t>beta-D-Fructose[b] =&gt; beta-D-Fructose[e]</t>
  </si>
  <si>
    <t>dATP Mitochondrial permease</t>
  </si>
  <si>
    <t>dATP[c] &lt;=&gt; dATP[m]</t>
  </si>
  <si>
    <t>dGTP Mitochondrial permease</t>
  </si>
  <si>
    <t>dGTP[c] &lt;=&gt; dGTP[m]</t>
  </si>
  <si>
    <t>dCTP Mitochondrial permease</t>
  </si>
  <si>
    <t>dCTP[c] &lt;=&gt; dCTP[m]</t>
  </si>
  <si>
    <t>Glutathione disulfide Mitochondrial permease</t>
  </si>
  <si>
    <t>Glutathione disulfide[c] &lt;=&gt; Glutathione disulfide[m]</t>
  </si>
  <si>
    <t>Nicotinamine Mitochondrial permease</t>
  </si>
  <si>
    <t>Nicotinamide[c] &lt;=&gt; Nicotinamide[m]</t>
  </si>
  <si>
    <t>feIN</t>
  </si>
  <si>
    <t>Fe2+[b] =&gt; Fe2+[e]</t>
  </si>
  <si>
    <t>Protoporphyrinogen IX[c] &lt;=&gt; Protoporphyrinogen IX[m]</t>
  </si>
  <si>
    <t>alpha-D-Glucose-1-phosphate[c]</t>
  </si>
  <si>
    <t>alpha-D-Glucose-1-phosphate</t>
  </si>
  <si>
    <t>Dolichyl diphosphate[c]</t>
  </si>
  <si>
    <t>L-Homoserine[m] &lt;=&gt; L-Homoserine[c]</t>
  </si>
  <si>
    <t>beta-D-Fructose[b]</t>
  </si>
  <si>
    <t>beta-D-Fructose[e]</t>
  </si>
  <si>
    <t>Fe2+[b]</t>
  </si>
  <si>
    <t>C00221</t>
  </si>
  <si>
    <t>obo.chebi:CHEBI:15903</t>
  </si>
  <si>
    <t>1/C6H12O6/c7-1-2-3(8)4(9)5(10)6(11)12-2/h2-11H,1H2/t2-,3-,4+,5-,6-/m1/s1</t>
  </si>
  <si>
    <t>m142</t>
  </si>
  <si>
    <t>m915</t>
  </si>
  <si>
    <t>all-trans-Hexaprenyl diphosphate[c] &lt;=&gt; all-trans-Hexaprenyl diphosphate[m]</t>
  </si>
  <si>
    <t>all-trans-Hexaprenyl diphosphate Mitochondrial permease</t>
  </si>
  <si>
    <t>4-Hydroxybenzoate[c] &lt;=&gt; 4-Hydroxybenzoate[m]</t>
  </si>
  <si>
    <t>4-Hydroxybenzoate Mitochondrial permease</t>
  </si>
  <si>
    <t>PAS_chr1-1_0266;PAS_chr3_0489</t>
  </si>
  <si>
    <t>PAS_chr1-1_0266</t>
  </si>
  <si>
    <t>PAS_chr3_0489</t>
  </si>
  <si>
    <t>Oxaloacetate[c] + H+[c] &lt;=&gt; Oxaloacetate[m] + H+[m]</t>
  </si>
  <si>
    <t>Pyruvate[c] &lt;=&gt; Pyruvate[m]</t>
  </si>
  <si>
    <t>Orthophosphate[c] + H+[c] &lt;=&gt; Orthophosphate[g] + H+[g]</t>
  </si>
  <si>
    <t>Orthophosphate[v] + H+[v] &lt;=&gt; Orthophosphate[c] + H+[c]</t>
  </si>
  <si>
    <t>Orthophosphate[e] + H+[e] =&gt; Orthophosphate[c] + H+[c]</t>
  </si>
  <si>
    <t>ADP[r] + ATP[c] + H+[r] &lt;=&gt; ADP[c] + ATP[r] + H+[c]</t>
  </si>
  <si>
    <t>Orthophosphate[r] + H+[r] &lt;=&gt; Orthophosphate[c] + H+[c]</t>
  </si>
  <si>
    <t>ADP[g] + ATP[c] + H+[g] &lt;=&gt; ADP[c] + ATP[g] + H+[c]</t>
  </si>
  <si>
    <t>CoA[r] &lt;=&gt; CoA[c]</t>
  </si>
  <si>
    <t>Palmitoyl-CoA[c] &lt;=&gt; Palmitoyl-CoA[r]</t>
  </si>
  <si>
    <t>Acetate[r] &lt;=&gt; Acetate[c]</t>
  </si>
  <si>
    <t>1-Phosphatidyl-D-myo-inositol[r] &lt;=&gt; 1-Phosphatidyl-D-myo-inositol[c]</t>
  </si>
  <si>
    <t>CDP[r] &lt;=&gt; CDP[c]</t>
  </si>
  <si>
    <t>UDP-glucose[c] &lt;=&gt; UDP-glucose[r]</t>
  </si>
  <si>
    <t>GDP-mannose[c] &lt;=&gt; GDP-mannose[r]</t>
  </si>
  <si>
    <t>CTP[c] &lt;=&gt; CTP[r]</t>
  </si>
  <si>
    <t>Phosphatidylserine[c] &lt;=&gt; Phosphatidylserine[g]</t>
  </si>
  <si>
    <t>Phosphatidylethanolamine[g] &lt;=&gt; Phosphatidylethanolamine[c]</t>
  </si>
  <si>
    <t>CO2[g] &lt;=&gt; CO2[c]</t>
  </si>
  <si>
    <t>O-Acetylcarnitine[m] + Carnitine[c] &lt;=&gt; O-Acetylcarnitine[c] + Carnitine[m]</t>
  </si>
  <si>
    <t>Acyl-carrier protein[c] &lt;=&gt; Acyl-carrier protein[m]</t>
  </si>
  <si>
    <t>Glycerone phosphate[m] &lt;=&gt; Glycerone phosphate[c]</t>
  </si>
  <si>
    <t>(S)-1-Pyrroline-5-carboxylate[m] &lt;=&gt; (S)-1-Pyrroline-5-carboxylate[c]</t>
  </si>
  <si>
    <t>(R)-2-Hydroxybutane-1,2,4-tricarboxylate[c] &lt;=&gt; (R)-2-Hydroxybutane-1,2,4-tricarboxylate[m]</t>
  </si>
  <si>
    <t>Coproporphyrinogen III[c] &lt;=&gt; Coproporphyrinogen III[m]</t>
  </si>
  <si>
    <t>trasn,trans,cis-Geranylgeranyl diphosphate[c] &lt;=&gt; trasn,trans,cis-Geranylgeranyl diphosphate[m]</t>
  </si>
  <si>
    <t>(S)-3-Methyl-2-oxopentanoic acid[m] &lt;=&gt; (S)-3-Methyl-2-oxopentanoic acid[c]</t>
  </si>
  <si>
    <t>4-Methyl-2-oxopentanoate[c] &lt;=&gt; 4-Methyl-2-oxopentanoate[m]</t>
  </si>
  <si>
    <t>Glutathione[m] &lt;=&gt; Glutathione[c]</t>
  </si>
  <si>
    <t>Phosphatidylserine[c] &lt;=&gt; Phosphatidylserine[m]</t>
  </si>
  <si>
    <t>Phosphatidylethanolamine[m] &lt;=&gt; Phosphatidylethanolamine[c]</t>
  </si>
  <si>
    <t>2-(alpha-Hydroxyethyl)thiamine diphosphate[c] &lt;=&gt; 2-(alpha-Hydroxyethyl)thiamine diphosphate[m]</t>
  </si>
  <si>
    <t>(S)-Methylmalonate semialdehyde[c] &lt;=&gt; (S)-Methylmalonate semialdehyde[m]</t>
  </si>
  <si>
    <t>Fumarate[m] + Succinate[c] &lt;=&gt; Fumarate[c] + Succinate[m]</t>
  </si>
  <si>
    <t>Orthophosphate[m] + Succinate[c] &lt;=&gt; Orthophosphate[c] + Succinate[m]</t>
  </si>
  <si>
    <t>Succinate[c] + Orthophosphate[m] &lt;=&gt; Succinate[m] + Orthophosphate[c]</t>
  </si>
  <si>
    <t>CoA[c] &lt;=&gt; CoA[m]</t>
  </si>
  <si>
    <t>CO2[m] &lt;=&gt; CO2[c]</t>
  </si>
  <si>
    <t>ADP[c] + ATP[m] + Orthophosphate[c] + H+[c] + H2O[m] &lt;=&gt; ADP[m] + ATP[c] + Orthophosphate[m] + H+[m] + H2O[c]</t>
  </si>
  <si>
    <t>FAD[c] + FMN[m] &lt;=&gt; FAD[m] + FMN[c]</t>
  </si>
  <si>
    <t>DNA[m] &lt;=&gt; DNA[c]</t>
  </si>
  <si>
    <t>RNA[m] &lt;=&gt; RNA[c]</t>
  </si>
  <si>
    <t>Homoisocitrate[m] &lt;=&gt; Homoisocitrate[c]</t>
  </si>
  <si>
    <t>dTTP[c] &lt;=&gt; dTTP[m]</t>
  </si>
  <si>
    <t>Diphosphate[p] &lt;=&gt; Diphosphate[c]</t>
  </si>
  <si>
    <t>ATP[c] + Palmitoyl-CoA[c] =&gt; ADP[c] + Orthophosphate[c] + Palmitoyl-CoA[p]</t>
  </si>
  <si>
    <t>ATP[c] + Stearoyl-CoA[c] =&gt; ADP[c] + Orthophosphate[p] + Stearoyl-CoA[p]</t>
  </si>
  <si>
    <t>ATP[c] + Tetradecanoyl-CoA[c] =&gt; ADP[c] + Orthophosphate[c] + Tetradecanoyl-CoA[p]</t>
  </si>
  <si>
    <t>ATP[c] + Dodecanoyl-CoA[c] =&gt; ADP[c] + Orthophosphate[c] + Dodecanoyl-CoA[p]</t>
  </si>
  <si>
    <t>ATP[c] + Eicosanoyl-CoA[c] =&gt; ADP[c] + Orthophosphate[c] + Eicosanoyl-CoA[p]</t>
  </si>
  <si>
    <t>ATP[c] + Docosanoyl-CoA[c] =&gt; ADP[c] + Orthophosphate[c] + Docosanoyl-CoA[p]</t>
  </si>
  <si>
    <t>ATP[c] + Tetracosanoyl-CoA[c] =&gt; ADP[c] + Orthophosphate[c] + Tetracosanoyl-CoA[p]</t>
  </si>
  <si>
    <t>ATP[c] + Hexacosanoyl-CoA[c] =&gt; ADP[c] + Orthophosphate[c] + Hexacosanoyl-CoA[p]</t>
  </si>
  <si>
    <t>ATP[c] + (9Z)-Octadecenoyl-CoA[c] =&gt; ADP[c] + Orthophosphate[c] + (9Z)-Octadecenoyl-CoA[p]</t>
  </si>
  <si>
    <t>ATP[c] + (9Z,12Z)-Octadecadienoyl-CoA[c] =&gt; ADP[c] + Orthophosphate[c] + (9Z,12Z)-Octadecadienoyl-CoA[p]</t>
  </si>
  <si>
    <t>ATP[c] + (9Z,12Z,15Z)-Octadecatrienoyl-CoA[c] =&gt; ADP[c] + Orthophosphate[c] + (9Z,12Z,15Z)-Octadecatrienoyl-CoA[p]</t>
  </si>
  <si>
    <t>L-Aspartate[c] + L-Glutamate[p] &lt;=&gt; L-Aspartate[p] + L-Glutamate[c]</t>
  </si>
  <si>
    <t>(S)-Malate[p] + 2-Oxoglutarate[c] &lt;=&gt; (S)-Malate[c] + 2-Oxoglutarate[p]</t>
  </si>
  <si>
    <t>O-Acetylcarnitine[p] + Carnitine[c] &lt;=&gt; O-Acetylcarnitine[c] + Carnitine[p]</t>
  </si>
  <si>
    <t>O-Octanoylcarnitine[p] + Carnitine[c] &lt;=&gt; O-Octanoylcarnitine[c] + Carnitine[p]</t>
  </si>
  <si>
    <t>Crotonoyl-CoA[p] &lt;=&gt; Crotonoyl-CoA[c]</t>
  </si>
  <si>
    <t>Succinate[p] &lt;=&gt; Succinate[c]</t>
  </si>
  <si>
    <t>Oxygen[c] &lt;=&gt; Oxygen[p]</t>
  </si>
  <si>
    <t>Ethanol[e] &lt;=&gt; Ethanol[c]</t>
  </si>
  <si>
    <t>ADP[c] + ATP[v] + Orthophosphate[c] + H+[c] + H2O[v] &lt;=&gt; ADP[v] + ATP[c] + Orthophosphate[v] + H+[v] + H2O[c]</t>
  </si>
  <si>
    <t>L-Glutamine[v] + H+[v] &lt;=&gt; L-Glutamine[c] + H+[c]</t>
  </si>
  <si>
    <t>L-Histidine[c] + H+[v] &lt;=&gt; L-Histidine[v] + H+[v]</t>
  </si>
  <si>
    <t>L-Isoleucine[v] + H+[v] &lt;=&gt; L-Isoleucine[c] + H+[c]</t>
  </si>
  <si>
    <t>L-Cystine[v] + H+[v] &lt;=&gt; L-Cystine[c] + H+[c]</t>
  </si>
  <si>
    <t>Glycerone[v] &lt;=&gt; Glycerone[c]</t>
  </si>
  <si>
    <t>L-Leucine[v] + H+[v] &lt;=&gt; L-Leucine[c] + H+[c]</t>
  </si>
  <si>
    <t>L-Lysine[c] + H+[v] &lt;=&gt; L-Lysine[v] + H+[c]</t>
  </si>
  <si>
    <t>L-Tyrosine[v] + H+[v] &lt;=&gt; L-Tyrosine[c] + H+[c]</t>
  </si>
  <si>
    <t>L-Tyrosine[c] + H+[v] &lt;=&gt; L-Tyrosine[v] + H+[c]</t>
  </si>
  <si>
    <t>D-Mannose[v] &lt;=&gt; D-Mannose[c]</t>
  </si>
  <si>
    <t>Phosphatidylserine[c] &lt;=&gt; Phosphatidylserine[v]</t>
  </si>
  <si>
    <t>Phosphatidylethanolamine[v] &lt;=&gt; Phosphatidylethanolamine[c]</t>
  </si>
  <si>
    <t>GTP[c] + GDP[c] &lt;=&gt; GTP[v] + GDP[v]</t>
  </si>
  <si>
    <t>L-Arginine[c] + H+[v] &lt;=&gt; L-Arginine[v] + H+[c]</t>
  </si>
  <si>
    <t>L-Asparagine[v] + H+[v] &lt;=&gt; L-Asparagine[c] + H+[c]</t>
  </si>
  <si>
    <t>L-Aspartate[v] + H+[v] &lt;=&gt; L-Aspartate[c] + H+[c]</t>
  </si>
  <si>
    <t>CoA[c] &lt;=&gt; CoA[p]</t>
  </si>
  <si>
    <t>4.61 1,3-beta-D-Glucan[c] + 0.458 Glycogen[c] + 0.026 alpha,alpha-Trehalose[c] =&gt; Carbohydrates[c]</t>
  </si>
  <si>
    <t>1.18 dAMP[c] + 0.82 dCMP[c] + 0.82 dGMP[c] + 1.18 dTMP[c] =&gt; DNA[c]</t>
  </si>
  <si>
    <t>0.943 L-Alanine[c] + 0.595 L-Arginine[c] + 0.388 L-Asparagine[c] + 0.388 L-Aspartate[c] + 0.013 L-Cysteine[c] + 0.819 L-Glutamine[c] + 0.819 L-Glutamate[c] + 0.629 Glycine[c] + 0.158 L-Histidine[c] + 0.364 L-Isoleucine[c] + 0.617 L-Leucine[c] + 0.559 L-Lysine[c] + 0.068 L-Methionine[c] + 0.135 L-Ornithine[c] + 0.268 L-Phenylalanine[c] + 0.324 L-Proline[c] + 0.568 L-Serine[c] + 0.51 L-Threonine[c] + 0.124 L-Tryptophan[c] + 0.188 L-Tyrosine[c] + 0.493 L-Valine[c] =&gt; Protein[c]</t>
  </si>
  <si>
    <t>0.7727 AMP[c] + 0.7576 CMP[c] + 0.7727 GMP[c] + 1.0152 UMP[c] =&gt; RNA[c]</t>
  </si>
  <si>
    <t>(S)-Malate[m] + NAD+[m] =&gt; Pyruvate[m] + CO2[m] + NADH[m] + H+[m]</t>
  </si>
  <si>
    <t>Glycerone phosphate[c] + NADH[c] + H+[c] =&gt; sn-Glycerol 3-phosphate[c] + NAD+[c]</t>
  </si>
  <si>
    <t>Diphosphate[c] + H2O[c] =&gt; 2 Orthophosphate[c] + H+[c]</t>
  </si>
  <si>
    <t>Diphosphate[m] + H2O[m] =&gt; 2 Orthophosphate[m] + H+[m]</t>
  </si>
  <si>
    <t>h2oOUT</t>
  </si>
  <si>
    <t>H2O[b]</t>
  </si>
  <si>
    <t>m1349</t>
  </si>
  <si>
    <t>Water mitochondrial permease</t>
  </si>
  <si>
    <t>H2O[e] &lt;=&gt; H2O[b]</t>
  </si>
  <si>
    <t>ATP[v] + Glutathione[c] + H2O[v] &lt;=&gt; ADP[v] + Glutathione[v] + Orthophosphate[v] + H+[v]</t>
  </si>
  <si>
    <t>2-Oxoglutarate[c] + NH3[c] + NADPH[c] + H+[c] =&gt; L-Glutamate[c] + NADP+[c] + H2O[c]</t>
  </si>
  <si>
    <t>2.26 ATP[c] + 2.26 H2O[c] =&gt; 2.26 ADP[c] + 2.26 Orthophosphate[c]</t>
  </si>
  <si>
    <t>Maintenance</t>
  </si>
  <si>
    <t>CO2[c] &lt;=&gt; CO2[e]</t>
  </si>
  <si>
    <t>R01529</t>
  </si>
  <si>
    <t>D-Ribulose 5-phosphate[c] &lt;=&gt; D-Xylulose 5-phosphate[c]</t>
  </si>
  <si>
    <t>5.1.3.1</t>
  </si>
  <si>
    <t>D-Ribulose-5-phosphate 3-epimerase</t>
  </si>
  <si>
    <t>FADH2[m] + Ubiquinone[m] =&gt; FAD[m] + Ubiquinol[m]</t>
  </si>
  <si>
    <t>inoIN</t>
  </si>
  <si>
    <t>PAS_chr2-1_0489</t>
  </si>
  <si>
    <t>m1350</t>
  </si>
  <si>
    <t>myo-inositol[b] =&gt; myo-inositol[c]</t>
  </si>
  <si>
    <t>myo-inositol[b]</t>
  </si>
  <si>
    <t>myo-inositol</t>
  </si>
  <si>
    <t>Glycerone phosphate[m] + NADH[m] + H+[m] =&gt; sn-Glycerol 3-phosphate[m] + NAD+[m]</t>
  </si>
  <si>
    <t>Oxygen[m] + 4 Ferrocytochrome c[m] + 8 H+[m] =&gt; 4 Ferricytochrome c[m] + 2 H2O[m] + 4 H+[c]</t>
  </si>
  <si>
    <t>ADP[m] + Orthophosphate[m] + 2 H+[c] =&gt; ATP[m] + H2O[m] + 3 H+[m]</t>
  </si>
  <si>
    <t>ADP[v] + Orthophosphate[v] + 2 H+[c] =&gt; ATP[v] + H2O[v] + 3 H+[v]</t>
  </si>
  <si>
    <t>Formate[b] =&gt; Formate[e]</t>
  </si>
  <si>
    <t>Formate[e] =&gt; Formate[c]</t>
  </si>
  <si>
    <t>forIN</t>
  </si>
  <si>
    <t>Formate permease</t>
  </si>
  <si>
    <t>Formate[b]</t>
  </si>
  <si>
    <t>Formate[e]</t>
  </si>
  <si>
    <t>m1351</t>
  </si>
  <si>
    <t>m1352</t>
  </si>
  <si>
    <t>S-(Hydroxymethyl)glutathione[c] + NAD+[c] =&gt; S-Formylglutathione[c] + NADH[c] + H+[c]</t>
  </si>
  <si>
    <t>PAS_chr4_0416</t>
  </si>
  <si>
    <t>R00369</t>
  </si>
  <si>
    <t>L-Alanine:glyoxylate aminotransferase</t>
  </si>
  <si>
    <t>2.6.1.44</t>
  </si>
  <si>
    <t>L-Alanine[c] + Glyoxylate[c] =&gt; Glycine[c] + Pyruvate[c]</t>
  </si>
  <si>
    <t>Isocitrate[c] =&gt; Succinate[c] + Glyoxylate[c]</t>
  </si>
  <si>
    <t>Pyruvate[p]</t>
  </si>
  <si>
    <t>Pyruvate[p] =&gt; Pyruvate[c]</t>
  </si>
  <si>
    <t>NH3[p]</t>
  </si>
  <si>
    <t>NH3[p] =&gt; NH3[c]</t>
  </si>
  <si>
    <t>dalaIN</t>
  </si>
  <si>
    <t>Peroxisomal trasnport</t>
  </si>
  <si>
    <t>D-Alanine[b]</t>
  </si>
  <si>
    <t>D-Alanine[p]</t>
  </si>
  <si>
    <t>D-Alanine</t>
  </si>
  <si>
    <t>m1354</t>
  </si>
  <si>
    <t>m1355</t>
  </si>
  <si>
    <t>m1357</t>
  </si>
  <si>
    <t>D-Alanine[e]</t>
  </si>
  <si>
    <t>m1358</t>
  </si>
  <si>
    <t>D-Alanine[e] &lt;=&gt; D-Alanine[p]</t>
  </si>
  <si>
    <t>D-Alanine[b] &lt;=&gt; D-Alanine[e]</t>
  </si>
  <si>
    <t>obo.chebi:CHEBI:16978</t>
  </si>
  <si>
    <t>m1359</t>
  </si>
  <si>
    <t>(9Z)-Octadecenoic acid[b] =&gt; (9Z)-Octadecenoic acid[e]</t>
  </si>
  <si>
    <t>(S)-Malate[p] + H+[p] &lt;=&gt; (S)-Malate[c]</t>
  </si>
  <si>
    <t>Oxaloacetate[c] + H+[p] &lt;=&gt; Oxaloacetate[p]</t>
  </si>
  <si>
    <t>D-Alanine[p] + Oxygen[p] + H2O[c] =&gt; Pyruvate[p] + NH3[p] + H2O2[p]</t>
  </si>
  <si>
    <t>L-Alanine[b] &lt;=&gt; L-Alanine[e]</t>
  </si>
  <si>
    <t>L-Proline[b] &lt;=&gt; L-Proline[e]</t>
  </si>
  <si>
    <t>L-Methionine[b] &lt;=&gt; L-Methionine[e]</t>
  </si>
  <si>
    <t>L-Arginine[b] &lt;=&gt; L-Arginine[e]</t>
  </si>
  <si>
    <t>L-Lysine[b] &lt;=&gt; L-Lysine[e]</t>
  </si>
  <si>
    <t>L-Asparagine[b] &lt;=&gt; L-Asparagine[e]</t>
  </si>
  <si>
    <t>L-Aspartate[b] &lt;=&gt; L-Aspartate[e]</t>
  </si>
  <si>
    <t>L-Cysteine[b] &lt;=&gt; L-Cysteine[e]</t>
  </si>
  <si>
    <t>L-Glutamine[b] &lt;=&gt; L-Glutamine[e]</t>
  </si>
  <si>
    <t>L-Glutamate[b] &lt;=&gt; L-Glutamate[e]</t>
  </si>
  <si>
    <t>Glycine[b] &lt;=&gt; Glycine[e]</t>
  </si>
  <si>
    <t>L-Histidine[b] &lt;=&gt; L-Histidine[e]</t>
  </si>
  <si>
    <t>L-Isoleucine[b] &lt;=&gt; L-Isoleucine[e]</t>
  </si>
  <si>
    <t>L-Leucine[b] &lt;=&gt; L-Leucine[e]</t>
  </si>
  <si>
    <t>L-Ornithine[b] &lt;=&gt; L-Ornithine[e]</t>
  </si>
  <si>
    <t>L-Phenylalanine[b] &lt;=&gt; L-Phenylalanine[e]</t>
  </si>
  <si>
    <t>L-Serine[b] &lt;=&gt; L-Serine[e]</t>
  </si>
  <si>
    <t>L-Threonine[b] &lt;=&gt; L-Threonine[e]</t>
  </si>
  <si>
    <t>L-Tryptophan[b] &lt;=&gt; L-Tryptophan[e]</t>
  </si>
  <si>
    <t>L-Tyrosine[b] &lt;=&gt; L-Tyrosine[e]</t>
  </si>
  <si>
    <t>glynIN</t>
  </si>
  <si>
    <t>thrnIN</t>
  </si>
  <si>
    <t>trpIN</t>
  </si>
  <si>
    <t>NADH[m] + 1 H+[m] + Ubiquinone[m] =&gt; NAD+[m] + Ubiquinol[m] + 0 H+[c]</t>
  </si>
  <si>
    <t>Ubiquinol[m] + 2 Ferricytochrome c[m] + 2 H+[m] =&gt; Ubiquinone[m] + 2 Ferrocytochrome c[m] + 2 H+[c]</t>
  </si>
  <si>
    <t>2 H2O2[p] =&gt; 0 Oxygen[p] + 2 H2O[p]</t>
  </si>
  <si>
    <t>0.332080662632883 L-Alanine[c] + 0.195850872648503 L-Arginine[c] + 0.153820201321865 L-Asparagine[c] + 0.153820201321865 L-Aspartate[c] + 0.00575387286740144 L-Cysteine[c] + 0.268897658669894 L-Glutamine[c] + 0.268897658669894 L-Glutamate[c] + 0.24034748948974 Glycine[c] + 0.059840277820975 L-Histidine[c] + 0.145435986572223 L-Isoleucine[c] + 0.242868233793554 L-Leucine[c] + 0.222373486627762 L-Lysine[c] + 0.0248786503028596 L-Methionine[c] + 0.0402223112825968 L-Ornithine[c] + 0.105323272868053 L-Phenylalanine[c] + 0.136229789984381 L-Proline[c] + 0.220181535059229 L-Serine[c] + 0.195412482334796 L-Threonine[c] + 0.0460309829392115 L-Tryptophan[c] + 0.0746359509085787 L-Tyrosine[c] + 0.202974715246238 L-Valine[c] + 1.701 1,3-beta-D-Glucan[c] + 0.1689 Glycogen[c] + 0.0096 alpha,alpha-Trehalose[c] + 0.00118 dAMP[c] + 0.00082 dCMP[c] + 0.00082 dGMP[c] + 0.00118 dTMP[c] + 0.051 AMP[c] + 0.05 CMP[c] + 0.051 GMP[c] + 0.067 UMP[c] + 0.0007 Episterol[c] + 0.0388 Ergosterol[c] + 0.0007 Fecosterol[c] + 0.0002 Lanosterol[c] + 0.002 Zymosterol[c] + 0.16654 Hexadecanoic acid[c] + 0.05956 (9Z)-Hexadecenoic acid[c] + 0.03292 Octadecanoic acid[c] + 0.33054 (9Z)-Octadecenoic acid[c] + 0.20522 (9Z,12Z)-Octadecadienoic acid[c] + 0.20522 (9Z,12Z,15Z)-Octadecatrienoic acid[c] + 0.002 Cardiolipin[c] + 0.001 1,2-Diacyl-sn-glycerol 3-phosphate[c] + 0.116 Phosphatidylcholine[c] + 0.064 Phosphatidylethanolamine[c] + 0.001 Phosphatidylserine[c] + 0.003 1-Phosphatidyl-D-myo-inositol[c] + 40.7 ATP[c] + 40.7 H2O[c] =&gt; 40.7 ADP[c] + 40.7 Orthophosphate[c] + Biomass[c]</t>
  </si>
  <si>
    <t>(S)-Lactate[e] &lt;=&gt; (S)-Lactate[c]</t>
  </si>
  <si>
    <t>(R)-Lactate[e] &lt;=&gt; (R)-Lactate[c]</t>
  </si>
  <si>
    <t>Pyruvate[e] &lt;=&gt; Pyruvate[c]</t>
  </si>
  <si>
    <t>alpha,alpha-Trehalose[e] =&gt; alpha,alpha-Trehalose[c]</t>
  </si>
  <si>
    <t>L-Alanine[e] &lt;=&gt; L-Alanine[c]</t>
  </si>
  <si>
    <t>L-Proline[e] &lt;=&gt; L-Proline[c]</t>
  </si>
  <si>
    <t>L-Methionine[e] &lt;=&gt; L-Methionine[c]</t>
  </si>
  <si>
    <t>L-Arginine[e] &lt;=&gt; L-Arginine[c]</t>
  </si>
  <si>
    <t>L-Lysine[e] &lt;=&gt; L-Lysine[c]</t>
  </si>
  <si>
    <t>L-Asparagine[e] &lt;=&gt; L-Asparagine[c]</t>
  </si>
  <si>
    <t>L-Aspartate[e] &lt;=&gt; L-Aspartate[c]</t>
  </si>
  <si>
    <t>L-Cysteine[e] &lt;=&gt; L-Cysteine[c]</t>
  </si>
  <si>
    <t>L-Glutamine[e] &lt;=&gt; L-Glutamine[c]</t>
  </si>
  <si>
    <t>L-Glutamate[e] &lt;=&gt; L-Glutamate[c]</t>
  </si>
  <si>
    <t>Glycine[e] &lt;=&gt; Glycine[c]</t>
  </si>
  <si>
    <t>L-Histidine[e] &lt;=&gt; L-Histidine[c]</t>
  </si>
  <si>
    <t>L-Isoleucine[e] &lt;=&gt; L-Isoleucine[c]</t>
  </si>
  <si>
    <t>L-Leucine[e] &lt;=&gt; L-Leucine[c]</t>
  </si>
  <si>
    <t>L-Ornithine[e] &lt;=&gt; L-Ornithine[c]</t>
  </si>
  <si>
    <t>L-Phenylalanine[e] &lt;=&gt; L-Phenylalanine[c]</t>
  </si>
  <si>
    <t>L-Serine[e] &lt;=&gt; L-Serine[c]</t>
  </si>
  <si>
    <t>L-Threonine[e] &lt;=&gt; L-Threonine[c]</t>
  </si>
  <si>
    <t>L-Tryptophan[e] &lt;=&gt; L-Tryptophan[c]</t>
  </si>
  <si>
    <t>L-Tyrosine[e] &lt;=&gt; L-Tyrosine[c]</t>
  </si>
  <si>
    <t>L-Valine[e] &lt;=&gt; L-Valine[c]</t>
  </si>
  <si>
    <t>Acetate[e] &lt;=&gt; Acetate[c]</t>
  </si>
  <si>
    <t>Uptake of D-Alanine</t>
  </si>
  <si>
    <t>Peroxisomal transport of D-Alanine</t>
  </si>
  <si>
    <t>R05861</t>
  </si>
  <si>
    <t>D-alanine:oxygen oxidoreductase (deaminating)</t>
  </si>
  <si>
    <t>0.5591 L-Alanine[c] + 0.43 L-Arginine[c] + 0.215 L-Asparagine[c] + 0.387 L-Aspartate[c] + 0.215 L-Cysteine[c] + 0.4731 L-Glutamate[c] + 0.55901 L-Glutamine[c] + 0.6021 Glycine[c] + 0.172 L-Histidine[c] + 0.215 L-Isoleucine[c] + 0.7741 L-Leucine[c] + 0.387 L-Lysine[c] + 0.043 L-Methionine[c] + 0.387 L-Phenylalanine[c] + 0.5161 L-Proline[c] + 1.3761 L-Serine[c] + 0.7311 L-Threonine[c] + 0.086 L-Tryptophan[c] + 0.387 L-Tyrosine[c] + 0.6451 L-Valine[c] + 39.3881 ATP[c] + 39.3881 H2O[c] =&gt; FABaa[c] + 39.3881 Orthophosphate[c] + 39.3881 ADP[c]</t>
  </si>
  <si>
    <t>FAB[c] =&gt; FAB[e]</t>
  </si>
  <si>
    <t>FAB[e] =&gt; FAB[b]</t>
  </si>
  <si>
    <t xml:space="preserve">FAB, polymerization of amino acids </t>
  </si>
  <si>
    <t>FAB, polymerization of nucleotides</t>
  </si>
  <si>
    <t>FAB, polymerization of deoxynucleotides</t>
  </si>
  <si>
    <t>FAB biosynthesis</t>
  </si>
  <si>
    <t>Extracellular transport of FAB</t>
  </si>
  <si>
    <t>Take out of FAB</t>
  </si>
  <si>
    <t>FABaa</t>
  </si>
  <si>
    <t>FABrna</t>
  </si>
  <si>
    <t>FABdna</t>
  </si>
  <si>
    <t>FABprot</t>
  </si>
  <si>
    <t>FAB</t>
  </si>
  <si>
    <t>FABout</t>
  </si>
  <si>
    <t>Biosynthesis of FAB</t>
  </si>
  <si>
    <t>Transport of FAB</t>
  </si>
  <si>
    <t>FABaa[c]</t>
  </si>
  <si>
    <t>FABrna[c]</t>
  </si>
  <si>
    <t>FABdna[c]</t>
  </si>
  <si>
    <t>FAB[c]</t>
  </si>
  <si>
    <t>FAB[e]</t>
  </si>
  <si>
    <t>FAB[b]</t>
  </si>
  <si>
    <t>m1360</t>
  </si>
  <si>
    <t>m1361</t>
  </si>
  <si>
    <t>m1362</t>
  </si>
  <si>
    <t>m1363</t>
  </si>
  <si>
    <t>m1364</t>
  </si>
  <si>
    <t>m1365</t>
  </si>
  <si>
    <t>FABtransp</t>
  </si>
  <si>
    <t>1.182 dAMP[c] + 0.737 dTMP[c] + 0.569 dGMP[c] + 0.584 dCMP[c] + 10.447 ATP[c] + 10.447 H2O[c] =&gt; FABdna[c] + 10.447 ADP[c] + 10.447 Orthophosphate[c]</t>
  </si>
  <si>
    <t>0.737 AMP[c] + 1.182 UMP[c] + 0.584 GMP[c] + 0.569 CMP[c] + 7.374 ATP[c] + 7.374 H2O[c] =&gt; FABrna[c] + 7.374 ADP[c] + 7.374 Orthophosphate[c]</t>
  </si>
  <si>
    <t>1.1.1.284</t>
  </si>
  <si>
    <t>ATP[c] + alpha-D-Glucose[e] =&gt; ADP[c] + alpha-D-Glucose 6-phosphate[c]</t>
  </si>
  <si>
    <t>alpha-D-Glucose 6-phosphate[c] &lt;=&gt; beta-D-Fructose 6-phosphate[c]</t>
  </si>
  <si>
    <t>beta-D-Fructose 1,6-bisphosphate[c] &lt;=&gt; Glycerone phosphate[c] + D-Glyceraldehyde 3-phosphate[c]</t>
  </si>
  <si>
    <t>D-Glyceraldehyde 3-phosphate[c] + Orthophosphate[c] + NAD+[c] &lt;=&gt; 3-Phospho-D-glyceroyl phosphate[c] + NADH[c] + H+[c]</t>
  </si>
  <si>
    <t>ATP[c] + 3-Phospho-D-glycerate[c] &lt;=&gt; ADP[c] + 3-Phospho-D-glyceroyl phosphate[c]</t>
  </si>
  <si>
    <t>ADP[c] + Phosphoenolpyruvate[c] =&gt; ATP[c] + Pyruvate[c]</t>
  </si>
  <si>
    <t>alpha-D-Glucose 1-phosphate[c] &lt;=&gt; alpha-D-Glucose 6-phosphate[c]</t>
  </si>
  <si>
    <t>UTP[c] + alpha-D-Glucose 1-phosphate[c] &lt;=&gt; Diphosphate[c] + UDP-glucose[c]</t>
  </si>
  <si>
    <t>UDP-glucose[c] =&gt; UDP[c] + 1,3-beta-D-Glucan[c]</t>
  </si>
  <si>
    <t>H2O[c] + alpha,alpha'-Trehalose 6-phosphate[c] =&gt; Orthophosphate[c] + alpha,alpha-Trehalose[c]</t>
  </si>
  <si>
    <t>UDP-glucose[c] =&gt; Glycogen[c] + H+[c] + UDP[c]</t>
  </si>
  <si>
    <t>CoA[m] + [Dihydrolipoyllysine-residue acetyltransferase] S-acetyldihydrolipoyllysine[m] =&gt; Acetyl-CoA[m] + Enzyme N6-(dihydrolipoyl)lysine[m]</t>
  </si>
  <si>
    <t>CoA[m] + O-Acetylcarnitine[m] =&gt; Acetyl-CoA[m] + Carnitine[m]</t>
  </si>
  <si>
    <t>CoA[c] + O-Acetylcarnitine[c] =&gt; Acetyl-CoA[c] + Carnitine[c]</t>
  </si>
  <si>
    <t>Acetyl-CoA[c] + H2O[c] + Glyoxylate[c] =&gt; (S)-Malate[c] + CoA[c]</t>
  </si>
  <si>
    <t>Acetyl-CoA[p] + H2O[p] + Glyoxylate[p] =&gt; (S)-Malate[p] + CoA[p]</t>
  </si>
  <si>
    <t>Acetyl-CoA[c] + 3-Methyl-2-oxobutanoic acid[c] + H2O[c] =&gt; (2S)-2-Isopropylmalate[c] + CoA[c]</t>
  </si>
  <si>
    <t>ATP[m] + Acetyl-CoA[m] + CO2[m] =&gt; ADP[m] + Orthophosphate[m] + Malonyl-CoA[m]</t>
  </si>
  <si>
    <t>ATP[c] + Acetyl-CoA[c] + CO2[c] =&gt; ADP[c] + Orthophosphate[c] + Malonyl-CoA[c]</t>
  </si>
  <si>
    <t>Acetyl-CoA[m] + H2O[m] + 2-Oxoglutarate[m] =&gt; Homocitrate[m] + CoA[m]</t>
  </si>
  <si>
    <t>CoA[p] + Acetoacetyl-CoA[p] =&gt; 2 Acetyl-CoA[p]</t>
  </si>
  <si>
    <t>ATP[c] + Pyruvate[c] + CO2[c] =&gt; ADP[c] + Orthophosphate[c] + Oxaloacetate[c]</t>
  </si>
  <si>
    <t>2 Pyruvate[m] =&gt; 2-Acetolactate[m] + CO2[m]</t>
  </si>
  <si>
    <t>Acetyl-CoA[c] + H2O[c] =&gt; CoA[c] + Acetate[c]</t>
  </si>
  <si>
    <t>Pyruvate[c] &lt;=&gt; Acetaldehyde[c] + CO2[c]</t>
  </si>
  <si>
    <t>Ethanol[m] + NAD+[m] &lt;=&gt; Acetaldehyde[m] + NADH[m] + H+[m]</t>
  </si>
  <si>
    <t>Acetaldehyde[m] + NAD+[m] + H2O[m] =&gt; Acetate[m] + NADH[m] + H+[m]</t>
  </si>
  <si>
    <t>Acetaldehyde[c] + NAD+[c] + H2O[c] =&gt; Acetate[c] + NADH[c] + H+[c]</t>
  </si>
  <si>
    <t>ATP[c] + Acetate[c] + CoA[c] =&gt; AMP[c] + Diphosphate[c] + Acetyl-CoA[c]</t>
  </si>
  <si>
    <t>Acetyl-CoA[m] + H2O[m] + Oxaloacetate[m] =&gt; Citrate[m] + CoA[m]</t>
  </si>
  <si>
    <t>Acetyl-CoA[p] + H2O[p] + Oxaloacetate[p] =&gt; Citrate[p] + CoA[p]</t>
  </si>
  <si>
    <t>Citrate[p] &lt;=&gt; Isocitrate[p]</t>
  </si>
  <si>
    <t>Citrate[c] &lt;=&gt; Isocitrate[c]</t>
  </si>
  <si>
    <t>Isocitrate[m] + NAD+[m] =&gt; Oxalosuccinate[m] + NADH[m] + H+[m]</t>
  </si>
  <si>
    <t>Oxalosuccinate[c] =&gt; 2-Oxoglutarate[c] + CO2[c]</t>
  </si>
  <si>
    <t>Oxalosuccinate[m] =&gt; 2-Oxoglutarate[m] + CO2[m]</t>
  </si>
  <si>
    <t>Enzyme N6-(dihydrolipoyl)lysine[m] + NAD+[m] =&gt; Enzyme N6-(lipoyl)lysine[m] + NADH[m] + H+[m]</t>
  </si>
  <si>
    <t>(S)-Malate[m] &lt;=&gt; Fumarate[m] + H2O[m]</t>
  </si>
  <si>
    <t>(S)-Malate[c] &lt;=&gt; Fumarate[c] + H2O[c]</t>
  </si>
  <si>
    <t>(S)-Malate[c] + NAD+[c] &lt;=&gt; Oxaloacetate[c] + NADH[c] + H+[c]</t>
  </si>
  <si>
    <t>(S)-Malate[m] + NAD+[m] &lt;=&gt; Oxaloacetate[m] + NADH[m] + H+[m]</t>
  </si>
  <si>
    <t>Succinate[m] + FAD[m] &lt;=&gt; FADH2[m] + Fumarate[m]</t>
  </si>
  <si>
    <t>NH3[b] =&gt; NH3[e]</t>
  </si>
  <si>
    <t>Oxygen[b] =&gt; Oxygen[e]</t>
  </si>
  <si>
    <t>Oxaloacetate[p] + NADH[p] + H+[p] =&gt; (S)-Malate[p] + NAD+[p]</t>
  </si>
  <si>
    <t>Isocitrate[p] =&gt; Succinate[p] + Glyoxylate[p]</t>
  </si>
  <si>
    <t>Glycolate[c] + Oxygen[c] =&gt; Glyoxylate[c] + H2O2[c]</t>
  </si>
  <si>
    <t>alpha-D-Glucose 6-phosphate[c] + NADP+[c] =&gt; D-Glucono-1,5-lactone 6-phosphate[c] + NADPH[c] + H+[c]</t>
  </si>
  <si>
    <t>D-Ribose 5-phosphate[c] &lt;=&gt; D-Ribulose 5-phosphate[c]</t>
  </si>
  <si>
    <t>Sedoheptulose 7-phosphate[c] + D-Glyceraldehyde 3-phosphate[c] &lt;=&gt; D-Ribose 5-phosphate[c] + D-Xylulose 5-phosphate[c]</t>
  </si>
  <si>
    <t>Sedoheptulose 7-phosphate[c] + D-Glyceraldehyde 3-phosphate[c] &lt;=&gt; D-Erythrose 4-phosphate[c] + beta-D-Fructose 6-phosphate[c]</t>
  </si>
  <si>
    <t>beta-D-Fructose 6-phosphate[c] + D-Glyceraldehyde 3-phosphate[c] &lt;=&gt; D-Erythrose 4-phosphate[c] + D-Xylulose 5-phosphate[c]</t>
  </si>
  <si>
    <t>beta-D-Glucose[c] + NADP+[c] =&gt; D-Glucono-1,5-lactone[c] + NADPH[c] + H+[c]</t>
  </si>
  <si>
    <t>D-Xylulose 5-phosphate[p] + Formaldehyde[p] =&gt; D-Glyceraldehyde 3-phosphate[p] + Glycerone[p]</t>
  </si>
  <si>
    <t>Formate[c] + NAD+[c] =&gt; CO2[c] + NADH[c] + H+[c]</t>
  </si>
  <si>
    <t>L-Alanine[c] + 2-Oxoglutarate[c] &lt;=&gt; Pyruvate[c] + L-Glutamate[c]</t>
  </si>
  <si>
    <t>N-(L-Arginino)succinate[c] =&gt; Fumarate[c] + L-Arginine[c]</t>
  </si>
  <si>
    <t>L-Asparagine[c] + H2O[c] =&gt; L-Aspartate[c] + NH3[c]</t>
  </si>
  <si>
    <t>ATP[c] + L-Aspartate[c] + L-Glutamine[c] + H2O[c] =&gt; AMP[c] + Diphosphate[c] + L-Asparagine[c] + L-Glutamate[c]</t>
  </si>
  <si>
    <t>L-Glutamine[c] + 2-Oxoglutarate[c] + NADPH[c] + H+[c] =&gt; 2 L-Glutamate[c] + NADP+[c]</t>
  </si>
  <si>
    <t>L-Glutamine[c] + 2-Oxoglutarate[c] + NADH[c] + H+[c] =&gt; 2 L-Glutamate[c] + NAD+[c]</t>
  </si>
  <si>
    <t>ATP[c] + L-Glutamate[c] + NH3[c] =&gt; ADP[c] + Orthophosphate[c] + L-Glutamine[c]</t>
  </si>
  <si>
    <t>L-Glutamine[c] + beta-D-Fructose 6-phosphate[c] =&gt; L-Glutamate[c] + D-Glucosamine 6-phosphate[c]</t>
  </si>
  <si>
    <t>L-Glutamine[c] + 5-Phospho-alpha-D-ribose 1-diphosphate[c] + H2O[c] =&gt; 5-Phosphoribosylamine[c] + Diphosphate[c] + L-Glutamate[c]</t>
  </si>
  <si>
    <t>(S)-1-Pyrroline-5-carboxylate[m] + NAD+[m] + 2 H2O[m] =&gt; L-Glutamate[m] + NADH[m] + H+[m]</t>
  </si>
  <si>
    <t>L-Glutamate[c] =&gt; 4-Aminobutanoate[c] + CO2[c]</t>
  </si>
  <si>
    <t>Acetyl-CoA[m] + L-Glutamate[m] =&gt; CoA[m] + N-Acetyl-L-glutamate[m]</t>
  </si>
  <si>
    <t>N-Acetyl-L-glutamate 5-semialdehyde[m] + L-Glutamate[m] =&gt; N-Acetylornithine[m] + 2-Oxoglutarate[m]</t>
  </si>
  <si>
    <t>N-Acetylornithine[c] + H2O[c] =&gt; Acetate[c] + L-Ornithine[c]</t>
  </si>
  <si>
    <t>N-Acetylornithine[m] + L-Glutamate[m] =&gt; L-Ornithine[m] + N-Acetyl-L-glutamate[m]</t>
  </si>
  <si>
    <t>L-Arginine[c] + H2O[c] =&gt; L-Ornithine[c] + Urea[c]</t>
  </si>
  <si>
    <t>(S)-1-Pyrroline-5-carboxylate[c] + NADH[c] + H+[c] =&gt; L-Proline[c] + NAD+[c]</t>
  </si>
  <si>
    <t>L-erythro-4-Hydroxyglutamate[c] + 2-Oxoglutarate[c] =&gt; D-4-Hydroxy-2-oxoglutarate[c] + L-Glutamate[c]</t>
  </si>
  <si>
    <t>D-4-Hydroxy-2-oxoglutarate[c] =&gt; Pyruvate[c] + Glyoxylate[c]</t>
  </si>
  <si>
    <t>Homocitrate[m] &lt;=&gt; Homo-cis-aconitate[m] + H2O[m]</t>
  </si>
  <si>
    <t>N6-(L-1,3-Dicarboxypropyl)-L-lysine[c] + NAD+[c] + H2O[c] &lt;=&gt; L-Lysine[c] + 2-Oxoglutarate[c] + NADH[c] + H+[c]</t>
  </si>
  <si>
    <t>L-2-Aminoadipate 6-semialdehyde[c] + NAD+[c] + H2O[c] =&gt; L-2-Aminoadipate[c] + NADH[c] + H+[c]</t>
  </si>
  <si>
    <t>(S)-3-Hydroxybutanoyl-CoA[c] + NAD+[c] =&gt; Acetoacetyl-CoA[c] + NADH[c] + H+[c]</t>
  </si>
  <si>
    <t>2-(alpha-Hydroxyethyl)thiamine diphosphate[m] + Pyruvate[m] =&gt; 2-Acetolactate[m] + Thiamin diphosphate[m]</t>
  </si>
  <si>
    <t>3-Methyl-2-oxobutanoic acid[c] + L-Glutamate[c] &lt;=&gt; L-Valine[c] + 2-Oxoglutarate[c]</t>
  </si>
  <si>
    <t>(2S)-2-Isopropylmalate[c] &lt;=&gt; 2-Isopropylmaleate[c] + H2O[c]</t>
  </si>
  <si>
    <t>4-Methyl-2-oxopentanoate[c] + L-Glutamate[c] &lt;=&gt; L-Leucine[c] + 2-Oxoglutarate[c]</t>
  </si>
  <si>
    <t>(S)-3-Methyl-2-oxopentanoic acid[c] + L-Glutamate[c] &lt;=&gt; L-Isoleucine[c] + 2-Oxoglutarate[c]</t>
  </si>
  <si>
    <t>(S)-Methylmalonate semialdehyde[m] + CoA[m] + NAD+[c] =&gt; Propanoyl-CoA[m] + CO2[m] + NADH[m] + H+[m]</t>
  </si>
  <si>
    <t>CoA[m] + 2-Methylacetoacetyl-CoA[m] =&gt; Propanoyl-CoA[m] + Acetyl-CoA[m]</t>
  </si>
  <si>
    <t>(S)-3-Hydroxy-3-methylglutaryl-CoA[m] =&gt; Acetyl-CoA[m] + Acetoacetate[m]</t>
  </si>
  <si>
    <t>(S)-3-Methyl-2-oxopentanoic acid[c] &lt;=&gt; 2-Methylbutanal[c] + CO2[c]</t>
  </si>
  <si>
    <t>Phosphoenolpyruvate[c] + D-Erythrose 4-phosphate[c] + H2O[c] =&gt; 2-Dehydro-3-deoxy-D-arabino-heptonate 7-phosphate[c] + Orthophosphate[c]</t>
  </si>
  <si>
    <t>Phosphoenolpyruvate[c] + Shikimate 3-phosphate[c] =&gt; Orthophosphate[c] + 5-O-(1-Carboxyvinyl)-3-phosphoshikimate[c]</t>
  </si>
  <si>
    <t>5-O-(1-Carboxyvinyl)-3-phosphoshikimate[c] =&gt; Chorismate[c] + Orthophosphate[c]</t>
  </si>
  <si>
    <t>Phenylpyruvate[c] + L-Glutamate[c] &lt;=&gt; L-Phenylalanine[c] + 2-Oxoglutarate[c]</t>
  </si>
  <si>
    <t>3-(4-Hydroxyphenyl)pyruvate[c] + L-Glutamate[c] &lt;=&gt; L-Tyrosine[c] + 2-Oxoglutarate[c]</t>
  </si>
  <si>
    <t>Anthranilate[c] + 5-Phospho-alpha-D-ribose 1-diphosphate[c] =&gt; N-(5-Phospho-D-ribosyl)anthranilate[c] + Diphosphate[c]</t>
  </si>
  <si>
    <t>L-Serine[c] + Indoleglycerol phosphate[c] =&gt; L-Tryptophan[c] + D-Glyceraldehyde 3-phosphate[c] + H2O[c]</t>
  </si>
  <si>
    <t>Phenylacetic acid[c] =&gt; 4-Hydroxyphenylacetate[c]</t>
  </si>
  <si>
    <t>4-Fumarylacetoacetate[c] + H2O[c] =&gt; Acetoacetate[c] + Fumarate[c]</t>
  </si>
  <si>
    <t>4-Hydroxyphenylacetate[c] + Oxygen[c] + NADH[c] + H+[c] =&gt; Homogentisate[c] + NAD+[c] + H2O[c]</t>
  </si>
  <si>
    <t>2-Aminomuconate[c] + NADH[c] + H+[c] + H2O[c] =&gt; 2-Oxoadipate[c] + NH3[c] + NAD+[c]</t>
  </si>
  <si>
    <t>L-Serine[c] + Indole[c] =&gt; L-Tryptophan[c] + H2O[c]</t>
  </si>
  <si>
    <t>3-Phospho-D-glycerate[c] + NAD+[c] =&gt; 3-Phosphonooxypyruvate[c] + NADH[c] + H+[c]</t>
  </si>
  <si>
    <t>3-Phosphonooxypyruvate[c] + L-Glutamate[c] =&gt; O-Phospho-L-serine[c] + 2-Oxoglutarate[c]</t>
  </si>
  <si>
    <t>O-Phospho-L-serine[c] + H2O[c] =&gt; L-Serine[c] + Orthophosphate[c]</t>
  </si>
  <si>
    <t>L-Serine[c] =&gt; Pyruvate[c] + NH3[c]</t>
  </si>
  <si>
    <t>L-Threonine[c] &lt;=&gt; Glycine[c] + Acetaldehyde[c]</t>
  </si>
  <si>
    <t>O-Phospho-L-homoserine[c] + H2O[c] =&gt; L-Threonine[c] + Orthophosphate[c]</t>
  </si>
  <si>
    <t>5,10-Methylenetetrahydrofolate[c] + Glycine[c] + H2O[c] &lt;=&gt; Tetrahydrofolate[c] + L-Serine[c]</t>
  </si>
  <si>
    <t>5,10-Methylenetetrahydrofolate[m] + Glycine[m] + H2O[m] &lt;=&gt; Tetrahydrofolate[m] + L-Serine[m]</t>
  </si>
  <si>
    <t>L-Serine[c] + Acetyl-CoA[c] =&gt; O-Acetyl-L-serine[c] + CoA[c]</t>
  </si>
  <si>
    <t>L-Cystathionine[c] + H2O[c] &lt;=&gt; L-Cysteine[c] + NH3[c] + 2-Oxobutanoate[c]</t>
  </si>
  <si>
    <t>3-Sulfino-L-alanine[c] + 2-Oxoglutarate[c] &lt;=&gt; 3-Sulfinylpyruvate[c] + L-Glutamate[c]</t>
  </si>
  <si>
    <t>3-Sulfinylpyruvate[c] + H2O[c] =&gt; Sulfite[c] + Pyruvate[c]</t>
  </si>
  <si>
    <t>L-Cystathionine[c] + H2O[c] =&gt; L-Homocysteine[c] + NH3[c] + Pyruvate[c]</t>
  </si>
  <si>
    <t>L-Serine[c] + Hydrogen sulfide[c] =&gt; L-Cysteine[c] + H2O[c]</t>
  </si>
  <si>
    <t>ATP[c] + L-Aspartate[c] =&gt; ADP[c] + 4-Phospho-L-aspartate[c]</t>
  </si>
  <si>
    <t>S-Adenosyl-L-methionine[c] + L-Homocysteine[c] =&gt; S-Adenosyl-L-homocysteine[c] + L-Methionine[c]</t>
  </si>
  <si>
    <t>5-Methyltetrahydrofolate[c] + L-Homocysteine[c] =&gt; Tetrahydrofolate[c] + L-Methionine[c]</t>
  </si>
  <si>
    <t>1,2-Dihydroxy-5-(methylthio)pent-1-en-3-one[c] + Oxygen[c] =&gt; 4-Methylthio-2-oxobutanoic acid[c] + Formate[c]</t>
  </si>
  <si>
    <t>ATP[c] + 5-Phosphoribosylamine[c] + Glycine[c] =&gt; ADP[c] + Orthophosphate[c] + 5'-Phosphoribosylglycinamide[c]</t>
  </si>
  <si>
    <t>ATP[c] + 5'-Phosphoribosyl-N-formylglycinamide[c] + L-Glutamine[c] + H2O[c] =&gt; ADP[c] + Orthophosphate[c] + 2-(Formamido)-N1-(5'-phosphoribosyl)acetamidine[c] + L-Glutamate[c]</t>
  </si>
  <si>
    <t>ATP[c] + 1-(5-Phospho-D-ribosyl)-5-amino-4-imidazolecarboxylate[c] + L-Aspartate[c] &lt;=&gt; ADP[c] + Orthophosphate[c] + 1-(5'-Phosphoribosyl)-5-amino-4-(N-succinocarboxamide)-imidazole[c]</t>
  </si>
  <si>
    <t>1-(5'-Phosphoribosyl)-5-amino-4-(N-succinocarboxamide)-imidazole[c] &lt;=&gt; Fumarate[c] + 1-(5'-Phosphoribosyl)-5-amino-4-imidazolecarboxamide[c]</t>
  </si>
  <si>
    <t>IMP[c] + H2O[c] &lt;=&gt; 1-(5'-Phosphoribosyl)-5-formamido-4-imidazolecarboxamide[c]</t>
  </si>
  <si>
    <t>N6-(1,2-Dicarboxyethyl)-AMP[c] &lt;=&gt; Fumarate[c] + AMP[c]</t>
  </si>
  <si>
    <t>ATP[c] + dADP[c] &lt;=&gt; ADP[c] + dATP[c]</t>
  </si>
  <si>
    <t>ATP[c] + Xanthosine 5'-phosphate[c] + L-Glutamine[c] + H2O[c] =&gt; AMP[c] + Diphosphate[c] + GMP[c] + L-Glutamate[c]</t>
  </si>
  <si>
    <t>ATP[c] + GDP[c] &lt;=&gt; ADP[c] + GTP[c]</t>
  </si>
  <si>
    <t>ATP[c] + dGDP[c] &lt;=&gt; ADP[c] + dGTP[c]</t>
  </si>
  <si>
    <t>ATP[c] + Adenosine[c] &lt;=&gt; ADP[c] + AMP[c]</t>
  </si>
  <si>
    <t>Orotidine 5'-phosphate[c] =&gt; UMP[c] + CO2[c]</t>
  </si>
  <si>
    <t>UDP-glucose[c] + H2O[c] =&gt; UMP[c] + D-Glucose 1-phosphate[c]</t>
  </si>
  <si>
    <t>ATP[c] + UMP[c] &lt;=&gt; ADP[c] + UDP[c]</t>
  </si>
  <si>
    <t>ATP[c] + UDP[c] &lt;=&gt; ADP[c] + UTP[c]</t>
  </si>
  <si>
    <t>ATP[c] + UTP[c] + NH3[c] =&gt; ADP[c] + Orthophosphate[c] + CTP[c]</t>
  </si>
  <si>
    <t>ATP[c] + dCDP[c] &lt;=&gt; ADP[c] + dCTP[c]</t>
  </si>
  <si>
    <t>Hexadecenoyl-[acyl-carrier protein][c] + H2O[c] =&gt; Acyl-carrier protein[c] + (9Z)-Hexadecenoic acid[c]</t>
  </si>
  <si>
    <t>Stearoyl-[acp][c] + 2 Ferrocytochrome b5[c] + Oxygen[c] + 2 H+[c] =&gt; (9Z)-Octadecenoyl-[acp][c] + 2 Ferricytochrome b5[c] + 2 H2O[c]</t>
  </si>
  <si>
    <t>(2E)-Eicosanoyl-CoA[c] + NADPH[c] + H+[c] =&gt; Eicosanoyl-CoA[c] + NADP+[c]</t>
  </si>
  <si>
    <t>(2E)-Docosanoyl-CoA[c] + NADPH[c] + H+[c] =&gt; Docosanoyl-CoA[c] + NADP+[c]</t>
  </si>
  <si>
    <t>(2E)-Tetracosanoyl-CoA[c] + NADPH[c] + H+[c] =&gt; Tetracosanoyl-CoA[c] + NADP+[c]</t>
  </si>
  <si>
    <t>(2E)-Hexacosanoyl-CoA[c] + NADPH[c] + H+[c] =&gt; Hexacosanoyl-CoA[c] + NADP+[c]</t>
  </si>
  <si>
    <t>CoA[p] + 3-Oxoeicosanoyl-CoA[p] =&gt; Stearoyl-CoA[p] + Acetyl-CoA[p]</t>
  </si>
  <si>
    <t>Glycerone phosphate[c] + 0.167 Palmitoyl-CoA[c] + 0.0305 Stearoyl-CoA[c] + 0.34150 (9Z)-Octadecenoyl-CoA[c] + 0.293 (9Z,12Z)-Octadecadienoyl-CoA[c] + 0.1265 (9Z,12Z,15Z)-Octadecatrienoyl-CoA[c] =&gt; CoA[c] + Acylglycerone phosphate[c]</t>
  </si>
  <si>
    <t>CTP[c] + 1,2-Diacyl-sn-glycerol 3-phosphate[c] &lt;=&gt; Diphosphate[c] + CDP-diacylglycerol[c]</t>
  </si>
  <si>
    <t>CDP-diacylglycerol[c] + L-Serine[c] &lt;=&gt; CMP[c] + Phosphatidylserine[c]</t>
  </si>
  <si>
    <t>Phosphatidylglycerol[c] + CDP-diacylglycerol[c] =&gt; Cardiolipin[c] + CMP[c]</t>
  </si>
  <si>
    <t>CDP-choline[c] + 1,2-Diacyl-sn-glycerol[c] =&gt; CMP[c] + Phosphatidylcholine[c]</t>
  </si>
  <si>
    <t>CDP-ethanolamine[c] + 1,2-Diacyl-sn-glycerol[c] =&gt; CMP[c] + Phosphatidylethanolamine[c]</t>
  </si>
  <si>
    <t>1-Acyl-sn-glycero-3-phosphocholine[c] + 0.167 Palmitoyl-CoA[c] + 0.0305 Stearoyl-CoA[c] + 0.34150 (9Z)-Octadecenoyl-CoA[c] + 0.293 (9Z,12Z)-Octadecadienoyl-CoA[c] + 0.1265 (9Z,12Z,15Z)-Octadecatrienoyl-CoA[c] =&gt; CoA[c] + Phosphatidylcholine[c]</t>
  </si>
  <si>
    <t>ATP[c] + FMN[c] =&gt; Diphosphate[c] + FAD[c]</t>
  </si>
  <si>
    <t>Dehydrodolichol diphosphate[c] &lt;=&gt; Dolichyl diphosphate[c]</t>
  </si>
  <si>
    <t>2-Hexaprenyl-3-methyl-5-hydroxy-6-methoxy-1,4-benzoquinone[m] + S-Adenosyl-L-methionine[m] =&gt; Ubiquinone[m] + S-Adenosyl-L-homocysteine[m]</t>
  </si>
  <si>
    <t>Oxygen[e] =&gt; Oxygen[c]</t>
  </si>
  <si>
    <t>EthOUT</t>
  </si>
  <si>
    <t>Ethanol[e] &lt;=&gt; Ethanol[b]</t>
  </si>
  <si>
    <t>NH3[e] &lt;=&gt; NH3[c]</t>
  </si>
  <si>
    <t>D-Xylulose[c] + NADH[c] + H+[c] =&gt; D-Arabitol[c] + NAD+[c]</t>
  </si>
  <si>
    <t>R05604</t>
  </si>
  <si>
    <t xml:space="preserve"> D-arabinitol:NAD 4-oxidoreductase</t>
  </si>
  <si>
    <t>1.1.1.11</t>
  </si>
  <si>
    <t>PAS_chr2-1_0775</t>
  </si>
  <si>
    <t>D-Xylulose[c]</t>
  </si>
  <si>
    <t>ADP[c] + D-Xylulose 5-phosphate[c] =&gt; ATP[c] + D-Xylulose[c]</t>
  </si>
  <si>
    <t>R01639</t>
  </si>
  <si>
    <t>ATP:D-xylulose 5-phosphotransferase</t>
  </si>
  <si>
    <t>2.7.1.17</t>
  </si>
  <si>
    <t>D-Xylulose</t>
  </si>
  <si>
    <t xml:space="preserve"> D-Arabitol</t>
  </si>
  <si>
    <t>m1366</t>
  </si>
  <si>
    <t>m1367</t>
  </si>
  <si>
    <t>m1368</t>
  </si>
  <si>
    <t>D-Arabitol[c]</t>
  </si>
  <si>
    <t>D-Arabitol[c] =&gt; D-Arabitol[e]</t>
  </si>
  <si>
    <t>D-Arabitol[e] =&gt; D-Arabitol[b]</t>
  </si>
  <si>
    <t>AraOUT</t>
  </si>
  <si>
    <t>Extracellular transport of Arabitol</t>
  </si>
  <si>
    <t>D-Arabitol[e]</t>
  </si>
  <si>
    <t>D-Arabitol[b]</t>
  </si>
  <si>
    <t>D-Arabitol</t>
  </si>
  <si>
    <t>m1369</t>
  </si>
  <si>
    <t>m1370</t>
  </si>
  <si>
    <t>CO2[e] =&gt; CO2[b]</t>
  </si>
  <si>
    <t>PAS_chr3_0408</t>
  </si>
  <si>
    <t>ADO</t>
  </si>
  <si>
    <t>Alternative oxidase</t>
  </si>
  <si>
    <t>Ubiquinol[m] + 2 H+[m] + 0.5 Oxygen[m] =&gt; Ubiquinone[m] + H2O[m] + 0 H+[c]</t>
  </si>
  <si>
    <t>R02340</t>
  </si>
  <si>
    <t>(1S,2R)-1-C-(indol-3-yl)glycerol 3-phosphate D-glyceraldehyde-3-phosphate lyase</t>
  </si>
  <si>
    <t>Indoleglycerol phosphate[c] &lt;=&gt; Indole[c] + D-Glyceraldehyde 3-phosphate[c]</t>
  </si>
  <si>
    <t>SBO:0000177</t>
  </si>
  <si>
    <t>0 Biomass[c] + 0.000028 FABdna[c] + 0.0029 FABrna[c] + 0.997 FABaa[c] =&gt; FAB[c]</t>
  </si>
  <si>
    <t>0.37 Protein[c] + 0.369 Carbohydrates[c] + 0.0583 RNA[c] + 0.0013 DNA[c] + 0.0756 Lipids[c] + 0 Polyphosphate[v] + 35.7 ATP[c] + 35.7 H2O[c] =&gt; 35.7 ADP[c] + 35.7 Orthophosphate[c] + Biomass[c]</t>
  </si>
  <si>
    <t>PAS_chr2-1_0456:PAS_chr3_0808:PAS_chr4_0120:PAS_chr2-2_0366:PAS_chr2-2_0235:PAS_chr3_0585:PAS_chr3_0619:PAS_chr2-2_0462:PAS_chr2-1_0359:PAS_chr1-4_0575:PAS_chr1-4_0371:PAS_chr4_0535:PAS_chr4_0355:PAS_chr3_1188:PAS_chr4_0142:PAS_chr1-4_0039</t>
  </si>
  <si>
    <t>1.6.5.3 1.6.99.3</t>
  </si>
  <si>
    <t>1.10.2.2</t>
  </si>
  <si>
    <t>PAS_chr2-1_0850:PAS_chr1-1_0322:PAS_chr1-1_0322:PAS_chr1-4_0313</t>
  </si>
  <si>
    <t>1.9.3.1</t>
  </si>
  <si>
    <t>PAS_chr3_0824:PAS_chr3_0615:PAS_chr2-1_0363:PAS_chr4_0422:PAS_chr2-2_0266:PAS_chr2-1_0115:PAS_chr2-1_0226:PAS_chr2-1_0344:PAS_chr2-2_0092:PAS_chr3_0428:PAS_chr3_0745:PAS_chr4_0449:PAS_chr4_0744</t>
  </si>
  <si>
    <t>PAS_chr1-1_0191:PAS_chr1-1_0484:PAS_chr1-4_0445:PAS_chr1-4_0465:PAS_chr2-1_0612:PAS_chr2-2_0165:PAS_chr3_0460:PAS_chr3_1236:PAS_chr3_1236:PAS_chr4_0990</t>
  </si>
  <si>
    <t>3.6.3.14</t>
  </si>
  <si>
    <t>PAS_chr3_0704:PAS_chr4_0990:PAS_chr1-1_0195:PAS_chr3_1236:PAS_chr2-1_0687:PAS_c131_0021:PAS_chr3_1040:PAS_chr1-3_0066:PAS_chr2-2_0227:PAS_chr4_0255:PAS_chr4_0674:PAS_chr1-1_0309:PAS_chr2-1_0246</t>
  </si>
  <si>
    <t>PAS_chr2-1_0456</t>
  </si>
  <si>
    <t>PAS_chr3_0808</t>
  </si>
  <si>
    <t>PAS_chr4_0120</t>
  </si>
  <si>
    <t>PAS_chr2-2_0366</t>
  </si>
  <si>
    <t>PAS_chr2-2_0235</t>
  </si>
  <si>
    <t>PAS_chr3_0585</t>
  </si>
  <si>
    <t>PAS_chr3_0619</t>
  </si>
  <si>
    <t>PAS_chr2-2_0462</t>
  </si>
  <si>
    <t>PAS_chr2-1_0359</t>
  </si>
  <si>
    <t>PAS_chr1-4_0575</t>
  </si>
  <si>
    <t>PAS_chr1-4_0371</t>
  </si>
  <si>
    <t>PAS_chr4_0535</t>
  </si>
  <si>
    <t>PAS_chr4_0355</t>
  </si>
  <si>
    <t>PAS_chr3_1188</t>
  </si>
  <si>
    <t>PAS_chr4_0142</t>
  </si>
  <si>
    <t>PAS_chr1-4_0039</t>
  </si>
  <si>
    <t>PAS_chr2-1_0850</t>
  </si>
  <si>
    <t>PAS_chr1-1_0322</t>
  </si>
  <si>
    <t>PAS_chr1-4_0313</t>
  </si>
  <si>
    <t>PAS_chr3_0824</t>
  </si>
  <si>
    <t>PAS_chr3_0615</t>
  </si>
  <si>
    <t>PAS_chr2-1_0363</t>
  </si>
  <si>
    <t>PAS_chr4_0422</t>
  </si>
  <si>
    <t>PAS_chr2-2_0266</t>
  </si>
  <si>
    <t>PAS_chr2-1_0226</t>
  </si>
  <si>
    <t>PAS_chr2-1_0344</t>
  </si>
  <si>
    <t>PAS_chr2-2_0092</t>
  </si>
  <si>
    <t>PAS_chr3_0428</t>
  </si>
  <si>
    <t>PAS_chr3_0745</t>
  </si>
  <si>
    <t>PAS_chr4_0744</t>
  </si>
  <si>
    <t>PAS_chr1-1_0191</t>
  </si>
  <si>
    <t>PAS_chr1-1_0484</t>
  </si>
  <si>
    <t>PAS_chr1-4_0445</t>
  </si>
  <si>
    <t>PAS_chr1-4_0465</t>
  </si>
  <si>
    <t>PAS_chr2-1_0612</t>
  </si>
  <si>
    <t>PAS_chr2-2_0165</t>
  </si>
  <si>
    <t>PAS_chr3_0460</t>
  </si>
  <si>
    <t>PAS_chr3_1236</t>
  </si>
  <si>
    <t>PAS_chr4_0990</t>
  </si>
  <si>
    <t>PAS_chr3_0704</t>
  </si>
  <si>
    <t>PAS_chr1-1_0195</t>
  </si>
  <si>
    <t>PAS_chr2-1_0687</t>
  </si>
  <si>
    <t>PAS_c131_0021</t>
  </si>
  <si>
    <t>PAS_chr3_1040</t>
  </si>
  <si>
    <t>PAS_chr1-3_0066</t>
  </si>
  <si>
    <t>PAS_chr2-2_0227</t>
  </si>
  <si>
    <t>PAS_chr4_0255</t>
  </si>
  <si>
    <t>PAS_chr4_0674</t>
  </si>
  <si>
    <t>PAS_chr1-1_0309</t>
  </si>
  <si>
    <t>PAS_chr2-1_0246</t>
  </si>
  <si>
    <t>Ethanol[c] + NAD+[c] &lt;=&gt; Acetaldehyde[c] + NADH[c] + H+[c]</t>
  </si>
  <si>
    <t>L-Glutamine amidohydrolase</t>
  </si>
  <si>
    <t>fatty acid desaturase 2 (delta-6 desaturase)</t>
  </si>
  <si>
    <t xml:space="preserve">tRNA-dihydrouridine synthase </t>
  </si>
  <si>
    <t xml:space="preserve">aminotransferase </t>
  </si>
  <si>
    <t>acyl-CoA desaturase</t>
  </si>
  <si>
    <t>L-Cystine ER transport</t>
  </si>
  <si>
    <t>Lysoplasmalogen ethanolamine phosphohydrolase</t>
  </si>
  <si>
    <t>Transferring nitrogenous groups</t>
  </si>
  <si>
    <t>Drain of biomass</t>
  </si>
  <si>
    <t>Drain of CO2</t>
  </si>
  <si>
    <t>Butyryl-[acyl-carrier protein] reductase</t>
  </si>
  <si>
    <t>Hexanoyl-[acyl-carrier protein] reductase</t>
  </si>
  <si>
    <t>Octanoyl-[acyl-carrier protein] reductase</t>
  </si>
  <si>
    <t>Decanoyl-[acyl-carrier protein] reductase</t>
  </si>
  <si>
    <t>Dodecanoyl-[acyl-carrier protein] reductase</t>
  </si>
  <si>
    <t>Tetradecanoyl-[acyl-carrier protein] reductase</t>
  </si>
  <si>
    <t>Hexadecanoyl-[acyl-carrier protein] reductase</t>
  </si>
  <si>
    <t xml:space="preserve">3R-hydroxymyristoyl ACP dehydrase </t>
  </si>
  <si>
    <t xml:space="preserve">enoyl-[acyl-carrier protein] reductase </t>
  </si>
  <si>
    <t xml:space="preserve">  enoyl-[acyl-carrier protein] reductase  </t>
  </si>
  <si>
    <t xml:space="preserve">R02685 </t>
  </si>
  <si>
    <t>R01778</t>
  </si>
  <si>
    <t>R00391</t>
  </si>
  <si>
    <t>phosphatidylinositol glycan</t>
  </si>
  <si>
    <t xml:space="preserve">1-acylglycerone phosphate reductase </t>
  </si>
  <si>
    <t>1-acyl-sn-glycero-3-phosphoglycerol O-acyltransferase</t>
  </si>
  <si>
    <t>cardiolipin acylhydrolase</t>
  </si>
  <si>
    <t xml:space="preserve">monolysocardiolipin acyltransferase </t>
  </si>
  <si>
    <t>Acyl-CoA:1-acyl-sn-glycero-3-phosphocholine O-acyltransferase</t>
  </si>
  <si>
    <t>Acyl-CoA:1-acyl-sn-glycero-3-phosphoethanolamine O-acyltransferase</t>
  </si>
  <si>
    <t xml:space="preserve">ectoine hydroxylase </t>
  </si>
  <si>
    <t>Phosphatidylinositol glycan</t>
  </si>
  <si>
    <t>Orthophosphate golgi transport</t>
  </si>
  <si>
    <t>H2O golgi transport</t>
  </si>
  <si>
    <t>Phosphatidylserine golgi transport</t>
  </si>
  <si>
    <t>Phosphatidylethanolamine golgi transport</t>
  </si>
  <si>
    <t>ADP-ATP golgi transport</t>
  </si>
  <si>
    <t>CO2 golgi transport</t>
  </si>
  <si>
    <t xml:space="preserve">Glutamine amidotransferase </t>
  </si>
  <si>
    <t>phosphoinositide 5-phosphatase</t>
  </si>
  <si>
    <t>R02654</t>
  </si>
  <si>
    <t>UDP-N-acetyl-D-glucosamine:phosphatidylinositol N-acetyl-D-glucosaminyltransferase</t>
  </si>
  <si>
    <t>3-hydroxy-6-N-trimethyllysine aldolase</t>
  </si>
  <si>
    <t xml:space="preserve">alpha-mannosidase </t>
  </si>
  <si>
    <t>NAD+ glycohydrolase</t>
  </si>
  <si>
    <t xml:space="preserve"> (R)-Pantoate:NADP+ 2-oxidoreductase</t>
  </si>
  <si>
    <t>peroxisomal transport of dodecanoyl-CoA</t>
  </si>
  <si>
    <t>peroxisomal transport of eicosanoyl-CoA</t>
  </si>
  <si>
    <t>peroxisomal transport of docosanoyl-CoA</t>
  </si>
  <si>
    <t>peroxisomal transport of tetracosanoyl-CoA</t>
  </si>
  <si>
    <t>peroxisomal transport of (9Z)-Octadecenoyl-CoA</t>
  </si>
  <si>
    <t>peroxisomal transport of (9Z,12Z)-Octadecadienoyl-CoA</t>
  </si>
  <si>
    <t>peroxisomal transport of (9Z,12Z,15Z)-Octadecatrienoyl-CoA</t>
  </si>
  <si>
    <t>PeroxTransp30</t>
  </si>
  <si>
    <t>PeroxTransp31</t>
  </si>
  <si>
    <t>PeroxTransp15</t>
  </si>
  <si>
    <t>PeroxTransp18</t>
  </si>
  <si>
    <t>PeroxTransp32</t>
  </si>
  <si>
    <t>PeroxTransp33</t>
  </si>
  <si>
    <t>Transferase</t>
  </si>
  <si>
    <t>Sphingomyelin ceramide-phosphohydrolase</t>
  </si>
  <si>
    <t>Acyl-CoA:sphingosine N-acyltransferase</t>
  </si>
  <si>
    <t>ceramide:phosphatidylcholine cholinephosphotransferase</t>
  </si>
  <si>
    <t>R02464</t>
  </si>
  <si>
    <t>Sphinganine-1-phosphate pamlmitaldehyde-lyase</t>
  </si>
  <si>
    <t>5alpha-Cholest-7-en-3beta-ol delta7-delta8-isomerase</t>
  </si>
  <si>
    <t xml:space="preserve">delta24-sterol reductase </t>
  </si>
  <si>
    <t>R08375</t>
  </si>
  <si>
    <t xml:space="preserve">Growth </t>
  </si>
  <si>
    <t>Nitrate permease</t>
  </si>
  <si>
    <t>Glycerol permease</t>
  </si>
  <si>
    <t>Thiamin permease</t>
  </si>
  <si>
    <t>Biotin permease</t>
  </si>
  <si>
    <t>Sulfur permease</t>
  </si>
  <si>
    <t>Oleic acid permease</t>
  </si>
  <si>
    <t>PlasmMembTransp19</t>
  </si>
  <si>
    <t>PlasmMembTransp25</t>
  </si>
  <si>
    <t>PlasmMembTransp35</t>
  </si>
  <si>
    <t>PlasmMembTransp39</t>
  </si>
  <si>
    <t>PlasmMembTransp40</t>
  </si>
  <si>
    <t>PlasmMembTransp41</t>
  </si>
  <si>
    <t>PlasmMembTransp47</t>
  </si>
  <si>
    <t>PlasmMembTransp48</t>
  </si>
  <si>
    <t>PlasmMembTransp49</t>
  </si>
  <si>
    <t>PlasmMembTransp50</t>
  </si>
  <si>
    <t>PlasmMembTransp51</t>
  </si>
  <si>
    <t>PlasmMembTransp52</t>
  </si>
  <si>
    <t>PlasmMembTransp53</t>
  </si>
  <si>
    <t>PlasmMembTransp54</t>
  </si>
  <si>
    <t>PlasmMembTransp55</t>
  </si>
  <si>
    <t>R06866</t>
  </si>
  <si>
    <t xml:space="preserve">ubiquinone/menaquinone biosynthesis methyltransferase </t>
  </si>
  <si>
    <t>PAS_chr3_0295;PAS_chr2-2_0343;PAS_chr3_0226;PAS_chr2-2_0160</t>
  </si>
  <si>
    <t>Gluthatione vacuolar transport</t>
  </si>
  <si>
    <t>PAS_chr3_0821;PAS_chr3_0226</t>
  </si>
  <si>
    <t xml:space="preserve">D-citramalate synthase </t>
  </si>
  <si>
    <t>VacTransp21</t>
  </si>
  <si>
    <t>r20</t>
  </si>
  <si>
    <t>r88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</si>
  <si>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</si>
  <si>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</si>
  <si>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</si>
  <si>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</si>
  <si>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</si>
  <si>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</si>
  <si>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</si>
  <si>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</si>
  <si>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</si>
  <si>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</si>
  <si>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</si>
  <si>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</si>
  <si>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</si>
  <si>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</si>
  <si>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</si>
  <si>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</si>
  <si>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</si>
  <si>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</si>
  <si>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</si>
  <si>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</si>
  <si>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</si>
  <si>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</si>
  <si>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</si>
  <si>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</si>
  <si>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</si>
  <si>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</si>
  <si>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</si>
  <si>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</si>
  <si>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</si>
  <si>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r149</t>
  </si>
  <si>
    <t>r186</t>
  </si>
  <si>
    <t>r193</t>
  </si>
  <si>
    <t>r194</t>
  </si>
  <si>
    <t>r195</t>
  </si>
  <si>
    <t>r196</t>
  </si>
  <si>
    <t>r197</t>
  </si>
  <si>
    <t>r198</t>
  </si>
  <si>
    <t>r201</t>
  </si>
  <si>
    <t>r203</t>
  </si>
  <si>
    <t>r204</t>
  </si>
  <si>
    <t>r205</t>
  </si>
  <si>
    <t>r206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</si>
  <si>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</si>
  <si>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</si>
  <si>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</si>
  <si>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</si>
  <si>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</si>
  <si>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</si>
  <si>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</si>
  <si>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</si>
  <si>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</si>
  <si>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</si>
  <si>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</si>
  <si>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</si>
  <si>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</si>
  <si>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</si>
  <si>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</si>
  <si>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</si>
  <si>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</si>
  <si>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</si>
  <si>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</si>
  <si>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</si>
  <si>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</si>
  <si>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</si>
  <si>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</si>
  <si>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</si>
  <si>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</si>
  <si>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</si>
  <si>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</si>
  <si>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</si>
  <si>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</si>
  <si>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</si>
  <si>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</si>
  <si>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</si>
  <si>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</si>
  <si>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</si>
  <si>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</si>
  <si>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</si>
  <si>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</si>
  <si>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</si>
  <si>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</si>
  <si>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</si>
  <si>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</si>
  <si>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</si>
  <si>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</si>
  <si>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</si>
  <si>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</si>
  <si>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</si>
  <si>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</si>
  <si>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</si>
  <si>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</si>
  <si>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</si>
  <si>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</si>
  <si>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</si>
  <si>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</si>
  <si>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</si>
  <si>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</si>
  <si>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</si>
  <si>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</si>
  <si>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</si>
  <si>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</si>
  <si>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</si>
  <si>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</si>
  <si>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</si>
  <si>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</si>
  <si>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</si>
  <si>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</si>
  <si>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r279</t>
  </si>
  <si>
    <t>r280</t>
  </si>
  <si>
    <t>r281</t>
  </si>
  <si>
    <t>r282</t>
  </si>
  <si>
    <t>r284</t>
  </si>
  <si>
    <t>r287</t>
  </si>
  <si>
    <t>r288</t>
  </si>
  <si>
    <t>r289</t>
  </si>
  <si>
    <t>r290</t>
  </si>
  <si>
    <t>r291</t>
  </si>
  <si>
    <t>r292</t>
  </si>
  <si>
    <t>r293</t>
  </si>
  <si>
    <t>r294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</si>
  <si>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</si>
  <si>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</si>
  <si>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</si>
  <si>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</si>
  <si>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</si>
  <si>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</si>
  <si>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</si>
  <si>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</si>
  <si>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</si>
  <si>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</si>
  <si>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</si>
  <si>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</si>
  <si>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</si>
  <si>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</si>
  <si>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</si>
  <si>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</si>
  <si>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</si>
  <si>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</si>
  <si>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</si>
  <si>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</si>
  <si>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</si>
  <si>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</si>
  <si>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</si>
  <si>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</si>
  <si>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</si>
  <si>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</si>
  <si>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</si>
  <si>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</si>
  <si>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</si>
  <si>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</si>
  <si>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</si>
  <si>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</si>
  <si>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</si>
  <si>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</si>
  <si>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</si>
  <si>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</si>
  <si>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</si>
  <si>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</si>
  <si>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</si>
  <si>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</si>
  <si>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</si>
  <si>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</si>
  <si>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</si>
  <si>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</si>
  <si>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r372</t>
  </si>
  <si>
    <t>r380</t>
  </si>
  <si>
    <t>r394</t>
  </si>
  <si>
    <t>r395</t>
  </si>
  <si>
    <t>r396</t>
  </si>
  <si>
    <t>r397</t>
  </si>
  <si>
    <t>r398</t>
  </si>
  <si>
    <t>r399</t>
  </si>
  <si>
    <t>r400</t>
  </si>
  <si>
    <t>r401</t>
  </si>
  <si>
    <t>r405</t>
  </si>
  <si>
    <t>r413</t>
  </si>
  <si>
    <t>r431</t>
  </si>
  <si>
    <t>r434</t>
  </si>
  <si>
    <t>r435</t>
  </si>
  <si>
    <t>r438</t>
  </si>
  <si>
    <t>r446</t>
  </si>
  <si>
    <t>r458</t>
  </si>
  <si>
    <t>r474</t>
  </si>
  <si>
    <t>r481</t>
  </si>
  <si>
    <t>r482</t>
  </si>
  <si>
    <t>r485</t>
  </si>
  <si>
    <t>r491</t>
  </si>
  <si>
    <t>r549</t>
  </si>
  <si>
    <t>r593</t>
  </si>
  <si>
    <t>r652</t>
  </si>
  <si>
    <t>r659</t>
  </si>
  <si>
    <t>r667</t>
  </si>
  <si>
    <t>r680</t>
  </si>
  <si>
    <t>r681</t>
  </si>
  <si>
    <t>r682</t>
  </si>
  <si>
    <t>r688</t>
  </si>
  <si>
    <t>r691</t>
  </si>
  <si>
    <t>r693</t>
  </si>
  <si>
    <t>r694</t>
  </si>
  <si>
    <t>r710</t>
  </si>
  <si>
    <t>r720</t>
  </si>
  <si>
    <t>r772</t>
  </si>
  <si>
    <t>r773</t>
  </si>
  <si>
    <t>r777</t>
  </si>
  <si>
    <t>r778</t>
  </si>
  <si>
    <t>r781</t>
  </si>
  <si>
    <t>r784</t>
  </si>
  <si>
    <t>r793</t>
  </si>
  <si>
    <t>r802</t>
  </si>
  <si>
    <t>r803</t>
  </si>
  <si>
    <t>r804</t>
  </si>
  <si>
    <t>r805</t>
  </si>
  <si>
    <t>r806</t>
  </si>
  <si>
    <t>r807</t>
  </si>
  <si>
    <t>r817</t>
  </si>
  <si>
    <t>r823</t>
  </si>
  <si>
    <t>r829</t>
  </si>
  <si>
    <t>r837</t>
  </si>
  <si>
    <t>r840</t>
  </si>
  <si>
    <t>r842</t>
  </si>
  <si>
    <t>r843</t>
  </si>
  <si>
    <t>r844</t>
  </si>
  <si>
    <t>r849</t>
  </si>
  <si>
    <t>r851</t>
  </si>
  <si>
    <t>r852</t>
  </si>
  <si>
    <t>r864</t>
  </si>
  <si>
    <t>r866</t>
  </si>
  <si>
    <t>r868</t>
  </si>
  <si>
    <t>r876</t>
  </si>
  <si>
    <t>r879</t>
  </si>
  <si>
    <t>r882</t>
  </si>
  <si>
    <t>r883</t>
  </si>
  <si>
    <t>r885</t>
  </si>
  <si>
    <t>r887</t>
  </si>
  <si>
    <t>r888</t>
  </si>
  <si>
    <t>r891</t>
  </si>
  <si>
    <t>r895</t>
  </si>
  <si>
    <t>r897</t>
  </si>
  <si>
    <t>r899</t>
  </si>
  <si>
    <t>r900</t>
  </si>
  <si>
    <t>r902</t>
  </si>
  <si>
    <t>r903</t>
  </si>
  <si>
    <t>r909</t>
  </si>
  <si>
    <t>r914</t>
  </si>
  <si>
    <t>r915</t>
  </si>
  <si>
    <t>r918</t>
  </si>
  <si>
    <t>r919</t>
  </si>
  <si>
    <t>r920</t>
  </si>
  <si>
    <t>r926</t>
  </si>
  <si>
    <t>r928</t>
  </si>
  <si>
    <t>r929</t>
  </si>
  <si>
    <t>r930</t>
  </si>
  <si>
    <t>r936</t>
  </si>
  <si>
    <t>r939</t>
  </si>
  <si>
    <t>r941</t>
  </si>
  <si>
    <t>r942</t>
  </si>
  <si>
    <t>r945</t>
  </si>
  <si>
    <t>r947</t>
  </si>
  <si>
    <t>r958</t>
  </si>
  <si>
    <t>r960</t>
  </si>
  <si>
    <t>r1011</t>
  </si>
  <si>
    <t>r1017</t>
  </si>
  <si>
    <t>r1023</t>
  </si>
  <si>
    <t>r1060</t>
  </si>
  <si>
    <t>r1079</t>
  </si>
  <si>
    <t>r1085</t>
  </si>
  <si>
    <t>r1086</t>
  </si>
  <si>
    <t>r1088</t>
  </si>
  <si>
    <t>r1090</t>
  </si>
  <si>
    <t>r1091</t>
  </si>
  <si>
    <t>r1092</t>
  </si>
  <si>
    <t>r1093</t>
  </si>
  <si>
    <t>r1094</t>
  </si>
  <si>
    <t>r1111</t>
  </si>
  <si>
    <t>r1114</t>
  </si>
  <si>
    <t>r1149</t>
  </si>
  <si>
    <t>r1162</t>
  </si>
  <si>
    <t>r1163</t>
  </si>
  <si>
    <t>r1168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</si>
  <si>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</si>
  <si>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</si>
  <si>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</si>
  <si>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</si>
  <si>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</si>
  <si>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</si>
  <si>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</si>
  <si>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</si>
  <si>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</si>
  <si>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</si>
  <si>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</si>
  <si>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</si>
  <si>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</si>
  <si>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</si>
  <si>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r>
      <t>Biomass (g/g</t>
    </r>
    <r>
      <rPr>
        <vertAlign val="subscript"/>
        <sz val="11"/>
        <rFont val="Times New Roman"/>
        <family val="1"/>
      </rPr>
      <t>DW</t>
    </r>
    <r>
      <rPr>
        <sz val="11"/>
        <rFont val="Times New Roman"/>
        <family val="1"/>
      </rPr>
      <t>)</t>
    </r>
  </si>
  <si>
    <t>m1371</t>
  </si>
  <si>
    <t>GlycomeDB: 17369</t>
  </si>
  <si>
    <t>m1372</t>
  </si>
  <si>
    <t>G00151</t>
  </si>
  <si>
    <t>GlycomeDB: 17374</t>
  </si>
  <si>
    <t>hypothetical protein</t>
  </si>
  <si>
    <t>ppa:PAS_chr1-3_0195</t>
  </si>
  <si>
    <t>Essential, non-ATPase regulatory subunit of the 26S proteasome; K03038 26S proteasome regulatory subunit N8</t>
  </si>
  <si>
    <t>ppa:PAS_chr1-3_0206</t>
  </si>
  <si>
    <t>Permease of basic amino acids in the vacuolar membrane</t>
  </si>
  <si>
    <t>ppa:PAS_chr1-3_0212</t>
  </si>
  <si>
    <t>Lanosterol 14-alpha-demethylase</t>
  </si>
  <si>
    <t>ppa:PAS_chr1-3_0220</t>
  </si>
  <si>
    <t>NAD-dependent 5,10-methylenetetrahydrafolate dehydrogenase; K00295 methylenetetrahydrofolate dehydrogenase (NAD+) [EC:1.5.1.15]</t>
  </si>
  <si>
    <t>ppa:PAS_chr1-3_0225</t>
  </si>
  <si>
    <t>Catalytic subunit of 1,3-beta-D-glucan synthase</t>
  </si>
  <si>
    <t>ppa:PAS_chr1-3_0238</t>
  </si>
  <si>
    <t>Phosphatidylglycerolphosphate synthase, catalyzes the synthesis of phosphatidylglycerolphosphate; K00995 CDP-diacylglycerol--glycerol-3-phosphate 3-phosphatidyltransferase [EC:2.7.8.5]</t>
  </si>
  <si>
    <t>ppa:PAS_chr1-3_0239</t>
  </si>
  <si>
    <t>DRAP deaminase, catalyzes the third step of the riboflavin biosynthesis pathway</t>
  </si>
  <si>
    <t>ppa:PAS_chr1-3_0240</t>
  </si>
  <si>
    <t>Flavin adenine dinucleotide (FAD) synthetase</t>
  </si>
  <si>
    <t>ppa:PAS_chr1-3_0244</t>
  </si>
  <si>
    <t>Cytoplasmic and mitochondrial histidine tRNA synthetase; K01892 histidyl-tRNA synthetase [EC:6.1.1.21]</t>
  </si>
  <si>
    <t>ppa:PAS_chr1-3_0248</t>
  </si>
  <si>
    <t>hypothetical protein; K12667 oligosaccharyltransferase complex subunit delta (ribophorin II)</t>
  </si>
  <si>
    <t>ppa:PAS_chr1-3_0250</t>
  </si>
  <si>
    <t>ppa:PAS_chr1-3_0251</t>
  </si>
  <si>
    <t>Mannosyltransferase of the cis-Golgi apparatus; K05528 alpha 1,6-mannosyltransferase [EC:2.4.1.232]</t>
  </si>
  <si>
    <t>ppa:PAS_chr1-3_0269</t>
  </si>
  <si>
    <t>Proline oxidase, nuclear-encoded mitochondrial protein</t>
  </si>
  <si>
    <t>ppa:PAS_chr1-3_0273</t>
  </si>
  <si>
    <t>Putative cysteine synthase, localized to the mitochondrial outer membrane; K01738 cysteine synthase A [EC:2.5.1.47]</t>
  </si>
  <si>
    <t>ppa:PAS_FragB_0039</t>
  </si>
  <si>
    <t>DNA-dependent ATPase; K10877 DNA repair and recombination protein RAD54B [EC:3.6.1.-]</t>
  </si>
  <si>
    <t>ppa:PAS_FragB_0040</t>
  </si>
  <si>
    <t>Serine palmitoyltransferase 1; K00654 serine palmitoyltransferase [EC:2.3.1.50]</t>
  </si>
  <si>
    <t>ppa:PAS_chr1-1_0390</t>
  </si>
  <si>
    <t>Cytosolic asparaginyl-tRNA synthetase, required for protein synthesis; K01893 asparaginyl-tRNA synthetase [EC:6.1.1.22]</t>
  </si>
  <si>
    <t>ppa:PAS_chr1-1_0391</t>
  </si>
  <si>
    <t>hypothetical protein; K01881 prolyl-tRNA synthetase [EC:6.1.1.15]</t>
  </si>
  <si>
    <t>ppa:PAS_chr1-1_0392</t>
  </si>
  <si>
    <t>Mitochondrial asparaginyl-tRNA synthetase; K01893 asparaginyl-tRNA synthetase [EC:6.1.1.22]</t>
  </si>
  <si>
    <t>ppa:PAS_chr1-1_0393</t>
  </si>
  <si>
    <t>Chitin synthase I; K00698 chitin synthase [EC:2.4.1.16]</t>
  </si>
  <si>
    <t>ppa:PAS_chr1-1_0394</t>
  </si>
  <si>
    <t>hypothetical protein with low sequence identity to Pdc1p</t>
  </si>
  <si>
    <t>ppa:PAS_chr1-1_0395</t>
  </si>
  <si>
    <t>Nucleotide pyrophosphatase/phosphodiesterase family member</t>
  </si>
  <si>
    <t>ppa:PAS_chr1-1_0397</t>
  </si>
  <si>
    <t>Histidinolphosphatase, catalyzes the eighth step in histidine biosynthesis; K04486 histidinol-phosphatase (PHP family) [EC:3.1.3.15]</t>
  </si>
  <si>
    <t>ppa:PAS_chr1-1_0401</t>
  </si>
  <si>
    <t>Mitochondrial protein, putative inner membrane transporter</t>
  </si>
  <si>
    <t>ppa:PAS_chr1-1_0402</t>
  </si>
  <si>
    <t>ppa:PAS_chr1-1_0411</t>
  </si>
  <si>
    <t>C-14 sterol reductase, acts in ergosterol biosynthesis; K00222 delta14-sterol reductase [EC:1.3.1.70]</t>
  </si>
  <si>
    <t>ppa:PAS_chr1-1_0418</t>
  </si>
  <si>
    <t>Acetate transporter required for normal sporulation</t>
  </si>
  <si>
    <t>ppa:PAS_chr1-1_0420</t>
  </si>
  <si>
    <t>Phosphatidylserine synthase, functions in phospholipid biosynthesis; K00998 phosphatidylserine synthase [EC:2.7.8.8]</t>
  </si>
  <si>
    <t>ppa:PAS_chr1-1_0424</t>
  </si>
  <si>
    <t>Cis-prenyltransferase involved in synthesis of long-chain dolichols</t>
  </si>
  <si>
    <t>ppa:PAS_chr1-1_0427</t>
  </si>
  <si>
    <t>hypothetical protein; K01834 phosphoglycerate mutase [EC:5.4.2.1]</t>
  </si>
  <si>
    <t>ppa:PAS_chr1-1_0428</t>
  </si>
  <si>
    <t>P-type ATPase sodium pump, involved in Na+ and Li+ efflux to allow salt tolerance</t>
  </si>
  <si>
    <t>ppa:PAS_chr1-1_0430</t>
  </si>
  <si>
    <t>Phosphoribosylpyrophosphate amidotransferase; K00764 amidophosphoribosyltransferase [EC:2.4.2.14]</t>
  </si>
  <si>
    <t>ppa:PAS_chr1-1_0432</t>
  </si>
  <si>
    <t>Acetohydroxyacid reductoisomerase; K00053 ketol-acid reductoisomerase [EC:1.1.1.86]</t>
  </si>
  <si>
    <t>ppa:PAS_chr1-1_0436</t>
  </si>
  <si>
    <t>5-phospho-ribosyl-1(alpha)-pyrophosphate synthetase, synthesizes PRPP; K00948 ribose-phosphate pyrophosphokinase [EC:2.7.6.1]</t>
  </si>
  <si>
    <t>ppa:PAS_chr1-1_0309</t>
  </si>
  <si>
    <t>Vacuolar ATPase V1 domain subunit A containing the catalytic nucleotide binding sites; K02145 V-type H+-transporting ATPase subunit A [EC:3.6.3.14]</t>
  </si>
  <si>
    <t>ppa:PAS_chr1-1_0313</t>
  </si>
  <si>
    <t>Homocitrate synthase isozyme, catalyzes the condensation of acetyl-CoA and alpha-ketoglutarate</t>
  </si>
  <si>
    <t>ppa:PAS_chr1-1_0319</t>
  </si>
  <si>
    <t>Fructose 1,6-bisphosphate aldolase, required for glycolysis and gluconeogenesis</t>
  </si>
  <si>
    <t>ppa:PAS_chr1-1_0322</t>
  </si>
  <si>
    <t>Subunit 7 of the ubiquinol cytochrome-c reductase complex; K00417 ubiquinol-cytochrome c reductase subunit 7 [EC:1.10.2.2]</t>
  </si>
  <si>
    <t>ppa:PAS_chr1-1_0323</t>
  </si>
  <si>
    <t>Diadenosine 5',5''-P1,P4-tetraphosphate phosphorylase II (AP4A phosphorylase)</t>
  </si>
  <si>
    <t>ppa:PAS_chr1-1_0324</t>
  </si>
  <si>
    <t>pantothenate kinase; K09680 type II pantothenate kinase [EC:2.7.1.33]</t>
  </si>
  <si>
    <t>ppa:PAS_chr1-1_0341</t>
  </si>
  <si>
    <t>Lysine permease; K03293 amino acid transporter, AAT family</t>
  </si>
  <si>
    <t>ppa:PAS_chr1-1_0354</t>
  </si>
  <si>
    <t>ppa:PAS_chr1-1_0357</t>
  </si>
  <si>
    <t>NADPH-dependent medium chain alcohol dehydrogenase with broad substrate specificity</t>
  </si>
  <si>
    <t>ppa:PAS_chr1-1_0358</t>
  </si>
  <si>
    <t>Ceramide synthase component, involved in synthesis of ceramide</t>
  </si>
  <si>
    <t>ppa:PAS_chr1-1_0360</t>
  </si>
  <si>
    <t>2-methylbutyraldehyde reductase, may be involved in isoleucine catabolism</t>
  </si>
  <si>
    <t>ppa:PAS_chr1-1_0447</t>
  </si>
  <si>
    <t>Saccharopine dehydrogenase (NAD+, L-lysine-forming)</t>
  </si>
  <si>
    <t>ppa:PAS_chr1-1_0155</t>
  </si>
  <si>
    <t>Nuclear thiol peroxidase, functions as an alkyl-hydroperoxide reductase during post-diauxic growth; K03564 peroxiredoxin Q/BCP [EC:1.11.1.15]</t>
  </si>
  <si>
    <t>ppa:PAS_chr1-1_0163</t>
  </si>
  <si>
    <t>Deoxycytidine monophosphate (dCMP) deaminase required for dCTP and dTTP synthesis; K01493 dCMP deaminase [EC:3.5.4.12]</t>
  </si>
  <si>
    <t>ppa:PAS_chr1-1_0164</t>
  </si>
  <si>
    <t>Putative protein of fumarylacetoacetate hydrolase family protein</t>
  </si>
  <si>
    <t>ppa:PAS_chr1-1_0169</t>
  </si>
  <si>
    <t>Protein required for the ubiquinone (Coenzyme Q) biosynthesis; K06134 ubiquinone biosynthesis monooxygenase Coq7 [EC:1.14.13.-]</t>
  </si>
  <si>
    <t>ppa:PAS_chr1-1_0480</t>
  </si>
  <si>
    <t>hypothetical protein; K10862 tyrosyl-DNA phosphodiesterase 1 [EC:3.1.4.-]</t>
  </si>
  <si>
    <t>ppa:PAS_chr1-1_0191</t>
  </si>
  <si>
    <t>Subunit 5 of the stator stalk of mitochondrial F1F0 ATP synthase; K02137 F-type H+-transporting ATPase oligomycin sensitivity conferral protein [EC:3.6.3.14]</t>
  </si>
  <si>
    <t>ppa:PAS_chr1-1_0195</t>
  </si>
  <si>
    <t>Subunit D of the eight-subunit V1 peripheral membrane domain of the vacuolar H+-ATPase (V-ATPase); K02149 V-type H+-transporting ATPase subunit D [EC:3.6.3.14]</t>
  </si>
  <si>
    <t>ppa:PAS_chr1-1_0203</t>
  </si>
  <si>
    <t>General amino acid permease</t>
  </si>
  <si>
    <t>ppa:PAS_chr1-1_0484</t>
  </si>
  <si>
    <t>hypothetical protein; K02138 F-type H+-transporting ATPase subunit d [EC:3.6.3.14]</t>
  </si>
  <si>
    <t>ppa:PAS_chr1-1_0212</t>
  </si>
  <si>
    <t>Methionyl-tRNA formyltransferase, catalyzes the formylation of initiator Met-tRNA in mitochondria; K00604 methionyl-tRNA formyltransferase [EC:2.1.2.9]</t>
  </si>
  <si>
    <t>ppa:PAS_chr1-1_0221</t>
  </si>
  <si>
    <t>Low affinity methionine permease, similar to Mup1p</t>
  </si>
  <si>
    <t>ppa:PAS_chr1-1_0233</t>
  </si>
  <si>
    <t>Mitochondrial NADP-specific isocitrate dehydrogenase, catalyzes the oxidation of isocitrate; K00031 isocitrate dehydrogenase [EC:1.1.1.42]</t>
  </si>
  <si>
    <t>ppa:PAS_chr1-1_0241</t>
  </si>
  <si>
    <t>Mitochondrial glutamyl-tRNA synthetase, encoded by a nuclear gene; K01885 glutamyl-tRNA synthetase [EC:6.1.1.17]</t>
  </si>
  <si>
    <t>ppa:PAS_chr1-1_0243</t>
  </si>
  <si>
    <t>Lipoyl ligase, involved in the modification of mitochondrial enzymes; K03801 lipoyl(octanoyl) transferase [EC:2.3.1.181]</t>
  </si>
  <si>
    <t>ppa:PAS_chr1-1_0259</t>
  </si>
  <si>
    <t>hypothetical protein; K03024 DNA-directed RNA polymerase III subunit C31 [EC:2.7.7.6]</t>
  </si>
  <si>
    <t>ppa:PAS_chr1-1_0266</t>
  </si>
  <si>
    <t>ppa:PAS_chr1-1_0275</t>
  </si>
  <si>
    <t>Copper chaperone for superoxide dismutase Sod1p, involved in oxidative stress protection</t>
  </si>
  <si>
    <t>ppa:PAS_chr1-1_0490</t>
  </si>
  <si>
    <t>ppa:PAS_chr1-1_0282</t>
  </si>
  <si>
    <t>One of two large regulatory subunits of ribonucleotide-diphosphate reductase; K10807 ribonucleoside-diphosphate reductase subunit M1 [EC:1.17.4.1]</t>
  </si>
  <si>
    <t>ppa:PAS_chr1-1_0286</t>
  </si>
  <si>
    <t>Protein O-mannosyltransferase, transfers mannose residues from dolichyl phosphate-D-mannose</t>
  </si>
  <si>
    <t>ppa:PAS_chr1-1_0287</t>
  </si>
  <si>
    <t>ppa:PAS_chr1-1_0002</t>
  </si>
  <si>
    <t>Plasma membrane H+-ATPase, pumps protons out of the cell</t>
  </si>
  <si>
    <t>ppa:PAS_chr1-3_0054</t>
  </si>
  <si>
    <t>Phosphatase subunit of the trehalose-6-phosphate synthase/phosphatase complex</t>
  </si>
  <si>
    <t>ppa:PAS_chr1-3_0078</t>
  </si>
  <si>
    <t>S-adenosyl-L-methionine uroporphyrinogen III transmethylase; K00589 uroporphyrin-III C-methyltransferase [EC:2.1.1.107]</t>
  </si>
  <si>
    <t>ppa:PAS_chr1-3_0094</t>
  </si>
  <si>
    <t>Dihydrolipoyl transsuccinylase, component of the mitochondrial alpha-ketoglutarate dehydrogenase; K00658 2-oxoglutarate dehydrogenase E2 component (dihydrolipoamide succinyltransferase) [EC:2.3.1.61]</t>
  </si>
  <si>
    <t>ppa:PAS_chr1-3_0156</t>
  </si>
  <si>
    <t>1-acyl-sn-gylcerol-3-phosphate acyltransferase; K13509 lysophosphatidate acyltransferase [EC:2.3.1.51]</t>
  </si>
  <si>
    <t>ppa:PAS_chr1-3_0194</t>
  </si>
  <si>
    <t>Heme A:farnesyltransferase; K02257 protoheme IX farnesyltransferase [EC:2.5.1.-]</t>
  </si>
  <si>
    <t>ppa:PAS_chr1-3_0271</t>
  </si>
  <si>
    <t>Non-essential tRNA:pseudouridine synthase</t>
  </si>
  <si>
    <t>ppa:PAS_chr1-4_0003</t>
  </si>
  <si>
    <t>Mevalonate pyrophosphate decarboxylase; K01597 diphosphomevalonate decarboxylase [EC:4.1.1.33]</t>
  </si>
  <si>
    <t>ppa:PAS_chr1-4_0009</t>
  </si>
  <si>
    <t>Dihydrofolate synthetase</t>
  </si>
  <si>
    <t>ppa:PAS_chr1-4_0015</t>
  </si>
  <si>
    <t>GTPase; K03234 elongation factor EF-2 [EC:3.6.5.3]</t>
  </si>
  <si>
    <t>ppa:PAS_chr1-4_0017</t>
  </si>
  <si>
    <t>Vacuolar endopolyphosphatase with a role in phosphate metabolism</t>
  </si>
  <si>
    <t>ppa:PAS_chr1-4_0019</t>
  </si>
  <si>
    <t>Phosphatidylserine decarboxylase of the mitochondrial inner membrane; K01613 phosphatidylserine decarboxylase [EC:4.1.1.65]</t>
  </si>
  <si>
    <t>ppa:PAS_chr1-4_0022</t>
  </si>
  <si>
    <t>Mitochondrial RNA polymerase; K10908 DNA-directed RNA polymerase, mitochondrial [EC:2.7.7.6]</t>
  </si>
  <si>
    <t>ppa:PAS_chr1-4_0039</t>
  </si>
  <si>
    <t>hypothetical protein; K03965 NADH dehydrogenase (ubiquinone) 1 beta subcomplex 9 [EC:1.6.5.3 1.6.99.3]</t>
  </si>
  <si>
    <t>ppa:PAS_chr1-4_0047</t>
  </si>
  <si>
    <t>Beta subunit of heterooctameric phosphofructokinase involved in glycolysis; K00850 6-phosphofructokinase [EC:2.7.1.11]</t>
  </si>
  <si>
    <t>ppa:PAS_chr1-4_0212</t>
  </si>
  <si>
    <t>tRNA:pseudouridine synthase, introduces pseudouridines at positions 26-28, 34-36, 65, and 67 of tRNA; K06173 tRNA pseudouridine synthase A [EC:5.4.99.12]</t>
  </si>
  <si>
    <t>ppa:PAS_chr1-4_0215</t>
  </si>
  <si>
    <t>Acetylglutamate synthase (glutamate N-acetyltransferase), mitochondrial enzyme</t>
  </si>
  <si>
    <t>ppa:PAS_chr1-4_0218</t>
  </si>
  <si>
    <t>3-deoxy-D-arabino-heptulosonate-7-phosphate (DAHP) synthase; K01626 3-deoxy-7-phosphoheptulonate synthase [EC:2.5.1.54]</t>
  </si>
  <si>
    <t>ppa:PAS_chr1-4_0222</t>
  </si>
  <si>
    <t>Bifunctional dehydrogenase and ferrochelatase, involved in the biosynthesis of siroheme</t>
  </si>
  <si>
    <t>ppa:PAS_chr1-4_0233</t>
  </si>
  <si>
    <t>Putative aminophospholipid translocase (flippase) involved in endocytosis and vacuolar biogenesis; K01530 phospholipid-translocating ATPase [EC:3.6.3.1]</t>
  </si>
  <si>
    <t>ppa:PAS_chr1-4_0234</t>
  </si>
  <si>
    <t>ATP phosphoribosyltransferase (hexameric enzyme) catalyzes the first step in histidine biosynthesis; K00765 ATP phosphoribosyltransferase [EC:2.4.2.17]</t>
  </si>
  <si>
    <t>ppa:PAS_chr1-4_0243</t>
  </si>
  <si>
    <t>Threonine deaminase, catalyzes the first step in isoleucine biosynthesis; K01754 threonine dehydratase [EC:4.3.1.19]</t>
  </si>
  <si>
    <t>ppa:PAS_chr1-4_0247</t>
  </si>
  <si>
    <t>Dihydrouridine synthase, member of a family of dihydrouridine synthases; K05543 tRNA-dihydrouridine synthase 2 [EC:1.-.-.-]</t>
  </si>
  <si>
    <t>ppa:PAS_chr1-4_0249</t>
  </si>
  <si>
    <t>Acetyl-CoA carboxylase, biotin containing enzyme; K01946 biotin carboxylase [EC:6.3.4.14] K11262 acetyl-CoA carboxylase [EC:6.4.1.2]</t>
  </si>
  <si>
    <t>ppa:PAS_chr1-4_0253</t>
  </si>
  <si>
    <t>ATP sulfurylase, catalyzes the primary step of intracellular sulfate activation; K00958 sulfate adenylyltransferase [EC:2.7.7.4]</t>
  </si>
  <si>
    <t>ppa:PAS_chr1-4_0697</t>
  </si>
  <si>
    <t>hypothetical protein; K00287 dihydrofolate reductase [EC:1.5.1.3]</t>
  </si>
  <si>
    <t>ppa:PAS_chr1-4_0287</t>
  </si>
  <si>
    <t>Histone methyltransferase; K11423 histone-lysine N-methyltransferase SETD2 [EC:2.1.1.43]</t>
  </si>
  <si>
    <t>ppa:PAS_chr1-4_0380</t>
  </si>
  <si>
    <t>Phosphatidylinositol 4-kinase; K00888 phosphatidylinositol 4-kinase [EC:2.7.1.67]</t>
  </si>
  <si>
    <t>ppa:PAS_chr1-4_0381</t>
  </si>
  <si>
    <t>ER membrane localized phosphoryltransferase that adds phosphoethanolamine</t>
  </si>
  <si>
    <t>ppa:PAS_chr1-4_0390</t>
  </si>
  <si>
    <t>Choline kinase, catalyzing the first step in phosphatidylcholine synthesis via the CDP-choline</t>
  </si>
  <si>
    <t>ppa:PAS_chr1-4_0392</t>
  </si>
  <si>
    <t>hypothetical protein; K08681 glutamine amidotransferase [EC:2.6.-.-]</t>
  </si>
  <si>
    <t>ppa:PAS_chr1-4_0675</t>
  </si>
  <si>
    <t>ppa:PAS_chr1-4_0417</t>
  </si>
  <si>
    <t>Alpha-1,2-mannosyltransferase; K03844 alpha-1,2-mannosyltransferase [EC:2.4.1.-]</t>
  </si>
  <si>
    <t>ppa:PAS_chr1-4_0420</t>
  </si>
  <si>
    <t>ppa:PAS_chr1-4_0421</t>
  </si>
  <si>
    <t>ppa:PAS_chr1-4_0425</t>
  </si>
  <si>
    <t>Protein involved in biosynthesis of the coenzyme lipoic acid; K03644 lipoic acid synthetase [EC:2.8.1.8]</t>
  </si>
  <si>
    <t>ppa:PAS_chr1-4_0429</t>
  </si>
  <si>
    <t>Isopentenyl diphosphate:dimethylallyl diphosphate isomerase (IPP isomerase); K01823 isopentenyl-diphosphate delta-isomerase [EC:5.3.3.2]</t>
  </si>
  <si>
    <t>ppa:PAS_chr1-4_0441</t>
  </si>
  <si>
    <t>Peroxisomal primary amine oxidase; K00276 primary-amine oxidase [EC:1.4.3.21]</t>
  </si>
  <si>
    <t>ppa:PAS_chr1-4_0445</t>
  </si>
  <si>
    <t>Delta subunit of the central stalk of mitochondrial F1F0 ATP synthase; K02134 F-type H+-transporting ATPase subunit delta [EC:3.6.3.14]</t>
  </si>
  <si>
    <t>ppa:PAS_chr1-4_0447</t>
  </si>
  <si>
    <t>Hexokinase isoenzyme 2 that catalyzes phosphorylation of glucose in the cytosol; K00844 hexokinase [EC:2.7.1.1]</t>
  </si>
  <si>
    <t>ppa:PAS_chr1-4_0448</t>
  </si>
  <si>
    <t>Catalytic component of UDP-GlcNAc transferase; K07432 beta-1,4-N-acetylglucosaminyltransferase [EC:2.4.1.141]</t>
  </si>
  <si>
    <t>ppa:PAS_chr1-4_0450</t>
  </si>
  <si>
    <t>N-succinyl-5-aminoimidazole-4-carboxamide ribotide (SAICAR) synthetase; K01923 phosphoribosylaminoimidazole-succinocarboxamide synthase [EC:6.3.2.6]</t>
  </si>
  <si>
    <t>ppa:PAS_chr1-4_0458</t>
  </si>
  <si>
    <t>Dihydroxyacid dehydratase; K01687 dihydroxy-acid dehydratase [EC:4.2.1.9]</t>
  </si>
  <si>
    <t>ppa:PAS_chr1-4_0463</t>
  </si>
  <si>
    <t>Cytosolic seryl-tRNA synthetase, class II aminoacyl-tRNA synthetase; K01875 seryl-tRNA synthetase [EC:6.1.1.11]</t>
  </si>
  <si>
    <t>ppa:PAS_chr1-4_0465</t>
  </si>
  <si>
    <t>Gamma subunit of the F1 sector of mitochondrial F1F0 ATP synthase; K02136 F-type H+-transporting ATPase subunit gamma [EC:3.6.3.14]</t>
  </si>
  <si>
    <t>ppa:PAS_chr1-4_0468</t>
  </si>
  <si>
    <t>Putative mitochondrial metallopeptidase; K01262 X-Pro aminopeptidase [EC:3.4.11.9]</t>
  </si>
  <si>
    <t>ppa:PAS_chr1-4_0470</t>
  </si>
  <si>
    <t>Membrane protein involved in the synthesis of N-acetylglucosaminyl phosphatidylinositol (GlcNAc-PI); K03860 phosphatidylinositol glycan, class Q</t>
  </si>
  <si>
    <t>ppa:PAS_chr1-4_0475</t>
  </si>
  <si>
    <t>Dolichyl-phosphoglucose-dependent alpha-1,2 glucosyltransferase of the ER; K03850 alpha-1,2-glucosyltransferase [EC:2.4.1.-]</t>
  </si>
  <si>
    <t>ppa:PAS_chr1-4_0479</t>
  </si>
  <si>
    <t>ppa:PAS_chr1-4_0487</t>
  </si>
  <si>
    <t>ppa:PAS_chr1-4_0489</t>
  </si>
  <si>
    <t>Cystathionine gamma-lyase</t>
  </si>
  <si>
    <t>ppa:PAS_chr1-4_0496</t>
  </si>
  <si>
    <t>Glutathione synthetase; K01920 glutathione synthase [EC:6.3.2.3]</t>
  </si>
  <si>
    <t>ppa:PAS_chr1-4_0685</t>
  </si>
  <si>
    <t>Dolichyl-diphosphooligosaccharide--protein glycosyltransferase subunit STT3; K07151 dolichyl-diphosphooligosaccharide--protein glycosyltransferase [EC:2.4.1.119]</t>
  </si>
  <si>
    <t>ppa:PAS_chr1-4_0514</t>
  </si>
  <si>
    <t>hypothetical protein; K01883 cysteinyl-tRNA synthetase [EC:6.1.1.16]</t>
  </si>
  <si>
    <t>ppa:PAS_chr1-4_0519</t>
  </si>
  <si>
    <t>Co-chaperone that stimulates the ATPase activity of Ssa1p; K09506 DnaJ homolog subfamily A member 5</t>
  </si>
  <si>
    <t>Guanine deaminase, a catabolic enzyme of the guanine salvage pathway</t>
  </si>
  <si>
    <t>ppa:PAS_chr1-4_0524</t>
  </si>
  <si>
    <t>ppa:PAS_chr1-4_0139</t>
  </si>
  <si>
    <t>Widely conserved NADPH oxidoreductase containing flavin mononucleotide (FMN)</t>
  </si>
  <si>
    <t>ppa:PAS_chr1-4_0141</t>
  </si>
  <si>
    <t>Protein with similarity to hydroxymethylpyrimidine phosphate kinases</t>
  </si>
  <si>
    <t>ppa:PAS_chr1-4_0150</t>
  </si>
  <si>
    <t>Transketolase, similar to Tkl2p; K00615 transketolase [EC:2.2.1.1]</t>
  </si>
  <si>
    <t>ppa:PAS_chr1-4_0153</t>
  </si>
  <si>
    <t>Alpha aminoadipate reductase</t>
  </si>
  <si>
    <t>ppa:PAS_chr1-4_0160</t>
  </si>
  <si>
    <t>Multifunctional enzyme HIS4; K00013 histidinol dehydrogenase [EC:1.1.1.23]</t>
  </si>
  <si>
    <t>ppa:PAS_chr1-4_0181</t>
  </si>
  <si>
    <t>Nicotinic acid mononucleotide adenylyltransferase, involved in pathways of NAD biosynthesis; K06210 nicotinamide mononucleotide adenylyltransferase [EC:2.7.7.1 2.7.7.18]</t>
  </si>
  <si>
    <t>ppa:PAS_chr1-4_0187</t>
  </si>
  <si>
    <t>18kDa catalytic subunit of the Signal Peptidase Complex; K13280 signal peptidase, endoplasmic reticulum-type [EC:3.4.-.-]</t>
  </si>
  <si>
    <t>ppa:PAS_chr1-4_0188</t>
  </si>
  <si>
    <t>Nitric oxide oxidoreductase, flavohemoglobin involved in nitric oxide detoxification; K05916 nitric oxide dioxygenase [EC:1.14.12.17]</t>
  </si>
  <si>
    <t>ppa:PAS_chr1-4_0198</t>
  </si>
  <si>
    <t>Pantothenate synthase, also known as pantoate-beta-alanine ligase; K01918 pantoate--beta-alanine ligase [EC:6.3.2.1]</t>
  </si>
  <si>
    <t>ppa:PAS_chr1-1_0063</t>
  </si>
  <si>
    <t>Apyrase with wide substrate specificity</t>
  </si>
  <si>
    <t>ppa:PAS_chr1-1_0067</t>
  </si>
  <si>
    <t>Essential N-acetylglucosamine-phosphate mutase; K01836 phosphoacetylglucosamine mutase [EC:5.4.2.3]</t>
  </si>
  <si>
    <t>ppa:PAS_chr1-1_0072</t>
  </si>
  <si>
    <t>Fructose 1,6-bisphosphate aldolase, required for glycolysis and gluconeogenesis; K01624 fructose-bisphosphate aldolase, class II [EC:4.1.2.13]</t>
  </si>
  <si>
    <t>ppa:PAS_chr1-1_0079</t>
  </si>
  <si>
    <t>Non-ATPase regulatory subunit of the 26S proteasome; K03039 26S proteasome regulatory subunit N9</t>
  </si>
  <si>
    <t>ppa:PAS_chr1-1_0081</t>
  </si>
  <si>
    <t>ppa:PAS_chr1-1_0087</t>
  </si>
  <si>
    <t>ATPase that forms a large complex, containing actin and several actin-related proteins; K11665 DNA helicase INO80 [EC:3.6.1.-]</t>
  </si>
  <si>
    <t>ppa:PAS_chr1-1_0103</t>
  </si>
  <si>
    <t>Chitin deacetylase, together with Cda1p involved in the biosynthesis ascospore wall component</t>
  </si>
  <si>
    <t>ppa:PAS_chr1-1_0107</t>
  </si>
  <si>
    <t>NADP(+)-dependent glutamate dehydrogenase; K00262 glutamate dehydrogenase (NADP+) [EC:1.4.1.4]</t>
  </si>
  <si>
    <t>ppa:PAS_chr1-1_0111</t>
  </si>
  <si>
    <t>Protein involved in negative regulation of transcription of iron regulon; K01262 X-Pro aminopeptidase [EC:3.4.11.9]</t>
  </si>
  <si>
    <t>ppa:PAS_chr1-1_0114</t>
  </si>
  <si>
    <t>Putative non-ATPase subunit of the 19S regulatory particle of the 26S proteasome</t>
  </si>
  <si>
    <t>ppa:PAS_chr1-1_0117</t>
  </si>
  <si>
    <t>Calcium-transporting ATPase</t>
  </si>
  <si>
    <t>ppa:PAS_chr1-1_0475</t>
  </si>
  <si>
    <t>hypothetical protein; K01647 citrate synthase [EC:2.3.3.1]</t>
  </si>
  <si>
    <t>ppa:PAS_chr1-1_0127</t>
  </si>
  <si>
    <t>ppa:PAS_chr1-1_0132</t>
  </si>
  <si>
    <t>Purine nucleoside phosphorylase, specifically metabolizes inosine &amp; guanosine nucleosides; K03783 purine-nucleoside phosphorylase [EC:2.4.2.1]</t>
  </si>
  <si>
    <t>ppa:PAS_chr1-4_0049</t>
  </si>
  <si>
    <t>Homoserine dehydrogenase (L-homoserine:NADP oxidoreductase), dimeric enzyme; K00003 homoserine dehydrogenase [EC:1.1.1.3]</t>
  </si>
  <si>
    <t>ppa:PAS_chr1-4_0051</t>
  </si>
  <si>
    <t>RNA-dependent ATPase RNA helicase (DEIH box); K12854 pre-mRNA-splicing helicase BRR2 [EC:3.6.1.-]</t>
  </si>
  <si>
    <t>ppa:PAS_chr1-4_0058</t>
  </si>
  <si>
    <t>Mitochondrial protein with similarity to flavoprotein-type oxidoreductases; K00311 electron-transferring-flavoprotein dehydrogenase [EC:1.5.5.1]</t>
  </si>
  <si>
    <t>ppa:PAS_chr1-4_0064</t>
  </si>
  <si>
    <t>Putative fatty aldehyde dehydrogenase</t>
  </si>
  <si>
    <t>ppa:PAS_chr1-4_0071</t>
  </si>
  <si>
    <t>Mitochondrial superoxide dismutase, protects cells against oxygen toxicity; K04564 superoxide dismutase, Fe-Mn family [EC:1.15.1.1]</t>
  </si>
  <si>
    <t>ppa:PAS_chr1-4_0074</t>
  </si>
  <si>
    <t>Outer mitochondrial carnitine acetyltransferase, minor ethanol-inducible enzyme; K00624 carnitine O-acetyltransferase [EC:2.3.1.7]</t>
  </si>
  <si>
    <t>ppa:PAS_chr1-4_0080</t>
  </si>
  <si>
    <t>Fatty acid transporter and very long-chain fatty acyl-CoA synthetase</t>
  </si>
  <si>
    <t>ppa:PAS_chr1-4_0082</t>
  </si>
  <si>
    <t>ppa:PAS_chr1-4_0083</t>
  </si>
  <si>
    <t>Putative tryptophan 2,3-dioxygenase or indoleamine 2,3-dioxygenase; K00463 indoleamine 2,3-dioxygenase [EC:1.13.11.52]</t>
  </si>
  <si>
    <t>ppa:PAS_chr1-4_0093</t>
  </si>
  <si>
    <t>Phosphatidylethanolamine methyltransferase (PEMT)</t>
  </si>
  <si>
    <t>ppa:PAS_chr1-4_0104</t>
  </si>
  <si>
    <t>Probable mitochondrial seryl-tRNA synthetase; K01875 seryl-tRNA synthetase [EC:6.1.1.11]</t>
  </si>
  <si>
    <t>ppa:PAS_chr1-4_0110</t>
  </si>
  <si>
    <t>pterin-4-alpha-carbinolamine dehydratase; K01724 4a-hydroxytetrahydrobiopterin dehydratase [EC:4.2.1.96]</t>
  </si>
  <si>
    <t>ppa:PAS_chr1-4_0118</t>
  </si>
  <si>
    <t>DEAH-box RNA-dependent ATPase/ATP-dependent RNA helicase; K12818 ATP-dependent RNA helicase DHX8/PRP22 [EC:3.6.1.-]</t>
  </si>
  <si>
    <t>ppa:PAS_chr1-4_0124</t>
  </si>
  <si>
    <t>Mitochondrial NADH kinase, phosphorylates NADH</t>
  </si>
  <si>
    <t>ppa:PAS_chr1-1_0389</t>
  </si>
  <si>
    <t>Argininosuccinate lyase, catalyzes the final step in the arginine biosynthesis pathway; K01755 argininosuccinate lyase [EC:4.3.2.1]</t>
  </si>
  <si>
    <t>ppa:PAS_chr1-3_0052</t>
  </si>
  <si>
    <t>Biotin synthase, catalyzes the conversion of dethiobiotin to biotin; K01012 biotin synthetase [EC:2.8.1.6]</t>
  </si>
  <si>
    <t>ppa:PAS_chr1-3_0066</t>
  </si>
  <si>
    <t>Subunit a of vacuolar-ATPase V0 domain, one of two isoforms (Vph1p and Stv1p); K02154 V-type H+-transporting ATPase subunit I [EC:3.6.3.14]</t>
  </si>
  <si>
    <t>ppa:PAS_chr1-3_0070</t>
  </si>
  <si>
    <t>Mitochondrial inorganic pyrophosphatase; K01507 inorganic pyrophosphatase [EC:3.6.1.1]</t>
  </si>
  <si>
    <t>ppa:PAS_chr1-3_0081</t>
  </si>
  <si>
    <t>Glycerol-3-phosphate/dihydroxyacetone phosphate dual substrate-specific sn-1 acyltransferase; K13507 glycerol-3-phosphate O-acyltransferase / dihydroxyacetone phosphate acyltransferase [EC:2.3.1.15 2.3.1.42]</t>
  </si>
  <si>
    <t>ppa:PAS_chr1-3_0083</t>
  </si>
  <si>
    <t>Catalytic subunit of DNA polymerase (II) epsilon; K02324 DNA polymerase epsilon subunit 1 [EC:2.7.7.7]</t>
  </si>
  <si>
    <t>ppa:PAS_chr1-3_0100</t>
  </si>
  <si>
    <t>Phosphatidylinositol-4-kinase that functions in the Pkc1p protein kinase pathway; K00888 phosphatidylinositol 4-kinase [EC:2.7.1.67]</t>
  </si>
  <si>
    <t>ppa:PAS_chr1-3_0104</t>
  </si>
  <si>
    <t>Aconitase, required for the tricarboxylic acid (TCA) cycle and also independently required for mitoc; K01681 aconitate hydratase 1 [EC:4.2.1.3]</t>
  </si>
  <si>
    <t>ppa:PAS_chr1-4_0423</t>
  </si>
  <si>
    <t>ppa:PAS_chr1-4_0538</t>
  </si>
  <si>
    <t>Fatty-acyl coenzyme A oxidase; K00232 acyl-CoA oxidase [EC:1.3.3.6]</t>
  </si>
  <si>
    <t>ppa:PAS_chr1-4_0149</t>
  </si>
  <si>
    <t>3-ketosphinganine reductase, catalyzes the second step in phytosphingosine synthesis</t>
  </si>
  <si>
    <t>ppa:PAS_chr1-4_0645</t>
  </si>
  <si>
    <t>Poly(A) polymerase; K00970 poly(A) polymerase [EC:2.7.7.19]</t>
  </si>
  <si>
    <t>ppa:PAS_chr1-4_0575</t>
  </si>
  <si>
    <t>NADH-ubiquinone oxidoreductase; K03946 NADH dehydrogenase (ubiquinone) 1 alpha subcomplex 2 [EC:1.6.5.3 1.6.99.3]</t>
  </si>
  <si>
    <t>ppa:PAS_FragB_0008</t>
  </si>
  <si>
    <t>cyclic AMP phosphodiesterase</t>
  </si>
  <si>
    <t>ppa:PAS_FragB_0019</t>
  </si>
  <si>
    <t>tRNA-dihydrouridine synthase 1; K05542 tRNA-dihydrouridine synthase 1 [EC:1.-.-.-]</t>
  </si>
  <si>
    <t>ppa:PAS_FragB_0053</t>
  </si>
  <si>
    <t>Glycine dehydrogenase [decarboxylating], mitochondrial; K00281 glycine dehydrogenase [EC:1.4.4.2]</t>
  </si>
  <si>
    <t>ppa:PAS_FragB_0061</t>
  </si>
  <si>
    <t>Phosphoenolpyruvate carboxykinase; K01610 phosphoenolpyruvate carboxykinase (ATP) [EC:4.1.1.49]</t>
  </si>
  <si>
    <t>ppa:PAS_c121_0009</t>
  </si>
  <si>
    <t>hypothetical protein; K01490 AMP deaminase [EC:3.5.4.6]</t>
  </si>
  <si>
    <t>ppa:PAS_chr1-1_0459</t>
  </si>
  <si>
    <t>Dolichol-phosphate mannosyltransferase; K00721 dolichol-phosphate mannosyltransferase [EC:2.4.1.83]</t>
  </si>
  <si>
    <t>ppa:PAS_chr1-1_0006</t>
  </si>
  <si>
    <t>Ribose-phosphate pyrophosphokinase; K00948 ribose-phosphate pyrophosphokinase [EC:2.7.6.1]</t>
  </si>
  <si>
    <t>ppa:PAS_chr1-1_0008</t>
  </si>
  <si>
    <t>Beta subunit of fatty acid synthetase; catalyzes the synthesis of long-chain saturated fatty acids; K00668 fatty acid synthase subunit beta, fungi type [EC:2.3.1.86]</t>
  </si>
  <si>
    <t>ppa:PAS_chr1-1_0009</t>
  </si>
  <si>
    <t>Serine esterase that deacylates exogenous lysophospholipids; K07001</t>
  </si>
  <si>
    <t>Glycerol proton symporter of the plasma membrane, subject to glucose-induced inactivation</t>
  </si>
  <si>
    <t>ppa:PAS_chr1-1_0030</t>
  </si>
  <si>
    <t>ppa:PAS_chr1-1_0044</t>
  </si>
  <si>
    <t>ER membrane protein,N-acetylglucosaminyl phosphatidylinositol de-N-acetylase; K03434 N-acetylglucosaminylphosphatidylinositol deacetylase [EC:3.5.1.89]</t>
  </si>
  <si>
    <t>ppa:PAS_chr1-1_0047</t>
  </si>
  <si>
    <t>Mitochondrial lysine-tRNA synthetase; K04567 lysyl-tRNA synthetase, class II [EC:6.1.1.6]</t>
  </si>
  <si>
    <t>ppa:PAS_chr1-1_0050</t>
  </si>
  <si>
    <t>Dihydrolipoamide acetyltransferase component (E2) of pyruvate dehydrogenase complex; K00627 pyruvate dehydrogenase E2 component (dihydrolipoamide acetyltransferase) [EC:2.3.1.12]</t>
  </si>
  <si>
    <t>ppa:PAS_chr1-1_0054</t>
  </si>
  <si>
    <t>One of six ATPases of the 19S regulatory particle of the 26S proteasome involved in the degradation; K03066 26S proteasome regulatory subunit T6</t>
  </si>
  <si>
    <t>ppa:PAS_chr1-3_0122</t>
  </si>
  <si>
    <t>UDP-glucose pyrophosphorylase (UGPase), catalyses the reversible formation of UDP-Glc; K00963 UTP--glucose-1-phosphate uridylyltransferase [EC:2.7.7.9]</t>
  </si>
  <si>
    <t>ppa:PAS_chr1-3_0185</t>
  </si>
  <si>
    <t>Delta 2-isopentenyl pyrophosphate:tRNA isopentenyl transferase; K00791 tRNA dimethylallyltransferase [EC:2.5.1.75]</t>
  </si>
  <si>
    <t>ppa:PAS_chr1-3_0187</t>
  </si>
  <si>
    <t>Mevalonate kinase, acts in the biosynthesis of isoprenoids and sterols, including ergosterol; K00869 mevalonate kinase [EC:2.7.1.36]</t>
  </si>
  <si>
    <t>ppa:PAS_chr1-3_0190</t>
  </si>
  <si>
    <t>ppa:PAS_chr1-3_0191</t>
  </si>
  <si>
    <t>GMP synthase, an enzyme that catalyzes the second step in the biosynthesis of GMP from IMP; K01951 GMP synthase (glutamine-hydrolysing) [EC:6.3.5.2]</t>
  </si>
  <si>
    <t>ppa:PAS_chr1-1_0062</t>
  </si>
  <si>
    <t>GTP-cyclohydrolase I, catalyzes the first step in the folic acid biosynthetic pathway; K01495 GTP cyclohydrolase I [EC:3.5.4.16]</t>
  </si>
  <si>
    <t>ppa:PAS_chr1-4_0534</t>
  </si>
  <si>
    <t>Mitochondrial leucyl-tRNA synthetase; K01869 leucyl-tRNA synthetase [EC:6.1.1.4]</t>
  </si>
  <si>
    <t>ppa:PAS_chr1-4_0545</t>
  </si>
  <si>
    <t>Methylthioribose-1-phosphate isomerase</t>
  </si>
  <si>
    <t>ppa:PAS_chr1-4_0551</t>
  </si>
  <si>
    <t>Formylglycinamidine-ribonucleotide (FGAM)-synthetase; K01952 phosphoribosylformylglycinamidine synthase [EC:6.3.5.3]</t>
  </si>
  <si>
    <t>ppa:PAS_chr1-4_0558</t>
  </si>
  <si>
    <t>Mitochondrial phenylalanyl-tRNA synthetase alpha subunit, active as a monomer; K01889 phenylalanyl-tRNA synthetase alpha chain [EC:6.1.1.20]</t>
  </si>
  <si>
    <t>ppa:PAS_chr1-4_0559</t>
  </si>
  <si>
    <t>NADPH reductase</t>
  </si>
  <si>
    <t>ppa:PAS_chr1-4_0561</t>
  </si>
  <si>
    <t>Hexokinase-2</t>
  </si>
  <si>
    <t>ppa:PAS_chr1-4_0566</t>
  </si>
  <si>
    <t>Low-affinity cyclic AMP phosphodiesterase</t>
  </si>
  <si>
    <t>ppa:PAS_chr1-4_0703</t>
  </si>
  <si>
    <t>hypothetical protein; K03509 DNA polymerase eta subunit [EC:2.7.7.7]</t>
  </si>
  <si>
    <t>ppa:PAS_chr1-4_0579</t>
  </si>
  <si>
    <t>ppa:PAS_chr1-4_0593</t>
  </si>
  <si>
    <t>E1 beta subunit of the pyruvate dehydrogenase (PDH) complex; K00162 pyruvate dehydrogenase E1 component subunit beta [EC:1.2.4.1]</t>
  </si>
  <si>
    <t>ppa:PAS_chr1-4_0598</t>
  </si>
  <si>
    <t>Glutamyl-tRNA synthetase, cytoplasmic; K01885 glutamyl-tRNA synthetase [EC:6.1.1.17]</t>
  </si>
  <si>
    <t>ppa:PAS_chr1-4_0601</t>
  </si>
  <si>
    <t>Plasma membrane arginine permease, requires phosphatidyl ethanolamine (PE) for localization; K03293 amino acid transporter, AAT family</t>
  </si>
  <si>
    <t>ppa:PAS_chr1-4_0604</t>
  </si>
  <si>
    <t>C-3 sterol dehydrogenase; K07748 sterol-4alpha-carboxylate 3-dehydrogenase (decarboxylating) [EC:1.1.1.170]</t>
  </si>
  <si>
    <t>ppa:PAS_chr1-4_0608</t>
  </si>
  <si>
    <t>Aromatic aminotransferase I, expression is regulated by general control of amino acid biosynthesis</t>
  </si>
  <si>
    <t>ppa:PAS_chr1-4_0292</t>
  </si>
  <si>
    <t>3-phosphoglycerate kinase; K00927 phosphoglycerate kinase [EC:2.7.2.3]</t>
  </si>
  <si>
    <t>ppa:PAS_chr1-4_0293</t>
  </si>
  <si>
    <t>Inositol polyphosphate multikinase (IPMK)</t>
  </si>
  <si>
    <t>ppa:PAS_chr1-4_0295</t>
  </si>
  <si>
    <t>Alpha subunit of fatty acid synthetase; K00667 fatty acid synthase subunit alpha, fungi type [EC:2.3.1.86]</t>
  </si>
  <si>
    <t>ppa:PAS_chr1-4_0303</t>
  </si>
  <si>
    <t>Phorphobilinogen deaminase; K01749 hydroxymethylbilane synthase [EC:2.5.1.61]</t>
  </si>
  <si>
    <t>ppa:PAS_chr1-4_0669</t>
  </si>
  <si>
    <t>hypothetical protein; K00851 gluconokinase [EC:2.7.1.12]</t>
  </si>
  <si>
    <t>ppa:PAS_chr1-4_0313</t>
  </si>
  <si>
    <t>Subunit 8 of ubiquinol cytochrome-c reductase complex; K00418 ubiquinol-cytochrome c reductase subunit 8 [EC:1.10.2.2]</t>
  </si>
  <si>
    <t>ppa:PAS_chr1-4_0314</t>
  </si>
  <si>
    <t>Farnesyl pyrophosphate synthetase</t>
  </si>
  <si>
    <t>ppa:PAS_chr1-4_0324</t>
  </si>
  <si>
    <t>RNA polymerase I subunit A135; K03002 DNA-directed RNA polymerase I subunit A2 [EC:2.7.7.6]</t>
  </si>
  <si>
    <t>ppa:PAS_chr1-4_0325</t>
  </si>
  <si>
    <t>High affinity Ca2+/Mn2+ P-type ATPase required for Ca2+ and Mn2+ transport into Golgi</t>
  </si>
  <si>
    <t>ppa:PAS_chr1-4_0338</t>
  </si>
  <si>
    <t>Isocitrate lyase, catalyzes the formation of succinate and glyoxylate from isocitrate; K01637 isocitrate lyase [EC:4.1.3.1]</t>
  </si>
  <si>
    <t>ppa:PAS_chr1-4_0673</t>
  </si>
  <si>
    <t>hypothetical protein; K12345 3-oxo-5-alpha-steroid 4-dehydrogenase 3 [EC:1.3.99.5]</t>
  </si>
  <si>
    <t>ppa:PAS_chr1-4_0359</t>
  </si>
  <si>
    <t>RNA polymerase II subunit B12.6; K03017 DNA-directed RNA polymerase II subunit I</t>
  </si>
  <si>
    <t>ppa:PAS_chr1-4_0367</t>
  </si>
  <si>
    <t>C-5 sterol desaturase, catalyzes the introduction of a C-5(6) double bond into episterol</t>
  </si>
  <si>
    <t>ppa:PAS_chr1-4_0615</t>
  </si>
  <si>
    <t>mitochondrial phosphate carrier protein</t>
  </si>
  <si>
    <t>ppa:PAS_chr1-4_0617</t>
  </si>
  <si>
    <t>Phosphatidylinositol (PI) phosphatase</t>
  </si>
  <si>
    <t>ppa:PAS_chr1-4_0619</t>
  </si>
  <si>
    <t>Metal resistance protein YCF1</t>
  </si>
  <si>
    <t>ppa:PAS_chr1-4_0696</t>
  </si>
  <si>
    <t>hypothetical protein; K13682 beta-1,2-mannosyltransferase [EC:2.4.1.-]</t>
  </si>
  <si>
    <t>ppa:PAS_chr1-4_0632</t>
  </si>
  <si>
    <t>C-1-tetrahydrofolate synthase, mitochondrial; K00288 methylenetetrahydrofolate dehydrogenase (NADP+) / methenyltetrahydrofolate cyclohydrolase / formyltetrahydrofolate synthetase [EC:1.5.1.5 3.5.4.9 6.3.4.3]</t>
  </si>
  <si>
    <t>ppa:PAS_chr1-4_0644</t>
  </si>
  <si>
    <t>Dynamin-like GTPase required for vacuolar sorting</t>
  </si>
  <si>
    <t>ppa:PAS_c121_0002</t>
  </si>
  <si>
    <t>hypothetical protein; K03843 alpha-1,3/alpha-1,6-mannosyltransferase [EC:2.4.1.132 2.4.1.-]</t>
  </si>
  <si>
    <t>ppa:PAS_chr1-4_0095</t>
  </si>
  <si>
    <t>Cytoplasmic aspartyl-tRNA synthetase, homodimeric enzyme; K01876 aspartyl-tRNA synthetase [EC:6.1.1.12]</t>
  </si>
  <si>
    <t>ppa:PAS_chr1-4_0264</t>
  </si>
  <si>
    <t>Phosphoglucomutase; K01835 phosphoglucomutase [EC:5.4.2.2]</t>
  </si>
  <si>
    <t>ppa:PAS_chr1-4_0304</t>
  </si>
  <si>
    <t>Acetyl-CoA C-acetyltransferase (acetoacetyl-CoA thiolase), cytosolic enzyme; K00626 acetyl-CoA C-acetyltransferase [EC:2.3.1.9]</t>
  </si>
  <si>
    <t>ppa:PAS_chr1-4_0329</t>
  </si>
  <si>
    <t>hypothetical protein; K07127 5-hydroxyisourate hydrolase [EC:3.5.2.17]</t>
  </si>
  <si>
    <t>ppa:PAS_chr1-4_0371</t>
  </si>
  <si>
    <t>hypothetical protein; K03949 NADH dehydrogenase (ubiquinone) 1 alpha subcomplex 5 [EC:1.6.5.3 1.6.99.3]</t>
  </si>
  <si>
    <t>ppa:PAS_chr1-1_0457</t>
  </si>
  <si>
    <t>Phosphatidylinositol-4-phosphate 5-kinase</t>
  </si>
  <si>
    <t>ppa:PAS_chr1-1_0129</t>
  </si>
  <si>
    <t>ppa:PAS_chr1-1_0184</t>
  </si>
  <si>
    <t>Gamma glutamylcysteine synthetase catalyzes the first step in glutathione (GSH) biosynthesis; K11204 glutamate--cysteine ligase catalytic subunit [EC:6.3.2.2]</t>
  </si>
  <si>
    <t>ppa:PAS_chr1-1_0187</t>
  </si>
  <si>
    <t>Huge dynein-related AAA-type ATPase (midasin), forms extended pre-60S particle with the Rix1 complex</t>
  </si>
  <si>
    <t>ppa:PAS_chr1-1_0200</t>
  </si>
  <si>
    <t>Cytosolic aspartate aminotransferase; involved in nitrogen metabolism; K00813 aspartate aminotransferase [EC:2.6.1.1]</t>
  </si>
  <si>
    <t>ppa:PAS_chr1-1_0202</t>
  </si>
  <si>
    <t>Subunit of the RNA polymerase II mediator complex; K00898 pyruvate dehydrogenase kinase [EC:2.7.11.2]</t>
  </si>
  <si>
    <t>ppa:PAS_chr1-1_0215</t>
  </si>
  <si>
    <t>Processing alpha glucosidase I, ER type II integral membrane N-glycoprotein; K01228 mannosyl-oligosaccharide glucosidase [EC:3.2.1.106]</t>
  </si>
  <si>
    <t>ppa:PAS_chr1-1_0262</t>
  </si>
  <si>
    <t>Uracil phosphoribosyltransferase, synthesizes UMP from uracil; K00761 uracil phosphoribosyltransferase [EC:2.4.2.9]</t>
  </si>
  <si>
    <t>ppa:PAS_chr1-1_0277</t>
  </si>
  <si>
    <t>Protein with a possible role in tRNA export; K01057 6-phosphogluconolactonase [EC:3.1.1.31]</t>
  </si>
  <si>
    <t>ppa:PAS_chr1-1_0299</t>
  </si>
  <si>
    <t>Essential, non-ATPase regulatory subunit of the 26S proteasome lid; K03035 26S proteasome regulatory subunit N5</t>
  </si>
  <si>
    <t>ppa:PAS_chr1-3_0016</t>
  </si>
  <si>
    <t>Multifunctional enzyme of the peroxisomal fatty acid beta-oxidation pathway</t>
  </si>
  <si>
    <t>ppa:PAS_chr1-3_0023</t>
  </si>
  <si>
    <t>allantoinase; K01466 allantoinase [EC:3.5.2.5]</t>
  </si>
  <si>
    <t>ppa:PAS_chr1-3_0024</t>
  </si>
  <si>
    <t>succinate semialdehyde dehydrogenase; K00135 succinate-semialdehyde dehydrogenase (NADP+) [EC:1.2.1.16]</t>
  </si>
  <si>
    <t>ppa:PAS_chr1-3_0028</t>
  </si>
  <si>
    <t>Cytoplasmic inorganic pyrophosphatase (PPase); K01507 inorganic pyrophosphatase [EC:3.6.1.1]</t>
  </si>
  <si>
    <t>ppa:PAS_chr1-3_0029</t>
  </si>
  <si>
    <t>phosphoribosylanthranilate isomerase; K01817 phosphoribosylanthranilate isomerase [EC:5.3.1.24]</t>
  </si>
  <si>
    <t>ppa:PAS_chr1-3_0033</t>
  </si>
  <si>
    <t>Nuclear SAM-dependent mono-and asymmetric arginine dimethylating methyltransferase; K11434 protein arginine N-methyltransferase 1 [EC:2.1.1.-]</t>
  </si>
  <si>
    <t>ppa:PAS_chr2-1_0530</t>
  </si>
  <si>
    <t>Ornithine transporter of the mitochondrial inner membrane</t>
  </si>
  <si>
    <t>ppa:PAS_chr2-1_0533</t>
  </si>
  <si>
    <t>Uroporphyrinogen III synthase; K01719 uroporphyrinogen-III synthase [EC:4.2.1.75]</t>
  </si>
  <si>
    <t>ppa:PAS_chr2-1_0543</t>
  </si>
  <si>
    <t>Uridylate kinase, catalyzes the seventh enzymatic step in the de novo biosynthesis of pyrimidines; K00945 cytidylate kinase [EC:2.7.4.14]</t>
  </si>
  <si>
    <t>ppa:PAS_chr2-1_0545</t>
  </si>
  <si>
    <t>Peroxisomal acyl-CoA thioesterase likely to be involved in fatty acid oxidation</t>
  </si>
  <si>
    <t>ppa:PAS_chr2-1_0549</t>
  </si>
  <si>
    <t>Alpha 1,3 glucosyltransferase; K03848 alpha-1,3-glucosyltransferase [EC:2.4.1.-]</t>
  </si>
  <si>
    <t>ppa:PAS_chr2-1_0554</t>
  </si>
  <si>
    <t>RNA polymerase I subunit A12.2; K03000 DNA-directed RNA polymerase I subunit A12 [EC:2.7.7.6]</t>
  </si>
  <si>
    <t>ppa:PAS_chr2-1_0577</t>
  </si>
  <si>
    <t>Methyltransferase required for synthesis of diphthamide; K00586 diphthine synthase [EC:2.1.1.98]</t>
  </si>
  <si>
    <t>ppa:PAS_chr2-1_0864</t>
  </si>
  <si>
    <t>hypothetical protein; K01653 acetolactate synthase I/III small subunit [EC:2.2.1.6]</t>
  </si>
  <si>
    <t>ppa:PAS_chr2-1_0593</t>
  </si>
  <si>
    <t>Dihydroorotase, catalyzes the third enzymatic step in the de novo biosynthesis of pyrimidines; K01465 dihydroorotase [EC:3.5.2.3]</t>
  </si>
  <si>
    <t>ppa:PAS_chr2-1_0767</t>
  </si>
  <si>
    <t>Acetyl-coA synthetase isoform; K01895 acetyl-CoA synthetase [EC:6.2.1.1]</t>
  </si>
  <si>
    <t>ppa:PAS_chr2-1_0769</t>
  </si>
  <si>
    <t>Pyruvate kinase; K00873 pyruvate kinase [EC:2.7.1.40]</t>
  </si>
  <si>
    <t>ppa:PAS_chr2-1_0770</t>
  </si>
  <si>
    <t>Uridine/cytidine kinase, component of the pyrimidine ribonucleotide salvage pathway; K00876 uridine kinase [EC:2.7.1.48]</t>
  </si>
  <si>
    <t>ppa:PAS_chr2-1_0775</t>
  </si>
  <si>
    <t>NAD-dependent arabinose dehydrogenase, involved in biosynthesis of erythroascorbic acid</t>
  </si>
  <si>
    <t>ppa:PAS_chr2-1_0776</t>
  </si>
  <si>
    <t>ppa:PAS_chr2-1_0778</t>
  </si>
  <si>
    <t>Glucosidase II catalytic subunit required for normal cell wall synthesis; K05546 alpha 1,3-glucosidase [EC:3.2.1.84]</t>
  </si>
  <si>
    <t>ppa:PAS_chr2-1_0785</t>
  </si>
  <si>
    <t>Long chain fatty acyl-CoA synthetase with a preference for C12:0-C16:0 fatty acids</t>
  </si>
  <si>
    <t>ppa:PAS_chr2-1_0786</t>
  </si>
  <si>
    <t>Putative protein of unknown function; K13535 cardiolipin-specific phospholipase [EC:3.1.1.-]</t>
  </si>
  <si>
    <t>ppa:PAS_chr2-1_0787</t>
  </si>
  <si>
    <t>Ferro-O2-oxidoreductase</t>
  </si>
  <si>
    <t>ppa:PAS_chr2-1_0794</t>
  </si>
  <si>
    <t>Protein with lipolytic activity towards triacylglycerols and diacylglycerols when expressed in E. co</t>
  </si>
  <si>
    <t>ppa:PAS_chr2-2_0446</t>
  </si>
  <si>
    <t>Protein with sequence similarity to 2,3-diketo-5-methylthiopentyl-1-phosphate enolase-phosphatases; K09880 enolase-phosphatase E1 [EC:3.1.3.77]</t>
  </si>
  <si>
    <t>ppa:PAS_chr2-1_0110</t>
  </si>
  <si>
    <t>Fructose-2,6-bisphosphatase, required for glucose metabolism; K00900 6-phosphofructo-2-kinase [EC:2.7.1.105] K01103 fructose-2,6-bisphosphatase [EC:3.1.3.46]</t>
  </si>
  <si>
    <t>ppa:PAS_chr2-1_0168</t>
  </si>
  <si>
    <t>Protein that is processed in the mitochondrion to yield acetylglutamate kinase and N-acetyl-gamma-gl</t>
  </si>
  <si>
    <t>ppa:PAS_chr2-1_0303</t>
  </si>
  <si>
    <t>UDP-GlcNAc-binding and catalytic subunit of the enzyme that mediates the first step in GPI synthesis; K03857 phosphatidylinositol glycan, class A [EC:2.4.1.198]</t>
  </si>
  <si>
    <t>ppa:PAS_chr2-1_0363</t>
  </si>
  <si>
    <t>Subunit VIa of cytochrome c oxidase, which is the terminal member of the mitochondrial inner membran; K02266 cytochrome c oxidase subunit VIa [EC:1.9.3.1]</t>
  </si>
  <si>
    <t>ppa:PAS_chr2-1_0423</t>
  </si>
  <si>
    <t>Beta subunit of the oligosaccharyl transferase (OST) glycoprotein complex; K12670 oligosaccharyltransferase complex subunit beta</t>
  </si>
  <si>
    <t>ppa:PAS_chr2-1_0500</t>
  </si>
  <si>
    <t>B subunit of DNA polymerase alpha-primase complex; K02321 DNA polymerase alpha subunit B</t>
  </si>
  <si>
    <t>ppa:PAS_chr2-1_0520</t>
  </si>
  <si>
    <t>Mitochondrial 3-oxoacyl-[acyl-carrier-protein] reductase</t>
  </si>
  <si>
    <t>ppa:PAS_chr2-1_0011</t>
  </si>
  <si>
    <t>ATPase of the ATP-binding cassette (ABC) family involved in 40S and 60S ribosome biogenesis, has sim</t>
  </si>
  <si>
    <t>ppa:PAS_chr2-1_0014</t>
  </si>
  <si>
    <t>Fe(II)-dependent sulfonate/alpha-ketoglutarate dioxygenase, involved in sulfonate catabolism for use</t>
  </si>
  <si>
    <t>ppa:PAS_chr2-1_0016</t>
  </si>
  <si>
    <t>2-deoxyglucose-6-phosphate phosphatase, similar to Dog2p, member of a family of low molecular weight</t>
  </si>
  <si>
    <t>ppa:PAS_chr2-1_0037</t>
  </si>
  <si>
    <t>Nitrilase, member of the nitrilase branch of the nitrilase superfamily</t>
  </si>
  <si>
    <t>ppa:PAS_chr2-1_0047</t>
  </si>
  <si>
    <t>Cytosine deaminase, zinc metalloenzyme that catalyzes the hydrolytic deamination of cytosine to urac</t>
  </si>
  <si>
    <t>ppa:PAS_chr2-1_0807</t>
  </si>
  <si>
    <t>hypothetical protein; K01530 phospholipid-translocating ATPase [EC:3.6.3.1]</t>
  </si>
  <si>
    <t>ppa:PAS_chr2-1_0055</t>
  </si>
  <si>
    <t>Plasma membrane transporter for both urea and polyamines, expression is highly sensitive to nitrogen</t>
  </si>
  <si>
    <t>ppa:PAS_chr2-1_0057</t>
  </si>
  <si>
    <t>Aminophospholipid translocase (flippase) that localizes primarily to the plasma membrane; K01530 phospholipid-translocating ATPase [EC:3.6.3.1]</t>
  </si>
  <si>
    <t>ppa:PAS_chr2-2_0287</t>
  </si>
  <si>
    <t>Protein with DNA-dependent ATPase and ssDNA annealing activities involved in maintenance of genome; K07478 putative ATPase</t>
  </si>
  <si>
    <t>ppa:PAS_chr2-2_0288</t>
  </si>
  <si>
    <t>Arginase, responsible for arginine degradation; K01476 arginase [EC:3.5.3.1]</t>
  </si>
  <si>
    <t>ppa:PAS_chr2-2_0290</t>
  </si>
  <si>
    <t>Cytochrome c1 heme lyase, involved in maturation of cytochrome c1; K01764 cytochrome c heme-lyase [EC:4.4.1.17]</t>
  </si>
  <si>
    <t>ppa:PAS_chr2-2_0293</t>
  </si>
  <si>
    <t>Cytochrome c heme lyase (holocytochrome c synthase), attaches heme to apo-cytochrome c; K01764 cytochrome c heme-lyase [EC:4.4.1.17]</t>
  </si>
  <si>
    <t>ppa:PAS_chr2-2_0294</t>
  </si>
  <si>
    <t>E1 alpha subunit of the pyruvate dehydrogenase (PDH) complex; K00161 pyruvate dehydrogenase E1 component subunit alpha [EC:1.2.4.1]</t>
  </si>
  <si>
    <t>ppa:PAS_chr2-2_0302</t>
  </si>
  <si>
    <t>Multifunctional enzyme of the folic acid biosynthesis pathway</t>
  </si>
  <si>
    <t>ppa:PAS_chr2-2_0303</t>
  </si>
  <si>
    <t>Putative flavin-dependent monooxygenase, involved in ubiquinone (Coenzyme Q) biosynthesis; K06126 ubiquinone biosynthesis monooxygenase Coq6 [EC:1.14.13.-]</t>
  </si>
  <si>
    <t>ppa:PAS_chr2-2_0492</t>
  </si>
  <si>
    <t>hypothetical protein; K00605 aminomethyltransferase [EC:2.1.2.10]</t>
  </si>
  <si>
    <t>ppa:PAS_chr2-2_0309</t>
  </si>
  <si>
    <t>RNA polymerase subunit ABC14.5, common to RNA polymerases I, II, and III; K03016 DNA-directed RNA polymerase II subunit H</t>
  </si>
  <si>
    <t>ppa:PAS_chr2-2_0311</t>
  </si>
  <si>
    <t>3-hydroxyanthranilic acid dioxygenase, required for the de novo biosynthesis of NAD from tryptophan; K00452 3-hydroxyanthranilate 3,4-dioxygenase [EC:1.13.11.6]</t>
  </si>
  <si>
    <t>ppa:PAS_chr2-2_0317</t>
  </si>
  <si>
    <t>Prephenate dehydrogenase involved in tyrosine biosynthesis</t>
  </si>
  <si>
    <t>ppa:PAS_chr2-2_0318</t>
  </si>
  <si>
    <t>Phosphomevalonate kinase, an essential cytosolic enzyme; K00938 phosphomevalonate kinase [EC:2.7.4.2]</t>
  </si>
  <si>
    <t>ppa:PAS_chr2-2_0322</t>
  </si>
  <si>
    <t>hypothetical protein; K00456 cysteine dioxygenase [EC:1.13.11.20]</t>
  </si>
  <si>
    <t>ppa:PAS_chr2-2_0329</t>
  </si>
  <si>
    <t>Adenylosuccinate lyase, catalyzes two steps in the 'de novo' purine nucleotide biosynthetic pathway; K01756 adenylosuccinate lyase [EC:4.3.2.2]</t>
  </si>
  <si>
    <t>ppa:PAS_chr2-2_0337</t>
  </si>
  <si>
    <t>Transaldolase, enzyme in the non-oxidative pentose phosphate pathway; K00616 transaldolase [EC:2.2.1.2]</t>
  </si>
  <si>
    <t>ppa:PAS_chr2-2_0338</t>
  </si>
  <si>
    <t>Transaldolase, enzyme in the non-oxidative pentose phosphate pathway</t>
  </si>
  <si>
    <t>ppa:PAS_chr2-2_0343</t>
  </si>
  <si>
    <t>Vacuolar transporter, exports large neutral amino acids from the vacuole</t>
  </si>
  <si>
    <t>ppa:PAS_chr2-2_0346</t>
  </si>
  <si>
    <t>Epsilon subunit of the oligosaccharyltransferase complex of the ER lumen; K12668 oligosaccharyltransferase complex subunit epsilon</t>
  </si>
  <si>
    <t>ppa:PAS_chr2-2_0349</t>
  </si>
  <si>
    <t>Catalytic subunit of the DNA polymerase I alpha-primase complex; K02320 DNA polymerase alpha subunit A [EC:2.7.7.7]</t>
  </si>
  <si>
    <t>ppa:PAS_chr2-2_0039</t>
  </si>
  <si>
    <t>Integral membrane protein involved in glycosylphosphatidylinositol (GPI) anchor synthesis; K05286 phosphatidylinositol glycan, class B [EC:2.4.1.-]</t>
  </si>
  <si>
    <t>ppa:PAS_chr2-2_0076</t>
  </si>
  <si>
    <t>Protein involved in glycosylphosphatidylinositol (GPI) anchor synthesis; K05285 phosphatidylinositol glycan, class N [EC:2.7.-.-]</t>
  </si>
  <si>
    <t>ppa:PAS_chr2-2_0084</t>
  </si>
  <si>
    <t>Repressible alkaline phosphatase, a glycoprotein localized to the vacuole</t>
  </si>
  <si>
    <t>ppa:PAS_chr2-2_0131</t>
  </si>
  <si>
    <t>Catalase A, breaks down hydrogen peroxide in the peroxisomal matrix formed by acyl-CoA oxidase (Pox1; K03781 catalase [EC:1.11.1.6]</t>
  </si>
  <si>
    <t>ppa:PAS_chr2-2_0159</t>
  </si>
  <si>
    <t>Methionine aminopeptidase; K01265 methionyl aminopeptidase [EC:3.4.11.18]</t>
  </si>
  <si>
    <t>ppa:PAS_chr2-2_0168</t>
  </si>
  <si>
    <t>Homo-isocitrate dehydrogenase, an NAD-linked mitochondrial enzyme</t>
  </si>
  <si>
    <t>ppa:PAS_chr2-2_0177</t>
  </si>
  <si>
    <t>Putative protein of unknown function; K01834 phosphoglycerate mutase [EC:5.4.2.1]</t>
  </si>
  <si>
    <t>ppa:PAS_chr2-2_0220</t>
  </si>
  <si>
    <t>Thioredoxin peroxidase, acts as both a ribosome-associated and free cytoplasmic antioxidant; K03386 peroxiredoxin (alkyl hydroperoxide reductase subunit C) [EC:1.11.1.15]</t>
  </si>
  <si>
    <t>ppa:PAS_chr2-2_0252</t>
  </si>
  <si>
    <t>Alkaline dihydroceramidase, involved in sphingolipid metabolism</t>
  </si>
  <si>
    <t>ppa:PAS_chr2-2_0283</t>
  </si>
  <si>
    <t>Membrane anchor subunit of succinate dehydrogenase (Sdh1p, Sdh2p, Sdh3p, Sdh4p); K00237 succinate dehydrogenase (ubiquinone) membrane anchor subunit [EC:1.3.5.1]</t>
  </si>
  <si>
    <t>ppa:PAS_chr2-2_0286</t>
  </si>
  <si>
    <t>hypothetical protein; K13621 betaine lipid synthase</t>
  </si>
  <si>
    <t>ppa:PAS_chr2-2_0420</t>
  </si>
  <si>
    <t>Vacuolar membrane protein involved in vacuolar polyphosphate accumulation</t>
  </si>
  <si>
    <t>ppa:PAS_chr2-1_0687</t>
  </si>
  <si>
    <t>Vacuolar ATPase V0 domain subunit c', involved in proton transport activity; K02155 V-type H+-transporting ATPase 16kDa proteolipid subunit [EC:3.6.3.14]</t>
  </si>
  <si>
    <t>ppa:PAS_chr2-1_0878</t>
  </si>
  <si>
    <t>ppa:PAS_chr2-1_0695</t>
  </si>
  <si>
    <t>Phosphatidylinositol synthase, required for biosynthesis of phosphatidylinositol; K00999 CDP-diacylglycerol--inositol 3-phosphatidyltransferase [EC:2.7.8.11]</t>
  </si>
  <si>
    <t>ppa:PAS_chr2-1_0697</t>
  </si>
  <si>
    <t>Catalytic subunit of DNA polymerase zeta, which is involved in DNA repair and translesion synthesis; K02350 DNA polymerase zeta subunit [EC:2.7.7.7]</t>
  </si>
  <si>
    <t>ppa:PAS_chr2-1_0716</t>
  </si>
  <si>
    <t>5-aminolevulinate synthase, catalyzes the first step in the heme biosynthetic pathway; K00643 5-aminolevulinate synthase [EC:2.3.1.37]</t>
  </si>
  <si>
    <t>ppa:PAS_chr2-1_0727</t>
  </si>
  <si>
    <t>UDP-N-acetyl-glucosamine-1-P transferase; K01001 UDP-N-acetylglucosamine--dolichyl-phosphate N-acetylglucosaminephosphotransferase [EC:2.7.8.15]</t>
  </si>
  <si>
    <t>ppa:PAS_chr2-1_0736</t>
  </si>
  <si>
    <t>GTP cyclohydrolase II</t>
  </si>
  <si>
    <t>ppa:PAS_chr2-1_0739</t>
  </si>
  <si>
    <t>Regulatory subunit of trehalose-6-phosphate synthase/phosphatase complex; K00697 alpha,alpha-trehalose-phosphate synthase (UDP-forming) [EC:2.4.1.15]</t>
  </si>
  <si>
    <t>ppa:PAS_chr2-1_0749</t>
  </si>
  <si>
    <t>Allantoicase, converts allantoate to urea and ureidoglycolate; K01477 allantoicase [EC:3.5.3.4]</t>
  </si>
  <si>
    <t>ppa:PAS_chr2-1_0752</t>
  </si>
  <si>
    <t>Cystathionine gamma-synthase, converts cysteine into cystathionine; K01739 cystathionine gamma-synthase [EC:2.5.1.48]</t>
  </si>
  <si>
    <t>ppa:PAS_chr2-1_0753</t>
  </si>
  <si>
    <t>Alpha-1,2-mannosidase involved in ER quality control; K01230 mannosyl-oligosaccharide alpha-1,2-mannosidase [EC:3.2.1.113]</t>
  </si>
  <si>
    <t>ppa:PAS_chr2-1_0756</t>
  </si>
  <si>
    <t>ppa:PAS_chr2-1_0759</t>
  </si>
  <si>
    <t>Mannosyltransferase, involved in asparagine-linked glycosylation in the endoplasmic reticulum (ER); K03842 beta-1,4-mannosyltransferase [EC:2.4.1.142]</t>
  </si>
  <si>
    <t>ppa:PAS_chr2-1_0885</t>
  </si>
  <si>
    <t>hypothetical protein; K00797 spermidine synthase [EC:2.5.1.16]</t>
  </si>
  <si>
    <t>ppa:PAS_chr2-1_0850</t>
  </si>
  <si>
    <t>hypothetical protein; K00411 ubiquinol-cytochrome c reductase iron-sulfur subunit [EC:1.10.2.2]</t>
  </si>
  <si>
    <t>ppa:PAS_chr2-1_0472</t>
  </si>
  <si>
    <t>Mitochondrial alcohol dehydrogenase isozyme III; K00001 alcohol dehydrogenase [EC:1.1.1.1]</t>
  </si>
  <si>
    <t>ppa:PAS_chr2-1_0478</t>
  </si>
  <si>
    <t>dUTPase, catalyzes hydrolysis of dUTP to dUMP and PPi; K01520 dUTP pyrophosphatase [EC:3.6.1.23]</t>
  </si>
  <si>
    <t>ppa:PAS_chr2-1_0487</t>
  </si>
  <si>
    <t>Leucyl aminopeptidase (leukotriene A4 hydrolase) with epoxide hydrolase activity; K01254 leukotriene-A4 hydrolase [EC:3.3.2.6]</t>
  </si>
  <si>
    <t>ppa:PAS_chr2-1_0489</t>
  </si>
  <si>
    <t>Myo-inositol transporter with strong similarity to the major myo-inositol transporter Itr1p</t>
  </si>
  <si>
    <t>ppa:PAS_chr2-1_0498</t>
  </si>
  <si>
    <t>Dolichol kinase, catalyzes the terminal step in dolichyl monophosphate (Dol-P) biosynthesis; K00902 dolichol kinase [EC:2.7.1.108]</t>
  </si>
  <si>
    <t>ppa:PAS_chr2-1_0506</t>
  </si>
  <si>
    <t>Mitochondrial aldehyde dehydrogenase</t>
  </si>
  <si>
    <t>ppa:PAS_chr2-1_0853</t>
  </si>
  <si>
    <t>ppa:PAS_chr2-1_0512</t>
  </si>
  <si>
    <t>Subunit of DNA primase, which is required for DNA synthesis and double-strand break repair; K02685 DNA primase large subunit [EC:2.7.7.-]</t>
  </si>
  <si>
    <t>ppa:PAS_chr2-1_0856</t>
  </si>
  <si>
    <t>ppa:PAS_chr2-1_0813</t>
  </si>
  <si>
    <t>Cu(+2)-transporting P-type ATPase, required for export of copper from the cytosol into an extracytos; K01533 Cu2+-exporting ATPase [EC:3.6.3.4]</t>
  </si>
  <si>
    <t>ppa:PAS_chr2-1_0140</t>
  </si>
  <si>
    <t>ATPase involved in protein import into the ER, also acts as a chaperone to mediate protein folding i; K09490 heat shock 70kDa protein 5</t>
  </si>
  <si>
    <t>ppa:PAS_chr2-1_0065</t>
  </si>
  <si>
    <t>Chitin synthase III, catalyzes the transfer of N-acetylglucosamine (GlcNAc) to chitin; K00698 chitin synthase [EC:2.4.1.16]</t>
  </si>
  <si>
    <t>ppa:PAS_chr2-1_0067</t>
  </si>
  <si>
    <t>Pseudouridine synthase, catalyzes only the formation of pseudouridine-55 (Psi55), a highly conserved; K03177 tRNA pseudouridine synthase B [EC:5.4.99.12]</t>
  </si>
  <si>
    <t>ppa:PAS_chr2-1_0072</t>
  </si>
  <si>
    <t>Delta(9) fatty acid desaturase; K00507 stearoyl-CoA desaturase (delta-9 desaturase) [EC:1.14.19.1]</t>
  </si>
  <si>
    <t>ppa:PAS_chr2-1_0089</t>
  </si>
  <si>
    <t>Component of the mitochondrial alpha-ketoglutarate dehydrogenase complex, which catalyzes a key step; K00164 2-oxoglutarate dehydrogenase E1 component [EC:1.2.4.2]</t>
  </si>
  <si>
    <t>ppa:PAS_chr2-1_0090</t>
  </si>
  <si>
    <t>tRNA methyltransferase, localizes to both the nucleus and mitochondrion to produce the modified base; K00555 tRNA (guanine-N2-)-methyltransferase [EC:2.1.1.32]</t>
  </si>
  <si>
    <t>ppa:PAS_chr2-1_0093</t>
  </si>
  <si>
    <t>GDP-mannose pyrophosphorylase (mannose-1-phosphate guanyltransferase), synthesizes GDP-mannose from</t>
  </si>
  <si>
    <t>ppa:PAS_chr2-1_0100</t>
  </si>
  <si>
    <t>Shared subunit of DNA polymerase (II) epsilon and of ISW2/yCHRAC chromatin accessibility complex; K02326 DNA polymerase epsilon subunit 3 [EC:2.7.7.7]</t>
  </si>
  <si>
    <t>ppa:PAS_chr2-1_0101</t>
  </si>
  <si>
    <t>Exopolyphosphatase, hydrolyzes inorganic polyphosphate (poly P) into Pi residues</t>
  </si>
  <si>
    <t>ppa:PAS_chr2-1_0107</t>
  </si>
  <si>
    <t>Gamma-aminobutyrate (GABA) transaminase (4-aminobutyrate aminotransferase) involved in the 4-aminobu; K13524 4-aminobutyrate aminotransferase / (S)-3-amino-2-methylpropionate transaminase [EC:2.6.1.19 2.6.1.22]</t>
  </si>
  <si>
    <t>ppa:PAS_chr2-1_0111</t>
  </si>
  <si>
    <t>Mitochondrial adenylate kinase, catalyzes the reversible synthesis of GTP and AMP from GDP and ADP; K00939 adenylate kinase [EC:2.7.4.3]</t>
  </si>
  <si>
    <t>ppa:PAS_chr2-1_0115</t>
  </si>
  <si>
    <t>Mitochondrial cytochrome-c peroxidase</t>
  </si>
  <si>
    <t>ppa:PAS_chr2-1_0120</t>
  </si>
  <si>
    <t>Subunit of mitochondrial NAD(+)-dependent isocitrate dehydrogenase, which catalyzes the oxidation of</t>
  </si>
  <si>
    <t>ppa:PAS_chr2-1_0121</t>
  </si>
  <si>
    <t>Phosphoribosyl-glycinamide transformylase, catalyzes a step in the 'de novo' purine nucleotide biosy</t>
  </si>
  <si>
    <t>ppa:PAS_chr2-1_0123</t>
  </si>
  <si>
    <t>Mitochondrial isoleucyl-tRNA synthetase, null mutant is deficient in respiratory growth; K01870 isoleucyl-tRNA synthetase [EC:6.1.1.5]</t>
  </si>
  <si>
    <t>ppa:PAS_chr2-1_0125</t>
  </si>
  <si>
    <t>RNA polymerase II second largest subunit B150, part of central core; K03010 DNA-directed RNA polymerase II subunit B [EC:2.7.7.6]</t>
  </si>
  <si>
    <t>ppa:PAS_chr2-1_0129</t>
  </si>
  <si>
    <t>Proline permease, required for high-affinity transport of proline; K03293 amino acid transporter, AAT family</t>
  </si>
  <si>
    <t>ppa:PAS_chr2-1_0146</t>
  </si>
  <si>
    <t>Dinucleoside triphosphate hydrolase</t>
  </si>
  <si>
    <t>ppa:PAS_chr2-1_0158</t>
  </si>
  <si>
    <t>Anthranilate synthase, catalyzes the initial step of tryptophan biosynthesis, forms multifunctional; K01657 anthranilate synthase component I [EC:4.1.3.27]</t>
  </si>
  <si>
    <t>ppa:PAS_chr2-1_0160</t>
  </si>
  <si>
    <t>Cobalamin-independent methionine synthase, involved in amino acid biosynthesis; K00549 5-methyltetrahydropteroyltriglutamate--homocysteine methyltransferase [EC:2.1.1.14]</t>
  </si>
  <si>
    <t>ppa:PAS_chr2-1_0163</t>
  </si>
  <si>
    <t>Catalytic subunit of DNA polymerase delta; K02327 DNA polymerase delta subunit 1 [EC:2.7.7.7]</t>
  </si>
  <si>
    <t>ppa:PAS_chr2-1_0166</t>
  </si>
  <si>
    <t>Predicted transporter of the mitochondrial inner membrane</t>
  </si>
  <si>
    <t>ppa:PAS_chr2-1_0173</t>
  </si>
  <si>
    <t>Non-essential glycogen phosphorylase required for the mobilization of glycogen, activity is regulate; K00688 starch phosphorylase [EC:2.4.1.1]</t>
  </si>
  <si>
    <t>ppa:PAS_chr2-1_0178</t>
  </si>
  <si>
    <t>Polyphosphatidylinositol phosphatase, dephosphorylates multiple phosphatidylinositols</t>
  </si>
  <si>
    <t>ppa:PAS_chr2-1_0191</t>
  </si>
  <si>
    <t>3-hydroxy-3-methylglutaryl-CoA (HMG-CoA) synthase, catalyzes the formation of HMG-CoA from acetyl-Co; K01641 hydroxymethylglutaryl-CoA synthase [EC:2.3.3.10]</t>
  </si>
  <si>
    <t>ppa:PAS_chr2-1_0198</t>
  </si>
  <si>
    <t>ppa:PAS_chr2-1_0202</t>
  </si>
  <si>
    <t>S-adenosylmethionine decarboxylase, required for the biosynthesis of spermidine and spermine; K01611 S-adenosylmethionine decarboxylase [EC:4.1.1.50]</t>
  </si>
  <si>
    <t>ppa:PAS_chr2-1_0209</t>
  </si>
  <si>
    <t>One of two large regulatory subunits of ribonucleotide-diphosphate reductase</t>
  </si>
  <si>
    <t>ppa:PAS_chr2-1_0212</t>
  </si>
  <si>
    <t>Protein O-mannosyltransferase, transfers mannose residues from dolichyl phosphate-D-mannose to prote; K00728 dolichyl-phosphate-mannose-protein mannosyltransferase [EC:2.4.1.109]</t>
  </si>
  <si>
    <t>ppa:PAS_chr2-1_0221</t>
  </si>
  <si>
    <t>Nicotinate phosphoribosyltransferase, acts in the salvage pathway of NAD+ biosynthesis; K00763 nicotinate phosphoribosyltransferase [EC:2.4.2.11]</t>
  </si>
  <si>
    <t>ppa:PAS_chr2-1_0223</t>
  </si>
  <si>
    <t>RNA polymerase subunit ABC10-beta, common to RNA polymerases I, II, and III; K03007 DNA-directed RNA Polymerase II subunit L</t>
  </si>
  <si>
    <t>ppa:PAS_chr2-1_0224</t>
  </si>
  <si>
    <t>hypothetical protein; K00645 [acyl-carrier-protein] S-malonyltransferase [EC:2.3.1.39]</t>
  </si>
  <si>
    <t>ppa:PAS_chr2-2_0204</t>
  </si>
  <si>
    <t>Putative phosphopantothenoylcysteine synthetase (PPCS)</t>
  </si>
  <si>
    <t>ppa:PAS_chr2-2_0209</t>
  </si>
  <si>
    <t>Protein with similarity to tRNA synthetases; K01881 prolyl-tRNA synthetase [EC:6.1.1.15]</t>
  </si>
  <si>
    <t>ppa:PAS_chr2-2_0219</t>
  </si>
  <si>
    <t>Guanylate kinase, converts GMP to GDP; K00942 guanylate kinase [EC:2.7.4.8]</t>
  </si>
  <si>
    <t>ppa:PAS_chr2-2_0227</t>
  </si>
  <si>
    <t>Subunit d of the five-subunit V0 integral membrane domain of vacuolar H+-ATPase (V-ATPase); K02146 V-type H+-transporting ATPase subunit AC39 [EC:3.6.3.14]</t>
  </si>
  <si>
    <t>ppa:PAS_chr2-2_0230</t>
  </si>
  <si>
    <t>One of two isozymes of HMG-CoA reductase that catalyzes the conversion of HMG-CoA to mevalonate</t>
  </si>
  <si>
    <t>ppa:PAS_chr2-2_0235</t>
  </si>
  <si>
    <t>hypothetical protein; K03939 NADH dehydrogenase (ubiquinone) Fe-S protein 6 [EC:1.6.5.3 1.6.99.3]</t>
  </si>
  <si>
    <t>ppa:PAS_chr2-2_0238</t>
  </si>
  <si>
    <t>Threonyl-tRNA synthetase, essential cytoplasmic protein; K01868 threonyl-tRNA synthetase [EC:6.1.1.3]</t>
  </si>
  <si>
    <t>ppa:PAS_chr2-2_0480</t>
  </si>
  <si>
    <t>hypothetical protein; K00384 thioredoxin reductase (NADPH) [EC:1.8.1.9]</t>
  </si>
  <si>
    <t>ppa:PAS_chr2-2_0245</t>
  </si>
  <si>
    <t>Mitochondrial tryptophanyl-tRNA synthetase; K01867 tryptophanyl-tRNA synthetase [EC:6.1.1.2]</t>
  </si>
  <si>
    <t>ppa:PAS_chr2-2_0481</t>
  </si>
  <si>
    <t>hypothetical protein; K01424 L-asparaginase [EC:3.5.1.1]</t>
  </si>
  <si>
    <t>ppa:PAS_chr2-2_0266</t>
  </si>
  <si>
    <t>Subunit VIII of cytochrome c oxidase</t>
  </si>
  <si>
    <t>ppa:PAS_chr2-2_0267</t>
  </si>
  <si>
    <t>3-ketoacyl-CoA thiolase with broad chain length specificity</t>
  </si>
  <si>
    <t>ppa:PAS_chr2-2_0272</t>
  </si>
  <si>
    <t>Subunit of a heterodimeric peroxisomal ATP-binding cassette transporter complex (Pxa1p-Pxa2p)</t>
  </si>
  <si>
    <t>ppa:PAS_chr2-2_0279</t>
  </si>
  <si>
    <t>hypothetical protein; K00365 urate oxidase [EC:1.7.3.3]</t>
  </si>
  <si>
    <t>ppa:PAS_chr2-1_0226</t>
  </si>
  <si>
    <t>Mitochondrial inner membrane protein required for delivery of copper to the Cox1p subunit of cytochr; K02258 cytochrome c oxidase subunit XI assembly protein</t>
  </si>
  <si>
    <t>ppa:PAS_chr2-2_0355</t>
  </si>
  <si>
    <t>Mitochondrial inner membrane carnitine transporter</t>
  </si>
  <si>
    <t>ppa:PAS_chr2-2_0357</t>
  </si>
  <si>
    <t>sn-1,2-diacylglycerol ethanolamine-and cholinephosphotranferase; K00993 ethanolaminephosphotransferase [EC:2.7.8.1]</t>
  </si>
  <si>
    <t>ppa:PAS_chr2-2_0125</t>
  </si>
  <si>
    <t>Subunit of a Golgi mannosyltransferase complex that also contains Anp1p, Mnn9p, Mnn10p, and Hoc1p; K05532 mannan polymerase II complex MNN11 subunit [EC:2.4.1.-]</t>
  </si>
  <si>
    <t>ppa:PAS_chr2-2_0127</t>
  </si>
  <si>
    <t>Mitochondrial cytochrome-c peroxidase; K00428 cytochrome c peroxidase [EC:1.11.1.5]</t>
  </si>
  <si>
    <t>ppa:PAS_chr2-2_0128</t>
  </si>
  <si>
    <t>ATPase component of the RSC chromatin remodeling complex; K11786 ATP-dependent helicase STH1/SNF2 [EC:3.6.1.-]</t>
  </si>
  <si>
    <t>ppa:PAS_chr2-2_0462</t>
  </si>
  <si>
    <t>hypothetical protein; K03942 NADH dehydrogenase (ubiquinone) flavoprotein 1 [EC:1.6.5.3 1.6.99.3]</t>
  </si>
  <si>
    <t>ppa:PAS_chr2-2_0137</t>
  </si>
  <si>
    <t>Cystathionine beta-synthase, catalyzes the synthesis of cystathionine from serine and homocysteine; K01697 cystathionine beta-synthase [EC:4.2.1.22]</t>
  </si>
  <si>
    <t>ppa:PAS_chr2-2_0142</t>
  </si>
  <si>
    <t>Bifunctional carbamoylphosphate synthetase (CPSase)-aspartate transcarbamylase (ATCase)</t>
  </si>
  <si>
    <t>ppa:PAS_chr2-2_0145</t>
  </si>
  <si>
    <t>Isozyme of methylenetetrahydrofolate reductase</t>
  </si>
  <si>
    <t>ppa:PAS_chr2-2_0149</t>
  </si>
  <si>
    <t>Pseudouridine synthase catalytic subunit of box H/ACA small nucleolar ribonucleoprotein particles; K11131 H/ACA ribonucleoprotein complex subunit 4 [EC:5.4.99.-]</t>
  </si>
  <si>
    <t>ppa:PAS_chr2-2_0160</t>
  </si>
  <si>
    <t>Vacuolar amino acid transporter, exports aspartate and glutamate from the vacuole</t>
  </si>
  <si>
    <t>ppa:PAS_chr2-2_0162</t>
  </si>
  <si>
    <t>Adenosine kinase, required for the utilization of S-adenosylmethionine (AdoMet); K00856 adenosine kinase [EC:2.7.1.20]</t>
  </si>
  <si>
    <t>ppa:PAS_chr2-2_0165</t>
  </si>
  <si>
    <t>Beta subunit of the F1 sector of mitochondrial F1F0 ATP synthase; K02133 F-type H+-transporting ATPase subunit beta [EC:3.6.3.14]</t>
  </si>
  <si>
    <t>ppa:PAS_chr2-2_0174</t>
  </si>
  <si>
    <t>ppa:PAS_chr2-2_0182</t>
  </si>
  <si>
    <t>ppa:PAS_chr2-2_0193</t>
  </si>
  <si>
    <t>Ceramide synthase component</t>
  </si>
  <si>
    <t>ppa:PAS_chr2-1_0230</t>
  </si>
  <si>
    <t>Mitochondrial ribosomal protein of the small subunit; K04564 superoxide dismutase, Fe-Mn family [EC:1.15.1.1]</t>
  </si>
  <si>
    <t>ppa:PAS_chr2-1_0235</t>
  </si>
  <si>
    <t>Na+/Pi cotransporter, active in early growth phase; K03306 inorganic phosphate transporter, PiT family</t>
  </si>
  <si>
    <t>ppa:PAS_chr2-1_0238</t>
  </si>
  <si>
    <t>Mitochondrial malate dehydrogenase, catalyzes interconversion of malate and oxaloacetate; K00026 malate dehydrogenase [EC:1.1.1.37]</t>
  </si>
  <si>
    <t>ppa:PAS_chr2-1_0246</t>
  </si>
  <si>
    <t>Subunit C of the eight-subunit V1 peripheral membrane domain of vacuolar H+-ATPase (V-ATPase); K02148 V-type H+-transporting ATPase subunit C [EC:3.6.3.14]</t>
  </si>
  <si>
    <t>ppa:PAS_chr2-1_0256</t>
  </si>
  <si>
    <t>ppa:PAS_chr2-1_0263</t>
  </si>
  <si>
    <t>ppa:PAS_chr2-1_0269</t>
  </si>
  <si>
    <t>Threonine synthase, conserved protein that catalyzes formation of threonine from 0-phosphohomoserine; K01733 threonine synthase [EC:4.2.3.1]</t>
  </si>
  <si>
    <t>ppa:PAS_chr2-1_0279</t>
  </si>
  <si>
    <t>Triacylglycerol lipase of the lipid particle, responsible for all the TAG lipase activity of the lip; K07001</t>
  </si>
  <si>
    <t>ppa:PAS_chr2-1_0292</t>
  </si>
  <si>
    <t>Ureidoglycolate hydrolase; K01483 ureidoglycolate hydrolase [EC:3.5.3.19]</t>
  </si>
  <si>
    <t>ppa:PAS_chr2-1_0391</t>
  </si>
  <si>
    <t>Lanosterol synthase, an essential enzyme that catalyzes the cyclization of squalene 2,3-epoxide; K01852 lanosterol synthase [EC:5.4.99.7]</t>
  </si>
  <si>
    <t>ppa:PAS_chr2-1_0395</t>
  </si>
  <si>
    <t>DNA polymerase III (delta) subunit, essential for cell viability; K02328 DNA polymerase delta subunit 2</t>
  </si>
  <si>
    <t>ppa:PAS_chr2-1_0396</t>
  </si>
  <si>
    <t>Mitochondrial methionyl-tRNA synthetase (MetRS); K01874 methionyl-tRNA synthetase [EC:6.1.1.10]</t>
  </si>
  <si>
    <t>ppa:PAS_chr2-1_0400</t>
  </si>
  <si>
    <t>Putative protein similar to bacterial glutamyl-tRNA amidotransferases; K02433 aspartyl-tRNA(Asn)/glutamyl-tRNA (Gln) amidotransferase subunit A [EC:6.3.5.6 6.3.5.7]</t>
  </si>
  <si>
    <t>ppa:PAS_chr2-1_0402</t>
  </si>
  <si>
    <t>Alpha subunit of heterooctameric phosphofructokinase involved in glycolysis; K00850 6-phosphofructokinase [EC:2.7.1.11]</t>
  </si>
  <si>
    <t>ppa:PAS_chr2-1_0409</t>
  </si>
  <si>
    <t>Steryl ester hydrolase, catalyzes steryl ester hydrolysis at the plasma membrane</t>
  </si>
  <si>
    <t>ppa:PAS_chr2-1_0415</t>
  </si>
  <si>
    <t>Alpha-isopropylmalate synthase (2-isopropylmalate synthase); K01649 2-isopropylmalate synthase [EC:2.3.3.13]</t>
  </si>
  <si>
    <t>ppa:PAS_chr2-1_0419</t>
  </si>
  <si>
    <t>ppa:PAS_chr2-1_0422</t>
  </si>
  <si>
    <t>Acireductone dioxygenease involved in the methionine salvage pathway; K08967 1,2-dihydroxy-3-keto-5-methylthiopentene dioxygenase [EC:1.13.11.53 1.13.11.54]</t>
  </si>
  <si>
    <t>ppa:PAS_chr2-1_0424</t>
  </si>
  <si>
    <t>Phosphatidylinositol 4,5-bisphosphate 5-phosphatase, synaptojanin-like protein with an N-terminal Sa</t>
  </si>
  <si>
    <t>ppa:PAS_chr2-1_0437</t>
  </si>
  <si>
    <t>Glyceraldehyde-3-phosphate dehydrogenase, isozyme 3, involved in glycolysis and gluconeogenesis; K00134 glyceraldehyde 3-phosphate dehydrogenase [EC:1.2.1.12]</t>
  </si>
  <si>
    <t>ppa:PAS_chr2-1_0453</t>
  </si>
  <si>
    <t>Cytoplasmic aldehyde dehydrogenase, involved in ethanol oxidation and beta-alanine biosynthesis</t>
  </si>
  <si>
    <t>ppa:PAS_chr2-1_0454</t>
  </si>
  <si>
    <t>Major exo-1,3-beta-glucanase of the cell wall, involved in cell wall beta-glucan assembly</t>
  </si>
  <si>
    <t>ppa:PAS_chr2-1_0456</t>
  </si>
  <si>
    <t>hypothetical protein; K03934 NADH dehydrogenase (ubiquinone) Fe-S protein 1 [EC:1.6.5.3 1.6.99.3]</t>
  </si>
  <si>
    <t>ppa:PAS_chr2-1_0547</t>
  </si>
  <si>
    <t>Bisphosphate-3'-nucleotidase, involved in salt tolerance and methionine biogenesis; K01082 3'(2'), 5'-bisphosphate nucleotidase [EC:3.1.3.7]</t>
  </si>
  <si>
    <t>ppa:PAS_chr2-1_0862</t>
  </si>
  <si>
    <t>hypothetical protein; K01738 cysteine synthase A [EC:2.5.1.47]</t>
  </si>
  <si>
    <t>ppa:PAS_chr2-1_0580</t>
  </si>
  <si>
    <t>Cytosolic NADP-specific isocitrate dehydrogenase; K00031 isocitrate dehydrogenase [EC:1.1.1.42]</t>
  </si>
  <si>
    <t>Subunit of signal peptidase complex (Spc1p, Spc2p, Spc3p, Sec11p)</t>
  </si>
  <si>
    <t>ppa:PAS_chr2-1_0612</t>
  </si>
  <si>
    <t>ppa:PAS_chr2-1_0626</t>
  </si>
  <si>
    <t>Glutamine-fructose-6-phosphate amidotransferase; K00820 glucosamine--fructose-6-phosphate aminotransferase (isomerizing) [EC:2.6.1.16]</t>
  </si>
  <si>
    <t>ppa:PAS_chr2-1_0667</t>
  </si>
  <si>
    <t>ppa:PAS_chr2-1_0694</t>
  </si>
  <si>
    <t>Acyltransferase that catalyzes diacylglycerol esterification</t>
  </si>
  <si>
    <t>ppa:PAS_chr2-1_0698</t>
  </si>
  <si>
    <t>Putative protein of unknown function with similarity to human thiosulfate sulfurtransferase</t>
  </si>
  <si>
    <t>ppa:PAS_chr2-1_0710</t>
  </si>
  <si>
    <t>ATPase of the CDC48/PAS1/SEC18 (AAA) family, forms a hexameric complex</t>
  </si>
  <si>
    <t>ppa:PAS_chr2-1_0760</t>
  </si>
  <si>
    <t>Spermidine synthase, involved in biosynthesis of spermidine and also in biosynthesis of pantothenic; K01515 ADP-ribose pyrophosphatase [EC:3.6.1.13]</t>
  </si>
  <si>
    <t>ppa:PAS_chr2-1_0763</t>
  </si>
  <si>
    <t>2-hexaprenyl-6-methoxy-1,4-benzoquinone methyltransferase</t>
  </si>
  <si>
    <t>ppa:PAS_chr2-1_0771</t>
  </si>
  <si>
    <t>Phosphoglucomutase, catalyzes interconversion of glucose-1-phosphate and glucose-6-phospate</t>
  </si>
  <si>
    <t>ppa:PAS_chr2-1_0777</t>
  </si>
  <si>
    <t>Mitochondrial tRNA pseudouridine synthase involved in pseudouridylation of mitochondrial tRNAs</t>
  </si>
  <si>
    <t>ppa:PAS_chr2-1_0346</t>
  </si>
  <si>
    <t>Methionyl-tRNA synthetase, forms a complex with glutamyl-tRNA synthetase (Gus1p) and Arc1p; K01874 methionyl-tRNA synthetase [EC:6.1.1.10]</t>
  </si>
  <si>
    <t>ppa:PAS_chr2-2_0009</t>
  </si>
  <si>
    <t>Low-affinity Fe(II) transporter of the plasma membrane</t>
  </si>
  <si>
    <t>ppa:PAS_chr2-2_0017</t>
  </si>
  <si>
    <t>Peroxisomal 2,4-dienoyl-CoA reductase, auxiliary enzyme of fatty acid beta-oxidation</t>
  </si>
  <si>
    <t>ppa:PAS_chr2-2_0021</t>
  </si>
  <si>
    <t>hypothetical protein; K00226 dihydroorotate oxidase [EC:1.3.3.1]</t>
  </si>
  <si>
    <t>ppa:PAS_chr2-2_0024</t>
  </si>
  <si>
    <t>Pyruvate carboxylase isoform, cytoplasmic enzyme that converts pyruvate to oxaloacetate; K01959 pyruvate carboxylase subunit A [EC:6.4.1.1] K01960 pyruvate carboxylase subunit B [EC:6.4.1.1]</t>
  </si>
  <si>
    <t>ppa:PAS_chr2-2_0034</t>
  </si>
  <si>
    <t>Alkaline phosphatase specific for p-nitrophenyl phosphate; K01101 4-nitrophenyl phosphatase [EC:3.1.3.41]</t>
  </si>
  <si>
    <t>ppa:PAS_chr2-2_0036</t>
  </si>
  <si>
    <t>Mannosyltransferase, involved in N-linked glycosylation; K03846 alpha-1,2-mannosyltransferase [EC:2.4.1.-]</t>
  </si>
  <si>
    <t>ppa:PAS_chr2-1_0307</t>
  </si>
  <si>
    <t>hypothetical protein; K00276 primary-amine oxidase [EC:1.4.3.21]</t>
  </si>
  <si>
    <t>ppa:PAS_chr2-1_0308</t>
  </si>
  <si>
    <t>Glucose-6-phosphate dehydrogenase (G6PD), catalyzes the first step of the pentose phosphate pathway; K00036 glucose-6-phosphate 1-dehydrogenase [EC:1.1.1.49]</t>
  </si>
  <si>
    <t>ppa:PAS_chr2-1_0311</t>
  </si>
  <si>
    <t>NAD(+)-dependent glutamate dehydrogenase, degrades glutamate to ammonia and alpha-ketoglutarate; K00260 glutamate dehydrogenase [EC:1.4.1.2]</t>
  </si>
  <si>
    <t>ppa:PAS_chr2-1_0313</t>
  </si>
  <si>
    <t>Bifunctional enzyme with alcohol dehydrogenase and glutathione-dependent formaldehyde dehydrogenase</t>
  </si>
  <si>
    <t>ppa:PAS_chr2-1_0343</t>
  </si>
  <si>
    <t>hypothetical protein; K01580 glutamate decarboxylase [EC:4.1.1.15]</t>
  </si>
  <si>
    <t>ppa:PAS_chr2-1_0344</t>
  </si>
  <si>
    <t>Protein required for assembly of cytochrome c oxidase</t>
  </si>
  <si>
    <t>ppa:PAS_chr2-1_0351</t>
  </si>
  <si>
    <t>High affinity methionine permease</t>
  </si>
  <si>
    <t>ppa:PAS_chr2-1_0358</t>
  </si>
  <si>
    <t>Cystathionine beta-lyase, converts cystathionine into homocysteine; K01760 cystathionine beta-lyase [EC:4.4.1.8]</t>
  </si>
  <si>
    <t>ppa:PAS_chr2-1_0359</t>
  </si>
  <si>
    <t>hypothetical protein; K03943 NADH dehydrogenase (ubiquinone) flavoprotein 2 [EC:1.6.5.3 1.6.99.3]</t>
  </si>
  <si>
    <t>ppa:PAS_chr2-1_0360</t>
  </si>
  <si>
    <t>Putative protein with sequence similarity to hydroxyacid dehydrogenases</t>
  </si>
  <si>
    <t>ppa:PAS_chr2-1_0368</t>
  </si>
  <si>
    <t>Isopropylmalate isomerase, catalyzes the second step in the leucine biosynthesis pathway; K01702 3-isopropylmalate dehydratase [EC:4.2.1.33]</t>
  </si>
  <si>
    <t>ppa:PAS_chr2-1_0383</t>
  </si>
  <si>
    <t>L-homoserine-O-acetyltransferase, catalyzes the conversion of homoserine to O-acetyl homoserine; K00641 homoserine O-acetyltransferase [EC:2.3.1.31]</t>
  </si>
  <si>
    <t>ppa:PAS_chr2-2_0494</t>
  </si>
  <si>
    <t>hypothetical protein; K11422 histone-lysine N-methyltransferase SETD1 [EC:2.1.1.43]</t>
  </si>
  <si>
    <t>ppa:PAS_chr2-2_0366</t>
  </si>
  <si>
    <t>hypothetical protein; K03937 NADH dehydrogenase (ubiquinone) Fe-S protein 4 [EC:1.6.5.3 1.6.99.3]</t>
  </si>
  <si>
    <t>ppa:PAS_chr2-2_0380</t>
  </si>
  <si>
    <t>Zinc-dependent metallopeptidase yscII, may have a role in obtaining leucine from dipeptide substrate; K13721 aminopeptidase 2 [EC:3.4.11.-]</t>
  </si>
  <si>
    <t>ppa:PAS_chr2-2_0382</t>
  </si>
  <si>
    <t>Thiol peroxidase that functions as a hydroperoxide receptor; K00432 glutathione peroxidase [EC:1.11.1.9]</t>
  </si>
  <si>
    <t>ppa:PAS_chr2-2_0387</t>
  </si>
  <si>
    <t>RNA polymerase I subunit; K02999 DNA-directed RNA polymerase I subunit A1 [EC:2.7.7.6]</t>
  </si>
  <si>
    <t>ppa:PAS_chr2-2_0401</t>
  </si>
  <si>
    <t>Cholinephosphate cytidylyltransferase, also known as CTP:phosphocholine cytidylyltransferase</t>
  </si>
  <si>
    <t>ppa:PAS_chr2-2_0407</t>
  </si>
  <si>
    <t>Beta subunit of succinyl-CoA ligase, which is a mitochondrial enzyme of the TCA cycle; K01900 succinyl-CoA synthetase beta subunit [EC:6.2.1.4 6.2.1.5]</t>
  </si>
  <si>
    <t>ppa:PAS_chr2-2_0408</t>
  </si>
  <si>
    <t>Catabolic L-serine (L-threonine) deaminase, catalyzes the degradation of L-serine and L-threonine</t>
  </si>
  <si>
    <t>ppa:PAS_chr2-2_0496</t>
  </si>
  <si>
    <t>hypothetical protein; K00294 1-pyrroline-5-carboxylate dehydrogenase [EC:1.5.1.12]</t>
  </si>
  <si>
    <t>ppa:PAS_chr2-2_0423</t>
  </si>
  <si>
    <t>Putative protein of unknown function; K01469 5-oxoprolinase (ATP-hydrolysing) [EC:3.5.2.9]</t>
  </si>
  <si>
    <t>ppa:PAS_chr2-2_0431</t>
  </si>
  <si>
    <t>RNA polymerase III subunit C82; K03023 DNA-directed RNA polymerase III subunit C3 [EC:2.7.7.6]</t>
  </si>
  <si>
    <t>ppa:PAS_chr2-2_0434</t>
  </si>
  <si>
    <t>RNA polymerase subunit ABC23, common to RNA polymerases I, II, and III; K03014 DNA-directed RNA Polymerase II subunit F</t>
  </si>
  <si>
    <t>ppa:PAS_chr2-2_0437</t>
  </si>
  <si>
    <t>Glycogen debranching enzyme containing glucanotranferase and alpha-1,6-amyloglucosidase activities; K00705 4-alpha-glucanotransferase [EC:2.4.1.25] K01196 amylo-1,6-glucosidase [EC:3.2.1.33]</t>
  </si>
  <si>
    <t>ppa:PAS_chr2-2_0044</t>
  </si>
  <si>
    <t>Phosphatidate cytidylyltransferase (CDP-diglyceride synthetase); K00981 phosphatidate cytidylyltransferase [EC:2.7.7.41]</t>
  </si>
  <si>
    <t>ppa:PAS_chr2-2_0048</t>
  </si>
  <si>
    <t>Dihydrolipoamide dehydrogenase; K00382 dihydrolipoamide dehydrogenase [EC:1.8.1.4]</t>
  </si>
  <si>
    <t>ppa:PAS_chr2-2_0049</t>
  </si>
  <si>
    <t>NAD(+)-dependent histone deacetylase</t>
  </si>
  <si>
    <t>ppa:PAS_chr2-2_0053</t>
  </si>
  <si>
    <t>Phosphomannomutase, involved in synthesis of GDP-mannose and dolichol-phosphate-mannose</t>
  </si>
  <si>
    <t>ppa:PAS_chr2-2_0059</t>
  </si>
  <si>
    <t>Nucleoside diphosphate kinase; K00940 nucleoside-diphosphate kinase [EC:2.7.4.6]</t>
  </si>
  <si>
    <t>ppa:PAS_chr2-2_0060</t>
  </si>
  <si>
    <t>6-phosphofructo-2-kinase, inhibited by phosphoenolpyruvate and sn-glycerol 3-phosphate, has negligib</t>
  </si>
  <si>
    <t>ppa:PAS_chr2-2_0063</t>
  </si>
  <si>
    <t>NADPH-dependent 1-acyl dihydroxyacetone phosphate reductase</t>
  </si>
  <si>
    <t>ppa:PAS_chr2-2_0070</t>
  </si>
  <si>
    <t>Nit protein</t>
  </si>
  <si>
    <t>ppa:PAS_chr2-2_0075</t>
  </si>
  <si>
    <t>Para-aminobenzoate (PABA) synthase</t>
  </si>
  <si>
    <t>ppa:PAS_chr2-2_0092</t>
  </si>
  <si>
    <t>Chaperone that specifically facilitates the assembly of cytochrome c oxidase</t>
  </si>
  <si>
    <t>ppa:PAS_chr2-2_0094</t>
  </si>
  <si>
    <t>Chitin synthase II; K00698 chitin synthase [EC:2.4.1.16]</t>
  </si>
  <si>
    <t>ppa:PAS_chr2-2_0104</t>
  </si>
  <si>
    <t>RNA polymerase II subunit B32; K03012 DNA-directed RNA polymerase II subunit D</t>
  </si>
  <si>
    <t>ppa:PAS_chr2-2_0107</t>
  </si>
  <si>
    <t>hypothetical protein; K01074 palmitoyl-protein thioesterase [EC:3.1.2.22]</t>
  </si>
  <si>
    <t>ppa:PAS_chr2-2_0111</t>
  </si>
  <si>
    <t>NAD-dependent glycerol-3-phosphate dehydrogenase, key enzyme of glycerol synthesis; K00006 glycerol-3-phosphate dehydrogenase (NAD+) [EC:1.1.1.8]</t>
  </si>
  <si>
    <t>ppa:PAS_chr2-2_0112</t>
  </si>
  <si>
    <t>hypothetical protein; K00106 xanthine dehydrogenase/oxidase [EC:1.17.1.4 1.17.3.2]</t>
  </si>
  <si>
    <t>ppa:PAS_chr2-2_0113</t>
  </si>
  <si>
    <t>Inositol 1-phosphate synthase; K01858 myo-inositol-1-phosphate synthase [EC:5.5.1.4]</t>
  </si>
  <si>
    <t>ppa:PAS_chr2-1_0868</t>
  </si>
  <si>
    <t>hypothetical protein; K02331 DNA polymerase phi subunit [EC:2.7.7.7]</t>
  </si>
  <si>
    <t>ppa:PAS_chr2-1_0615</t>
  </si>
  <si>
    <t>Essential 18S rRNA dimethylase (dimethyladenosine transferase); K02528 dimethyladenosine transferase [EC:2.1.1.-]</t>
  </si>
  <si>
    <t>ppa:PAS_chr2-1_0870</t>
  </si>
  <si>
    <t>ppa:PAS_chr2-1_0871</t>
  </si>
  <si>
    <t>ppa:PAS_chr2-1_0628</t>
  </si>
  <si>
    <t>3-keto sterol reductase; K09827 3-keto steroid reductase [EC:1.1.1.270]</t>
  </si>
  <si>
    <t>ppa:PAS_chr2-1_0637</t>
  </si>
  <si>
    <t>Bifunctional chorismate synthase and flavin reductase; K01736 chorismate synthase [EC:4.2.3.5]</t>
  </si>
  <si>
    <t>ppa:PAS_chr2-1_0649</t>
  </si>
  <si>
    <t>Acetate transporter required for normal sporulation; K03293 amino acid transporter, AAT family</t>
  </si>
  <si>
    <t>ppa:PAS_chr2-1_0874</t>
  </si>
  <si>
    <t>hypothetical protein; K07034</t>
  </si>
  <si>
    <t>ppa:PAS_chr2-1_0652</t>
  </si>
  <si>
    <t>Arginine/alanine aminopeptidase, overproduction stimulates glycogen accumulation</t>
  </si>
  <si>
    <t>ppa:PAS_chr2-1_0657</t>
  </si>
  <si>
    <t>3-phosphoglycerate dehydrogenase, catalyzes the first step in serine and glycine biosynthesis; K00058 D-3-phosphoglycerate dehydrogenase [EC:1.1.1.95]</t>
  </si>
  <si>
    <t>ppa:PAS_chr2-1_0659</t>
  </si>
  <si>
    <t>ppa:PAS_chr2-1_0660</t>
  </si>
  <si>
    <t>Enzyme of 'de novo' purine biosynthesis; K00602 phosphoribosylaminoimidazolecarboxamide formyltransferase / IMP cyclohydrolase [EC:2.1.2.3 3.5.4.10]</t>
  </si>
  <si>
    <t>ppa:PAS_chr2-1_0661</t>
  </si>
  <si>
    <t>Catalytic subunit of 1,3-beta-D-glucan synthase; K00706 1,3-beta-glucan synthase [EC:2.4.1.34]</t>
  </si>
  <si>
    <t>ppa:PAS_chr2-1_0668</t>
  </si>
  <si>
    <t>ppa:PAS_chr2-1_0673</t>
  </si>
  <si>
    <t>Mitochondrial threonyl-tRNA synthetase; K01868 threonyl-tRNA synthetase [EC:6.1.1.3]</t>
  </si>
  <si>
    <t>ppa:PAS_chr2-1_0679</t>
  </si>
  <si>
    <t>Tryptophan synthase involved in tryptophan biosynthesis</t>
  </si>
  <si>
    <t>ppa:PAS_chr2-1_0681</t>
  </si>
  <si>
    <t>Xanthine-guanine phosphoribosyl transferase; K07101</t>
  </si>
  <si>
    <t>ppa:PAS_chr2-1_0684</t>
  </si>
  <si>
    <t>Histidinol-phosphate aminotransferase, catalyzes the seventh step in histidine biosynthesis; K00817 histidinol-phosphate aminotransferase [EC:2.6.1.9]</t>
  </si>
  <si>
    <t>ppa:PAS_chr3_0018</t>
  </si>
  <si>
    <t>High affinity methionine permease, integral membrane protein with 13 putative membrane-spanning regi</t>
  </si>
  <si>
    <t>ppa:PAS_chr3_0022</t>
  </si>
  <si>
    <t>ppa:PAS_chr3_0024</t>
  </si>
  <si>
    <t>ppa:PAS_chr3_0036</t>
  </si>
  <si>
    <t>ppa:PAS_chr3_0037</t>
  </si>
  <si>
    <t>Cysteine desulfurase involved in iron-sulfur cluster (Fe/S) biogenesis; K04487 cysteine desulfurase [EC:2.8.1.7]</t>
  </si>
  <si>
    <t>ppa:PAS_chr3_0039</t>
  </si>
  <si>
    <t>Beta-isopropylmalate dehydrogenase (IMDH), catalyzes the third step in the leucine biosynthesis path; K00052 3-isopropylmalate dehydrogenase [EC:1.1.1.85]</t>
  </si>
  <si>
    <t>ppa:PAS_chr3_0040</t>
  </si>
  <si>
    <t>Mitochondrial inner membrane transporter, exports 2-oxoadipate and 2-oxoglutarate from the mitochond</t>
  </si>
  <si>
    <t>ppa:PAS_chr3_0052</t>
  </si>
  <si>
    <t>Thiamine pyrophosphokinase, phosphorylates thiamine to produce the coenzyme thiamine pyrophosphate (</t>
  </si>
  <si>
    <t>ppa:PAS_chr3_0053</t>
  </si>
  <si>
    <t>C-4 methyl sterol oxidase, catalyzes the first of three steps required to remove two C-4 methyl grou; K07750 methylsterol monooxygenase [EC:1.14.13.72]</t>
  </si>
  <si>
    <t>ppa:PAS_chr3_0058</t>
  </si>
  <si>
    <t>Oxidoreductase of the mitochondrial inner membrane, involved in cytoplasmic and mitochondrial iron h; K00528 ferredoxin--NADP+ reductase [EC:1.18.1.2]</t>
  </si>
  <si>
    <t>ppa:PAS_chr3_0069</t>
  </si>
  <si>
    <t>Carnitine acetyl-CoA transferase present in both mitochondria and peroxisomes, transfers activated a; K00624 carnitine O-acetyltransferase [EC:2.3.1.7]</t>
  </si>
  <si>
    <t>ppa:PAS_chr3_0082</t>
  </si>
  <si>
    <t>Enolase I, a phosphopyruvate hydratase that catalyzes the conversion of 2-phosphoglycerate to phosph; K01689 enolase [EC:4.2.1.11]</t>
  </si>
  <si>
    <t>ppa:PAS_chr3_0085</t>
  </si>
  <si>
    <t>Phosphoribosylaminoimidazole carboxylase, catalyzes a step in the 'de novo' purine nucleotide biosyn; K11808 phosphoribosylaminoimidazole carboxylase [EC:4.1.1.21]</t>
  </si>
  <si>
    <t>ppa:PAS_chr3_0095</t>
  </si>
  <si>
    <t>Phenylpyruvate decarboxylase, catalyzes decarboxylation of phenylpyruvate to phenylacetaldehyde, whi</t>
  </si>
  <si>
    <t>ppa:PAS_chr3_0099</t>
  </si>
  <si>
    <t>Mitochondrial NAD+ transporter, involved in the transport of NAD+ into the mitochondria (see also YE; K13354 solute carrier family 25 member 17</t>
  </si>
  <si>
    <t>ppa:PAS_chr3_0100</t>
  </si>
  <si>
    <t>ppa:PAS_chr3_0124</t>
  </si>
  <si>
    <t>Squalene epoxidase, catalyzes the epoxidation of squalene to 2,3-oxidosqualene; K00511 squalene monooxygenase [EC:1.14.99.7]</t>
  </si>
  <si>
    <t>ppa:PAS_chr3_0144</t>
  </si>
  <si>
    <t>Beta subunit of cytoplasmic phenylalanyl-tRNA synthetase, forms a tetramer with Frs2p to generate ac; K01890 phenylalanyl-tRNA synthetase beta chain [EC:6.1.1.20]</t>
  </si>
  <si>
    <t>ppa:PAS_chr3_0156</t>
  </si>
  <si>
    <t>Diaminohydroxyphoshoribosylaminopyrimidine deaminase</t>
  </si>
  <si>
    <t>ppa:PAS_chr3_0157</t>
  </si>
  <si>
    <t>RNA polymerase subunit ABC27, common to RNA polymerases I, II, and III; K03013 DNA-directed RNA polymerase II subunit E</t>
  </si>
  <si>
    <t>ppa:PAS_chr3_0165</t>
  </si>
  <si>
    <t>Cytoplasmic tryptophanyl-tRNA synthetase, aminoacylates tryptophanyl-tRNA; K01867 tryptophanyl-tRNA synthetase [EC:6.1.1.2]</t>
  </si>
  <si>
    <t>ppa:PAS_chr3_0166</t>
  </si>
  <si>
    <t>Arginyl-tRNA synthetase; K01887 arginyl-tRNA synthetase [EC:6.1.1.19]</t>
  </si>
  <si>
    <t>ppa:PAS_chr3_0169</t>
  </si>
  <si>
    <t>O-methyltransferase, catalyzes two different O-methylation steps in ubiquinone (Coenzyme Q) biosynth</t>
  </si>
  <si>
    <t>ppa:PAS_chr3_0176</t>
  </si>
  <si>
    <t>Mitochondrial ornithine acetyltransferase; K00620 glutamate N-acetyltransferase / amino-acid N-acetyltransferase [EC:2.3.1.35 2.3.1.1]</t>
  </si>
  <si>
    <t>ppa:PAS_chr3_0181</t>
  </si>
  <si>
    <t>Mitochondrial malic enzyme; K00027 malate dehydrogenase (oxaloacetate-decarboxylating) [EC:1.1.1.38]</t>
  </si>
  <si>
    <t>ppa:PAS_chr3_0342</t>
  </si>
  <si>
    <t>ATPase required for the release of Sec17p; K06027 vesicle-fusing ATPase [EC:3.6.4.6]</t>
  </si>
  <si>
    <t>ppa:PAS_chr3_0349</t>
  </si>
  <si>
    <t>NADP(+)-dependent dehydrogenase</t>
  </si>
  <si>
    <t>ppa:PAS_chr3_0354</t>
  </si>
  <si>
    <t>Phosphatidylinositol 3-phosphate [PI(3)P] phosphatase</t>
  </si>
  <si>
    <t>ppa:PAS_chr3_0357</t>
  </si>
  <si>
    <t>ceramide glucosyltransferase; K00720 ceramide glucosyltransferase [EC:2.4.1.80]</t>
  </si>
  <si>
    <t>ppa:PAS_chr3_0361</t>
  </si>
  <si>
    <t>Nicotinamidase; K01440 nicotinamidase [EC:3.5.1.19]</t>
  </si>
  <si>
    <t>ppa:PAS_chr3_0366</t>
  </si>
  <si>
    <t>ppa:PAS_chr3_0368</t>
  </si>
  <si>
    <t>P-type ATPase, ion transporter of the ER membrane involved in ER function and Ca2+ homeostasis</t>
  </si>
  <si>
    <t>ppa:PAS_chr3_0369</t>
  </si>
  <si>
    <t>Protein involved in the inositol acylation of glucosaminyl phosphatidylinositol (GlcN-PI)</t>
  </si>
  <si>
    <t>ppa:PAS_chr3_0371</t>
  </si>
  <si>
    <t>Delta(24)-sterol C-methyltransferase</t>
  </si>
  <si>
    <t>ppa:PAS_chr3_0381</t>
  </si>
  <si>
    <t>Orotidine-5'-phosphate (OMP) decarboxylase; K01591 orotidine-5'-phosphate decarboxylase [EC:4.1.1.23]</t>
  </si>
  <si>
    <t>ppa:PAS_chr3_0386</t>
  </si>
  <si>
    <t>Glycosylphosphatidylinositol-alpha 1,4 mannosyltransferase I; K05284 phosphatidylinositol glycan, class M [EC:2.4.1.-]</t>
  </si>
  <si>
    <t>ppa:PAS_chr3_0388</t>
  </si>
  <si>
    <t>ppa:PAS_chr3_0399</t>
  </si>
  <si>
    <t>Minor sphingoid long-chain base kinase; K04718 sphingosine kinase [EC:2.7.1.91]</t>
  </si>
  <si>
    <t>ppa:PAS_chr3_1188</t>
  </si>
  <si>
    <t>hypothetical protein; K03953 NADH dehydrogenase (ubiquinone) 1 alpha subcomplex 9 [EC:1.6.5.3 1.6.99.3]</t>
  </si>
  <si>
    <t>ppa:PAS_chr3_0402</t>
  </si>
  <si>
    <t>Mitochondrial matrix ATPase</t>
  </si>
  <si>
    <t>ppa:PAS_chr3_0403</t>
  </si>
  <si>
    <t>ppa:PAS_chr3_0406</t>
  </si>
  <si>
    <t>D-aspartate oxidase</t>
  </si>
  <si>
    <t>ppa:PAS_chr3_0408</t>
  </si>
  <si>
    <t>ppa:PAS_chr3_0410</t>
  </si>
  <si>
    <t>L-ornithine transaminase (OTAse); K00819 ornithine--oxo-acid transaminase [EC:2.6.1.13]</t>
  </si>
  <si>
    <t>ppa:PAS_chr3_0417</t>
  </si>
  <si>
    <t>Ornithine decarboxylase; K01581 ornithine decarboxylase [EC:4.1.1.17]</t>
  </si>
  <si>
    <t>ppa:PAS_chr3_0424</t>
  </si>
  <si>
    <t>Membrane anchor subunit of succinate dehydrogenase (Sdh1p, Sdh2p, Sdh3p, Sdh4p)</t>
  </si>
  <si>
    <t>ppa:PAS_chr3_0428</t>
  </si>
  <si>
    <t>Protein required for cytochrome c oxidase assembly</t>
  </si>
  <si>
    <t>ppa:PAS_chr3_0434</t>
  </si>
  <si>
    <t>Mitochondrial amino acid transporter</t>
  </si>
  <si>
    <t>ppa:PAS_chr3_0440</t>
  </si>
  <si>
    <t>Lactate transporter; K08178 MFS transporter, SHS family, lactate transporter</t>
  </si>
  <si>
    <t>ppa:PAS_chr3_0446</t>
  </si>
  <si>
    <t>Putative dihydrokaempferol 4-reductase</t>
  </si>
  <si>
    <t>ppa:PAS_chr3_0447</t>
  </si>
  <si>
    <t>ppa:PAS_chr3_0448</t>
  </si>
  <si>
    <t>ppa:PAS_chr3_0449</t>
  </si>
  <si>
    <t>ppa:PAS_chr3_0454</t>
  </si>
  <si>
    <t>hypothetical protein; K03859 phosphatidylinositol glycan, class C</t>
  </si>
  <si>
    <t>ppa:PAS_chr3_0456</t>
  </si>
  <si>
    <t>Glycolytic enzyme phosphoglucose isomerase; K01810 glucose-6-phosphate isomerase [EC:5.3.1.9]</t>
  </si>
  <si>
    <t>ppa:PAS_chr3_1192</t>
  </si>
  <si>
    <t>hypothetical protein; K00844 hexokinase [EC:2.7.1.1]</t>
  </si>
  <si>
    <t>ppa:PAS_chr3_0460</t>
  </si>
  <si>
    <t>Subunit b of the stator stalk of mitochondrial F1F0 ATP synthase; K02127 F-type H+-transporting ATPase subunit b [EC:3.6.3.14]</t>
  </si>
  <si>
    <t>ppa:PAS_chr3_0462</t>
  </si>
  <si>
    <t>Cytoplasmic alanyl-tRNA synthetase; K01872 alanyl-tRNA synthetase [EC:6.1.1.7]</t>
  </si>
  <si>
    <t>ppa:PAS_chr3_0467</t>
  </si>
  <si>
    <t>Acyl-CoA:sterol acyltransferase, isozyme of Are1p; K00637 sterol O-acyltransferase [EC:2.3.1.26]</t>
  </si>
  <si>
    <t>ppa:PAS_chr3_0471</t>
  </si>
  <si>
    <t>Aspartic beta semi-aldehyde dehydrogenase; K00133 aspartate-semialdehyde dehydrogenase [EC:1.2.1.11]</t>
  </si>
  <si>
    <t>ppa:PAS_chr3_0482</t>
  </si>
  <si>
    <t>Putative alanine transaminase (glutamic pyruvic transaminase); K00814 alanine transaminase [EC:2.6.1.2]</t>
  </si>
  <si>
    <t>ppa:PAS_c131_0017</t>
  </si>
  <si>
    <t>hypothetical protein; K00697 alpha,alpha-trehalose-phosphate synthase (UDP-forming) [EC:2.4.1.15]</t>
  </si>
  <si>
    <t>ppa:PAS_c131_0021</t>
  </si>
  <si>
    <t>vacuolar ATP synthase subunit B; K02147 V-type H+-transporting ATPase subunit B [EC:3.6.3.14]</t>
  </si>
  <si>
    <t>ppa:PAS_chr3_0006</t>
  </si>
  <si>
    <t>NADPH-dependent medium chain alcohol dehydrogenase</t>
  </si>
  <si>
    <t>ppa:PAS_chr3_0659</t>
  </si>
  <si>
    <t>Putative mitochondrial aconitase isozyme; K01681 aconitate hydratase 1 [EC:4.2.1.3]</t>
  </si>
  <si>
    <t>ppa:PAS_chr3_0675</t>
  </si>
  <si>
    <t>Asparagine synthetase, isozyme of Asn1p; K01953 asparagine synthase (glutamine-hydrolysing) [EC:6.3.5.4]</t>
  </si>
  <si>
    <t>ppa:PAS_chr3_0703</t>
  </si>
  <si>
    <t>DNA polymerase gamma; K02332 DNA polymerase gamma 1 [EC:2.7.7.7]</t>
  </si>
  <si>
    <t>ppa:PAS_chr3_0743</t>
  </si>
  <si>
    <t>Nit protein, one of two proteins in S. cerevisiae with similarity to the Nit domain</t>
  </si>
  <si>
    <t>ppa:PAS_chr3_0832</t>
  </si>
  <si>
    <t>ppa:PAS_chr3_0868</t>
  </si>
  <si>
    <t>Fructose-1,6-bisphosphatase, key regulatory enzyme in the gluconeogenesis pathway; K03841 fructose-1,6-bisphosphatase I [EC:3.1.3.11]</t>
  </si>
  <si>
    <t>ppa:PAS_chr3_0899</t>
  </si>
  <si>
    <t>Homoserine kinase, conserved protein required for threonine biosynthesis; K00872 homoserine kinase [EC:2.7.1.39]</t>
  </si>
  <si>
    <t>ppa:PAS_chr3_0944</t>
  </si>
  <si>
    <t>Component of UDP-GlcNAc transferase; K07441 beta-1,4-N-acetylglucosaminyltransferase [EC:2.4.1.141]</t>
  </si>
  <si>
    <t>ppa:PAS_chr3_0965</t>
  </si>
  <si>
    <t>Glutamate decarboxylase, converts glutamate into gamma-aminobutyric acid (GABA); K01580 glutamate decarboxylase [EC:4.1.1.15]</t>
  </si>
  <si>
    <t>ppa:PAS_chr3_1025</t>
  </si>
  <si>
    <t>N-myristoyl transferase; K00671 glycylpeptide N-tetradecanoyltransferase [EC:2.3.1.97]</t>
  </si>
  <si>
    <t>ppa:PAS_chr3_1088</t>
  </si>
  <si>
    <t>Pseudouridine synthase</t>
  </si>
  <si>
    <t>ppa:PAS_chr3_1099</t>
  </si>
  <si>
    <t>ppa:PAS_chr3_0954</t>
  </si>
  <si>
    <t>Uroporphyrinogen decarboxylase; K01599 uroporphyrinogen decarboxylase [EC:4.1.1.37]</t>
  </si>
  <si>
    <t>ppa:PAS_chr3_0957</t>
  </si>
  <si>
    <t>Lanosterol 14-alpha-demethylase, catalyzes the C-14 demethylation of lanosterol; K05917 cytochrome P450, family 51 (sterol 14-demethylase) [EC:1.14.13.70]</t>
  </si>
  <si>
    <t>ppa:PAS_chr3_0962</t>
  </si>
  <si>
    <t>Bifunctional enzyme exhibiting indole-3-glycerol-phosphate synthase and anthranilate synthase activi; K01656 anthranilate synthase / indole-3-glycerol phosphate synthase [EC:4.1.3.27 4.1.1.48]</t>
  </si>
  <si>
    <t>ppa:PAS_chr3_0987</t>
  </si>
  <si>
    <t>ppa:PAS_chr3_0996</t>
  </si>
  <si>
    <t>Thymidylate synthase, required for de novo biosynthesis of pyrimidine deoxyribonucleotides; K00560 thymidylate synthase [EC:2.1.1.45]</t>
  </si>
  <si>
    <t>ppa:PAS_chr3_0999</t>
  </si>
  <si>
    <t>Glucosyl transferase, involved in N-linked glycosylation; K03849 alpha-1,3-glucosyltransferase [EC:2.4.1.-]</t>
  </si>
  <si>
    <t>ppa:PAS_chr3_1006</t>
  </si>
  <si>
    <t>Essential, conserved, cytoplasmic ATPase; K06883</t>
  </si>
  <si>
    <t>ppa:PAS_chr3_1007</t>
  </si>
  <si>
    <t>Geranylgeranyl diphosphate synthase, increases the intracellular pool of geranylgeranyl diphosphate</t>
  </si>
  <si>
    <t>ppa:PAS_chr3_1011</t>
  </si>
  <si>
    <t>Cytosolic and mitochondrial glutathione oxidoreductase; K00383 glutathione reductase (NADPH) [EC:1.8.1.7]</t>
  </si>
  <si>
    <t>ppa:PAS_chr3_1012</t>
  </si>
  <si>
    <t>Ketopantoate hydroxymethyltransferase, required for pantothenic acid biosynthesis; K00606 3-methyl-2-oxobutanoate hydroxymethyltransferase [EC:2.1.2.11]</t>
  </si>
  <si>
    <t>ppa:PAS_chr3_1021</t>
  </si>
  <si>
    <t>D-lactate dehydrogenase, oxidizes D-lactate to pyruvate, transcription is heme-dependent</t>
  </si>
  <si>
    <t>ppa:PAS_chr3_1024</t>
  </si>
  <si>
    <t>NAD(+)-dependent glutamate synthase (GOGAT); K00264 glutamate synthase (NADPH/NADH) [EC:1.4.1.13 1.4.1.14]</t>
  </si>
  <si>
    <t>ppa:PAS_chr3_1028</t>
  </si>
  <si>
    <t>S-(hydroxymethyl)glutathione dehydrogenase; K00121 S-(hydroxymethyl)glutathione dehydrogenase / alcohol dehydrogenase [EC:1.1.1.284 1.1.1.1]</t>
  </si>
  <si>
    <t>ppa:PAS_chr3_1031</t>
  </si>
  <si>
    <t>Negative regulatory subunit of the protein phosphatase 1 Ppz1p</t>
  </si>
  <si>
    <t>ppa:PAS_chr3_0574</t>
  </si>
  <si>
    <t>hypothetical protein; K03026 DNA-directed RNA polymerase III subunit C4 [EC:2.7.7.6]</t>
  </si>
  <si>
    <t>ppa:PAS_chr3_0579</t>
  </si>
  <si>
    <t>Mitochondrial glycerol-3-phosphate dehydrogenase; K00111 glycerol-3-phosphate dehydrogenase [EC:1.1.5.3]</t>
  </si>
  <si>
    <t>ppa:PAS_chr3_0585</t>
  </si>
  <si>
    <t>hypothetical protein; K03940 NADH dehydrogenase (ubiquinone) Fe-S protein 7 [EC:1.6.5.3 1.6.99.3]</t>
  </si>
  <si>
    <t>ppa:PAS_chr3_0591</t>
  </si>
  <si>
    <t>Cytosolic L-asparaginase; K01424 L-asparaginase [EC:3.5.1.1]</t>
  </si>
  <si>
    <t>ppa:PAS_chr3_0597</t>
  </si>
  <si>
    <t>Long-chain base-1-phosphate phosphatase with specificity for dihydrosphingosine-1-phosphate</t>
  </si>
  <si>
    <t>ppa:PAS_chr3_0602</t>
  </si>
  <si>
    <t>Fatty acid elongase</t>
  </si>
  <si>
    <t>ppa:PAS_chr3_0604</t>
  </si>
  <si>
    <t>Putative ribokinase; K00852 ribokinase [EC:2.7.1.15]</t>
  </si>
  <si>
    <t>ppa:PAS_chr3_1201</t>
  </si>
  <si>
    <t>ppa:PAS_chr3_0615</t>
  </si>
  <si>
    <t>Subunit Va of cytochrome c oxidase; K02263 cytochrome c oxidase subunit IV [EC:1.9.3.1]</t>
  </si>
  <si>
    <t>ppa:PAS_chr3_0619</t>
  </si>
  <si>
    <t>hypothetical protein; K03941 NADH dehydrogenase (ubiquinone) Fe-S protein 8 [EC:1.6.5.3 1.6.99.3]</t>
  </si>
  <si>
    <t>ppa:PAS_chr3_0620</t>
  </si>
  <si>
    <t>Alpha-1,6-mannosyltransferase involved in cell wall mannan biosynthesis; K05534 mannan polymerase II complex HOC1 subunit [EC:2.4.1.-]</t>
  </si>
  <si>
    <t>ppa:PAS_chr3_0623</t>
  </si>
  <si>
    <t>Ornithine carbamoyltransferase (carbamoylphosphate:L-ornithine carbamoyltransferase); K00611 ornithine carbamoyltransferase [EC:2.1.3.3]</t>
  </si>
  <si>
    <t>ppa:PAS_chr3_0631</t>
  </si>
  <si>
    <t>Mitochondrial 3-hydroxyacyl-thioester dehydratase involved in fatty acid biosynthesis; K09709 hypothetical protein</t>
  </si>
  <si>
    <t>ppa:PAS_chr3_0634</t>
  </si>
  <si>
    <t>Tryptophan synthase involved in tryptophan biosynthesis; K01696 tryptophan synthase beta chain [EC:4.2.1.20]</t>
  </si>
  <si>
    <t>ppa:PAS_chr3_0646</t>
  </si>
  <si>
    <t>Phospholipase D, catalyzes the hydrolysis of phosphatidylcholine</t>
  </si>
  <si>
    <t>ppa:PAS_chr3_0647</t>
  </si>
  <si>
    <t>Fumarase, converts fumaric acid to L-malic acid in the TCA cycle; K01679 fumarate hydratase, class II [EC:4.2.1.2]</t>
  </si>
  <si>
    <t>ppa:PAS_chr3_0648</t>
  </si>
  <si>
    <t>Thiazole synthase, catalyzes formation of the thiazole moiety of thiamin pyrophosphate; K03146 thiamine biosynthetic enzyme</t>
  </si>
  <si>
    <t>ppa:PAS_chr3_0651</t>
  </si>
  <si>
    <t>RNA polymerase I subunit A49; K03005 DNA-directed RNA polymerase I subunit A49 [EC:2.7.7.6]</t>
  </si>
  <si>
    <t>ppa:PAS_chr3_1194</t>
  </si>
  <si>
    <t>hypothetical protein; K01556 kynureninase [EC:3.7.1.3]</t>
  </si>
  <si>
    <t>ppa:PAS_chr3_0495</t>
  </si>
  <si>
    <t>Low-affinity phosphate transporter of the vacuolar membrane</t>
  </si>
  <si>
    <t>ppa:PAS_chr3_0496</t>
  </si>
  <si>
    <t>RNA-dependent ATPase in the DEAH-box family; K12813 pre-mRNA-splicing factor ATP-dependent RNA helicase DHX16 [EC:3.6.1.-]</t>
  </si>
  <si>
    <t>ppa:PAS_chr3_0506</t>
  </si>
  <si>
    <t>Pentafunctional arom protein</t>
  </si>
  <si>
    <t>ppa:PAS_chr3_0507</t>
  </si>
  <si>
    <t>C-22 sterol desaturase</t>
  </si>
  <si>
    <t>ppa:PAS_chr3_0510</t>
  </si>
  <si>
    <t>ppa:PAS_chr3_0519</t>
  </si>
  <si>
    <t>ppa:PAS_chr3_0528</t>
  </si>
  <si>
    <t>Saccharopine dehydrogenase (NADP+, L-glutamate-forming)</t>
  </si>
  <si>
    <t>ppa:PAS_chr3_1197</t>
  </si>
  <si>
    <t>hypothetical protein; K00762 orotate phosphoribosyltransferase [EC:2.4.2.10]</t>
  </si>
  <si>
    <t>ppa:PAS_chr3_0545</t>
  </si>
  <si>
    <t>Putative ATPase containing the DEAD/H helicase-related sequence motif</t>
  </si>
  <si>
    <t>ppa:PAS_chr3_0552</t>
  </si>
  <si>
    <t>UDP-glucose:dolichyl-phosphate glucosyltransferase; K00729 dolichyl-phosphate beta-glucosyltransferase [EC:2.4.1.117]</t>
  </si>
  <si>
    <t>ppa:PAS_chr3_0561</t>
  </si>
  <si>
    <t>Gamma-glutamyltranspeptidase; K00681 gamma-glutamyltranspeptidase [EC:2.3.2.2]</t>
  </si>
  <si>
    <t>ppa:PAS_chr3_0566</t>
  </si>
  <si>
    <t>3-phosphoserine aminotransferase; K00831 phosphoserine aminotransferase [EC:2.6.1.52]</t>
  </si>
  <si>
    <t>ppa:PAS_chr3_0568</t>
  </si>
  <si>
    <t>RNA polymerase II largest subunit B220; K03006 DNA-directed RNA polymerase II subunit A [EC:2.7.7.6]</t>
  </si>
  <si>
    <t>ppa:PAS_chr3_0569</t>
  </si>
  <si>
    <t>Biotin:apoprotein ligase, covalently modifies proteins with the addition of biotin; K01942 biotin--protein ligase [EC:6.3.4.9 6.3.4.10 6.3.4.11 6.3.4.15]</t>
  </si>
  <si>
    <t>ppa:PAS_chr3_0570</t>
  </si>
  <si>
    <t>Cardiolipin synthase</t>
  </si>
  <si>
    <t>ppa:PAS_chr3_0188</t>
  </si>
  <si>
    <t>Major of three pyruvate decarboxylase isozymes</t>
  </si>
  <si>
    <t>ppa:PAS_chr3_0218</t>
  </si>
  <si>
    <t>Diacylglycerol acyltransferase</t>
  </si>
  <si>
    <t>ppa:PAS_chr3_0219</t>
  </si>
  <si>
    <t>DNA helicase and DNA-dependent ATPase; K03657 DNA helicase II / ATP-dependent DNA helicase PcrA [EC:3.6.1.-]</t>
  </si>
  <si>
    <t>ppa:PAS_chr3_0222</t>
  </si>
  <si>
    <t>3-hydroxyacyl-CoA dehydratase; K10703 3-hydroxy acyl-CoA dehydratase [EC:4.2.1.-]</t>
  </si>
  <si>
    <t>ppa:PAS_chr3_0225</t>
  </si>
  <si>
    <t>Soluble fumarate reductase</t>
  </si>
  <si>
    <t>ppa:PAS_chr3_0226</t>
  </si>
  <si>
    <t>Vacuolar transporter</t>
  </si>
  <si>
    <t>ppa:PAS_chr3_0230</t>
  </si>
  <si>
    <t>ATPase involved in protein folding and the response to stress; K03283 heat shock 70kDa protein 1/8</t>
  </si>
  <si>
    <t>ppa:PAS_chr3_0236</t>
  </si>
  <si>
    <t>Elongase</t>
  </si>
  <si>
    <t>ppa:PAS_chr3_0244</t>
  </si>
  <si>
    <t>RNA polymerase II subunit B12.5; K03008 DNA-directed RNA polymerase II subunit J</t>
  </si>
  <si>
    <t>ppa:PAS_chr3_1037</t>
  </si>
  <si>
    <t>Lumazine synthase (6,7-dimethyl-8-ribityllumazine synthase, also known as DMRL synthase); K00794 riboflavin synthase beta chain [EC:2.5.1.-]</t>
  </si>
  <si>
    <t>ppa:PAS_chr3_1040</t>
  </si>
  <si>
    <t>Proteolipid subunit of the vacuolar H(+)-ATPase V0 sector; K02155 V-type H+-transporting ATPase 16kDa proteolipid subunit [EC:3.6.3.14]</t>
  </si>
  <si>
    <t>ppa:PAS_chr3_1250</t>
  </si>
  <si>
    <t>ppa:PAS_chr3_1084</t>
  </si>
  <si>
    <t>Sulfite reductase beta subunit, involved in amino acid biosynthesis, transcription repressed by meth</t>
  </si>
  <si>
    <t>ppa:PAS_chr3_1091</t>
  </si>
  <si>
    <t>Protein kinase implicated in activation of the plasma membrane H(+)-ATPase Pma1p</t>
  </si>
  <si>
    <t>ppa:PAS_chr3_1255</t>
  </si>
  <si>
    <t>hypothetical protein; K01519 nucleoside-triphosphate pyrophosphatase [EC:3.6.1.19]</t>
  </si>
  <si>
    <t>ppa:PAS_chr3_1110</t>
  </si>
  <si>
    <t>Mitochondrial tyrosyl-tRNA synthetase; K01866 tyrosyl-tRNA synthetase [EC:6.1.1.1]</t>
  </si>
  <si>
    <t>ppa:PAS_chr3_1111</t>
  </si>
  <si>
    <t>Iron-sulfur protein subunit of succinate dehydrogenase (Sdh1p, Sdh2p, Sdh3p, Sdh4p); K00235 succinate dehydrogenase (ubiquinone) iron-sulfur protein [EC:1.3.5.1]</t>
  </si>
  <si>
    <t>ppa:PAS_chr3_1115</t>
  </si>
  <si>
    <t>Mannose-6-phosphate isomerase, catalyzes the interconversion of fructose-6-P and mannose-6-P; K01809 mannose-6-phosphate isomerase [EC:5.3.1.8]</t>
  </si>
  <si>
    <t>ppa:PAS_chr3_1033</t>
  </si>
  <si>
    <t>ppa:PAS_chr3_0253</t>
  </si>
  <si>
    <t>Acetyl-coA hydrolase</t>
  </si>
  <si>
    <t>ppa:PAS_chr3_0257</t>
  </si>
  <si>
    <t>Adenylate kinase; K00939 adenylate kinase [EC:2.7.4.3]</t>
  </si>
  <si>
    <t>ppa:PAS_chr3_0262</t>
  </si>
  <si>
    <t>Thymidylate and uridylate kinase; K00943 dTMP kinase [EC:2.7.4.9]</t>
  </si>
  <si>
    <t>ppa:PAS_chr3_0264</t>
  </si>
  <si>
    <t>Ferrochelatase; K01772 ferrochelatase [EC:4.99.1.1]</t>
  </si>
  <si>
    <t>ppa:PAS_chr3_0271</t>
  </si>
  <si>
    <t>Lysophospholipid acyltransferase; K13519 lysophospholipid acyltransferase [EC:2.3.1.51 2.3.1.23 2.3.1.-]</t>
  </si>
  <si>
    <t>ppa:PAS_chr3_0277</t>
  </si>
  <si>
    <t>6-phosphogluconate dehydrogenase (decarboxylating); K00033 6-phosphogluconate dehydrogenase [EC:1.1.1.44]</t>
  </si>
  <si>
    <t>ppa:PAS_chr3_0281</t>
  </si>
  <si>
    <t>Polyphosphate phosphatase</t>
  </si>
  <si>
    <t>ppa:PAS_chr3_0283</t>
  </si>
  <si>
    <t>Putative amidase</t>
  </si>
  <si>
    <t>ppa:PAS_chr3_0285</t>
  </si>
  <si>
    <t>Glutamine tRNA synthetase; K01886 glutaminyl-tRNA synthetase [EC:6.1.1.18]</t>
  </si>
  <si>
    <t>ppa:PAS_chr3_0291</t>
  </si>
  <si>
    <t>Para hydroxybenzoate: polyprenyl transferase; K06125 4-hydroxybenzoate hexaprenyltransferase [EC:2.5.1.-]</t>
  </si>
  <si>
    <t>ppa:PAS_chr3_0294</t>
  </si>
  <si>
    <t>Gamma-glutamyl kinase; K00931 glutamate 5-kinase [EC:2.7.2.11]</t>
  </si>
  <si>
    <t>ppa:PAS_chr3_0295</t>
  </si>
  <si>
    <t>ppa:PAS_chr3_0305</t>
  </si>
  <si>
    <t>Phosphatidyl Glycerol phospholipase C; K01126 glycerophosphoryl diester phosphodiesterase [EC:3.1.4.46]</t>
  </si>
  <si>
    <t>ppa:PAS_chr3_0317</t>
  </si>
  <si>
    <t>Farnesyl-diphosphate farnesyl transferase (squalene synthase); K00801 farnesyl-diphosphate farnesyltransferase [EC:2.5.1.21]</t>
  </si>
  <si>
    <t>ppa:PAS_chr3_1126</t>
  </si>
  <si>
    <t>6-phosphogluconolactonase, catalyzes the second step of the pentose phosphate pathway; K01057 6-phosphogluconolactonase [EC:3.1.1.31]</t>
  </si>
  <si>
    <t>ppa:PAS_chr3_1127</t>
  </si>
  <si>
    <t>Phosphatidylserine decarboxylase of the Golgi and vacuolar membranes; K01613 phosphatidylserine decarboxylase [EC:4.1.1.65]</t>
  </si>
  <si>
    <t>ppa:PAS_chr3_1132</t>
  </si>
  <si>
    <t>Kynurenine aminotransferase, catalyzes formation of kynurenic acid from kynurenine</t>
  </si>
  <si>
    <t>ppa:PAS_chr3_1133</t>
  </si>
  <si>
    <t>Nucleosomal histone H3-Lys79 methylase, associates with transcriptionally active genes</t>
  </si>
  <si>
    <t>ppa:PAS_chr3_1138</t>
  </si>
  <si>
    <t>Adenine phosphoribosyltransferase, catalyzes the formation of AMP; K00759 adenine phosphoribosyltransferase [EC:2.4.2.7]</t>
  </si>
  <si>
    <t>ppa:PAS_chr3_1142</t>
  </si>
  <si>
    <t>Subunit of the oligosaccharyltransferase complex of the ER lumen; K12669 oligosaccharyltransferase complex subunit gamma</t>
  </si>
  <si>
    <t>ppa:PAS_chr3_0014</t>
  </si>
  <si>
    <t>ppa:PAS_chr3_0062</t>
  </si>
  <si>
    <t>5-phospho-ribosyl-1(alpha)-pyrophosphate synthetase, synthesizes PRPP, which is required for nucleot; K00948 ribose-phosphate pyrophosphokinase [EC:2.7.6.1]</t>
  </si>
  <si>
    <t>ppa:PAS_chr3_0073</t>
  </si>
  <si>
    <t>Glycerol 3-phosphate/dihydroxyacetone phosphate dual substrate-specific sn-1 acyltransferase of the; K13507 glycerol-3-phosphate O-acyltransferase / dihydroxyacetone phosphate acyltransferase [EC:2.3.1.15 2.3.1.42]</t>
  </si>
  <si>
    <t>ppa:PAS_chr3_0107</t>
  </si>
  <si>
    <t>Sporulation-specific chitinase</t>
  </si>
  <si>
    <t>High-affinity inorganic phosphate (Pi) transporter and low-affinity manganese transporter</t>
  </si>
  <si>
    <t>ppa:PAS_chr3_0167</t>
  </si>
  <si>
    <t>3,4-dihydroxy-2-butanone-4-phosphate synthase (DHBP synthase), required for riboflavin biosynthesis; K02858 3,4-dihydroxy 2-butanone 4-phosphate synthase [EC:4.1.99.12]</t>
  </si>
  <si>
    <t>ppa:PAS_chr3_0177</t>
  </si>
  <si>
    <t>ppa:PAS_chr3_0216</t>
  </si>
  <si>
    <t>Arginosuccinate synthetase; K01940 argininosuccinate synthase [EC:6.3.4.5]</t>
  </si>
  <si>
    <t>ppa:PAS_chr3_0224</t>
  </si>
  <si>
    <t>DNA-dependent ATPase; K10875 DNA repair and recombination protein RAD54 and RAD54-like protein [EC:3.6.1.-]</t>
  </si>
  <si>
    <t>ppa:PAS_chr3_0255</t>
  </si>
  <si>
    <t>ppa:PAS_chr3_0282</t>
  </si>
  <si>
    <t>Plasma membrane transporter for both urea and polyamines</t>
  </si>
  <si>
    <t>ppa:PAS_chr3_0365</t>
  </si>
  <si>
    <t>Mitochondrial matrix ATPase; K04043 molecular chaperone DnaK</t>
  </si>
  <si>
    <t>ppa:PAS_chr3_0376</t>
  </si>
  <si>
    <t>Cytoplasmic and mitochondrial glycyl-tRNA synthase; K01880 glycyl-tRNA synthetase [EC:6.1.1.14]</t>
  </si>
  <si>
    <t>ppa:PAS_chr3_0377</t>
  </si>
  <si>
    <t>ppa:PAS_chr3_0400</t>
  </si>
  <si>
    <t>hypothetical protein; K12880 THO complex subunit 3</t>
  </si>
  <si>
    <t>ppa:PAS_chr3_0425</t>
  </si>
  <si>
    <t>Sphinganine C4-hydroxylase</t>
  </si>
  <si>
    <t>ppa:PAS_chr3_0429</t>
  </si>
  <si>
    <t>ppa:PAS_chr3_0489</t>
  </si>
  <si>
    <t>High affinity sulfate permease; K03321 sulfate permease, SulP family</t>
  </si>
  <si>
    <t>ppa:PAS_chr3_0876</t>
  </si>
  <si>
    <t>S-adenosylmethionine synthetase; K00789 S-adenosylmethionine synthetase [EC:2.5.1.6]</t>
  </si>
  <si>
    <t>ppa:PAS_chr3_0881</t>
  </si>
  <si>
    <t>One of six ATPases of the 19S regulatory particle of the 26S proteasome; K03063 26S proteasome regulatory subunit T3</t>
  </si>
  <si>
    <t>ppa:PAS_chr3_0882</t>
  </si>
  <si>
    <t>Alpha 1,2-mannosyltransferase involved in glycosyl phosphatidyl inositol (GPI) biosynthesis; K08098 phosphatidylinositol glycan, class Z [EC:2.4.1.-]</t>
  </si>
  <si>
    <t>ppa:PAS_chr3_0887</t>
  </si>
  <si>
    <t>Dimeric hypoxanthine-guanine phosphoribosyltransferase; K07101</t>
  </si>
  <si>
    <t>ppa:PAS_chr3_0890</t>
  </si>
  <si>
    <t>S-adenosyl-L-homocysteine hydrolase; K01251 adenosylhomocysteinase [EC:3.3.1.1]</t>
  </si>
  <si>
    <t>ppa:PAS_chr3_0891</t>
  </si>
  <si>
    <t>Alpha mannosidase-like protein of the endoplasmic reticulum required for degradation of glycoprotein</t>
  </si>
  <si>
    <t>ppa:PAS_chr3_1236</t>
  </si>
  <si>
    <t>hypothetical protein; K03661 V-type H+-transporting ATPase 21kDa proteolipid subunit [EC:3.6.3.14]</t>
  </si>
  <si>
    <t>ppa:PAS_chr3_0906</t>
  </si>
  <si>
    <t>Mitochondrial peroxiredoxin (1-Cys Prx) with thioredoxin peroxidase activity; K03386 peroxiredoxin (alkyl hydroperoxide reductase subunit C) [EC:1.11.1.15]</t>
  </si>
  <si>
    <t>ppa:PAS_chr3_0915</t>
  </si>
  <si>
    <t>Quinolinate phosphoribosyl transferase; K00767 nicotinate-nucleotide pyrophosphorylase (carboxylating) [EC:2.4.2.19]</t>
  </si>
  <si>
    <t>ppa:PAS_chr3_0918</t>
  </si>
  <si>
    <t>ATPase of the ATP-binding cassette (ABC) family involved in 40S and 60S ribosome biogenesis; K06185 ATP-binding cassette, sub-family F, member 2</t>
  </si>
  <si>
    <t>ppa:PAS_chr3_0929</t>
  </si>
  <si>
    <t>Protein required for beta-1,6 glucan biosynthesis; K11718 UDP-glucose:glycoprotein glucosyltransferase [EC:2.4.1.-]</t>
  </si>
  <si>
    <t>ppa:PAS_chr3_0932</t>
  </si>
  <si>
    <t>NAD(+)-dependent formate dehydrogenase, may protect cells from exogenous formate</t>
  </si>
  <si>
    <t>ppa:PAS_chr3_0936</t>
  </si>
  <si>
    <t>ppa:PAS_chr3_0937</t>
  </si>
  <si>
    <t>3-hydroxyisobutyryl-CoA hydrolase, member of a family of enoyl-CoA hydratase/isomerases; K01692 enoyl-CoA hydratase [EC:4.2.1.17]</t>
  </si>
  <si>
    <t>ppa:PAS_chr3_0939</t>
  </si>
  <si>
    <t>delta 4-(E)-sphingolipid desaturase; K04712 sphingolipid delta-4 desaturase [EC:1.14.-.-]</t>
  </si>
  <si>
    <t>ppa:PAS_chr3_0942</t>
  </si>
  <si>
    <t>RNA polymerase III subunit C11; K03019 DNA-directed RNA polymerase III subunit C11 [EC:2.7.7.6]</t>
  </si>
  <si>
    <t>ppa:PAS_chr3_0943</t>
  </si>
  <si>
    <t>Coproporphyrinogen III oxidase, an oxygen requiring enzyme; K00228 coproporphyrinogen III oxidase [EC:1.3.3.3]</t>
  </si>
  <si>
    <t>ppa:PAS_chr3_0949</t>
  </si>
  <si>
    <t>Lysyl-tRNA synthetase; K04567 lysyl-tRNA synthetase, class II [EC:6.1.1.6]</t>
  </si>
  <si>
    <t>ppa:PAS_chr3_0951</t>
  </si>
  <si>
    <t>Triose phosphate isomerase, abundant glycolytic enzyme; K01803 triosephosphate isomerase (TIM) [EC:5.3.1.1]</t>
  </si>
  <si>
    <t>ppa:PAS_chr3_0821</t>
  </si>
  <si>
    <t>Protein with similarity to human cystinosin; K12386 cystinosin</t>
  </si>
  <si>
    <t>ppa:PAS_chr3_0822</t>
  </si>
  <si>
    <t>ppa:PAS_chr3_0824</t>
  </si>
  <si>
    <t>Subunit VI of cytochrome c oxidase; K02264 cytochrome c oxidase subunit Va [EC:1.9.3.1]</t>
  </si>
  <si>
    <t>ppa:PAS_chr3_0826</t>
  </si>
  <si>
    <t>Tetrameric phosphoglycerate mutase; K01834 phosphoglycerate mutase [EC:5.4.2.1]</t>
  </si>
  <si>
    <t>ppa:PAS_chr3_0831</t>
  </si>
  <si>
    <t>Alpha subunit of succinyl-CoA ligase; K01899 succinyl-CoA synthetase alpha subunit [EC:6.2.1.4 6.2.1.5]</t>
  </si>
  <si>
    <t>ppa:PAS_chr3_0834</t>
  </si>
  <si>
    <t>ppa:PAS_chr3_0841</t>
  </si>
  <si>
    <t>Dihydroxyacetone kinase, required for detoxification of dihydroxyacetone (DHA)</t>
  </si>
  <si>
    <t>ppa:PAS_chr3_0842</t>
  </si>
  <si>
    <t>Multifunctional protein with both hydroxymethylpyrimidine kinase and thiaminase activities</t>
  </si>
  <si>
    <t>ppa:PAS_chr3_0843</t>
  </si>
  <si>
    <t>Bifunctional enzyme</t>
  </si>
  <si>
    <t>ppa:PAS_chr3_0845</t>
  </si>
  <si>
    <t>Lyso-phosphatidylcholine acyltransferase; K13511 monolysocardiolipin acyltransferase [EC:2.3.1.-]</t>
  </si>
  <si>
    <t>ppa:PAS_chr3_0867</t>
  </si>
  <si>
    <t>Non-essential intracellular esterase that can function as an S-formylglutathione hydrolase; K01070 S-formylglutathione hydrolase [EC:3.1.2.12]</t>
  </si>
  <si>
    <t>ppa:PAS_chr3_0870</t>
  </si>
  <si>
    <t>GDP-mannose pyrophosphorylase (mannose-1-phosphate guanyltransferase)</t>
  </si>
  <si>
    <t>ppa:PAS_chr3_0667</t>
  </si>
  <si>
    <t>Adenylylsulfate kinase, required for sulfate assimilation and involved in methionine metabolism; K00860 adenylylsulfate kinase [EC:2.7.1.25]</t>
  </si>
  <si>
    <t>ppa:PAS_chr3_0674</t>
  </si>
  <si>
    <t>D-lactate dehydrogenase, located in the mitochondrial matrix</t>
  </si>
  <si>
    <t>ppa:PAS_chr3_0676</t>
  </si>
  <si>
    <t>UDP-N-acetylglucosamine pyrophosphorylase; K00972 UDP-N-acetylglucosamine pyrophosphorylase [EC:2.7.7.23]</t>
  </si>
  <si>
    <t>ppa:PAS_chr3_0693</t>
  </si>
  <si>
    <t>Tetrameric phosphoglycerate mutase</t>
  </si>
  <si>
    <t>ppa:PAS_chr3_0704</t>
  </si>
  <si>
    <t>Subunit E of the eight-subunit V1 peripheral membrane domain of the vacuolar H+-ATPase (V-ATPase); K02150 V-type H+-transporting ATPase subunit E [EC:3.6.3.14]</t>
  </si>
  <si>
    <t>ppa:PAS_chr3_0707</t>
  </si>
  <si>
    <t>RNA polymerase I subunit A43</t>
  </si>
  <si>
    <t>ppa:PAS_chr3_0726</t>
  </si>
  <si>
    <t>Cytidine deaminase; K01489 cytidine deaminase [EC:3.5.4.5]</t>
  </si>
  <si>
    <t>ppa:PAS_chr3_0731</t>
  </si>
  <si>
    <t>Cytoplasmic ATPase that is a ribosome-associated molecular chaperone; K03283 heat shock 70kDa protein 1/8</t>
  </si>
  <si>
    <t>ppa:PAS_chr3_0733</t>
  </si>
  <si>
    <t>Component of serine palmitoyltransferase; K00654 serine palmitoyltransferase [EC:2.3.1.50]</t>
  </si>
  <si>
    <t>ppa:PAS_chr3_0741</t>
  </si>
  <si>
    <t>Alpha subunit of the oligosaccharyltransferase complex of the ER lumen; K12666 oligosaccharyltransferase complex subunit alpha (ribophorin I)</t>
  </si>
  <si>
    <t>ppa:PAS_chr3_0744</t>
  </si>
  <si>
    <t>Aldose reductase involved in methylglyoxal, d-xylose and arabinose metabolism</t>
  </si>
  <si>
    <t>ppa:PAS_chr3_0745</t>
  </si>
  <si>
    <t>Cytochrome c oxidase assembly protein/Cu2+ chaperone; K02260 cytochrome c oxidase subunit XVII assembly protein</t>
  </si>
  <si>
    <t>ppa:PAS_chr3_0754</t>
  </si>
  <si>
    <t>Mitochondrial and cytoplasmic valyl-tRNA synthetase; K01873 valyl-tRNA synthetase [EC:6.1.1.9]</t>
  </si>
  <si>
    <t>ppa:PAS_chr3_0756</t>
  </si>
  <si>
    <t>ppa:PAS_chr3_0761</t>
  </si>
  <si>
    <t>Carnitine acetyltransferase</t>
  </si>
  <si>
    <t>ppa:PAS_chr3_0765</t>
  </si>
  <si>
    <t>Second largest subunit of DNA polymerase II (DNA polymerase epsilon); K02325 DNA polymerase epsilon subunit 2 [EC:2.7.7.7]</t>
  </si>
  <si>
    <t>ppa:PAS_chr3_0769</t>
  </si>
  <si>
    <t>Putative mitochondrial transport protein</t>
  </si>
  <si>
    <t>ppa:PAS_chr3_0770</t>
  </si>
  <si>
    <t>Bifunctional enzyme of the 'de novo' purine nucleotide biosynthetic pathway</t>
  </si>
  <si>
    <t>ppa:PAS_chr3_0781</t>
  </si>
  <si>
    <t>Glycogen synthase, similar to Gsy1p; K00693 glycogen(starch) synthase [EC:2.4.1.11]</t>
  </si>
  <si>
    <t>ppa:PAS_chr3_0783</t>
  </si>
  <si>
    <t>Cytoplasmic glyoxalase II</t>
  </si>
  <si>
    <t>ppa:PAS_chr3_0788</t>
  </si>
  <si>
    <t>Imidazoleglycerol-phosphate dehydratase, catalyzes the sixth step in histidine biosynthesis; K01693 imidazoleglycerol-phosphate dehydratase [EC:4.2.1.19]</t>
  </si>
  <si>
    <t>ppa:PAS_chr3_0799</t>
  </si>
  <si>
    <t>Large subunit of carbamoyl phosphate synthetase; K01955 carbamoyl-phosphate synthase large subunit [EC:6.3.5.5]</t>
  </si>
  <si>
    <t>ppa:PAS_chr3_0808</t>
  </si>
  <si>
    <t>hypothetical protein; K03935 NADH dehydrogenase (ubiquinone) Fe-S protein 2 [EC:1.6.5.3 1.6.99.3]</t>
  </si>
  <si>
    <t>ppa:PAS_FragD_0026</t>
  </si>
  <si>
    <t>ATPase in ER, nuclear membrane and cytosol with homology to mammalian p97; K13525 transitional endoplasmic reticulum ATPase</t>
  </si>
  <si>
    <t>ppa:PAS_chr4_0013</t>
  </si>
  <si>
    <t>hypothetical protein; K05349 beta-glucosidase [EC:3.2.1.21]</t>
  </si>
  <si>
    <t>ppa:PAS_chr4_0018</t>
  </si>
  <si>
    <t>Cytochrome c, isoform 1; K08738 cytochrome c</t>
  </si>
  <si>
    <t>ppa:PAS_chr4_0990</t>
  </si>
  <si>
    <t>hypothetical protein; K02144 V-type H+-transporting ATPase 54 kD subunit [EC:3.6.3.14]</t>
  </si>
  <si>
    <t>ppa:PAS_chr4_0777</t>
  </si>
  <si>
    <t>Protein O-mannosyltransferase, transfers mannose from dolichyl phosphate-D-mannose; K00728 dolichyl-phosphate-mannose-protein mannosyltransferase [EC:2.4.1.109]</t>
  </si>
  <si>
    <t>ppa:PAS_chr4_0780</t>
  </si>
  <si>
    <t>Enoyl reductase that catalyzes the last step in each cycle of very long chain fatty acid elongation; K10258 enoyl reductase [EC:1.3.1.-]</t>
  </si>
  <si>
    <t>ppa:PAS_chr4_0783</t>
  </si>
  <si>
    <t>Glycerol kinase, converts glycerol to glycerol-3-phosphate; K00864 glycerol kinase [EC:2.7.1.30]</t>
  </si>
  <si>
    <t>ppa:PAS_chr4_0785</t>
  </si>
  <si>
    <t>Glutamine synthetase (GS), synthesizes glutamine from glutamate and ammonia; K01915 glutamine synthetase [EC:6.3.1.2]</t>
  </si>
  <si>
    <t>ppa:PAS_chr4_0786</t>
  </si>
  <si>
    <t>Cytosolic superoxide dismutase; K04565 Cu/Zn superoxide dismutase [EC:1.15.1.1]</t>
  </si>
  <si>
    <t>ppa:PAS_chr4_0788</t>
  </si>
  <si>
    <t>ppa:PAS_chr4_0795</t>
  </si>
  <si>
    <t>Homoaconitase, catalyzes the conversion of homocitrate to homoisocitrate, which is a step in the lys; K01705 homoaconitate hydratase [EC:4.2.1.36]</t>
  </si>
  <si>
    <t>ppa:PAS_chr4_0996</t>
  </si>
  <si>
    <t>ppa:PAS_chr4_0688</t>
  </si>
  <si>
    <t>ppa:PAS_chr4_0691</t>
  </si>
  <si>
    <t>Putative lipoate-protein ligase A family member; K03800 lipoate-protein ligase A [EC:2.7.7.63]</t>
  </si>
  <si>
    <t>ppa:PAS_chr4_0692</t>
  </si>
  <si>
    <t>Sporulation-specific exo-1,3-beta-glucanase</t>
  </si>
  <si>
    <t>ppa:PAS_chr4_0700</t>
  </si>
  <si>
    <t>Phospholipase C</t>
  </si>
  <si>
    <t>ppa:PAS_chr4_0703</t>
  </si>
  <si>
    <t>Imidazole glycerol phosphate synthase (glutamine amidotransferase:cyclase); K02501 glutamine amidotransferase [EC:2.4.2.-]</t>
  </si>
  <si>
    <t>ppa:PAS_chr4_0705</t>
  </si>
  <si>
    <t>Protein required for mitochondrial translation; K02434 aspartyl-tRNA(Asn)/glutamyl-tRNA (Gln) amidotransferase subunit B [EC:6.3.5.6 6.3.5.7]</t>
  </si>
  <si>
    <t>ppa:PAS_chr4_0709</t>
  </si>
  <si>
    <t>isoleucine-tRNA synthetase; K01870 isoleucyl-tRNA synthetase [EC:6.1.1.5]</t>
  </si>
  <si>
    <t>ppa:PAS_chr4_0712</t>
  </si>
  <si>
    <t>Dolichol-P-Man dependent alpha(1-3) mannosyltransferase; K03845 alpha-1,3-mannosyltransferase [EC:2.4.1.130]</t>
  </si>
  <si>
    <t>ppa:PAS_chr4_0730</t>
  </si>
  <si>
    <t>Inositol monophosphatase, involved in biosynthesis of inositol; K01092 myo-inositol-1(or 4)-monophosphatase [EC:3.1.3.25]</t>
  </si>
  <si>
    <t>ppa:PAS_chr4_0731</t>
  </si>
  <si>
    <t>One of six ATPases of the 19S regulatory particle of the 26S proteasome; K03062 26S proteasome regulatory subunit T2</t>
  </si>
  <si>
    <t>ppa:PAS_chr4_0733</t>
  </si>
  <si>
    <t>Flavoprotein subunit of succinate dehydrogenase (Sdh1p, Sdh2p, Sdh3p, Sdh4p); K00234 succinate dehydrogenase (ubiquinone) flavoprotein subunit [EC:1.3.5.1]</t>
  </si>
  <si>
    <t>ppa:PAS_chr4_0735</t>
  </si>
  <si>
    <t>RNA polymerase III subunit C25, required for transcription initiation; K03022 DNA-directed RNA polymerase III subunit C25 [EC:2.7.7.6]</t>
  </si>
  <si>
    <t>ppa:PAS_chr4_0736</t>
  </si>
  <si>
    <t>One of six ATPases of the 19S regulatory particle of the 26S proteasome; K03061 26S proteasome regulatory subunit T1</t>
  </si>
  <si>
    <t>ppa:PAS_chr4_0743</t>
  </si>
  <si>
    <t>hypothetical protein; K10256 omega-6 fatty acid desaturase (delta-12 desaturase) [EC:1.14.19.-]</t>
  </si>
  <si>
    <t>ppa:PAS_chr4_0744</t>
  </si>
  <si>
    <t>Mitochondrial inner membrane protein required for assembly of the cytochrome c oxidase complex</t>
  </si>
  <si>
    <t>ppa:PAS_chr4_0988</t>
  </si>
  <si>
    <t>ppa:PAS_chr4_0387</t>
  </si>
  <si>
    <t>One of six ATPases of the 19S regulatory particle of the 26S proteasome; K03064 26S proteasome regulatory subunit T4</t>
  </si>
  <si>
    <t>ppa:PAS_chr4_0393</t>
  </si>
  <si>
    <t>Cytosolic leucyl tRNA synthetase, ligates leucine to the appropriate tRNA; K01869 leucyl-tRNA synthetase [EC:6.1.1.4]</t>
  </si>
  <si>
    <t>ppa:PAS_chr4_0398</t>
  </si>
  <si>
    <t>Delta 1-pyrroline-5-carboxylate reductase, catalyzes the last step in proline biosynthesis; K00286 pyrroline-5-carboxylate reductase [EC:1.5.1.2]</t>
  </si>
  <si>
    <t>ppa:PAS_chr4_0401</t>
  </si>
  <si>
    <t>Arginyl-tRNA-protein transferase; K00685 arginine-tRNA-protein transferase [EC:2.3.2.8]</t>
  </si>
  <si>
    <t>ppa:PAS_chr4_0405</t>
  </si>
  <si>
    <t>Guanine nucleotide exchange factor for Gpa1p; K01551 arsenite-transporting ATPase [EC:3.6.3.16]</t>
  </si>
  <si>
    <t>ppa:PAS_chr4_0408</t>
  </si>
  <si>
    <t>Choline phosphate cytidylyltransferase; K00967 ethanolamine-phosphate cytidylyltransferase [EC:2.7.7.14]</t>
  </si>
  <si>
    <t>ppa:PAS_chr4_0415</t>
  </si>
  <si>
    <t>Cytosolic serine hydroxymethyltransferase; K00600 glycine hydroxymethyltransferase [EC:2.1.2.1]</t>
  </si>
  <si>
    <t>ppa:PAS_chr4_0416</t>
  </si>
  <si>
    <t>Alanine:glyoxylate aminotransferase (AGT), catalyzes the synthesis of glycine from glyoxylate</t>
  </si>
  <si>
    <t>ppa:PAS_chr4_0418</t>
  </si>
  <si>
    <t>Delta-aminolevulinate dehydratase, a homo-octameric enzyme; K01698 porphobilinogen synthase [EC:4.2.1.24]</t>
  </si>
  <si>
    <t>ppa:PAS_chr4_0419</t>
  </si>
  <si>
    <t>Putative ATPase of the AAA family</t>
  </si>
  <si>
    <t>ppa:PAS_chr4_0422</t>
  </si>
  <si>
    <t>Subunit VIb of cytochrome c oxidase; K02267 cytochrome c oxidase subunit VIb [EC:1.9.3.1]</t>
  </si>
  <si>
    <t>ppa:PAS_chr4_0437</t>
  </si>
  <si>
    <t>Prephenate dehydratase, catalyzes the conversion of prephanate to phenylpyruvate; K04093 chorismate mutase [EC:5.4.99.5] K04518 prephenate dehydratase [EC:4.2.1.51]</t>
  </si>
  <si>
    <t>ppa:PAS_chr4_0439</t>
  </si>
  <si>
    <t>ppa:PAS_chr4_0294</t>
  </si>
  <si>
    <t>Anthranilate phosphoribosyl transferase of the tryptophan biosynthetic pathway; K00766 anthranilate phosphoribosyltransferase [EC:2.4.2.18]</t>
  </si>
  <si>
    <t>ppa:PAS_chr4_0300</t>
  </si>
  <si>
    <t>One of six ATPases of the 19S regulatory particle of the 26S proteasome; K03065 26S proteasome regulatory subunit T5</t>
  </si>
  <si>
    <t>ppa:PAS_chr4_0308</t>
  </si>
  <si>
    <t>Transcription elongation factor; K11292 transcription elongation factor SPT6</t>
  </si>
  <si>
    <t>ppa:PAS_chr4_0311</t>
  </si>
  <si>
    <t>2-enoyl thioester reductase, member of the medium chain dehydrogenase/reductase family; K07512 mitochondrial trans-2-enoyl-CoA reductase [EC:1.3.1.38]</t>
  </si>
  <si>
    <t>ppa:PAS_chr4_0314</t>
  </si>
  <si>
    <t>Phenylpyruvate decarboxylase, catalyzes decarboxylation of phenylpyruvate to phenylacetaldehyde</t>
  </si>
  <si>
    <t>ppa:PAS_chr4_0323</t>
  </si>
  <si>
    <t>Subunit of DNA primase, which is required for DNA synthesis and double-strand break repair; K02684 DNA primase small subunit [EC:2.7.7.-]</t>
  </si>
  <si>
    <t>ppa:PAS_chr4_0330</t>
  </si>
  <si>
    <t>Methionine and cysteine synthase (O-acetyl homoserine-O-acetyl serine sulfhydrylase); K01740 O-acetylhomoserine (thiol)-lyase [EC:2.5.1.49]</t>
  </si>
  <si>
    <t>ppa:PAS_chr4_0335</t>
  </si>
  <si>
    <t>hypothetical protein; K00457 4-hydroxyphenylpyruvate dioxygenase [EC:1.13.11.27]</t>
  </si>
  <si>
    <t>ppa:PAS_chr4_0336</t>
  </si>
  <si>
    <t>ppa:PAS_chr4_0338</t>
  </si>
  <si>
    <t>ppa:PAS_chr4_0342</t>
  </si>
  <si>
    <t>Acid trehalase required for utilization of extracellular trehalose; K01194 alpha,alpha-trehalase [EC:3.2.1.28]</t>
  </si>
  <si>
    <t>ppa:PAS_chr4_0343</t>
  </si>
  <si>
    <t>Phosphoribosyl-5-amino-1-phosphoribosyl-4-imidazolecarboxiamide isomerase; K01814 phosphoribosylformimino-5-aminoimidazole carboxamide ribotide isomerase [EC:5.3.1.16]</t>
  </si>
  <si>
    <t>ppa:PAS_chr4_0344</t>
  </si>
  <si>
    <t>RNA polymerase II third largest subunit B44, part of central core; K03011 DNA-directed RNA polymerase II subunit C</t>
  </si>
  <si>
    <t>ppa:PAS_chr4_0347</t>
  </si>
  <si>
    <t>ppa:PAS_chr4_0352</t>
  </si>
  <si>
    <t>ppa:PAS_chr4_0355</t>
  </si>
  <si>
    <t>hypothetical protein; K03952 NADH dehydrogenase (ubiquinone) 1 alpha subcomplex 8 [EC:1.6.5.3 1.6.99.3]</t>
  </si>
  <si>
    <t>ppa:PAS_chr4_0356</t>
  </si>
  <si>
    <t>Adenylate cyclase, required for cAMP production and cAMP-dependent protein kinase signaling</t>
  </si>
  <si>
    <t>ppa:PAS_chr4_0544</t>
  </si>
  <si>
    <t>Alpha-1,6-mannosyltransferase localized to the ER; K03847 alpha-1,6-mannosyltransferase [EC:2.4.1.130]</t>
  </si>
  <si>
    <t>ppa:PAS_chr4_0552</t>
  </si>
  <si>
    <t>ATPase involved in protein folding and nuclear localization signal (NLS)-directed nuclear transport; K03283 heat shock 70kDa protein 1/8</t>
  </si>
  <si>
    <t>ppa:PAS_chr4_0576</t>
  </si>
  <si>
    <t>ppa:PAS_chr4_0579</t>
  </si>
  <si>
    <t>Intracellular sporulation-specific glucoamylase involved in glycogen degradation</t>
  </si>
  <si>
    <t>ppa:PAS_chr4_0580</t>
  </si>
  <si>
    <t>Subunit of mitochondrial NAD(+)-dependent isocitrate dehydrogenase</t>
  </si>
  <si>
    <t>ppa:PAS_chr4_0587</t>
  </si>
  <si>
    <t>Mitochondrial serine hydroxymethyltransferase; K00600 glycine hydroxymethyltransferase [EC:2.1.2.1]</t>
  </si>
  <si>
    <t>ppa:PAS_chr4_0592</t>
  </si>
  <si>
    <t>Mitochondrial iron transporter of the mitochondrial carrier family (MCF)</t>
  </si>
  <si>
    <t>ppa:PAS_chr4_0593</t>
  </si>
  <si>
    <t>Glyoxylate reductase</t>
  </si>
  <si>
    <t>ppa:PAS_chr4_0598</t>
  </si>
  <si>
    <t>Dihydrosphingosine phosphate lyase; K01634 sphinganine-1-phosphate aldolase [EC:4.1.2.27]</t>
  </si>
  <si>
    <t>ppa:PAS_chr4_0610</t>
  </si>
  <si>
    <t>Gamma subunit of the oligosaccharyltransferase complex of the ER lumen, which catalyzes asparagine-l; K12669 oligosaccharyltransferase complex subunit gamma</t>
  </si>
  <si>
    <t>ppa:PAS_chr4_0210</t>
  </si>
  <si>
    <t>Major ADP/ATP carrier of the mitochondrial inner membrane; K05863 solute carrier family 25 (mitochondrial carrier; adenine nucleotide translocator)</t>
  </si>
  <si>
    <t>ppa:PAS_chr4_0212</t>
  </si>
  <si>
    <t>Ribose-5-phosphate ketol-isomerase</t>
  </si>
  <si>
    <t>ppa:PAS_chr4_0213</t>
  </si>
  <si>
    <t>Ribose-5-phosphate ketol-isomerase; K01807 ribose 5-phosphate isomerase A [EC:5.3.1.6]</t>
  </si>
  <si>
    <t>ppa:PAS_chr4_0219</t>
  </si>
  <si>
    <t>GTPase required for transport during endocytosis and for correct sorting of vacuolar hydrolases</t>
  </si>
  <si>
    <t>ppa:PAS_chr4_0229</t>
  </si>
  <si>
    <t>Catalytic subunit of TRAMP (Trf4/Pap2p-Mtr4p-Air1p/2p); K03514 DNA polymerase sigma subunit [EC:2.7.7.7]</t>
  </si>
  <si>
    <t>ppa:PAS_chr4_0233</t>
  </si>
  <si>
    <t>Glutamine-dependent NAD(+) synthetase; K01950 NAD+ synthase (glutamine-hydrolysing) [EC:6.3.5.1]</t>
  </si>
  <si>
    <t>ppa:PAS_chr4_0239</t>
  </si>
  <si>
    <t>Second-largest subunit of RNA polymerase III; K03021 DNA-directed RNA polymerase III subunit C2 [EC:2.7.7.6]</t>
  </si>
  <si>
    <t>ppa:PAS_chr4_0241</t>
  </si>
  <si>
    <t>ppa:PAS_chr4_0248</t>
  </si>
  <si>
    <t>Mitochondrial branched-chain amino acid aminotransferase, homolog of murine ECA39; K00826 branched-chain amino acid aminotransferase [EC:2.6.1.42]</t>
  </si>
  <si>
    <t>ppa:PAS_chr4_0254</t>
  </si>
  <si>
    <t>ppa:PAS_chr4_0255</t>
  </si>
  <si>
    <t>ppa:PAS_chr4_0264</t>
  </si>
  <si>
    <t>Dolichyl pyrophosphate (Dol-P-P) phosphatase with a luminally oriented active site in the ER</t>
  </si>
  <si>
    <t>ppa:PAS_chr4_0266</t>
  </si>
  <si>
    <t>Similar to 6-phosphofructo-2-kinase/fructose-2,6-bisphosphatase enzymes</t>
  </si>
  <si>
    <t>ppa:PAS_chr4_0269</t>
  </si>
  <si>
    <t>Essential nuclear protein with a possible role in the osmoregulatory glycerol response</t>
  </si>
  <si>
    <t>ppa:PAS_chr4_0272</t>
  </si>
  <si>
    <t>Cytochrome b2 (L-lactate cytochrome-c oxidoreductase); K00101 L-lactate dehydrogenase (cytochrome) [EC:1.1.2.3]</t>
  </si>
  <si>
    <t>ppa:PAS_chr4_0276</t>
  </si>
  <si>
    <t>Alpha subunit of cytoplasmic phenylalanyl-tRNA synthetase; K01889 phenylalanyl-tRNA synthetase alpha chain [EC:6.1.1.20]</t>
  </si>
  <si>
    <t>ppa:PAS_chr4_0279</t>
  </si>
  <si>
    <t>Essential tripartite DNA replication factor with single-stranded DNA-dependent ATPase; K10742 DNA replication ATP-dependent helicase Dna2 [EC:3.6.1.-]</t>
  </si>
  <si>
    <t>ppa:PAS_chr4_0280</t>
  </si>
  <si>
    <t>Putative methylthio-ribulose-1-phosphate dehydratase; K08964 methylthioribulose-1-phosphate dehydratase [EC:4.2.1.109]</t>
  </si>
  <si>
    <t>ppa:PAS_chr4_0120</t>
  </si>
  <si>
    <t>hypothetical protein; K03936 NADH dehydrogenase (ubiquinone) Fe-S protein 3 [EC:1.6.5.3 1.6.99.3]</t>
  </si>
  <si>
    <t>ppa:PAS_chr4_0196</t>
  </si>
  <si>
    <t>Folylpolyglutamate synthetase, catalyzes extension of the glutamate chains of the folate coenzymes</t>
  </si>
  <si>
    <t>ppa:PAS_chr4_0226</t>
  </si>
  <si>
    <t>P-loop ATPase with similarity to human OLA1 and bacterial YchF; K06942</t>
  </si>
  <si>
    <t>ppa:PAS_chr4_0228</t>
  </si>
  <si>
    <t>Acetolactate synthase, catalyses the first common step in isoleucine and valine biosynthesis; K01652 acetolactate synthase I/II/III large subunit [EC:2.2.1.6]</t>
  </si>
  <si>
    <t>ppa:PAS_chr4_0247</t>
  </si>
  <si>
    <t>5,10-methenyltetrahydrofolate synthetase, involved in folic acid biosynthesis</t>
  </si>
  <si>
    <t>ppa:PAS_chr4_0259</t>
  </si>
  <si>
    <t>Delta(9) fatty acid desaturase</t>
  </si>
  <si>
    <t>ppa:PAS_chr4_0285</t>
  </si>
  <si>
    <t>Phosphoserine phosphatase of the phosphoglycerate pathway, involved in serine and glycine biosynthes</t>
  </si>
  <si>
    <t>ppa:PAS_chr4_0302</t>
  </si>
  <si>
    <t>RNA polymerase III subunit C160, part of core enzyme; K03018 DNA-directed RNA polymerase III subunit C1 [EC:2.7.7.6]</t>
  </si>
  <si>
    <t>ppa:PAS_chr4_0337</t>
  </si>
  <si>
    <t>ppa:PAS_chr4_0369</t>
  </si>
  <si>
    <t>Subunit alpha of assimilatory sulfite reductase; K00380 sulfite reductase (NADPH) flavoprotein alpha-component [EC:1.8.1.2]</t>
  </si>
  <si>
    <t>ppa:PAS_chr4_0953</t>
  </si>
  <si>
    <t>ppa:PAS_chr4_0974</t>
  </si>
  <si>
    <t>hypothetical protein; K00813 aspartate aminotransferase [EC:2.6.1.1]</t>
  </si>
  <si>
    <t>ppa:PAS_chr4_0697</t>
  </si>
  <si>
    <t>RNA polymerase III subunit C34; K03025 DNA-directed RNA polymerase III subunit C34 [EC:2.7.7.6]</t>
  </si>
  <si>
    <t>ppa:PAS_chr4_0732</t>
  </si>
  <si>
    <t>ppa:PAS_chr4_0737</t>
  </si>
  <si>
    <t>Mitochondrial NADH-cytochrome b5 reductase, involved in ergosterol biosynthesis</t>
  </si>
  <si>
    <t>ppa:PAS_chr4_0994</t>
  </si>
  <si>
    <t>hypothetical protein; K01937 CTP synthase [EC:6.3.4.2]</t>
  </si>
  <si>
    <t>ppa:PAS_chr4_0790</t>
  </si>
  <si>
    <t>Vacuolar alpha mannosidase, involved in free oligosaccharide (fOS) degradation</t>
  </si>
  <si>
    <t>ppa:PAS_chr4_0368</t>
  </si>
  <si>
    <t>Microsomal beta-keto-reductase</t>
  </si>
  <si>
    <t>ppa:PAS_chr4_0122</t>
  </si>
  <si>
    <t>Probable transporter, member of the Ca2+-binding subfamily of the mitochondrial carrier family</t>
  </si>
  <si>
    <t>ppa:PAS_chr4_0137</t>
  </si>
  <si>
    <t>Putative tubulin tyrosine ligase associated with P-bodies</t>
  </si>
  <si>
    <t>ppa:PAS_chr4_0138</t>
  </si>
  <si>
    <t>Small subunit of carbamoyl phosphate synthetase; K01956 carbamoyl-phosphate synthase small subunit [EC:6.3.5.5]</t>
  </si>
  <si>
    <t>ppa:PAS_chr4_0142</t>
  </si>
  <si>
    <t>hypothetical protein; K03964 NADH dehydrogenase (ubiquinone) 1 beta subcomplex 8 [EC:1.6.5.3 1.6.99.3]</t>
  </si>
  <si>
    <t>ppa:PAS_chr4_0143</t>
  </si>
  <si>
    <t>Swi2/Snf2-related ATPase that is the structural component of the SWR1 complex; K11681 helicase SWR1 [EC:3.6.1.-]</t>
  </si>
  <si>
    <t>ppa:PAS_chr4_0147</t>
  </si>
  <si>
    <t>Aromatic aminotransferase II</t>
  </si>
  <si>
    <t>ppa:PAS_chr4_0149</t>
  </si>
  <si>
    <t>Microsomal cytochrome b reductase</t>
  </si>
  <si>
    <t>ppa:PAS_chr4_0150</t>
  </si>
  <si>
    <t>Aspartate kinase (L-aspartate 4-P-transferase); K00928 aspartate kinase [EC:2.7.2.4]</t>
  </si>
  <si>
    <t>ppa:PAS_chr4_0152</t>
  </si>
  <si>
    <t>ppa:PAS_chr4_0153</t>
  </si>
  <si>
    <t>Phospholipase B (lysophospholipase) involved in phospholipid metabolism; K13333 lysophospholipase [EC:3.1.1.5]</t>
  </si>
  <si>
    <t>ppa:PAS_chr4_0167</t>
  </si>
  <si>
    <t>UDP-glucose:sterol glucosyltransferase (Sterol 3-beta-glucosyltransferase); K05841 sterol 3beta-glucosyltransferase [EC:2.4.1.173]</t>
  </si>
  <si>
    <t>ppa:PAS_chr4_0173</t>
  </si>
  <si>
    <t>Urea amidolyase, contains both urea carboxylase and allophanate hydrolase activities</t>
  </si>
  <si>
    <t>ppa:PAS_chr4_0178</t>
  </si>
  <si>
    <t>Dihydrouridine synthase; K05544 tRNA-dihydrouridine synthase 3 [EC:1.-.-.-]</t>
  </si>
  <si>
    <t>ppa:PAS_chr4_0191</t>
  </si>
  <si>
    <t>Malate synthase; K01638 malate synthase [EC:2.3.3.9]</t>
  </si>
  <si>
    <t>ppa:PAS_chr4_0197</t>
  </si>
  <si>
    <t>Small subunit of the ribonucleotide-diphosphate reductase (RNR) complex; K10808 ribonucleoside-diphosphate reductase subunit M2 [EC:1.17.4.1]</t>
  </si>
  <si>
    <t>ppa:PAS_chr4_0198</t>
  </si>
  <si>
    <t>C-8 sterol isomerase</t>
  </si>
  <si>
    <t>ppa:PAS_chr4_0925</t>
  </si>
  <si>
    <t>hypothetical protein; K03020 DNA-directed RNA polymerase III subunit C19 [EC:2.7.7.6]</t>
  </si>
  <si>
    <t>ppa:PAS_chr4_0912</t>
  </si>
  <si>
    <t>ppa:PAS_chr4_0043</t>
  </si>
  <si>
    <t>ppa:PAS_chr4_0050</t>
  </si>
  <si>
    <t>Chorismate mutase, catalyzes the conversion of chorismate to prephenate</t>
  </si>
  <si>
    <t>ppa:PAS_chr4_0052</t>
  </si>
  <si>
    <t>ppa:PAS_chr4_0055</t>
  </si>
  <si>
    <t>Protoporphyrinogen oxidase; K00231 protoporphyrinogen oxidase [EC:1.3.3.4]</t>
  </si>
  <si>
    <t>ppa:PAS_chr4_0060</t>
  </si>
  <si>
    <t>Evolutionarily conserved glucosamine-6-phosphate acetyltransferase; K00621 glucosamine-phosphate N-acetyltransferase [EC:2.3.1.4]</t>
  </si>
  <si>
    <t>ppa:PAS_chr4_0063</t>
  </si>
  <si>
    <t>C-24(28) sterol reductase, catalyzes the final step in ergosterol biosynthesis</t>
  </si>
  <si>
    <t>ppa:PAS_chr4_0065</t>
  </si>
  <si>
    <t>Protein involved in synthesis of the thiamine precursor hydroxymethylpyrimidine (HMP)</t>
  </si>
  <si>
    <t>ppa:PAS_chr4_0081</t>
  </si>
  <si>
    <t>Riboflavin synthase; K00793 riboflavin synthase alpha chain [EC:2.5.1.9]</t>
  </si>
  <si>
    <t>ppa:PAS_chr4_0101</t>
  </si>
  <si>
    <t>Mitochondrial aspartyl-tRNA synthetase, required for acylation of aspartyl-tRNA; K01876 aspartyl-tRNA synthetase [EC:6.1.1.12]</t>
  </si>
  <si>
    <t>ppa:PAS_chr4_0109</t>
  </si>
  <si>
    <t>Component of the condensin complex, essential SMC chromosomal ATPase family member; K06674 structural maintenance of chromosome 2</t>
  </si>
  <si>
    <t>ppa:PAS_chr4_0111</t>
  </si>
  <si>
    <t>ppa:PAS_chr4_0112</t>
  </si>
  <si>
    <t>Threonine aldolase; K01620 threonine aldolase [EC:4.1.2.5]</t>
  </si>
  <si>
    <t>ppa:PAS_chr4_0806</t>
  </si>
  <si>
    <t>NADP-cytochrome P450 reductase</t>
  </si>
  <si>
    <t>ppa:PAS_chr4_0815</t>
  </si>
  <si>
    <t>ppa:PAS_chr4_0816</t>
  </si>
  <si>
    <t>Neutral trehalase, degrades trehalose; K01194 alpha,alpha-trehalase [EC:3.2.1.28]</t>
  </si>
  <si>
    <t>ppa:PAS_chr4_0818</t>
  </si>
  <si>
    <t>Cis-prenyltransferase involved in dolichol synthesis; K11778 cis-prenyltransferase, dehydrodolichyl diphosphate synthase [EC:2.5.1.-]</t>
  </si>
  <si>
    <t>ppa:PAS_chr4_0819</t>
  </si>
  <si>
    <t>Hexaprenyl pyrophosphate synthetase</t>
  </si>
  <si>
    <t>ppa:PAS_chr4_0821</t>
  </si>
  <si>
    <t>Alcohol oxidase</t>
  </si>
  <si>
    <t>ppa:PAS_chr4_0826</t>
  </si>
  <si>
    <t>RNA polymerase subunit, common to RNA polymerase I and III; K03027 DNA-directed RNA Polymerase III subunit C5 [EC:2.7.7.6]</t>
  </si>
  <si>
    <t>ppa:PAS_chr4_0830</t>
  </si>
  <si>
    <t>Kynurenine 3-mono oxygenase; K00486 kynurenine 3-monooxygenase [EC:1.14.13.9]</t>
  </si>
  <si>
    <t>ppa:PAS_chr4_0842</t>
  </si>
  <si>
    <t>Monomeric glyoxalase I</t>
  </si>
  <si>
    <t>ppa:PAS_chr4_0847</t>
  </si>
  <si>
    <t>Self-glucosylating initiator of glycogen synthesis, also glucosylates n-dodecyl-beta-D-maltoside; K00750 glycogenin glucosyltransferase [EC:2.4.1.186]</t>
  </si>
  <si>
    <t>ppa:PAS_chr4_0865</t>
  </si>
  <si>
    <t>ppa:PAS_chr4_0874</t>
  </si>
  <si>
    <t>ppa:PAS_chr4_0877</t>
  </si>
  <si>
    <t>Mitochondrial dicarboxylate carrier, integral membrane protein; K13577 mitochondrial dicarboxylate carrier</t>
  </si>
  <si>
    <t>ppa:PAS_chr4_0535</t>
  </si>
  <si>
    <t>hypothetical protein; K03950 NADH dehydrogenase (ubiquinone) 1 alpha subcomplex 6 [EC:1.6.5.3 1.6.99.3]</t>
  </si>
  <si>
    <t>ppa:PAS_chr4_0613</t>
  </si>
  <si>
    <t>Adenylosuccinate synthase; K01939 adenylosuccinate synthase [EC:6.3.4.4]</t>
  </si>
  <si>
    <t>ppa:PAS_chr4_0906</t>
  </si>
  <si>
    <t>RNA polymerase II subunit; K03015 DNA-directed RNA polymerase II subunit G</t>
  </si>
  <si>
    <t>ppa:PAS_chr4_0907</t>
  </si>
  <si>
    <t>1-phosphatidylinositol phosphodiesterase; K01771 1-phosphatidylinositol phosphodiesterase [EC:4.6.1.13]</t>
  </si>
  <si>
    <t>ppa:PAS_chr4_0008</t>
  </si>
  <si>
    <t>ppa:PAS_chr4_0621</t>
  </si>
  <si>
    <t>ppa:PAS_chr4_0624</t>
  </si>
  <si>
    <t>Non-essential protein of unknown function required for transcriptional induction; K00844 hexokinase [EC:2.7.1.1]</t>
  </si>
  <si>
    <t>ppa:PAS_chr4_0645</t>
  </si>
  <si>
    <t>Acetylornithine aminotransferase</t>
  </si>
  <si>
    <t>ppa:PAS_chr4_0648</t>
  </si>
  <si>
    <t>Spermine synthase, required for the biosynthesis of spermine</t>
  </si>
  <si>
    <t>ppa:PAS_chr4_0662</t>
  </si>
  <si>
    <t>Aminophospholipid translocase (flippase) that maintains membrane lipid asymmetry in post-Golgi secre; K01530 phospholipid-translocating ATPase [EC:3.6.3.1]</t>
  </si>
  <si>
    <t>ppa:PAS_chr4_0664</t>
  </si>
  <si>
    <t>S-adenosylmethionine-homocysteine methyltransferase</t>
  </si>
  <si>
    <t>ppa:PAS_chr4_0665</t>
  </si>
  <si>
    <t>Gamma-glutamyl phosphate reductase, catalyzes the second step in proline biosynthesis; K00147 glutamate-5-semialdehyde dehydrogenase [EC:1.2.1.41]</t>
  </si>
  <si>
    <t>ppa:PAS_chr4_0674</t>
  </si>
  <si>
    <t>Subunit F of the eight-subunit V1 peripheral membrane domain of vacuolar H+-ATPase (V-ATPase); K02151 V-type H+-transporting ATPase subunit F [EC:3.6.3.14]</t>
  </si>
  <si>
    <t>ppa:PAS_chr4_0677</t>
  </si>
  <si>
    <t>Gamma-aminobutyrate (GABA) transaminase (4-aminobutyrate aminotransferase); K13524 4-aminobutyrate aminotransferase / (S)-3-amino-2-methylpropionate transaminase [EC:2.6.1.19 2.6.1.22]</t>
  </si>
  <si>
    <t>ppa:PAS_chr4_0684</t>
  </si>
  <si>
    <t>ppa:PAS_chr4_0449</t>
  </si>
  <si>
    <t>Protein required for the hydroxylation of heme O to form heme A; K02259 cytochrome c oxidase subunit XV assembly protein</t>
  </si>
  <si>
    <t>ppa:PAS_chr4_0450</t>
  </si>
  <si>
    <t>ppa:PAS_chr4_0451</t>
  </si>
  <si>
    <t>ppa:PAS_chr4_0470</t>
  </si>
  <si>
    <t>Mitochondrial aldehyde dehydrogenase; K00140 methylmalonate-semialdehyde dehydrogenase [EC:1.2.1.27]</t>
  </si>
  <si>
    <t>ppa:PAS_chr4_0471</t>
  </si>
  <si>
    <t>ppa:PAS_chr4_0968</t>
  </si>
  <si>
    <t>hypothetical protein; K00077 2-dehydropantoate 2-reductase [EC:1.1.1.169]</t>
  </si>
  <si>
    <t>ppa:PAS_chr4_0477</t>
  </si>
  <si>
    <t>Putative dephospho-CoA kinase (DPCK) that catalyzes the final step in Coenzyme A biosynthesis; K00859 dephospho-CoA kinase [EC:2.7.1.24]</t>
  </si>
  <si>
    <t>ppa:PAS_chr4_0478</t>
  </si>
  <si>
    <t>Phosphatidylinositol 3-kinase responsible for the synthesis of phosphatidylinositol 3-phosphate; K00914 phosphatidylinositol 3-kinase [EC:2.7.1.137]</t>
  </si>
  <si>
    <t>ppa:PAS_chr4_0511</t>
  </si>
  <si>
    <t>Mitochondrial beta-keto-acyl synthase with possible role in fatty acid synthesis; K09458 3-oxoacyl-[acyl-carrier-protein] synthase II [EC:2.3.1.179]</t>
  </si>
  <si>
    <t>ppa:PAS_chr4_0522</t>
  </si>
  <si>
    <t>Cytoplasmic tyrosyl-tRNA synthetase, class I aminoacyl-tRNA synthetase; K01866 tyrosyl-tRNA synthetase [EC:6.1.1.1]</t>
  </si>
  <si>
    <t>ppa:PAS_c034_0011</t>
  </si>
  <si>
    <t>ppa:Q9C1Z1_PICPA</t>
  </si>
  <si>
    <t>ppa:PAS_c034_0037</t>
  </si>
  <si>
    <t>ppa:PAS_c034_0025</t>
  </si>
  <si>
    <t>ppa:PAS_c034_0014</t>
  </si>
  <si>
    <t>DESCRIPTION (KEGG)</t>
  </si>
  <si>
    <t>ALG3_PICPG</t>
  </si>
  <si>
    <t>ATG26_PICPG</t>
  </si>
  <si>
    <t>ENOPH_PICPG</t>
  </si>
  <si>
    <t>GET3_PICPG</t>
  </si>
  <si>
    <t>MTNB_PICPG</t>
  </si>
  <si>
    <t>C4QV87_PICPG</t>
  </si>
  <si>
    <t>C4QVH5_PICPG</t>
  </si>
  <si>
    <t>C4QWN3_PICPG</t>
  </si>
  <si>
    <t>C4QWW0_PICPG</t>
  </si>
  <si>
    <t>C4QWZ6_PICPG</t>
  </si>
  <si>
    <t>C4QZI4_PICPG</t>
  </si>
  <si>
    <t>C4QZZ3_PICPG</t>
  </si>
  <si>
    <t>C4R1S1_PICPG</t>
  </si>
  <si>
    <t>C4R2U0_PICPG</t>
  </si>
  <si>
    <t>C4R3H8_PICPG</t>
  </si>
  <si>
    <t>C4R3P8_PICPG</t>
  </si>
  <si>
    <t>C4R3Q6_PICPG</t>
  </si>
  <si>
    <t>C4R3Q8_PICPG</t>
  </si>
  <si>
    <t>C4R5C2_PICPG</t>
  </si>
  <si>
    <t>C4R624_PICPG</t>
  </si>
  <si>
    <t>C4R6J6_PICPG</t>
  </si>
  <si>
    <t>C4QW96_PICPG</t>
  </si>
  <si>
    <t>C4QWR3_PICPG</t>
  </si>
  <si>
    <t>C4QWZ9_PICPG</t>
  </si>
  <si>
    <t>C4QXC7_PICPG</t>
  </si>
  <si>
    <t>C4QXG0_PICPG</t>
  </si>
  <si>
    <t>C4QXT3_PICPG</t>
  </si>
  <si>
    <t>C4QYS6_PICPG</t>
  </si>
  <si>
    <t>C4QYT3_PICPG</t>
  </si>
  <si>
    <t>C4QYV7_PICPG</t>
  </si>
  <si>
    <t>C4QZB1_PICPG</t>
  </si>
  <si>
    <t>C4QZM8_PICPG</t>
  </si>
  <si>
    <t>C4QZP5_PICPG</t>
  </si>
  <si>
    <t>C4QZQ1_PICPG</t>
  </si>
  <si>
    <t>C4R0I1_PICPG</t>
  </si>
  <si>
    <t>C4R0L2_PICPG</t>
  </si>
  <si>
    <t>C4R0Q6_PICPG</t>
  </si>
  <si>
    <t>C4R1D9_PICPG</t>
  </si>
  <si>
    <t>C4R1F2_PICPG</t>
  </si>
  <si>
    <t>C4R1N9_PICPG</t>
  </si>
  <si>
    <t>C4R271_PICPG</t>
  </si>
  <si>
    <t>C4R2E7_PICPG</t>
  </si>
  <si>
    <t>C4R2W2_PICPG</t>
  </si>
  <si>
    <t>C4R339_PICPG</t>
  </si>
  <si>
    <t>C4R3E5_PICPG</t>
  </si>
  <si>
    <t>C4R3E6_PICPG</t>
  </si>
  <si>
    <t>C4R3S5_PICPG</t>
  </si>
  <si>
    <t>C4R3X1_PICPG</t>
  </si>
  <si>
    <t>C4R450_PICPG</t>
  </si>
  <si>
    <t>C4R4C7_PICPG</t>
  </si>
  <si>
    <t>C4R4I0_PICPG</t>
  </si>
  <si>
    <t>C4R4Y1_PICPG</t>
  </si>
  <si>
    <t>C4R4Y6_PICPG</t>
  </si>
  <si>
    <t>C4R559_PICPG</t>
  </si>
  <si>
    <t>C4R5K6_PICPG</t>
  </si>
  <si>
    <t>C4R6H0_PICPG</t>
  </si>
  <si>
    <t>C4R6Z9_PICPG</t>
  </si>
  <si>
    <t>C4R729_PICPG</t>
  </si>
  <si>
    <t>C4R7E7_PICPG</t>
  </si>
  <si>
    <t>C4R7X9_PICPG</t>
  </si>
  <si>
    <t>C4R8J8_PICPG</t>
  </si>
  <si>
    <t>C4R8S5_PICPG</t>
  </si>
  <si>
    <t>C4R8W7_PICPG</t>
  </si>
  <si>
    <t>C4R911_PICPG</t>
  </si>
  <si>
    <t>C4R0J9_PICPG</t>
  </si>
  <si>
    <t>C4R232_PICPG</t>
  </si>
  <si>
    <t>C4R264_PICPG</t>
  </si>
  <si>
    <t>C4R2E5_PICPG</t>
  </si>
  <si>
    <t>C4R3Q5_PICPG</t>
  </si>
  <si>
    <t>C4R3W1_PICPG</t>
  </si>
  <si>
    <t>C4R4C6_PICPG</t>
  </si>
  <si>
    <t>C4R4M0_PICPG</t>
  </si>
  <si>
    <t>C4R5U7_PICPG</t>
  </si>
  <si>
    <t>C4R632_PICPG</t>
  </si>
  <si>
    <t>C4R795_PICPG</t>
  </si>
  <si>
    <t>C4R8P5_PICPG</t>
  </si>
  <si>
    <t>C4QVT6_PICPG</t>
  </si>
  <si>
    <t>C4QWL0_PICPG</t>
  </si>
  <si>
    <t>C4QWS2_PICPG</t>
  </si>
  <si>
    <t>C4QX60_PICPG</t>
  </si>
  <si>
    <t>C4QXB5_PICPG</t>
  </si>
  <si>
    <t>C4QXC1_PICPG</t>
  </si>
  <si>
    <t>C4QXD8_PICPG</t>
  </si>
  <si>
    <t>C4QXI0_PICPG</t>
  </si>
  <si>
    <t>C4QXK6_PICPG</t>
  </si>
  <si>
    <t>C4QXS5_PICPG</t>
  </si>
  <si>
    <t>C4QYU1_PICPG</t>
  </si>
  <si>
    <t>C4QZ48_PICPG</t>
  </si>
  <si>
    <t>C4QZL6_PICPG</t>
  </si>
  <si>
    <t>C4QZM9_PICPG</t>
  </si>
  <si>
    <t>C4QZV1_PICPG</t>
  </si>
  <si>
    <t>C4R012_PICPG</t>
  </si>
  <si>
    <t>C4R021_PICPG</t>
  </si>
  <si>
    <t>C4R0E7_PICPG</t>
  </si>
  <si>
    <t>C4R0V4_PICPG</t>
  </si>
  <si>
    <t>C4R0Y1_PICPG</t>
  </si>
  <si>
    <t>C4R1G7_PICPG</t>
  </si>
  <si>
    <t>C4R1Q9_PICPG</t>
  </si>
  <si>
    <t>C4R2A9_PICPG</t>
  </si>
  <si>
    <t>C4R2G2_PICPG</t>
  </si>
  <si>
    <t>C4R2Y9_PICPG</t>
  </si>
  <si>
    <t>C4R312_PICPG</t>
  </si>
  <si>
    <t>C4R342_PICPG</t>
  </si>
  <si>
    <t>C4R3I9_PICPG</t>
  </si>
  <si>
    <t>C4R406_PICPG</t>
  </si>
  <si>
    <t>C4R4K8_PICPG</t>
  </si>
  <si>
    <t>C4R4K9_PICPG</t>
  </si>
  <si>
    <t>C4R4Q2_PICPG</t>
  </si>
  <si>
    <t>C4R4V7_PICPG</t>
  </si>
  <si>
    <t>C4R524_PICPG</t>
  </si>
  <si>
    <t>C4R5P1_PICPG</t>
  </si>
  <si>
    <t>C4R5T5_PICPG</t>
  </si>
  <si>
    <t>C4R612_PICPG</t>
  </si>
  <si>
    <t>C4R686_PICPG</t>
  </si>
  <si>
    <t>C4R6G5_PICPG</t>
  </si>
  <si>
    <t>C4R6H9_PICPG</t>
  </si>
  <si>
    <t>C4R784_PICPG</t>
  </si>
  <si>
    <t>C4R7W3_PICPG</t>
  </si>
  <si>
    <t>C4R8C8_PICPG</t>
  </si>
  <si>
    <t>C4R8J7_PICPG</t>
  </si>
  <si>
    <t>C4R8T1_PICPG</t>
  </si>
  <si>
    <t>C4R8Y2_PICPG</t>
  </si>
  <si>
    <t>C4R9A2_PICPG</t>
  </si>
  <si>
    <t>C4QV66_PICPG</t>
  </si>
  <si>
    <t>C4QWM9_PICPG</t>
  </si>
  <si>
    <t>C4QX40_PICPG</t>
  </si>
  <si>
    <t>C4QX78_PICPG</t>
  </si>
  <si>
    <t>C4R1I5_PICPG</t>
  </si>
  <si>
    <t>C4R1N5_PICPG</t>
  </si>
  <si>
    <t>C4R1Q2_PICPG</t>
  </si>
  <si>
    <t>C4R1Z5_PICPG</t>
  </si>
  <si>
    <t>C4R4H1_PICPG</t>
  </si>
  <si>
    <t>C4R6B4_PICPG</t>
  </si>
  <si>
    <t>C4R783_PICPG</t>
  </si>
  <si>
    <t>C4R7C8_PICPG</t>
  </si>
  <si>
    <t>C4R7U3_PICPG</t>
  </si>
  <si>
    <t>C4R8N7_PICPG</t>
  </si>
  <si>
    <t>C4QVI0_PICPG</t>
  </si>
  <si>
    <t>C4QVM7_PICPG</t>
  </si>
  <si>
    <t>C4QVT8_PICPG</t>
  </si>
  <si>
    <t>C4QVT9_PICPG</t>
  </si>
  <si>
    <t>C4QWC6_PICPG</t>
  </si>
  <si>
    <t>C4QWS5_PICPG</t>
  </si>
  <si>
    <t>C4QX15_PICPG</t>
  </si>
  <si>
    <t>C4QX25_PICPG</t>
  </si>
  <si>
    <t>C4QXP7_PICPG</t>
  </si>
  <si>
    <t>C4QXT0_PICPG</t>
  </si>
  <si>
    <t>C4QYE6_PICPG</t>
  </si>
  <si>
    <t>C4QYJ9_PICPG</t>
  </si>
  <si>
    <t>C4QYM5_PICPG</t>
  </si>
  <si>
    <t>C4QYR9_PICPG</t>
  </si>
  <si>
    <t>C4QZP0_PICPG</t>
  </si>
  <si>
    <t>C4R0M3_PICPG</t>
  </si>
  <si>
    <t>C4R0U3_PICPG</t>
  </si>
  <si>
    <t>C4R1D0_PICPG</t>
  </si>
  <si>
    <t>C4R1E0_PICPG</t>
  </si>
  <si>
    <t>C4R1P0_PICPG</t>
  </si>
  <si>
    <t>C4R1R0_PICPG</t>
  </si>
  <si>
    <t>C4R1S0_PICPG</t>
  </si>
  <si>
    <t>C4R1X5_PICPG</t>
  </si>
  <si>
    <t>C4R1X8_PICPG</t>
  </si>
  <si>
    <t>C4R2A1_PICPG</t>
  </si>
  <si>
    <t>C4R2R4_PICPG</t>
  </si>
  <si>
    <t>C4R3W4_PICPG</t>
  </si>
  <si>
    <t>C4R3X2_PICPG</t>
  </si>
  <si>
    <t>C4R445_PICPG</t>
  </si>
  <si>
    <t>C4R459_PICPG</t>
  </si>
  <si>
    <t>C4R4D6_PICPG</t>
  </si>
  <si>
    <t>C4R4J4_PICPG</t>
  </si>
  <si>
    <t>C4R4N4_PICPG</t>
  </si>
  <si>
    <t>C4R5I6_PICPG</t>
  </si>
  <si>
    <t>C4R5Q6_PICPG</t>
  </si>
  <si>
    <t>C4R5Q8_PICPG</t>
  </si>
  <si>
    <t>C4R5W2_PICPG</t>
  </si>
  <si>
    <t>C4R5Y8_PICPG</t>
  </si>
  <si>
    <t>C4R613_PICPG</t>
  </si>
  <si>
    <t>C4R681_PICPG</t>
  </si>
  <si>
    <t>C4R7H2_PICPG</t>
  </si>
  <si>
    <t>C4R7I0_PICPG</t>
  </si>
  <si>
    <t>C4R7J7_PICPG</t>
  </si>
  <si>
    <t>C4R7K2_PICPG</t>
  </si>
  <si>
    <t>C4R7R8_PICPG</t>
  </si>
  <si>
    <t>C4R7U6_PICPG</t>
  </si>
  <si>
    <t>C4R841_PICPG</t>
  </si>
  <si>
    <t>C4R870_PICPG</t>
  </si>
  <si>
    <t>C4R9E7_PICPG</t>
  </si>
  <si>
    <t>C4QWQ3_PICPG</t>
  </si>
  <si>
    <t>C4QX33_PICPG</t>
  </si>
  <si>
    <t>C4QYY3_PICPG</t>
  </si>
  <si>
    <t>C4QZS9_PICPG</t>
  </si>
  <si>
    <t>C4R2X1_PICPG</t>
  </si>
  <si>
    <t>C4R408_PICPG</t>
  </si>
  <si>
    <t>C4R4Z6_PICPG</t>
  </si>
  <si>
    <t>C4R6J2_PICPG</t>
  </si>
  <si>
    <t>C4R6X4_PICPG</t>
  </si>
  <si>
    <t>C4R8E8_PICPG</t>
  </si>
  <si>
    <t>C4QVL0_PICPG</t>
  </si>
  <si>
    <t>C4QVT1_PICPG</t>
  </si>
  <si>
    <t>C4QW60_PICPG</t>
  </si>
  <si>
    <t>C4QWL4_PICPG</t>
  </si>
  <si>
    <t>C4QWN9_PICPG</t>
  </si>
  <si>
    <t>C4QWS4_PICPG</t>
  </si>
  <si>
    <t>C4QWZ8_PICPG</t>
  </si>
  <si>
    <t>C4QX06_PICPG</t>
  </si>
  <si>
    <t>C4QX97_PICPG</t>
  </si>
  <si>
    <t>C4QXJ4_PICPG</t>
  </si>
  <si>
    <t>C4QXS7_PICPG</t>
  </si>
  <si>
    <t>C4QXV9_PICPG</t>
  </si>
  <si>
    <t>C4QXW4_PICPG</t>
  </si>
  <si>
    <t>C4QYJ2_PICPG</t>
  </si>
  <si>
    <t>C4QYP2_PICPG</t>
  </si>
  <si>
    <t>C4QYQ2_PICPG</t>
  </si>
  <si>
    <t>C4QZ97_PICPG</t>
  </si>
  <si>
    <t>C4QZY6_PICPG</t>
  </si>
  <si>
    <t>C4R0F6_PICPG</t>
  </si>
  <si>
    <t>C4R0M0_PICPG</t>
  </si>
  <si>
    <t>C4R0W4_PICPG</t>
  </si>
  <si>
    <t>C4R2H3_PICPG</t>
  </si>
  <si>
    <t>C4R2J0_PICPG</t>
  </si>
  <si>
    <t>C4R2U6_PICPG</t>
  </si>
  <si>
    <t>C4R2V9_PICPG</t>
  </si>
  <si>
    <t>C4R354_PICPG</t>
  </si>
  <si>
    <t>C4R3B3_PICPG</t>
  </si>
  <si>
    <t>C4R451_PICPG</t>
  </si>
  <si>
    <t>C4R470_PICPG</t>
  </si>
  <si>
    <t>C4R4I9_PICPG</t>
  </si>
  <si>
    <t>C4R4K7_PICPG</t>
  </si>
  <si>
    <t>C4R543_PICPG</t>
  </si>
  <si>
    <t>C4R560_PICPG</t>
  </si>
  <si>
    <t>C4R5P8_PICPG</t>
  </si>
  <si>
    <t>C4R617_PICPG</t>
  </si>
  <si>
    <t>C4R6P6_PICPG</t>
  </si>
  <si>
    <t>C4R6R4_PICPG</t>
  </si>
  <si>
    <t>C4R748_PICPG</t>
  </si>
  <si>
    <t>C4R7D5_PICPG</t>
  </si>
  <si>
    <t>C4R8B4_PICPG</t>
  </si>
  <si>
    <t>C4R8C7_PICPG</t>
  </si>
  <si>
    <t>C4R8X4_PICPG</t>
  </si>
  <si>
    <t>C4R936_PICPG</t>
  </si>
  <si>
    <t>C4QWZ4_PICPG</t>
  </si>
  <si>
    <t>C4R102_PICPG</t>
  </si>
  <si>
    <t>C4R176_PICPG</t>
  </si>
  <si>
    <t>C4R2P3_PICPG</t>
  </si>
  <si>
    <t>C4R300_PICPG</t>
  </si>
  <si>
    <t>C4R4C3_PICPG</t>
  </si>
  <si>
    <t>C4R562_PICPG</t>
  </si>
  <si>
    <t>C4R637_PICPG</t>
  </si>
  <si>
    <t>C4R793_PICPG</t>
  </si>
  <si>
    <t>C4R8X7_PICPG</t>
  </si>
  <si>
    <t>C4R920_PICPG</t>
  </si>
  <si>
    <t>C4R9A6_PICPG</t>
  </si>
  <si>
    <t>C4QV06_PICPG</t>
  </si>
  <si>
    <t>C4QVI6_PICPG</t>
  </si>
  <si>
    <t>C4QVM9_PICPG</t>
  </si>
  <si>
    <t>C4QW03_PICPG</t>
  </si>
  <si>
    <t>C4QWA6_PICPG</t>
  </si>
  <si>
    <t>C4QWE7_PICPG</t>
  </si>
  <si>
    <t>C4QX29_PICPG</t>
  </si>
  <si>
    <t>C4QX32_PICPG</t>
  </si>
  <si>
    <t>C4QX80_PICPG</t>
  </si>
  <si>
    <t>C4QXJ6_PICPG</t>
  </si>
  <si>
    <t>C4QY49_PICPG</t>
  </si>
  <si>
    <t>C4QYB5_PICPG</t>
  </si>
  <si>
    <t>C4QYJ4_PICPG</t>
  </si>
  <si>
    <t>C4QYL6_PICPG</t>
  </si>
  <si>
    <t>C4QYM6_PICPG</t>
  </si>
  <si>
    <t>C4QZL7_PICPG</t>
  </si>
  <si>
    <t>C4QZY2_PICPG</t>
  </si>
  <si>
    <t>C4R104_PICPG</t>
  </si>
  <si>
    <t>C4R107_PICPG</t>
  </si>
  <si>
    <t>C4R1A7_PICPG</t>
  </si>
  <si>
    <t>C4R1F4_PICPG</t>
  </si>
  <si>
    <t>C4R1N8_PICPG</t>
  </si>
  <si>
    <t>C4R1P4_PICPG</t>
  </si>
  <si>
    <t>C4R1W2_PICPG</t>
  </si>
  <si>
    <t>C4R2C3_PICPG</t>
  </si>
  <si>
    <t>C4R2M0_PICPG</t>
  </si>
  <si>
    <t>C4R2Q6_PICPG</t>
  </si>
  <si>
    <t>C4R2Z9_PICPG</t>
  </si>
  <si>
    <t>C4R3B8_PICPG</t>
  </si>
  <si>
    <t>C4R4G9_PICPG</t>
  </si>
  <si>
    <t>C4R4N0_PICPG</t>
  </si>
  <si>
    <t>C4R4X8_PICPG</t>
  </si>
  <si>
    <t>C4R503_PICPG</t>
  </si>
  <si>
    <t>C4R515_PICPG</t>
  </si>
  <si>
    <t>C4R526_PICPG</t>
  </si>
  <si>
    <t>C4R5V3_PICPG</t>
  </si>
  <si>
    <t>C4R5V8_PICPG</t>
  </si>
  <si>
    <t>C4R697_PICPG</t>
  </si>
  <si>
    <t>C4R6Z7_PICPG</t>
  </si>
  <si>
    <t>C4R7S3_PICPG</t>
  </si>
  <si>
    <t>C4R8L1_PICPG</t>
  </si>
  <si>
    <t>C4R8P2_PICPG</t>
  </si>
  <si>
    <t>C4R941_PICPG</t>
  </si>
  <si>
    <t>C4QWW1_PICPG</t>
  </si>
  <si>
    <t>C4QXF2_PICPG</t>
  </si>
  <si>
    <t>C4QZR7_PICPG</t>
  </si>
  <si>
    <t>C4R0L7_PICPG</t>
  </si>
  <si>
    <t>C4R1H0_PICPG</t>
  </si>
  <si>
    <t>C4R1P9_PICPG</t>
  </si>
  <si>
    <t>C4R2B7_PICPG</t>
  </si>
  <si>
    <t>C4R2K3_PICPG</t>
  </si>
  <si>
    <t>C4R367_PICPG</t>
  </si>
  <si>
    <t>C4R5B8_PICPG</t>
  </si>
  <si>
    <t>C4R5G8_PICPG</t>
  </si>
  <si>
    <t>C4R810_PICPG</t>
  </si>
  <si>
    <t>C4QUZ8_PICPG</t>
  </si>
  <si>
    <t>C4QV90_PICPG</t>
  </si>
  <si>
    <t>C4QVN3_PICPG</t>
  </si>
  <si>
    <t>C4QW69_PICPG</t>
  </si>
  <si>
    <t>C4QWD8_PICPG</t>
  </si>
  <si>
    <t>C4QX01_PICPG</t>
  </si>
  <si>
    <t>C4QXU6_PICPG</t>
  </si>
  <si>
    <t>C4QY57_PICPG</t>
  </si>
  <si>
    <t>C4QYB1_PICPG</t>
  </si>
  <si>
    <t>C4QZG3_PICPG</t>
  </si>
  <si>
    <t>C4QZJ2_PICPG</t>
  </si>
  <si>
    <t>C4QZM0_PICPG</t>
  </si>
  <si>
    <t>C4QZN6_PICPG</t>
  </si>
  <si>
    <t>C4QZU2_PICPG</t>
  </si>
  <si>
    <t>C4QZW2_PICPG</t>
  </si>
  <si>
    <t>C4R057_PICPG</t>
  </si>
  <si>
    <t>C4R1B9_PICPG</t>
  </si>
  <si>
    <t>C4R1D2_PICPG</t>
  </si>
  <si>
    <t>C4R226_PICPG</t>
  </si>
  <si>
    <t>C4R265_PICPG</t>
  </si>
  <si>
    <t>C4R2S1_PICPG</t>
  </si>
  <si>
    <t>C4R366_PICPG</t>
  </si>
  <si>
    <t>C4R3C8_PICPG</t>
  </si>
  <si>
    <t>C4R4E0_PICPG</t>
  </si>
  <si>
    <t>C4R4Q1_PICPG</t>
  </si>
  <si>
    <t>C4R508_PICPG</t>
  </si>
  <si>
    <t>C4R588_PICPG</t>
  </si>
  <si>
    <t>C4R5E6_PICPG</t>
  </si>
  <si>
    <t>C4R5N7_PICPG</t>
  </si>
  <si>
    <t>C4R5W1_PICPG</t>
  </si>
  <si>
    <t>C4R6X2_PICPG</t>
  </si>
  <si>
    <t>C4R7A3_PICPG</t>
  </si>
  <si>
    <t>C4R7J1_PICPG</t>
  </si>
  <si>
    <t>C4R7T9_PICPG</t>
  </si>
  <si>
    <t>C4R7X8_PICPG</t>
  </si>
  <si>
    <t>C4R8E5_PICPG</t>
  </si>
  <si>
    <t>C4R9D7_PICPG</t>
  </si>
  <si>
    <t>C4QVS9_PICPG</t>
  </si>
  <si>
    <t>C4QX05_PICPG</t>
  </si>
  <si>
    <t>C4QY10_PICPG</t>
  </si>
  <si>
    <t>C4QZ65_PICPG</t>
  </si>
  <si>
    <t>C4QZH6_PICPG</t>
  </si>
  <si>
    <t>C4R298_PICPG</t>
  </si>
  <si>
    <t>C4R299_PICPG</t>
  </si>
  <si>
    <t>C4R4G5_PICPG</t>
  </si>
  <si>
    <t>C4R5X1_PICPG</t>
  </si>
  <si>
    <t>C4QV32_PICPG</t>
  </si>
  <si>
    <t>C4QW46_PICPG</t>
  </si>
  <si>
    <t>C4QWG8_PICPG</t>
  </si>
  <si>
    <t>C4QWH9_PICPG</t>
  </si>
  <si>
    <t>C4QWV7_PICPG</t>
  </si>
  <si>
    <t>C4QX63_PICPG</t>
  </si>
  <si>
    <t>C4QX76_PICPG</t>
  </si>
  <si>
    <t>C4QYF0_PICPG</t>
  </si>
  <si>
    <t>C4QYH6_PICPG</t>
  </si>
  <si>
    <t>C4QZ02_PICPG</t>
  </si>
  <si>
    <t>C4QZZ6_PICPG</t>
  </si>
  <si>
    <t>C4R0P1_PICPG</t>
  </si>
  <si>
    <t>C4R0U5_PICPG</t>
  </si>
  <si>
    <t>C4R0Y9_PICPG</t>
  </si>
  <si>
    <t>C4R141_PICPG</t>
  </si>
  <si>
    <t>C4R177_PICPG</t>
  </si>
  <si>
    <t>C4R191_PICPG</t>
  </si>
  <si>
    <t>C4R1C3_PICPG</t>
  </si>
  <si>
    <t>C4R239_PICPG</t>
  </si>
  <si>
    <t>C4R281_PICPG</t>
  </si>
  <si>
    <t>C4R291_PICPG</t>
  </si>
  <si>
    <t>C4R295_PICPG</t>
  </si>
  <si>
    <t>C4R2Q9_PICPG</t>
  </si>
  <si>
    <t>C4R2S7_PICPG</t>
  </si>
  <si>
    <t>C4R2U1_PICPG</t>
  </si>
  <si>
    <t>C4R306_PICPG</t>
  </si>
  <si>
    <t>C4R3C7_PICPG</t>
  </si>
  <si>
    <t>C4R3I1_PICPG</t>
  </si>
  <si>
    <t>C4R3S1_PICPG</t>
  </si>
  <si>
    <t>C4R3Y7_PICPG</t>
  </si>
  <si>
    <t>C4R4B3_PICPG</t>
  </si>
  <si>
    <t>C4R4H3_PICPG</t>
  </si>
  <si>
    <t>C4R4K2_PICPG</t>
  </si>
  <si>
    <t>C4R4R8_PICPG</t>
  </si>
  <si>
    <t>C4R4W5_PICPG</t>
  </si>
  <si>
    <t>C4R586_PICPG</t>
  </si>
  <si>
    <t>C4R5F7_PICPG</t>
  </si>
  <si>
    <t>C4R5K2_PICPG</t>
  </si>
  <si>
    <t>C4R5P6_PICPG</t>
  </si>
  <si>
    <t>C4R5U0_PICPG</t>
  </si>
  <si>
    <t>C4R6Q5_PICPG</t>
  </si>
  <si>
    <t>C4R741_PICPG</t>
  </si>
  <si>
    <t>C4R7L0_PICPG</t>
  </si>
  <si>
    <t>C4R809_PICPG</t>
  </si>
  <si>
    <t>C4R8F6_PICPG</t>
  </si>
  <si>
    <t>C4R8V9_PICPG</t>
  </si>
  <si>
    <t>C4R8Y4_PICPG</t>
  </si>
  <si>
    <t>C4R914_PICPG</t>
  </si>
  <si>
    <t>C4R9F9_PICPG</t>
  </si>
  <si>
    <t>C4QVK3_PICPG</t>
  </si>
  <si>
    <t>C4QYA2_PICPG</t>
  </si>
  <si>
    <t>C4QYR3_PICPG</t>
  </si>
  <si>
    <t>C4QZJ9_PICPG</t>
  </si>
  <si>
    <t>C4QZP1_PICPG</t>
  </si>
  <si>
    <t>C4R009_PICPG</t>
  </si>
  <si>
    <t>C4R0S5_PICPG</t>
  </si>
  <si>
    <t>C4R2U9_PICPG</t>
  </si>
  <si>
    <t>C4R3X8_PICPG</t>
  </si>
  <si>
    <t>C4R5N8_PICPG</t>
  </si>
  <si>
    <t>C4R5Z1_PICPG</t>
  </si>
  <si>
    <t>C4R7G3_PICPG</t>
  </si>
  <si>
    <t>C4R7G6_PICPG</t>
  </si>
  <si>
    <t>C4R8B0_PICPG</t>
  </si>
  <si>
    <t>C4R8R8_PICPG</t>
  </si>
  <si>
    <t>C4QV52_PICPG</t>
  </si>
  <si>
    <t>C4QVA9_PICPG</t>
  </si>
  <si>
    <t>C4QVE4_PICPG</t>
  </si>
  <si>
    <t>C4QVL3_PICPG</t>
  </si>
  <si>
    <t>C4QVR5_PICPG</t>
  </si>
  <si>
    <t>C4QWB1_PICPG</t>
  </si>
  <si>
    <t>C4QWZ7_PICPG</t>
  </si>
  <si>
    <t>C4QXA7_PICPG</t>
  </si>
  <si>
    <t>C4QXL0_PICPG</t>
  </si>
  <si>
    <t>C4QY21_PICPG</t>
  </si>
  <si>
    <t>C4QY87_PICPG</t>
  </si>
  <si>
    <t>C4QY92_PICPG</t>
  </si>
  <si>
    <t>C4QYE3_PICPG</t>
  </si>
  <si>
    <t>C4QYF6_PICPG</t>
  </si>
  <si>
    <t>C4QYP7_PICPG</t>
  </si>
  <si>
    <t>C4QYW2_PICPG</t>
  </si>
  <si>
    <t>C4QYY6_PICPG</t>
  </si>
  <si>
    <t>C4QZH3_PICPG</t>
  </si>
  <si>
    <t>C4QZQ0_PICPG</t>
  </si>
  <si>
    <t>C4QZR1_PICPG</t>
  </si>
  <si>
    <t>C4QZU0_PICPG</t>
  </si>
  <si>
    <t>C4QZX5_PICPG</t>
  </si>
  <si>
    <t>C4R034_PICPG</t>
  </si>
  <si>
    <t>C4R098_PICPG</t>
  </si>
  <si>
    <t>C4R0D8_PICPG</t>
  </si>
  <si>
    <t>C4R0J7_PICPG</t>
  </si>
  <si>
    <t>C4R142_PICPG</t>
  </si>
  <si>
    <t>C4R2A6_PICPG</t>
  </si>
  <si>
    <t>C4R2E2_PICPG</t>
  </si>
  <si>
    <t>C4R2F4_PICPG</t>
  </si>
  <si>
    <t>C4R2N9_PICPG</t>
  </si>
  <si>
    <t>C4R3L8_PICPG</t>
  </si>
  <si>
    <t>C4R4P4_PICPG</t>
  </si>
  <si>
    <t>C4R4U8_PICPG</t>
  </si>
  <si>
    <t>C4R5D9_PICPG</t>
  </si>
  <si>
    <t>C4R5F4_PICPG</t>
  </si>
  <si>
    <t>C4R5L7_PICPG</t>
  </si>
  <si>
    <t>C4R5M5_PICPG</t>
  </si>
  <si>
    <t>C4R6H8_PICPG</t>
  </si>
  <si>
    <t>C4R7K6_PICPG</t>
  </si>
  <si>
    <t>C4R7S5_PICPG</t>
  </si>
  <si>
    <t>C4R7X7_PICPG</t>
  </si>
  <si>
    <t>C4R9D4_PICPG</t>
  </si>
  <si>
    <t>C4QWD1_PICPG</t>
  </si>
  <si>
    <t>C4QWG2_PICPG</t>
  </si>
  <si>
    <t>C4QY79_PICPG</t>
  </si>
  <si>
    <t>C4R273_PICPG</t>
  </si>
  <si>
    <t>C4R3F6_PICPG</t>
  </si>
  <si>
    <t>C4R5E4_PICPG</t>
  </si>
  <si>
    <t>C4R6V2_PICPG</t>
  </si>
  <si>
    <t>C4R752_PICPG</t>
  </si>
  <si>
    <t>C4R7B6_PICPG</t>
  </si>
  <si>
    <t>C4R8N4_PICPG</t>
  </si>
  <si>
    <t>C4R8S0_PICPG</t>
  </si>
  <si>
    <t>C4QV05_PICPG</t>
  </si>
  <si>
    <t>C4QW53_PICPG</t>
  </si>
  <si>
    <t>C4QWA5_PICPG</t>
  </si>
  <si>
    <t>C4QWF3_PICPG</t>
  </si>
  <si>
    <t>C4QWJ0_PICPG</t>
  </si>
  <si>
    <t>C4QXD0_PICPG</t>
  </si>
  <si>
    <t>C4QXD6_PICPG</t>
  </si>
  <si>
    <t>C4QXG6_PICPG</t>
  </si>
  <si>
    <t>C4QXP1_PICPG</t>
  </si>
  <si>
    <t>C4QXW1_PICPG</t>
  </si>
  <si>
    <t>C4QY08_PICPG</t>
  </si>
  <si>
    <t>C4QYB3_PICPG</t>
  </si>
  <si>
    <t>C4QYV8_PICPG</t>
  </si>
  <si>
    <t>C4QYX8_PICPG</t>
  </si>
  <si>
    <t>C4QZI2_PICPG</t>
  </si>
  <si>
    <t>C4QZV6_PICPG</t>
  </si>
  <si>
    <t>C4R0K6_PICPG</t>
  </si>
  <si>
    <t>C4R0Z2_PICPG</t>
  </si>
  <si>
    <t>C4R196_PICPG</t>
  </si>
  <si>
    <t>C4R1G9_PICPG</t>
  </si>
  <si>
    <t>C4R1Q6_PICPG</t>
  </si>
  <si>
    <t>C4R1Q7_PICPG</t>
  </si>
  <si>
    <t>C4R1X7_PICPG</t>
  </si>
  <si>
    <t>C4R1Y4_PICPG</t>
  </si>
  <si>
    <t>C4R1Z9_PICPG</t>
  </si>
  <si>
    <t>C4R236_PICPG</t>
  </si>
  <si>
    <t>C4R3F1_PICPG</t>
  </si>
  <si>
    <t>C4R3P7_PICPG</t>
  </si>
  <si>
    <t>C4R404_PICPG</t>
  </si>
  <si>
    <t>C4R437_PICPG</t>
  </si>
  <si>
    <t>C4R4G1_PICPG</t>
  </si>
  <si>
    <t>C4R4S3_PICPG</t>
  </si>
  <si>
    <t>C4R4T2_PICPG</t>
  </si>
  <si>
    <t>C4R4Y0_PICPG</t>
  </si>
  <si>
    <t>C4R4Z1_PICPG</t>
  </si>
  <si>
    <t>C4R5F9_PICPG</t>
  </si>
  <si>
    <t>C4R5T8_PICPG</t>
  </si>
  <si>
    <t>C4R611_PICPG</t>
  </si>
  <si>
    <t>C4R664_PICPG</t>
  </si>
  <si>
    <t>C4R682_PICPG</t>
  </si>
  <si>
    <t>C4R700_PICPG</t>
  </si>
  <si>
    <t>C4R703_PICPG</t>
  </si>
  <si>
    <t>C4R789_PICPG</t>
  </si>
  <si>
    <t>C4R7C3_PICPG</t>
  </si>
  <si>
    <t>C4R7C5_PICPG</t>
  </si>
  <si>
    <t>C4R7U2_PICPG</t>
  </si>
  <si>
    <t>C4R807_PICPG</t>
  </si>
  <si>
    <t>C4R879_PICPG</t>
  </si>
  <si>
    <t>C4R8B3_PICPG</t>
  </si>
  <si>
    <t>C4R8C2_PICPG</t>
  </si>
  <si>
    <t>C4R8T0_PICPG</t>
  </si>
  <si>
    <t>C4R8Z5_PICPG</t>
  </si>
  <si>
    <t>C4QXX5_PICPG</t>
  </si>
  <si>
    <t>C4QY01_PICPG</t>
  </si>
  <si>
    <t>C4QY42_PICPG</t>
  </si>
  <si>
    <t>C4R1V4_PICPG</t>
  </si>
  <si>
    <t>C4R4E8_PICPG</t>
  </si>
  <si>
    <t>C4R4R9_PICPG</t>
  </si>
  <si>
    <t>C4R5H9_PICPG</t>
  </si>
  <si>
    <t>C4R8S3_PICPG</t>
  </si>
  <si>
    <t>C4R8X6_PICPG</t>
  </si>
  <si>
    <t>C4R9A1_PICPG</t>
  </si>
  <si>
    <t>C4QV15_PICPG</t>
  </si>
  <si>
    <t>C4QV64_PICPG</t>
  </si>
  <si>
    <t>C4QV80_PICPG</t>
  </si>
  <si>
    <t>C4QY20_PICPG</t>
  </si>
  <si>
    <t>C4QY31_PICPG</t>
  </si>
  <si>
    <t>C4QYA3_PICPG</t>
  </si>
  <si>
    <t>C4QYH3_PICPG</t>
  </si>
  <si>
    <t>C4QYH8_PICPG</t>
  </si>
  <si>
    <t>C4R024_PICPG</t>
  </si>
  <si>
    <t>C4R081_PICPG</t>
  </si>
  <si>
    <t>C4R0A2_PICPG</t>
  </si>
  <si>
    <t>C4R193_PICPG</t>
  </si>
  <si>
    <t>C4R194_PICPG</t>
  </si>
  <si>
    <t>C4R1D1_PICPG</t>
  </si>
  <si>
    <t>C4R1F7_PICPG</t>
  </si>
  <si>
    <t>C4R1G0_PICPG</t>
  </si>
  <si>
    <t>C4R1H2_PICPG</t>
  </si>
  <si>
    <t>C4R1R9_PICPG</t>
  </si>
  <si>
    <t>C4R280_PICPG</t>
  </si>
  <si>
    <t>C4R2Y1_PICPG</t>
  </si>
  <si>
    <t>C4R2Z6_PICPG</t>
  </si>
  <si>
    <t>C4R316_PICPG</t>
  </si>
  <si>
    <t>C4R326_PICPG</t>
  </si>
  <si>
    <t>C4R328_PICPG</t>
  </si>
  <si>
    <t>C4R345_PICPG</t>
  </si>
  <si>
    <t>C4R3J4_PICPG</t>
  </si>
  <si>
    <t>C4R3N8_PICPG</t>
  </si>
  <si>
    <t>C4R3T2_PICPG</t>
  </si>
  <si>
    <t>C4R434_PICPG</t>
  </si>
  <si>
    <t>C4R4B7_PICPG</t>
  </si>
  <si>
    <t>C4R4E5_PICPG</t>
  </si>
  <si>
    <t>C4R4G3_PICPG</t>
  </si>
  <si>
    <t>C4R4L0_PICPG</t>
  </si>
  <si>
    <t>C4R533_PICPG</t>
  </si>
  <si>
    <t>C4R5X0_PICPG</t>
  </si>
  <si>
    <t>C4R5X9_PICPG</t>
  </si>
  <si>
    <t>C4R626_PICPG</t>
  </si>
  <si>
    <t>C4R6B0_PICPG</t>
  </si>
  <si>
    <t>C4R6L7_PICPG</t>
  </si>
  <si>
    <t>C4R6Q3_PICPG</t>
  </si>
  <si>
    <t>C4R6Y8_PICPG</t>
  </si>
  <si>
    <t>C4R7K3_PICPG</t>
  </si>
  <si>
    <t>C4R8M2_PICPG</t>
  </si>
  <si>
    <t>C4R8M7_PICPG</t>
  </si>
  <si>
    <t>C4QVH7_PICPG</t>
  </si>
  <si>
    <t>C4QYY9_PICPG</t>
  </si>
  <si>
    <t>C4QZQ3_PICPG</t>
  </si>
  <si>
    <t>C4R0S8_PICPG</t>
  </si>
  <si>
    <t>C4R0V7_PICPG</t>
  </si>
  <si>
    <t>C4R2N5_PICPG</t>
  </si>
  <si>
    <t>C4R3Z5_PICPG</t>
  </si>
  <si>
    <t>C4R439_PICPG</t>
  </si>
  <si>
    <t>C4R4Q8_PICPG</t>
  </si>
  <si>
    <t>C4R687_PICPG</t>
  </si>
  <si>
    <t>C4R7R0_PICPG</t>
  </si>
  <si>
    <t>C4QVR2_PICPG</t>
  </si>
  <si>
    <t>C4QVX9_PICPG</t>
  </si>
  <si>
    <t>C4QVY5_PICPG</t>
  </si>
  <si>
    <t>C4QWC7_PICPG</t>
  </si>
  <si>
    <t>C4QWE4_PICPG</t>
  </si>
  <si>
    <t>C4QWM2_PICPG</t>
  </si>
  <si>
    <t>C4QWM6_PICPG</t>
  </si>
  <si>
    <t>C4QWN8_PICPG</t>
  </si>
  <si>
    <t>C4QXD9_PICPG</t>
  </si>
  <si>
    <t>C4QXE9_PICPG</t>
  </si>
  <si>
    <t>C4QYE7_PICPG</t>
  </si>
  <si>
    <t>C4QZE1_PICPG</t>
  </si>
  <si>
    <t>C4R0Q7_PICPG</t>
  </si>
  <si>
    <t>C4R1U8_PICPG</t>
  </si>
  <si>
    <t>C4R253_PICPG</t>
  </si>
  <si>
    <t>C4R2G6_PICPG</t>
  </si>
  <si>
    <t>C4R2I4_PICPG</t>
  </si>
  <si>
    <t>C4R2P1_PICPG</t>
  </si>
  <si>
    <t>C4R2T9_PICPG</t>
  </si>
  <si>
    <t>C4R360_PICPG</t>
  </si>
  <si>
    <t>C4R416_PICPG</t>
  </si>
  <si>
    <t>C4R430_PICPG</t>
  </si>
  <si>
    <t>C4R4G6_PICPG</t>
  </si>
  <si>
    <t>C4R570_PICPG</t>
  </si>
  <si>
    <t>C4R5Q0_PICPG</t>
  </si>
  <si>
    <t>C4R5R0_PICPG</t>
  </si>
  <si>
    <t>C4R606_PICPG</t>
  </si>
  <si>
    <t>C4R629_PICPG</t>
  </si>
  <si>
    <t>C4R6A2_PICPG</t>
  </si>
  <si>
    <t>C4R6K7_PICPG</t>
  </si>
  <si>
    <t>C4R6L9_PICPG</t>
  </si>
  <si>
    <t>C4R6Q7_PICPG</t>
  </si>
  <si>
    <t>C4R6R6_PICPG</t>
  </si>
  <si>
    <t>C4R6T2_PICPG</t>
  </si>
  <si>
    <t>C4R6Z4_PICPG</t>
  </si>
  <si>
    <t>C4R747_PICPG</t>
  </si>
  <si>
    <t>C4R749_PICPG</t>
  </si>
  <si>
    <t>C4R763_PICPG</t>
  </si>
  <si>
    <t>C4R7B0_PICPG</t>
  </si>
  <si>
    <t>C4R7B1_PICPG</t>
  </si>
  <si>
    <t>C4R7H6_PICPG</t>
  </si>
  <si>
    <t>C4R7K5_PICPG</t>
  </si>
  <si>
    <t>C4R7N6_PICPG</t>
  </si>
  <si>
    <t>C4R7W6_PICPG</t>
  </si>
  <si>
    <t>C4R7Z8_PICPG</t>
  </si>
  <si>
    <t>C4R8H9_PICPG</t>
  </si>
  <si>
    <t>C4R8S1_PICPG</t>
  </si>
  <si>
    <t>C4R8X9_PICPG</t>
  </si>
  <si>
    <t>C4R917_PICPG</t>
  </si>
  <si>
    <t>C4R760_PICPG</t>
  </si>
  <si>
    <t>C4R7D8_PICPG</t>
  </si>
  <si>
    <t>C4R7L2_PICPG</t>
  </si>
  <si>
    <t>C4R8J5_PICPG</t>
  </si>
  <si>
    <t>C4R8L9_PICPG</t>
  </si>
  <si>
    <t>C4QVY2_PICPG</t>
  </si>
  <si>
    <t>C4QVY9_PICPG</t>
  </si>
  <si>
    <t>C4QW17_PICPG</t>
  </si>
  <si>
    <t>C4QX83_PICPG</t>
  </si>
  <si>
    <t>C4QZ33_PICPG</t>
  </si>
  <si>
    <t>C4R1Q0_PICPG</t>
  </si>
  <si>
    <t>C4R5V2_PICPG</t>
  </si>
  <si>
    <t>C4R616_PICPG</t>
  </si>
  <si>
    <t>C4R7A4_PICPG</t>
  </si>
  <si>
    <t>C4R852_PICPG</t>
  </si>
  <si>
    <t>C4R8P0_PICPG</t>
  </si>
  <si>
    <t>C4R901_PICPG</t>
  </si>
  <si>
    <t>C4R960_PICPG</t>
  </si>
  <si>
    <t>C4QV11_PICPG</t>
  </si>
  <si>
    <t>C4QV61_PICPG</t>
  </si>
  <si>
    <t>C4QVN9_PICPG</t>
  </si>
  <si>
    <t>C4QW09_PICPG</t>
  </si>
  <si>
    <t>C4QW24_PICPG</t>
  </si>
  <si>
    <t>C4QWI8_PICPG</t>
  </si>
  <si>
    <t>C4QWK6_PICPG</t>
  </si>
  <si>
    <t>C4QWU6_PICPG</t>
  </si>
  <si>
    <t>C4QWW4_PICPG</t>
  </si>
  <si>
    <t>C4QX23_PICPG</t>
  </si>
  <si>
    <t>C4QX34_PICPG</t>
  </si>
  <si>
    <t>C4QY22_PICPG</t>
  </si>
  <si>
    <t>C4QYU0_PICPG</t>
  </si>
  <si>
    <t>C4QYU8_PICPG</t>
  </si>
  <si>
    <t>C4QZJ4_PICPG</t>
  </si>
  <si>
    <t>C4R007_PICPG</t>
  </si>
  <si>
    <t>C4R099_PICPG</t>
  </si>
  <si>
    <t>C4R1G8_PICPG</t>
  </si>
  <si>
    <t>C4R1J1_PICPG</t>
  </si>
  <si>
    <t>C4R1P7_PICPG</t>
  </si>
  <si>
    <t>C4R1S8_PICPG</t>
  </si>
  <si>
    <t>C4R245_PICPG</t>
  </si>
  <si>
    <t>C4R2S5_PICPG</t>
  </si>
  <si>
    <t>C4R373_PICPG</t>
  </si>
  <si>
    <t>C4R3A9_PICPG</t>
  </si>
  <si>
    <t>C4R3G3_PICPG</t>
  </si>
  <si>
    <t>C4R424_PICPG</t>
  </si>
  <si>
    <t>C4R4L5_PICPG</t>
  </si>
  <si>
    <t>C4R4L7_PICPG</t>
  </si>
  <si>
    <t>C4R4M5_PICPG</t>
  </si>
  <si>
    <t>C4R5Q7_PICPG</t>
  </si>
  <si>
    <t>C4R619_PICPG</t>
  </si>
  <si>
    <t>C4R675_PICPG</t>
  </si>
  <si>
    <t>C4R6B7_PICPG</t>
  </si>
  <si>
    <t>C4QXH4_PICPG</t>
  </si>
  <si>
    <t>C4QY43_PICPG</t>
  </si>
  <si>
    <t>C4QYG9_PICPG</t>
  </si>
  <si>
    <t>C4QZ04_PICPG</t>
  </si>
  <si>
    <t>C4QZD6_PICPG</t>
  </si>
  <si>
    <t>C4QZS3_PICPG</t>
  </si>
  <si>
    <t>C4R2H4_PICPG</t>
  </si>
  <si>
    <t>C4R2M4_PICPG</t>
  </si>
  <si>
    <t>C4R495_PICPG</t>
  </si>
  <si>
    <t>C4R7M5_PICPG</t>
  </si>
  <si>
    <t>C4QVJ7_PICPG</t>
  </si>
  <si>
    <t>C4QVM8_PICPG</t>
  </si>
  <si>
    <t>C4QVR0_PICPG</t>
  </si>
  <si>
    <t>C4QVZ7_PICPG</t>
  </si>
  <si>
    <t>C4QVZ8_PICPG</t>
  </si>
  <si>
    <t>C4QWF8_PICPG</t>
  </si>
  <si>
    <t>C4QX36_PICPG</t>
  </si>
  <si>
    <t>C4QXL7_PICPG</t>
  </si>
  <si>
    <t>C4QXY7_PICPG</t>
  </si>
  <si>
    <t>C4QY32_PICPG</t>
  </si>
  <si>
    <t>C4QYF2_PICPG</t>
  </si>
  <si>
    <t>C4QZ06_PICPG</t>
  </si>
  <si>
    <t>C4QZ75_PICPG</t>
  </si>
  <si>
    <t>C4QZU8_PICPG</t>
  </si>
  <si>
    <t>C4R010_PICPG</t>
  </si>
  <si>
    <t>C4R051_PICPG</t>
  </si>
  <si>
    <t>C4R0G5_PICPG</t>
  </si>
  <si>
    <t>C4R0I8_PICPG</t>
  </si>
  <si>
    <t>C4R0J3_PICPG</t>
  </si>
  <si>
    <t>C4R0M2_PICPG</t>
  </si>
  <si>
    <t>C4R1K2_PICPG</t>
  </si>
  <si>
    <t>C4R215_PICPG</t>
  </si>
  <si>
    <t>C4R224_PICPG</t>
  </si>
  <si>
    <t>C4R277_PICPG</t>
  </si>
  <si>
    <t>C4R2Q3_PICPG</t>
  </si>
  <si>
    <t>C4R2S4_PICPG</t>
  </si>
  <si>
    <t>C4R311_PICPG</t>
  </si>
  <si>
    <t>C4R3B6_PICPG</t>
  </si>
  <si>
    <t>C4R3K2_PICPG</t>
  </si>
  <si>
    <t>C4R3R8_PICPG</t>
  </si>
  <si>
    <t>C4R3W7_PICPG</t>
  </si>
  <si>
    <t>C4R436_PICPG</t>
  </si>
  <si>
    <t>C4R4A4_PICPG</t>
  </si>
  <si>
    <t>C4R4Q7_PICPG</t>
  </si>
  <si>
    <t>C4R558_PICPG</t>
  </si>
  <si>
    <t>C4R5H5_PICPG</t>
  </si>
  <si>
    <t>C4R5P4_PICPG</t>
  </si>
  <si>
    <t>C4R641_PICPG</t>
  </si>
  <si>
    <t>C4R672_PICPG</t>
  </si>
  <si>
    <t>C4R6A8_PICPG</t>
  </si>
  <si>
    <t>C4R6W1_PICPG</t>
  </si>
  <si>
    <t>C4R702_PICPG</t>
  </si>
  <si>
    <t>C4R723_PICPG</t>
  </si>
  <si>
    <t>C4R771_PICPG</t>
  </si>
  <si>
    <t>C4R7M1_PICPG</t>
  </si>
  <si>
    <t>C4R8I1_PICPG</t>
  </si>
  <si>
    <t>C4R8Y9_PICPG</t>
  </si>
  <si>
    <t>C4R924_PICPG</t>
  </si>
  <si>
    <t>C4QW55_PICPG</t>
  </si>
  <si>
    <t>C4QXU5_PICPG</t>
  </si>
  <si>
    <t>C4QZ31_PICPG</t>
  </si>
  <si>
    <t>C4R0Q9_PICPG</t>
  </si>
  <si>
    <t>C4R217_PICPG</t>
  </si>
  <si>
    <t>C4R3D1_PICPG</t>
  </si>
  <si>
    <t>C4R4C4_PICPG</t>
  </si>
  <si>
    <t>C4R530_PICPG</t>
  </si>
  <si>
    <t>C4R6H2_PICPG</t>
  </si>
  <si>
    <t>C4R7P9_PICPG</t>
  </si>
  <si>
    <t>C4R8F9_PICPG</t>
  </si>
  <si>
    <t>C4QVI1_PICPG</t>
  </si>
  <si>
    <t>C4QVP2_PICPG</t>
  </si>
  <si>
    <t>C4QW50_PICPG</t>
  </si>
  <si>
    <t>C4QW73_PICPG</t>
  </si>
  <si>
    <t>C4QYH5_PICPG</t>
  </si>
  <si>
    <t>C4QYK4_PICPG</t>
  </si>
  <si>
    <t>C4QYK8_PICPG</t>
  </si>
  <si>
    <t>C4QZ99_PICPG</t>
  </si>
  <si>
    <t>C4QZD9_PICPG</t>
  </si>
  <si>
    <t>C4R016_PICPG</t>
  </si>
  <si>
    <t>C4R0G0_PICPG</t>
  </si>
  <si>
    <t>C4R0T4_PICPG</t>
  </si>
  <si>
    <t>C4R0W3_PICPG</t>
  </si>
  <si>
    <t>C4R122_PICPG</t>
  </si>
  <si>
    <t>C4R156_PICPG</t>
  </si>
  <si>
    <t>C4R201_PICPG</t>
  </si>
  <si>
    <t>C4R3D0_PICPG</t>
  </si>
  <si>
    <t>C4R3G8_PICPG</t>
  </si>
  <si>
    <t>C4R3W3_PICPG</t>
  </si>
  <si>
    <t>C4R3X3_PICPG</t>
  </si>
  <si>
    <t>C4R4G2_PICPG</t>
  </si>
  <si>
    <t>C4R4J2_PICPG</t>
  </si>
  <si>
    <t>C4R4U1_PICPG</t>
  </si>
  <si>
    <t>C4R513_PICPG</t>
  </si>
  <si>
    <t>C4R5F8_PICPG</t>
  </si>
  <si>
    <t>C4R5I5_PICPG</t>
  </si>
  <si>
    <t>C4R6A0_PICPG</t>
  </si>
  <si>
    <t>C4R6L2_PICPG</t>
  </si>
  <si>
    <t>C4R6R0_PICPG</t>
  </si>
  <si>
    <t>C4R7F6_PICPG</t>
  </si>
  <si>
    <t>C4R7L5_PICPG</t>
  </si>
  <si>
    <t>C4R7N8_PICPG</t>
  </si>
  <si>
    <t>C4R972_PICPG</t>
  </si>
  <si>
    <t>C4QW65_PICPG</t>
  </si>
  <si>
    <t>C4QXA9_PICPG</t>
  </si>
  <si>
    <t>C4QZU5_PICPG</t>
  </si>
  <si>
    <t>C4R0J2_PICPG</t>
  </si>
  <si>
    <t>C4R3A2_PICPG</t>
  </si>
  <si>
    <t>C4R4B0_PICPG</t>
  </si>
  <si>
    <t>C4R578_PICPG</t>
  </si>
  <si>
    <t>C4R887_PICPG</t>
  </si>
  <si>
    <t>C4R8S2_PICPG</t>
  </si>
  <si>
    <t>C4QV36_PICPG</t>
  </si>
  <si>
    <t>C4QV48_PICPG</t>
  </si>
  <si>
    <t>C4QVP1_PICPG</t>
  </si>
  <si>
    <t>C4QW15_PICPG</t>
  </si>
  <si>
    <t>C4QW42_PICPG</t>
  </si>
  <si>
    <t>C4QWD4_PICPG</t>
  </si>
  <si>
    <t>C4QWS6_PICPG</t>
  </si>
  <si>
    <t>C4QWZ3_PICPG</t>
  </si>
  <si>
    <t>C4QX51_PICPG</t>
  </si>
  <si>
    <t>C4QX69_PICPG</t>
  </si>
  <si>
    <t>C4QXQ8_PICPG</t>
  </si>
  <si>
    <t>C4QYJ7_PICPG</t>
  </si>
  <si>
    <t>C4QZ00_PICPG</t>
  </si>
  <si>
    <t>C4QZ19_PICPG</t>
  </si>
  <si>
    <t>C4R069_PICPG</t>
  </si>
  <si>
    <t>C4R0F5_PICPG</t>
  </si>
  <si>
    <t>C4R0X0_PICPG</t>
  </si>
  <si>
    <t>C4R0Y0_PICPG</t>
  </si>
  <si>
    <t>C4R109_PICPG</t>
  </si>
  <si>
    <t>C4R1E5_PICPG</t>
  </si>
  <si>
    <t>C4R1L5_PICPG</t>
  </si>
  <si>
    <t>C4R1M9_PICPG</t>
  </si>
  <si>
    <t>C4R244_PICPG</t>
  </si>
  <si>
    <t>C4R290_PICPG</t>
  </si>
  <si>
    <t>C4R2D8_PICPG</t>
  </si>
  <si>
    <t>C4R2L4_PICPG</t>
  </si>
  <si>
    <t>C4R2S0_PICPG</t>
  </si>
  <si>
    <t>C4R377_PICPG</t>
  </si>
  <si>
    <t>C4R395_PICPG</t>
  </si>
  <si>
    <t>C4R396_PICPG</t>
  </si>
  <si>
    <t>C4R3R0_PICPG</t>
  </si>
  <si>
    <t>C4R4M3_PICPG</t>
  </si>
  <si>
    <t>C4R4X3_PICPG</t>
  </si>
  <si>
    <t>C4R547_PICPG</t>
  </si>
  <si>
    <t>C4R5A6_PICPG</t>
  </si>
  <si>
    <t>C4R5J9_PICPG</t>
  </si>
  <si>
    <t>C4R6J1_PICPG</t>
  </si>
  <si>
    <t>C4R6M3_PICPG</t>
  </si>
  <si>
    <t>C4R6W2_PICPG</t>
  </si>
  <si>
    <t>C4R6Z3_PICPG</t>
  </si>
  <si>
    <t>C4R7L1_PICPG</t>
  </si>
  <si>
    <t>C4R7M4_PICPG</t>
  </si>
  <si>
    <t>C4R7T2_PICPG</t>
  </si>
  <si>
    <t>C4R862_PICPG</t>
  </si>
  <si>
    <t>C4R8M8_PICPG</t>
  </si>
  <si>
    <t>C4R8U2_PICPG</t>
  </si>
  <si>
    <t>C4R8X1_PICPG</t>
  </si>
  <si>
    <t>C4R915_PICPG</t>
  </si>
  <si>
    <t>C4R969_PICPG</t>
  </si>
  <si>
    <t>C4QXA5_PICPG</t>
  </si>
  <si>
    <t>C4QYU3_PICPG</t>
  </si>
  <si>
    <t>C4QZQ7_PICPG</t>
  </si>
  <si>
    <t>C4R0A4_PICPG</t>
  </si>
  <si>
    <t>C4R114_PICPG</t>
  </si>
  <si>
    <t>C4R1V1_PICPG</t>
  </si>
  <si>
    <t>C4R6A5_PICPG</t>
  </si>
  <si>
    <t>C4QV10_PICPG</t>
  </si>
  <si>
    <t>C4QVI5_PICPG</t>
  </si>
  <si>
    <t>C4QVW1_PICPG</t>
  </si>
  <si>
    <t>C4QWE8_PICPG</t>
  </si>
  <si>
    <t>C4QWR7_PICPG</t>
  </si>
  <si>
    <t>C4QWZ5_PICPG</t>
  </si>
  <si>
    <t>C4QXK7_PICPG</t>
  </si>
  <si>
    <t>C4QXP8_PICPG</t>
  </si>
  <si>
    <t>C4QXV5_PICPG</t>
  </si>
  <si>
    <t>C4QY07_PICPG</t>
  </si>
  <si>
    <t>C4QY75_PICPG</t>
  </si>
  <si>
    <t>C4QYI7_PICPG</t>
  </si>
  <si>
    <t>C4QYL9_PICPG</t>
  </si>
  <si>
    <t>C4QYZ3_PICPG</t>
  </si>
  <si>
    <t>C4QZ40_PICPG</t>
  </si>
  <si>
    <t>C4QZB8_PICPG</t>
  </si>
  <si>
    <t>C4R044_PICPG</t>
  </si>
  <si>
    <t>C4R094_PICPG</t>
  </si>
  <si>
    <t>C4R0D9_PICPG</t>
  </si>
  <si>
    <t>C4R0E2_PICPG</t>
  </si>
  <si>
    <t>C4R0F4_PICPG</t>
  </si>
  <si>
    <t>C4R138_PICPG</t>
  </si>
  <si>
    <t>C4R181_PICPG</t>
  </si>
  <si>
    <t>C4R1C0_PICPG</t>
  </si>
  <si>
    <t>C4R1C8_PICPG</t>
  </si>
  <si>
    <t>C4R1L2_PICPG</t>
  </si>
  <si>
    <t>C4R1M6_PICPG</t>
  </si>
  <si>
    <t>C4R1N0_PICPG</t>
  </si>
  <si>
    <t>C4R1W5_PICPG</t>
  </si>
  <si>
    <t>C4R260_PICPG</t>
  </si>
  <si>
    <t>C4R2C2_PICPG</t>
  </si>
  <si>
    <t>C4R2F7_PICPG</t>
  </si>
  <si>
    <t>C4R2N2_PICPG</t>
  </si>
  <si>
    <t>C4R2Y2_PICPG</t>
  </si>
  <si>
    <t>C4R323_PICPG</t>
  </si>
  <si>
    <t>C4R3J3_PICPG</t>
  </si>
  <si>
    <t>C4R413_PICPG</t>
  </si>
  <si>
    <t>C4R4C9_PICPG</t>
  </si>
  <si>
    <t>C4R4D4_PICPG</t>
  </si>
  <si>
    <t>C4R4I7_PICPG</t>
  </si>
  <si>
    <t>C4R4J8_PICPG</t>
  </si>
  <si>
    <t>C4R4Y2_PICPG</t>
  </si>
  <si>
    <t>C4R531_PICPG</t>
  </si>
  <si>
    <t>C4R589_PICPG</t>
  </si>
  <si>
    <t>C4R5B9_PICPG</t>
  </si>
  <si>
    <t>C4R5H0_PICPG</t>
  </si>
  <si>
    <t>C4R603_PICPG</t>
  </si>
  <si>
    <t>C4R6F3_PICPG</t>
  </si>
  <si>
    <t>C4R6W0_PICPG</t>
  </si>
  <si>
    <t>C4R6Y9_PICPG</t>
  </si>
  <si>
    <t>C4R764_PICPG</t>
  </si>
  <si>
    <t>C4R780_PICPG</t>
  </si>
  <si>
    <t>C4R7D1_PICPG</t>
  </si>
  <si>
    <t>C4R7U0_PICPG</t>
  </si>
  <si>
    <t>C4R7Z7_PICPG</t>
  </si>
  <si>
    <t>C4R8D3_PICPG</t>
  </si>
  <si>
    <t>C4R8K8_PICPG</t>
  </si>
  <si>
    <t>C4R8R7_PICPG</t>
  </si>
  <si>
    <t>C4R912_PICPG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</si>
  <si>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</si>
  <si>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</si>
  <si>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</si>
  <si>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</si>
  <si>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</si>
  <si>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</si>
  <si>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</si>
  <si>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</si>
  <si>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</si>
  <si>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</si>
  <si>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</si>
  <si>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</si>
  <si>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</si>
  <si>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</si>
  <si>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</si>
  <si>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</si>
  <si>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</si>
  <si>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</si>
  <si>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</si>
  <si>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</si>
  <si>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</si>
  <si>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</si>
  <si>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</si>
  <si>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</si>
  <si>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</si>
  <si>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</si>
  <si>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</si>
  <si>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</si>
  <si>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</si>
  <si>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</si>
  <si>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</si>
  <si>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</si>
  <si>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</si>
  <si>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</si>
  <si>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</si>
  <si>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</si>
  <si>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</si>
  <si>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</si>
  <si>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</si>
  <si>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</si>
  <si>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</si>
  <si>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</si>
  <si>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</si>
  <si>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</si>
  <si>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</si>
  <si>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</si>
  <si>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</si>
  <si>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</si>
  <si>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</si>
  <si>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</si>
  <si>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</si>
  <si>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</si>
  <si>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</si>
  <si>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</si>
  <si>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</si>
  <si>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</si>
  <si>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</si>
  <si>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</si>
  <si>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</si>
  <si>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</si>
  <si>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</si>
  <si>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</si>
  <si>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</si>
  <si>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</si>
  <si>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</si>
  <si>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</si>
  <si>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</si>
  <si>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</si>
  <si>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</si>
  <si>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</si>
  <si>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</si>
  <si>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</si>
  <si>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</si>
  <si>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</si>
  <si>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</si>
  <si>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</si>
  <si>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</si>
  <si>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</si>
  <si>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</si>
  <si>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</si>
  <si>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</si>
  <si>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</si>
  <si>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</si>
  <si>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</si>
  <si>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</si>
  <si>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</si>
  <si>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</si>
  <si>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</si>
  <si>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</si>
  <si>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</si>
  <si>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</si>
  <si>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</si>
  <si>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</si>
  <si>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</si>
  <si>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</si>
  <si>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</si>
  <si>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</si>
  <si>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</si>
  <si>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</si>
  <si>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</si>
  <si>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</si>
  <si>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</si>
  <si>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</si>
  <si>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</si>
  <si>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</si>
  <si>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</si>
  <si>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</si>
  <si>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</si>
  <si>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</si>
  <si>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</si>
  <si>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</si>
  <si>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</si>
  <si>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</si>
  <si>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</si>
  <si>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</si>
  <si>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</si>
  <si>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</si>
  <si>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</si>
  <si>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</si>
  <si>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</si>
  <si>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</si>
  <si>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</si>
  <si>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</si>
  <si>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</si>
  <si>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</si>
  <si>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</si>
  <si>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</si>
  <si>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</si>
  <si>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</si>
  <si>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</si>
  <si>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</si>
  <si>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</si>
  <si>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</si>
  <si>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</si>
  <si>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</si>
  <si>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</si>
  <si>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</si>
  <si>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</si>
  <si>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</si>
  <si>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</si>
  <si>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</si>
  <si>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</si>
  <si>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</si>
  <si>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</si>
  <si>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</si>
  <si>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</si>
  <si>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</si>
  <si>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</si>
  <si>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</si>
  <si>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</si>
  <si>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</si>
  <si>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</si>
  <si>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</si>
  <si>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</si>
  <si>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</si>
  <si>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</si>
  <si>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</si>
  <si>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</si>
  <si>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</si>
  <si>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</si>
  <si>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</si>
  <si>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</si>
  <si>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</si>
  <si>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</si>
  <si>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</si>
  <si>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</si>
  <si>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</si>
  <si>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</si>
  <si>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</si>
  <si>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</si>
  <si>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</si>
  <si>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</si>
  <si>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</si>
  <si>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</si>
  <si>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</si>
  <si>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</si>
  <si>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</si>
  <si>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</si>
  <si>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</si>
  <si>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</si>
  <si>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</si>
  <si>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</si>
  <si>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</si>
  <si>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</si>
  <si>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</si>
  <si>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</si>
  <si>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</si>
  <si>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</si>
  <si>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</si>
  <si>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</si>
  <si>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</si>
  <si>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</si>
  <si>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</si>
  <si>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</si>
  <si>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</si>
  <si>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</si>
  <si>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</si>
  <si>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</si>
  <si>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</si>
  <si>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</si>
  <si>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</si>
  <si>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</si>
  <si>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</si>
  <si>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</si>
  <si>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</si>
  <si>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</si>
  <si>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</si>
  <si>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</si>
  <si>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</si>
  <si>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</si>
  <si>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</si>
  <si>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</si>
  <si>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</si>
  <si>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</si>
  <si>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</si>
  <si>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</si>
  <si>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</si>
  <si>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</si>
  <si>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</si>
  <si>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</si>
  <si>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</si>
  <si>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</si>
  <si>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</si>
  <si>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</si>
  <si>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</si>
  <si>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RXN NAME</t>
  </si>
  <si>
    <t>EQUATION</t>
  </si>
  <si>
    <t>ECCODES</t>
  </si>
  <si>
    <t>COMPARTMENTS</t>
  </si>
  <si>
    <t>CONTACT GIVEN NAME</t>
  </si>
  <si>
    <t>CONTACT FAMILY NAME</t>
  </si>
  <si>
    <t>CONTACT EMAIL</t>
  </si>
  <si>
    <t>ORGANIZATION</t>
  </si>
  <si>
    <t>TAXONOMY</t>
  </si>
  <si>
    <t>NOTES</t>
  </si>
  <si>
    <t>Chalmers University of Technology, Gothenburg</t>
  </si>
  <si>
    <t>luisc@chalmers.se</t>
  </si>
  <si>
    <t>Luis</t>
  </si>
  <si>
    <t>Caspeta</t>
  </si>
  <si>
    <t>iLC915</t>
  </si>
  <si>
    <t>Fatty ac</t>
  </si>
  <si>
    <t>R00078</t>
  </si>
  <si>
    <t>N-Glycan metabolism</t>
  </si>
  <si>
    <t>0.332080662632883 L-Alanine[c] + 0.195850872648503 L-Arginine[c] + 0.153820201321865 L-Asparagine[c] + 0.153820201321865 L-Aspartate[c] + 0.00575387286740144 L-Cysteine[c] + 0.268897658669894 L-Glutamine[c] + 0.268897658669894 L-Glutamate[c] + 0.24034748948974 Glycine[c] + 0.059840277820975 L-Histidine[c] + 0.145435986572223 L-Isoleucine[c] + 0.242868233793554 L-Leucine[c] + 0.222373486627762 L-Lysine[c] + 0.0248786503028596 L-Methionine[c] + 0.0402223112825968 L-Ornithine[c] + 0.105323272868053 L-Phenylalanine[c] + 0.136229789984381 L-Proline[c] + 0.220181535059229 L-Serine[c] + 0.195412482334796 L-Threonine[c] + 0.0460309829392115 L-Tryptophan[c] + 0.0746359509085787 L-Tyrosine[c] + 0.202974715246238 L-Valine[c] + 1.701 1,3-beta-D-Glucan[c] + 0.1689 0.1689 glycogen[c] + 0.0096 0.0096 Trehalose[c] + 0.00118 dAMP[c] + 0.00082 dCMP[c] + 0.00082 dGMP[c] + 0.00118 dTMP[c] + 0.051 AMP[c] + 0.05 CMP[c] + 0.051 GMP[c] + 0.067 UMP[c] + 0.0007 Episterol[c] + 0.0388 Ergosterol[c] + 0.0007 Fecosterol[c] + 0.0002 Lanosterol[c] + 0.002 Zymosterol[c] + 0.16654 Hexadecanoic acid[c] + 0.05956 (9Z)-Hexadecenoic acid[c] + 0.03292 Octadecanoic acid[c] + 0.33054 (9Z)-Octadecenoic acid[c] + 0.20522 (9Z,12Z)-Octadecadienoic acid[c] + 0.20522 (9Z,12Z,15Z)-Octadecatrienoic acid[c] + 0.002 Cardiolipin[c] + 0.001 1,2-Diacyl-sn-glycerol 3-phosphate[c] + 0.116 Phosphatidylcholine[c] + 0.064 Phosphatidylethanolamine[c] + 0.001 Phosphatidylserine[c] + 0.003 Phosphatidylinositol[c] + 22.88 ATP[c] + 22.88 H2O[c] =&gt; 22.88 ADP[c] + 22.88 Orthophosphate[c] + Biomass[c]</t>
  </si>
  <si>
    <t>0.201 Cardiolipin[c] + 0.100 1,2-Diacyl-sn-glycerol 3-phosphate[c] + 11.69 Phosphatidylcholine[c] + 6.451 Phosphatidylethanolamine[c] + 0.100 Phosphatidylserine[c] + 0.302 Phosphatidylinositol[c] =&gt; Phospholipids[c]</t>
  </si>
  <si>
    <t>Products</t>
  </si>
  <si>
    <t>Phosphatidylinositol</t>
  </si>
  <si>
    <t>Phosphatidic acid</t>
  </si>
  <si>
    <t>mmol/gDCW</t>
  </si>
  <si>
    <t>mmol/g Phospholipids</t>
  </si>
  <si>
    <t>Lipid MW</t>
  </si>
  <si>
    <t>No. of FA</t>
  </si>
  <si>
    <t>Core MW</t>
  </si>
  <si>
    <t>g/g Lipid</t>
  </si>
  <si>
    <t xml:space="preserve"> </t>
  </si>
  <si>
    <t>4.696 Hexadecanoic acid[c] + 1.679 (9Z)-Hexadecenoic acid[c] + 0.928 Octadecanoic acid[c] + 9.32 (9Z)-Octadecenoic acid[c] + 5.787 (9Z,12Z)-Octadecadienoic acid[c] + 5.787 (9Z,12Z,15Z)-Octadecatrienoic acid[c] +  =&gt; Triglycerol [c]</t>
  </si>
  <si>
    <t xml:space="preserve">Triglycerol </t>
  </si>
  <si>
    <t>Octadecynoyl-CoA</t>
  </si>
  <si>
    <t>Octadecenoyl-CoA</t>
  </si>
  <si>
    <t>Hexadecenoyl-CoA</t>
  </si>
  <si>
    <t>mmol/gTriglycerol</t>
  </si>
  <si>
    <t>0.04 Episterol[c] + 2.34 Ergosterol[c] + 0.04 Fecosterol[c] + 0.01 Lanosterol[c] + 0.1 Zymosterol[c] =&gt; sterols[c]</t>
  </si>
  <si>
    <t>sterols</t>
  </si>
  <si>
    <t>sterols[c]</t>
  </si>
  <si>
    <t>Total</t>
  </si>
  <si>
    <t>mmol/g sterol</t>
  </si>
  <si>
    <t>MW</t>
  </si>
  <si>
    <t>g/g sterol</t>
  </si>
  <si>
    <t>µg/mg protein</t>
  </si>
  <si>
    <t>Triglycerol</t>
  </si>
  <si>
    <t>mmol/g Lipid</t>
  </si>
  <si>
    <t>Lipid</t>
  </si>
  <si>
    <t>Octadecadienoate (n-C18:3)</t>
  </si>
  <si>
    <t>Octadecadienoate (n-C18:2)</t>
  </si>
  <si>
    <t>Octadecenoate (n-C18:1)</t>
  </si>
  <si>
    <t>Octadecanoate (n-C18:0)</t>
  </si>
  <si>
    <t>Hexadecenoate (n-C16:1)</t>
  </si>
  <si>
    <t>Hexadecanoate (n-C16:0)</t>
  </si>
  <si>
    <t>mol % FA</t>
  </si>
  <si>
    <t>mmol/g FA</t>
  </si>
  <si>
    <t>g/g FA</t>
  </si>
  <si>
    <t>Fatty acids (FA)</t>
  </si>
  <si>
    <t>0.7727 AMP[c] + 0.7576 CMP[c] + 0.7727 GMP[c] + 1.0152 UMP[c] + 7.96368 ATP[c] + 7.96368 H2O[c] =&gt; 7.96368 ADP[c] + 7.96368 Phosphate[c] + RNA[c]</t>
  </si>
  <si>
    <t>Phosphate</t>
  </si>
  <si>
    <t>mmol/gRNA</t>
  </si>
  <si>
    <t>1.18 dAMP[c] + 0.82 dCMP[c] + 0.82 dGMP[c] + 1.18 dTMP[c] + 13.6 ATP[c] + 13.6 H2O[c] =&gt; 13.6 ADP[c] + 13.6 Phosphate[c] + DNA[c]</t>
  </si>
  <si>
    <t>mmol/gDNA</t>
  </si>
  <si>
    <t>g/mol DNA</t>
  </si>
  <si>
    <t>mol/mol DNA</t>
  </si>
  <si>
    <t>4.61 1,3-beta-D-Glucan[c] + 0.458 0.1689 glycogen[c] + 0.026 0.0096 Trehalose[c] + 12.791 ATP[c] + 12.791 H2O[c] =&gt; 12.791 ADP[c] + 12.791 Phosphate[c] + Carbohydrates[c]</t>
  </si>
  <si>
    <t>0.0096 Trehalose</t>
  </si>
  <si>
    <t>0.1689 glycogen</t>
  </si>
  <si>
    <t>mmol/g Carbohydrate</t>
  </si>
  <si>
    <t>g/100 gDCW</t>
  </si>
  <si>
    <t>0.897515304413198 L-Alanine[c] + 0.529326682833791 L-Arginine[c] + 0.415730273842879 L-Asparagine[c] + 0.415730273842879 L-Aspartate[c] + 0.0155510077497336 L-Cysteine[c] + 0.726750428837552 L-Glutamine[c] + 0.726750428837552 L-Glutamate[c] + 0.649587809431731 Glycine[c] + 0.16173048059723 L-Histidine[c] + 0.393070233978981 L-Isoleucine[c] + 0.656400631874471 L-Leucine[c] + 0.601009423318277 L-Lysine[c] + 0.067239595413134 L-Methionine[c] + 0.108708949412424 Ornithine[c] + 0.284657494237981 L-Phenylalanine[c] + 0.368188621579408 L-Proline[c] + 0.595085229889807 L-Serine[c] + 0.528141844148097 L-Threonine[c] + 0.124408061997869 L-Tryptophan[c] + 0.201718786239402 L-Tyrosine[c] + 0.548580311476318 L-Valine[c] =&gt; Protein[c]</t>
  </si>
  <si>
    <t>*mmolATP = g protein * 0.43</t>
  </si>
  <si>
    <t>Sum</t>
  </si>
  <si>
    <t>Val</t>
  </si>
  <si>
    <t>Tyr</t>
  </si>
  <si>
    <t>Arg</t>
  </si>
  <si>
    <t>Trp</t>
  </si>
  <si>
    <t>Thr</t>
  </si>
  <si>
    <t>His</t>
  </si>
  <si>
    <t>Ser</t>
  </si>
  <si>
    <t>Lys</t>
  </si>
  <si>
    <t>Pro</t>
  </si>
  <si>
    <t>Orn</t>
  </si>
  <si>
    <t>Phe</t>
  </si>
  <si>
    <t>biomass[c]</t>
  </si>
  <si>
    <t>Met</t>
  </si>
  <si>
    <t>sum</t>
  </si>
  <si>
    <t>phosphate[c]</t>
  </si>
  <si>
    <t>Leu</t>
  </si>
  <si>
    <t>Ile</t>
  </si>
  <si>
    <t>Cys</t>
  </si>
  <si>
    <t>Gly</t>
  </si>
  <si>
    <t>mmol ATP / g DCW</t>
  </si>
  <si>
    <t>mmol ATP/gpolymer</t>
  </si>
  <si>
    <t>other lipids[c]</t>
  </si>
  <si>
    <t>Ala</t>
  </si>
  <si>
    <t>Glu</t>
  </si>
  <si>
    <t>glycerides and free fatty acids[c]</t>
  </si>
  <si>
    <t>Gln</t>
  </si>
  <si>
    <t>sterol esters[c]</t>
  </si>
  <si>
    <t>Others</t>
  </si>
  <si>
    <t>phospholipids[c]</t>
  </si>
  <si>
    <t>Glx</t>
  </si>
  <si>
    <t>Asp</t>
  </si>
  <si>
    <t>cellwall[c]</t>
  </si>
  <si>
    <t>Asn</t>
  </si>
  <si>
    <t>deoxyribonucleic acids[c]</t>
  </si>
  <si>
    <t>ribonucleic acids[c]</t>
  </si>
  <si>
    <t>Asx</t>
  </si>
  <si>
    <t>protein[c]</t>
  </si>
  <si>
    <t>mmol/g Protein</t>
  </si>
  <si>
    <t>g/mol Protein</t>
  </si>
  <si>
    <t>MW (-H2O)</t>
  </si>
  <si>
    <t>mol/100mol</t>
  </si>
  <si>
    <t>MerName</t>
  </si>
  <si>
    <t>Amino acids</t>
  </si>
  <si>
    <t>amino acid pool[c]</t>
  </si>
  <si>
    <t>g/gDCW</t>
  </si>
  <si>
    <t>Components</t>
  </si>
  <si>
    <t>biomass formation</t>
  </si>
</sst>
</file>

<file path=xl/styles.xml><?xml version="1.0" encoding="utf-8"?>
<styleSheet xmlns="http://schemas.openxmlformats.org/spreadsheetml/2006/main">
  <numFmts count="3">
    <numFmt numFmtId="164" formatCode="0.0000E+00"/>
    <numFmt numFmtId="165" formatCode="0.000"/>
    <numFmt numFmtId="166" formatCode="0.0000"/>
  </numFmts>
  <fonts count="12">
    <font>
      <sz val="11"/>
      <color theme="1"/>
      <name val="Calibri"/>
      <family val="2"/>
      <scheme val="minor"/>
    </font>
    <font>
      <u/>
      <sz val="8.8000000000000007"/>
      <color theme="10"/>
      <name val="Calibri"/>
      <family val="2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bscript"/>
      <sz val="11"/>
      <name val="Times New Roman"/>
      <family val="1"/>
    </font>
    <font>
      <sz val="11"/>
      <color rgb="FFFF0000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>
      <alignment vertical="center"/>
    </xf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</cellStyleXfs>
  <cellXfs count="50">
    <xf numFmtId="0" fontId="0" fillId="0" borderId="0" xfId="0"/>
    <xf numFmtId="0" fontId="4" fillId="0" borderId="0" xfId="0" applyFont="1" applyFill="1"/>
    <xf numFmtId="11" fontId="5" fillId="0" borderId="0" xfId="0" applyNumberFormat="1" applyFont="1" applyFill="1"/>
    <xf numFmtId="0" fontId="5" fillId="0" borderId="0" xfId="0" applyFont="1" applyFill="1"/>
    <xf numFmtId="0" fontId="5" fillId="0" borderId="0" xfId="4" applyFont="1" applyFill="1"/>
    <xf numFmtId="0" fontId="5" fillId="0" borderId="0" xfId="3" applyFont="1" applyFill="1" applyAlignment="1"/>
    <xf numFmtId="0" fontId="5" fillId="0" borderId="0" xfId="0" applyFont="1" applyFill="1" applyAlignment="1">
      <alignment wrapText="1"/>
    </xf>
    <xf numFmtId="0" fontId="5" fillId="0" borderId="0" xfId="0" applyFont="1" applyFill="1" applyAlignment="1"/>
    <xf numFmtId="164" fontId="5" fillId="0" borderId="0" xfId="0" applyNumberFormat="1" applyFont="1" applyFill="1"/>
    <xf numFmtId="0" fontId="5" fillId="0" borderId="0" xfId="4" applyNumberFormat="1" applyFont="1" applyFill="1"/>
    <xf numFmtId="0" fontId="5" fillId="0" borderId="0" xfId="3" applyFont="1" applyFill="1" applyAlignment="1">
      <alignment wrapText="1"/>
    </xf>
    <xf numFmtId="0" fontId="5" fillId="0" borderId="0" xfId="1" applyFont="1" applyFill="1" applyAlignment="1" applyProtection="1"/>
    <xf numFmtId="0" fontId="5" fillId="0" borderId="0" xfId="1" applyNumberFormat="1" applyFont="1" applyFill="1" applyAlignment="1" applyProtection="1"/>
    <xf numFmtId="0" fontId="5" fillId="0" borderId="0" xfId="4" applyNumberFormat="1" applyFont="1" applyFill="1" applyAlignment="1" applyProtection="1"/>
    <xf numFmtId="0" fontId="4" fillId="0" borderId="0" xfId="0" applyFont="1"/>
    <xf numFmtId="0" fontId="4" fillId="0" borderId="0" xfId="0" applyFont="1" applyFill="1" applyAlignment="1"/>
    <xf numFmtId="0" fontId="4" fillId="0" borderId="0" xfId="0" applyFont="1" applyAlignment="1"/>
    <xf numFmtId="0" fontId="4" fillId="0" borderId="0" xfId="0" applyFont="1" applyFill="1" applyAlignment="1">
      <alignment wrapText="1"/>
    </xf>
    <xf numFmtId="0" fontId="4" fillId="2" borderId="0" xfId="0" applyFont="1" applyFill="1" applyAlignment="1"/>
    <xf numFmtId="0" fontId="4" fillId="0" borderId="0" xfId="0" quotePrefix="1" applyFont="1" applyFill="1" applyAlignment="1"/>
    <xf numFmtId="0" fontId="4" fillId="0" borderId="0" xfId="0" quotePrefix="1" applyFont="1" applyAlignment="1"/>
    <xf numFmtId="0" fontId="7" fillId="0" borderId="0" xfId="0" applyFont="1" applyAlignment="1"/>
    <xf numFmtId="0" fontId="7" fillId="0" borderId="0" xfId="0" applyFont="1"/>
    <xf numFmtId="0" fontId="7" fillId="0" borderId="0" xfId="0" applyFont="1" applyFill="1"/>
    <xf numFmtId="49" fontId="4" fillId="0" borderId="0" xfId="0" applyNumberFormat="1" applyFont="1" applyFill="1" applyAlignment="1"/>
    <xf numFmtId="0" fontId="4" fillId="0" borderId="0" xfId="0" applyFont="1" applyAlignment="1">
      <alignment wrapText="1"/>
    </xf>
    <xf numFmtId="0" fontId="8" fillId="0" borderId="0" xfId="0" applyFont="1"/>
    <xf numFmtId="0" fontId="8" fillId="0" borderId="0" xfId="0" applyFont="1" applyFill="1"/>
    <xf numFmtId="0" fontId="4" fillId="0" borderId="0" xfId="0" applyNumberFormat="1" applyFont="1" applyFill="1" applyAlignment="1"/>
    <xf numFmtId="0" fontId="4" fillId="0" borderId="0" xfId="3" applyFont="1" applyFill="1" applyAlignment="1"/>
    <xf numFmtId="0" fontId="4" fillId="0" borderId="0" xfId="5" applyNumberFormat="1" applyFont="1" applyFill="1" applyAlignment="1"/>
    <xf numFmtId="49" fontId="4" fillId="0" borderId="0" xfId="3" applyNumberFormat="1" applyFont="1" applyFill="1" applyAlignment="1"/>
    <xf numFmtId="0" fontId="4" fillId="0" borderId="0" xfId="4" applyNumberFormat="1" applyFont="1" applyFill="1" applyAlignment="1"/>
    <xf numFmtId="0" fontId="5" fillId="0" borderId="0" xfId="0" applyFont="1"/>
    <xf numFmtId="0" fontId="4" fillId="0" borderId="0" xfId="0" applyFont="1" applyFill="1" applyBorder="1"/>
    <xf numFmtId="0" fontId="9" fillId="0" borderId="0" xfId="0" applyFont="1"/>
    <xf numFmtId="0" fontId="1" fillId="0" borderId="0" xfId="1" applyAlignment="1" applyProtection="1"/>
    <xf numFmtId="49" fontId="4" fillId="0" borderId="0" xfId="0" applyNumberFormat="1" applyFont="1"/>
    <xf numFmtId="164" fontId="5" fillId="2" borderId="0" xfId="0" applyNumberFormat="1" applyFont="1" applyFill="1"/>
    <xf numFmtId="0" fontId="5" fillId="2" borderId="0" xfId="0" applyFont="1" applyFill="1"/>
    <xf numFmtId="0" fontId="5" fillId="2" borderId="0" xfId="0" applyFont="1" applyFill="1" applyAlignment="1"/>
    <xf numFmtId="0" fontId="5" fillId="2" borderId="0" xfId="3" applyFont="1" applyFill="1" applyAlignment="1"/>
    <xf numFmtId="0" fontId="5" fillId="2" borderId="0" xfId="0" applyFont="1" applyFill="1" applyAlignment="1">
      <alignment wrapText="1"/>
    </xf>
    <xf numFmtId="0" fontId="5" fillId="2" borderId="0" xfId="4" applyFont="1" applyFill="1"/>
    <xf numFmtId="0" fontId="5" fillId="2" borderId="0" xfId="4" applyNumberFormat="1" applyFont="1" applyFill="1"/>
    <xf numFmtId="49" fontId="5" fillId="2" borderId="0" xfId="0" applyNumberFormat="1" applyFont="1" applyFill="1" applyAlignment="1"/>
    <xf numFmtId="0" fontId="10" fillId="0" borderId="0" xfId="0" applyFont="1" applyFill="1"/>
    <xf numFmtId="0" fontId="11" fillId="0" borderId="0" xfId="0" applyFont="1" applyFill="1"/>
    <xf numFmtId="165" fontId="10" fillId="0" borderId="0" xfId="0" applyNumberFormat="1" applyFont="1" applyFill="1"/>
    <xf numFmtId="166" fontId="10" fillId="0" borderId="0" xfId="0" applyNumberFormat="1" applyFont="1" applyFill="1"/>
  </cellXfs>
  <cellStyles count="6">
    <cellStyle name="20% - Accent2" xfId="3" builtinId="34"/>
    <cellStyle name="20% - Accent3" xfId="4" builtinId="38"/>
    <cellStyle name="20% - Accent4" xfId="5" builtinId="42"/>
    <cellStyle name="Hyperlink" xfId="1" builtinId="8"/>
    <cellStyle name="Normal" xfId="0" builtinId="0"/>
    <cellStyle name="Normal 6" xfId="2"/>
  </cellStyles>
  <dxfs count="0"/>
  <tableStyles count="0" defaultTableStyle="TableStyleMedium9" defaultPivotStyle="PivotStyleLight16"/>
  <colors>
    <mruColors>
      <color rgb="FFE2E98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34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35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36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37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38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39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723</xdr:row>
      <xdr:rowOff>0</xdr:rowOff>
    </xdr:from>
    <xdr:to>
      <xdr:col>5</xdr:col>
      <xdr:colOff>723900</xdr:colOff>
      <xdr:row>723</xdr:row>
      <xdr:rowOff>9525</xdr:rowOff>
    </xdr:to>
    <xdr:pic>
      <xdr:nvPicPr>
        <xdr:cNvPr id="40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723</xdr:row>
      <xdr:rowOff>0</xdr:rowOff>
    </xdr:from>
    <xdr:to>
      <xdr:col>5</xdr:col>
      <xdr:colOff>742950</xdr:colOff>
      <xdr:row>723</xdr:row>
      <xdr:rowOff>9525</xdr:rowOff>
    </xdr:to>
    <xdr:pic>
      <xdr:nvPicPr>
        <xdr:cNvPr id="41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723</xdr:row>
      <xdr:rowOff>0</xdr:rowOff>
    </xdr:from>
    <xdr:to>
      <xdr:col>5</xdr:col>
      <xdr:colOff>762000</xdr:colOff>
      <xdr:row>723</xdr:row>
      <xdr:rowOff>9525</xdr:rowOff>
    </xdr:to>
    <xdr:pic>
      <xdr:nvPicPr>
        <xdr:cNvPr id="42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781050</xdr:colOff>
      <xdr:row>723</xdr:row>
      <xdr:rowOff>0</xdr:rowOff>
    </xdr:from>
    <xdr:to>
      <xdr:col>5</xdr:col>
      <xdr:colOff>781050</xdr:colOff>
      <xdr:row>723</xdr:row>
      <xdr:rowOff>9525</xdr:rowOff>
    </xdr:to>
    <xdr:pic>
      <xdr:nvPicPr>
        <xdr:cNvPr id="43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800100</xdr:colOff>
      <xdr:row>723</xdr:row>
      <xdr:rowOff>0</xdr:rowOff>
    </xdr:from>
    <xdr:to>
      <xdr:col>5</xdr:col>
      <xdr:colOff>800100</xdr:colOff>
      <xdr:row>723</xdr:row>
      <xdr:rowOff>9525</xdr:rowOff>
    </xdr:to>
    <xdr:pic>
      <xdr:nvPicPr>
        <xdr:cNvPr id="44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819150</xdr:colOff>
      <xdr:row>723</xdr:row>
      <xdr:rowOff>0</xdr:rowOff>
    </xdr:from>
    <xdr:to>
      <xdr:col>5</xdr:col>
      <xdr:colOff>819150</xdr:colOff>
      <xdr:row>723</xdr:row>
      <xdr:rowOff>9525</xdr:rowOff>
    </xdr:to>
    <xdr:pic>
      <xdr:nvPicPr>
        <xdr:cNvPr id="45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838200</xdr:colOff>
      <xdr:row>723</xdr:row>
      <xdr:rowOff>0</xdr:rowOff>
    </xdr:from>
    <xdr:to>
      <xdr:col>5</xdr:col>
      <xdr:colOff>838200</xdr:colOff>
      <xdr:row>723</xdr:row>
      <xdr:rowOff>9525</xdr:rowOff>
    </xdr:to>
    <xdr:pic>
      <xdr:nvPicPr>
        <xdr:cNvPr id="46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857250</xdr:colOff>
      <xdr:row>723</xdr:row>
      <xdr:rowOff>0</xdr:rowOff>
    </xdr:from>
    <xdr:to>
      <xdr:col>5</xdr:col>
      <xdr:colOff>857250</xdr:colOff>
      <xdr:row>723</xdr:row>
      <xdr:rowOff>9525</xdr:rowOff>
    </xdr:to>
    <xdr:pic>
      <xdr:nvPicPr>
        <xdr:cNvPr id="47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876300</xdr:colOff>
      <xdr:row>723</xdr:row>
      <xdr:rowOff>0</xdr:rowOff>
    </xdr:from>
    <xdr:to>
      <xdr:col>5</xdr:col>
      <xdr:colOff>876300</xdr:colOff>
      <xdr:row>723</xdr:row>
      <xdr:rowOff>9525</xdr:rowOff>
    </xdr:to>
    <xdr:pic>
      <xdr:nvPicPr>
        <xdr:cNvPr id="48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895350</xdr:colOff>
      <xdr:row>723</xdr:row>
      <xdr:rowOff>0</xdr:rowOff>
    </xdr:from>
    <xdr:to>
      <xdr:col>5</xdr:col>
      <xdr:colOff>895350</xdr:colOff>
      <xdr:row>723</xdr:row>
      <xdr:rowOff>9525</xdr:rowOff>
    </xdr:to>
    <xdr:pic>
      <xdr:nvPicPr>
        <xdr:cNvPr id="49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914400</xdr:colOff>
      <xdr:row>723</xdr:row>
      <xdr:rowOff>0</xdr:rowOff>
    </xdr:from>
    <xdr:to>
      <xdr:col>5</xdr:col>
      <xdr:colOff>914400</xdr:colOff>
      <xdr:row>723</xdr:row>
      <xdr:rowOff>9525</xdr:rowOff>
    </xdr:to>
    <xdr:pic>
      <xdr:nvPicPr>
        <xdr:cNvPr id="50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933450</xdr:colOff>
      <xdr:row>723</xdr:row>
      <xdr:rowOff>0</xdr:rowOff>
    </xdr:from>
    <xdr:to>
      <xdr:col>5</xdr:col>
      <xdr:colOff>933450</xdr:colOff>
      <xdr:row>723</xdr:row>
      <xdr:rowOff>9525</xdr:rowOff>
    </xdr:to>
    <xdr:pic>
      <xdr:nvPicPr>
        <xdr:cNvPr id="51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952500</xdr:colOff>
      <xdr:row>723</xdr:row>
      <xdr:rowOff>0</xdr:rowOff>
    </xdr:from>
    <xdr:to>
      <xdr:col>5</xdr:col>
      <xdr:colOff>952500</xdr:colOff>
      <xdr:row>723</xdr:row>
      <xdr:rowOff>9525</xdr:rowOff>
    </xdr:to>
    <xdr:pic>
      <xdr:nvPicPr>
        <xdr:cNvPr id="52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971550</xdr:colOff>
      <xdr:row>723</xdr:row>
      <xdr:rowOff>0</xdr:rowOff>
    </xdr:from>
    <xdr:to>
      <xdr:col>5</xdr:col>
      <xdr:colOff>971550</xdr:colOff>
      <xdr:row>723</xdr:row>
      <xdr:rowOff>9525</xdr:rowOff>
    </xdr:to>
    <xdr:pic>
      <xdr:nvPicPr>
        <xdr:cNvPr id="53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990600</xdr:colOff>
      <xdr:row>723</xdr:row>
      <xdr:rowOff>0</xdr:rowOff>
    </xdr:from>
    <xdr:to>
      <xdr:col>5</xdr:col>
      <xdr:colOff>990600</xdr:colOff>
      <xdr:row>723</xdr:row>
      <xdr:rowOff>9525</xdr:rowOff>
    </xdr:to>
    <xdr:pic>
      <xdr:nvPicPr>
        <xdr:cNvPr id="54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1009650</xdr:colOff>
      <xdr:row>723</xdr:row>
      <xdr:rowOff>0</xdr:rowOff>
    </xdr:from>
    <xdr:to>
      <xdr:col>5</xdr:col>
      <xdr:colOff>1009650</xdr:colOff>
      <xdr:row>723</xdr:row>
      <xdr:rowOff>9525</xdr:rowOff>
    </xdr:to>
    <xdr:pic>
      <xdr:nvPicPr>
        <xdr:cNvPr id="55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1028700</xdr:colOff>
      <xdr:row>723</xdr:row>
      <xdr:rowOff>0</xdr:rowOff>
    </xdr:from>
    <xdr:to>
      <xdr:col>5</xdr:col>
      <xdr:colOff>1028700</xdr:colOff>
      <xdr:row>723</xdr:row>
      <xdr:rowOff>9525</xdr:rowOff>
    </xdr:to>
    <xdr:pic>
      <xdr:nvPicPr>
        <xdr:cNvPr id="56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1047750</xdr:colOff>
      <xdr:row>723</xdr:row>
      <xdr:rowOff>0</xdr:rowOff>
    </xdr:from>
    <xdr:to>
      <xdr:col>5</xdr:col>
      <xdr:colOff>1047750</xdr:colOff>
      <xdr:row>723</xdr:row>
      <xdr:rowOff>9525</xdr:rowOff>
    </xdr:to>
    <xdr:pic>
      <xdr:nvPicPr>
        <xdr:cNvPr id="57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1066800</xdr:colOff>
      <xdr:row>723</xdr:row>
      <xdr:rowOff>0</xdr:rowOff>
    </xdr:from>
    <xdr:to>
      <xdr:col>5</xdr:col>
      <xdr:colOff>1066800</xdr:colOff>
      <xdr:row>723</xdr:row>
      <xdr:rowOff>9525</xdr:rowOff>
    </xdr:to>
    <xdr:pic>
      <xdr:nvPicPr>
        <xdr:cNvPr id="58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1085850</xdr:colOff>
      <xdr:row>723</xdr:row>
      <xdr:rowOff>0</xdr:rowOff>
    </xdr:from>
    <xdr:to>
      <xdr:col>5</xdr:col>
      <xdr:colOff>1085850</xdr:colOff>
      <xdr:row>723</xdr:row>
      <xdr:rowOff>9525</xdr:rowOff>
    </xdr:to>
    <xdr:pic>
      <xdr:nvPicPr>
        <xdr:cNvPr id="59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1104900</xdr:colOff>
      <xdr:row>723</xdr:row>
      <xdr:rowOff>0</xdr:rowOff>
    </xdr:from>
    <xdr:to>
      <xdr:col>5</xdr:col>
      <xdr:colOff>1104900</xdr:colOff>
      <xdr:row>723</xdr:row>
      <xdr:rowOff>9525</xdr:rowOff>
    </xdr:to>
    <xdr:pic>
      <xdr:nvPicPr>
        <xdr:cNvPr id="60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1123950</xdr:colOff>
      <xdr:row>723</xdr:row>
      <xdr:rowOff>0</xdr:rowOff>
    </xdr:from>
    <xdr:to>
      <xdr:col>5</xdr:col>
      <xdr:colOff>1123950</xdr:colOff>
      <xdr:row>723</xdr:row>
      <xdr:rowOff>9525</xdr:rowOff>
    </xdr:to>
    <xdr:pic>
      <xdr:nvPicPr>
        <xdr:cNvPr id="61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1143000</xdr:colOff>
      <xdr:row>723</xdr:row>
      <xdr:rowOff>0</xdr:rowOff>
    </xdr:from>
    <xdr:to>
      <xdr:col>5</xdr:col>
      <xdr:colOff>1143000</xdr:colOff>
      <xdr:row>723</xdr:row>
      <xdr:rowOff>9525</xdr:rowOff>
    </xdr:to>
    <xdr:pic>
      <xdr:nvPicPr>
        <xdr:cNvPr id="62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1162050</xdr:colOff>
      <xdr:row>723</xdr:row>
      <xdr:rowOff>0</xdr:rowOff>
    </xdr:from>
    <xdr:to>
      <xdr:col>5</xdr:col>
      <xdr:colOff>1162050</xdr:colOff>
      <xdr:row>723</xdr:row>
      <xdr:rowOff>9525</xdr:rowOff>
    </xdr:to>
    <xdr:pic>
      <xdr:nvPicPr>
        <xdr:cNvPr id="63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1181100</xdr:colOff>
      <xdr:row>723</xdr:row>
      <xdr:rowOff>0</xdr:rowOff>
    </xdr:from>
    <xdr:to>
      <xdr:col>5</xdr:col>
      <xdr:colOff>1181100</xdr:colOff>
      <xdr:row>723</xdr:row>
      <xdr:rowOff>9525</xdr:rowOff>
    </xdr:to>
    <xdr:pic>
      <xdr:nvPicPr>
        <xdr:cNvPr id="64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1200150</xdr:colOff>
      <xdr:row>723</xdr:row>
      <xdr:rowOff>0</xdr:rowOff>
    </xdr:from>
    <xdr:to>
      <xdr:col>5</xdr:col>
      <xdr:colOff>1200150</xdr:colOff>
      <xdr:row>723</xdr:row>
      <xdr:rowOff>9525</xdr:rowOff>
    </xdr:to>
    <xdr:pic>
      <xdr:nvPicPr>
        <xdr:cNvPr id="65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1219200</xdr:colOff>
      <xdr:row>723</xdr:row>
      <xdr:rowOff>0</xdr:rowOff>
    </xdr:from>
    <xdr:to>
      <xdr:col>5</xdr:col>
      <xdr:colOff>1219200</xdr:colOff>
      <xdr:row>723</xdr:row>
      <xdr:rowOff>9525</xdr:rowOff>
    </xdr:to>
    <xdr:pic>
      <xdr:nvPicPr>
        <xdr:cNvPr id="66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1238250</xdr:colOff>
      <xdr:row>723</xdr:row>
      <xdr:rowOff>0</xdr:rowOff>
    </xdr:from>
    <xdr:to>
      <xdr:col>5</xdr:col>
      <xdr:colOff>1238250</xdr:colOff>
      <xdr:row>723</xdr:row>
      <xdr:rowOff>9525</xdr:rowOff>
    </xdr:to>
    <xdr:pic>
      <xdr:nvPicPr>
        <xdr:cNvPr id="67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1257300</xdr:colOff>
      <xdr:row>723</xdr:row>
      <xdr:rowOff>0</xdr:rowOff>
    </xdr:from>
    <xdr:to>
      <xdr:col>5</xdr:col>
      <xdr:colOff>1257300</xdr:colOff>
      <xdr:row>723</xdr:row>
      <xdr:rowOff>9525</xdr:rowOff>
    </xdr:to>
    <xdr:pic>
      <xdr:nvPicPr>
        <xdr:cNvPr id="68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1276350</xdr:colOff>
      <xdr:row>723</xdr:row>
      <xdr:rowOff>0</xdr:rowOff>
    </xdr:from>
    <xdr:to>
      <xdr:col>5</xdr:col>
      <xdr:colOff>1276350</xdr:colOff>
      <xdr:row>723</xdr:row>
      <xdr:rowOff>9525</xdr:rowOff>
    </xdr:to>
    <xdr:pic>
      <xdr:nvPicPr>
        <xdr:cNvPr id="69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1295400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70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7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7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7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7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7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7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7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7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7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8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8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8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83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84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85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86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87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88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89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90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91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92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93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94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95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96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97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98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99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100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101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102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103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104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105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106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107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108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109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110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111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112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113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114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115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116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117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118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119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120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723</xdr:row>
      <xdr:rowOff>0</xdr:rowOff>
    </xdr:from>
    <xdr:to>
      <xdr:col>5</xdr:col>
      <xdr:colOff>723900</xdr:colOff>
      <xdr:row>723</xdr:row>
      <xdr:rowOff>9525</xdr:rowOff>
    </xdr:to>
    <xdr:pic>
      <xdr:nvPicPr>
        <xdr:cNvPr id="121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723</xdr:row>
      <xdr:rowOff>0</xdr:rowOff>
    </xdr:from>
    <xdr:to>
      <xdr:col>5</xdr:col>
      <xdr:colOff>742950</xdr:colOff>
      <xdr:row>723</xdr:row>
      <xdr:rowOff>9525</xdr:rowOff>
    </xdr:to>
    <xdr:pic>
      <xdr:nvPicPr>
        <xdr:cNvPr id="122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723</xdr:row>
      <xdr:rowOff>0</xdr:rowOff>
    </xdr:from>
    <xdr:to>
      <xdr:col>5</xdr:col>
      <xdr:colOff>762000</xdr:colOff>
      <xdr:row>723</xdr:row>
      <xdr:rowOff>9525</xdr:rowOff>
    </xdr:to>
    <xdr:pic>
      <xdr:nvPicPr>
        <xdr:cNvPr id="123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781050</xdr:colOff>
      <xdr:row>723</xdr:row>
      <xdr:rowOff>0</xdr:rowOff>
    </xdr:from>
    <xdr:to>
      <xdr:col>5</xdr:col>
      <xdr:colOff>781050</xdr:colOff>
      <xdr:row>723</xdr:row>
      <xdr:rowOff>9525</xdr:rowOff>
    </xdr:to>
    <xdr:pic>
      <xdr:nvPicPr>
        <xdr:cNvPr id="124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800100</xdr:colOff>
      <xdr:row>723</xdr:row>
      <xdr:rowOff>0</xdr:rowOff>
    </xdr:from>
    <xdr:to>
      <xdr:col>5</xdr:col>
      <xdr:colOff>800100</xdr:colOff>
      <xdr:row>723</xdr:row>
      <xdr:rowOff>9525</xdr:rowOff>
    </xdr:to>
    <xdr:pic>
      <xdr:nvPicPr>
        <xdr:cNvPr id="125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819150</xdr:colOff>
      <xdr:row>723</xdr:row>
      <xdr:rowOff>0</xdr:rowOff>
    </xdr:from>
    <xdr:to>
      <xdr:col>5</xdr:col>
      <xdr:colOff>819150</xdr:colOff>
      <xdr:row>723</xdr:row>
      <xdr:rowOff>9525</xdr:rowOff>
    </xdr:to>
    <xdr:pic>
      <xdr:nvPicPr>
        <xdr:cNvPr id="126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838200</xdr:colOff>
      <xdr:row>723</xdr:row>
      <xdr:rowOff>0</xdr:rowOff>
    </xdr:from>
    <xdr:to>
      <xdr:col>5</xdr:col>
      <xdr:colOff>838200</xdr:colOff>
      <xdr:row>723</xdr:row>
      <xdr:rowOff>9525</xdr:rowOff>
    </xdr:to>
    <xdr:pic>
      <xdr:nvPicPr>
        <xdr:cNvPr id="127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857250</xdr:colOff>
      <xdr:row>723</xdr:row>
      <xdr:rowOff>0</xdr:rowOff>
    </xdr:from>
    <xdr:to>
      <xdr:col>5</xdr:col>
      <xdr:colOff>857250</xdr:colOff>
      <xdr:row>723</xdr:row>
      <xdr:rowOff>9525</xdr:rowOff>
    </xdr:to>
    <xdr:pic>
      <xdr:nvPicPr>
        <xdr:cNvPr id="128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876300</xdr:colOff>
      <xdr:row>723</xdr:row>
      <xdr:rowOff>0</xdr:rowOff>
    </xdr:from>
    <xdr:to>
      <xdr:col>5</xdr:col>
      <xdr:colOff>876300</xdr:colOff>
      <xdr:row>723</xdr:row>
      <xdr:rowOff>9525</xdr:rowOff>
    </xdr:to>
    <xdr:pic>
      <xdr:nvPicPr>
        <xdr:cNvPr id="129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895350</xdr:colOff>
      <xdr:row>723</xdr:row>
      <xdr:rowOff>0</xdr:rowOff>
    </xdr:from>
    <xdr:to>
      <xdr:col>5</xdr:col>
      <xdr:colOff>895350</xdr:colOff>
      <xdr:row>723</xdr:row>
      <xdr:rowOff>9525</xdr:rowOff>
    </xdr:to>
    <xdr:pic>
      <xdr:nvPicPr>
        <xdr:cNvPr id="130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914400</xdr:colOff>
      <xdr:row>723</xdr:row>
      <xdr:rowOff>0</xdr:rowOff>
    </xdr:from>
    <xdr:to>
      <xdr:col>5</xdr:col>
      <xdr:colOff>914400</xdr:colOff>
      <xdr:row>723</xdr:row>
      <xdr:rowOff>9525</xdr:rowOff>
    </xdr:to>
    <xdr:pic>
      <xdr:nvPicPr>
        <xdr:cNvPr id="131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933450</xdr:colOff>
      <xdr:row>723</xdr:row>
      <xdr:rowOff>0</xdr:rowOff>
    </xdr:from>
    <xdr:to>
      <xdr:col>5</xdr:col>
      <xdr:colOff>933450</xdr:colOff>
      <xdr:row>723</xdr:row>
      <xdr:rowOff>9525</xdr:rowOff>
    </xdr:to>
    <xdr:pic>
      <xdr:nvPicPr>
        <xdr:cNvPr id="132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952500</xdr:colOff>
      <xdr:row>723</xdr:row>
      <xdr:rowOff>0</xdr:rowOff>
    </xdr:from>
    <xdr:to>
      <xdr:col>5</xdr:col>
      <xdr:colOff>952500</xdr:colOff>
      <xdr:row>723</xdr:row>
      <xdr:rowOff>9525</xdr:rowOff>
    </xdr:to>
    <xdr:pic>
      <xdr:nvPicPr>
        <xdr:cNvPr id="133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971550</xdr:colOff>
      <xdr:row>723</xdr:row>
      <xdr:rowOff>0</xdr:rowOff>
    </xdr:from>
    <xdr:to>
      <xdr:col>5</xdr:col>
      <xdr:colOff>971550</xdr:colOff>
      <xdr:row>723</xdr:row>
      <xdr:rowOff>9525</xdr:rowOff>
    </xdr:to>
    <xdr:pic>
      <xdr:nvPicPr>
        <xdr:cNvPr id="134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990600</xdr:colOff>
      <xdr:row>723</xdr:row>
      <xdr:rowOff>0</xdr:rowOff>
    </xdr:from>
    <xdr:to>
      <xdr:col>5</xdr:col>
      <xdr:colOff>990600</xdr:colOff>
      <xdr:row>723</xdr:row>
      <xdr:rowOff>9525</xdr:rowOff>
    </xdr:to>
    <xdr:pic>
      <xdr:nvPicPr>
        <xdr:cNvPr id="135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1009650</xdr:colOff>
      <xdr:row>723</xdr:row>
      <xdr:rowOff>0</xdr:rowOff>
    </xdr:from>
    <xdr:to>
      <xdr:col>5</xdr:col>
      <xdr:colOff>1009650</xdr:colOff>
      <xdr:row>723</xdr:row>
      <xdr:rowOff>9525</xdr:rowOff>
    </xdr:to>
    <xdr:pic>
      <xdr:nvPicPr>
        <xdr:cNvPr id="136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1028700</xdr:colOff>
      <xdr:row>723</xdr:row>
      <xdr:rowOff>0</xdr:rowOff>
    </xdr:from>
    <xdr:to>
      <xdr:col>5</xdr:col>
      <xdr:colOff>1028700</xdr:colOff>
      <xdr:row>723</xdr:row>
      <xdr:rowOff>9525</xdr:rowOff>
    </xdr:to>
    <xdr:pic>
      <xdr:nvPicPr>
        <xdr:cNvPr id="137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1047750</xdr:colOff>
      <xdr:row>723</xdr:row>
      <xdr:rowOff>0</xdr:rowOff>
    </xdr:from>
    <xdr:to>
      <xdr:col>5</xdr:col>
      <xdr:colOff>1047750</xdr:colOff>
      <xdr:row>723</xdr:row>
      <xdr:rowOff>9525</xdr:rowOff>
    </xdr:to>
    <xdr:pic>
      <xdr:nvPicPr>
        <xdr:cNvPr id="138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1066800</xdr:colOff>
      <xdr:row>723</xdr:row>
      <xdr:rowOff>0</xdr:rowOff>
    </xdr:from>
    <xdr:to>
      <xdr:col>5</xdr:col>
      <xdr:colOff>1066800</xdr:colOff>
      <xdr:row>723</xdr:row>
      <xdr:rowOff>9525</xdr:rowOff>
    </xdr:to>
    <xdr:pic>
      <xdr:nvPicPr>
        <xdr:cNvPr id="139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1085850</xdr:colOff>
      <xdr:row>723</xdr:row>
      <xdr:rowOff>0</xdr:rowOff>
    </xdr:from>
    <xdr:to>
      <xdr:col>5</xdr:col>
      <xdr:colOff>1085850</xdr:colOff>
      <xdr:row>723</xdr:row>
      <xdr:rowOff>9525</xdr:rowOff>
    </xdr:to>
    <xdr:pic>
      <xdr:nvPicPr>
        <xdr:cNvPr id="140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1104900</xdr:colOff>
      <xdr:row>723</xdr:row>
      <xdr:rowOff>0</xdr:rowOff>
    </xdr:from>
    <xdr:to>
      <xdr:col>5</xdr:col>
      <xdr:colOff>1104900</xdr:colOff>
      <xdr:row>723</xdr:row>
      <xdr:rowOff>9525</xdr:rowOff>
    </xdr:to>
    <xdr:pic>
      <xdr:nvPicPr>
        <xdr:cNvPr id="141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1123950</xdr:colOff>
      <xdr:row>723</xdr:row>
      <xdr:rowOff>0</xdr:rowOff>
    </xdr:from>
    <xdr:to>
      <xdr:col>5</xdr:col>
      <xdr:colOff>1123950</xdr:colOff>
      <xdr:row>723</xdr:row>
      <xdr:rowOff>9525</xdr:rowOff>
    </xdr:to>
    <xdr:pic>
      <xdr:nvPicPr>
        <xdr:cNvPr id="142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1143000</xdr:colOff>
      <xdr:row>723</xdr:row>
      <xdr:rowOff>0</xdr:rowOff>
    </xdr:from>
    <xdr:to>
      <xdr:col>5</xdr:col>
      <xdr:colOff>1143000</xdr:colOff>
      <xdr:row>723</xdr:row>
      <xdr:rowOff>9525</xdr:rowOff>
    </xdr:to>
    <xdr:pic>
      <xdr:nvPicPr>
        <xdr:cNvPr id="143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1162050</xdr:colOff>
      <xdr:row>723</xdr:row>
      <xdr:rowOff>0</xdr:rowOff>
    </xdr:from>
    <xdr:to>
      <xdr:col>5</xdr:col>
      <xdr:colOff>1162050</xdr:colOff>
      <xdr:row>723</xdr:row>
      <xdr:rowOff>9525</xdr:rowOff>
    </xdr:to>
    <xdr:pic>
      <xdr:nvPicPr>
        <xdr:cNvPr id="144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1181100</xdr:colOff>
      <xdr:row>723</xdr:row>
      <xdr:rowOff>0</xdr:rowOff>
    </xdr:from>
    <xdr:to>
      <xdr:col>5</xdr:col>
      <xdr:colOff>1181100</xdr:colOff>
      <xdr:row>723</xdr:row>
      <xdr:rowOff>9525</xdr:rowOff>
    </xdr:to>
    <xdr:pic>
      <xdr:nvPicPr>
        <xdr:cNvPr id="145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1200150</xdr:colOff>
      <xdr:row>723</xdr:row>
      <xdr:rowOff>0</xdr:rowOff>
    </xdr:from>
    <xdr:to>
      <xdr:col>5</xdr:col>
      <xdr:colOff>1200150</xdr:colOff>
      <xdr:row>723</xdr:row>
      <xdr:rowOff>9525</xdr:rowOff>
    </xdr:to>
    <xdr:pic>
      <xdr:nvPicPr>
        <xdr:cNvPr id="146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1219200</xdr:colOff>
      <xdr:row>723</xdr:row>
      <xdr:rowOff>0</xdr:rowOff>
    </xdr:from>
    <xdr:to>
      <xdr:col>5</xdr:col>
      <xdr:colOff>1219200</xdr:colOff>
      <xdr:row>723</xdr:row>
      <xdr:rowOff>9525</xdr:rowOff>
    </xdr:to>
    <xdr:pic>
      <xdr:nvPicPr>
        <xdr:cNvPr id="147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1238250</xdr:colOff>
      <xdr:row>723</xdr:row>
      <xdr:rowOff>0</xdr:rowOff>
    </xdr:from>
    <xdr:to>
      <xdr:col>5</xdr:col>
      <xdr:colOff>1238250</xdr:colOff>
      <xdr:row>723</xdr:row>
      <xdr:rowOff>9525</xdr:rowOff>
    </xdr:to>
    <xdr:pic>
      <xdr:nvPicPr>
        <xdr:cNvPr id="148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1257300</xdr:colOff>
      <xdr:row>723</xdr:row>
      <xdr:rowOff>0</xdr:rowOff>
    </xdr:from>
    <xdr:to>
      <xdr:col>5</xdr:col>
      <xdr:colOff>1257300</xdr:colOff>
      <xdr:row>723</xdr:row>
      <xdr:rowOff>9525</xdr:rowOff>
    </xdr:to>
    <xdr:pic>
      <xdr:nvPicPr>
        <xdr:cNvPr id="149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1276350</xdr:colOff>
      <xdr:row>723</xdr:row>
      <xdr:rowOff>0</xdr:rowOff>
    </xdr:from>
    <xdr:to>
      <xdr:col>5</xdr:col>
      <xdr:colOff>1276350</xdr:colOff>
      <xdr:row>723</xdr:row>
      <xdr:rowOff>9525</xdr:rowOff>
    </xdr:to>
    <xdr:pic>
      <xdr:nvPicPr>
        <xdr:cNvPr id="150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1295400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151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9525</xdr:colOff>
      <xdr:row>57</xdr:row>
      <xdr:rowOff>9525</xdr:rowOff>
    </xdr:to>
    <xdr:pic>
      <xdr:nvPicPr>
        <xdr:cNvPr id="152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0</xdr:rowOff>
    </xdr:from>
    <xdr:to>
      <xdr:col>5</xdr:col>
      <xdr:colOff>28575</xdr:colOff>
      <xdr:row>57</xdr:row>
      <xdr:rowOff>9525</xdr:rowOff>
    </xdr:to>
    <xdr:pic>
      <xdr:nvPicPr>
        <xdr:cNvPr id="153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57</xdr:row>
      <xdr:rowOff>0</xdr:rowOff>
    </xdr:from>
    <xdr:to>
      <xdr:col>5</xdr:col>
      <xdr:colOff>47625</xdr:colOff>
      <xdr:row>57</xdr:row>
      <xdr:rowOff>9525</xdr:rowOff>
    </xdr:to>
    <xdr:pic>
      <xdr:nvPicPr>
        <xdr:cNvPr id="154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57</xdr:row>
      <xdr:rowOff>0</xdr:rowOff>
    </xdr:from>
    <xdr:to>
      <xdr:col>5</xdr:col>
      <xdr:colOff>66675</xdr:colOff>
      <xdr:row>57</xdr:row>
      <xdr:rowOff>9525</xdr:rowOff>
    </xdr:to>
    <xdr:pic>
      <xdr:nvPicPr>
        <xdr:cNvPr id="155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57</xdr:row>
      <xdr:rowOff>0</xdr:rowOff>
    </xdr:from>
    <xdr:to>
      <xdr:col>5</xdr:col>
      <xdr:colOff>85725</xdr:colOff>
      <xdr:row>57</xdr:row>
      <xdr:rowOff>9525</xdr:rowOff>
    </xdr:to>
    <xdr:pic>
      <xdr:nvPicPr>
        <xdr:cNvPr id="156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57</xdr:row>
      <xdr:rowOff>0</xdr:rowOff>
    </xdr:from>
    <xdr:to>
      <xdr:col>5</xdr:col>
      <xdr:colOff>104775</xdr:colOff>
      <xdr:row>57</xdr:row>
      <xdr:rowOff>9525</xdr:rowOff>
    </xdr:to>
    <xdr:pic>
      <xdr:nvPicPr>
        <xdr:cNvPr id="157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57</xdr:row>
      <xdr:rowOff>0</xdr:rowOff>
    </xdr:from>
    <xdr:to>
      <xdr:col>5</xdr:col>
      <xdr:colOff>123825</xdr:colOff>
      <xdr:row>57</xdr:row>
      <xdr:rowOff>9525</xdr:rowOff>
    </xdr:to>
    <xdr:pic>
      <xdr:nvPicPr>
        <xdr:cNvPr id="158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57</xdr:row>
      <xdr:rowOff>0</xdr:rowOff>
    </xdr:from>
    <xdr:to>
      <xdr:col>5</xdr:col>
      <xdr:colOff>142875</xdr:colOff>
      <xdr:row>57</xdr:row>
      <xdr:rowOff>9525</xdr:rowOff>
    </xdr:to>
    <xdr:pic>
      <xdr:nvPicPr>
        <xdr:cNvPr id="159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57</xdr:row>
      <xdr:rowOff>0</xdr:rowOff>
    </xdr:from>
    <xdr:to>
      <xdr:col>5</xdr:col>
      <xdr:colOff>161925</xdr:colOff>
      <xdr:row>57</xdr:row>
      <xdr:rowOff>9525</xdr:rowOff>
    </xdr:to>
    <xdr:pic>
      <xdr:nvPicPr>
        <xdr:cNvPr id="160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57</xdr:row>
      <xdr:rowOff>0</xdr:rowOff>
    </xdr:from>
    <xdr:to>
      <xdr:col>5</xdr:col>
      <xdr:colOff>180975</xdr:colOff>
      <xdr:row>57</xdr:row>
      <xdr:rowOff>9525</xdr:rowOff>
    </xdr:to>
    <xdr:pic>
      <xdr:nvPicPr>
        <xdr:cNvPr id="161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57</xdr:row>
      <xdr:rowOff>0</xdr:rowOff>
    </xdr:from>
    <xdr:to>
      <xdr:col>5</xdr:col>
      <xdr:colOff>200025</xdr:colOff>
      <xdr:row>57</xdr:row>
      <xdr:rowOff>9525</xdr:rowOff>
    </xdr:to>
    <xdr:pic>
      <xdr:nvPicPr>
        <xdr:cNvPr id="162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57</xdr:row>
      <xdr:rowOff>0</xdr:rowOff>
    </xdr:from>
    <xdr:to>
      <xdr:col>5</xdr:col>
      <xdr:colOff>219075</xdr:colOff>
      <xdr:row>57</xdr:row>
      <xdr:rowOff>9525</xdr:rowOff>
    </xdr:to>
    <xdr:pic>
      <xdr:nvPicPr>
        <xdr:cNvPr id="163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57</xdr:row>
      <xdr:rowOff>0</xdr:rowOff>
    </xdr:from>
    <xdr:to>
      <xdr:col>5</xdr:col>
      <xdr:colOff>238125</xdr:colOff>
      <xdr:row>57</xdr:row>
      <xdr:rowOff>9525</xdr:rowOff>
    </xdr:to>
    <xdr:pic>
      <xdr:nvPicPr>
        <xdr:cNvPr id="164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57</xdr:row>
      <xdr:rowOff>0</xdr:rowOff>
    </xdr:from>
    <xdr:to>
      <xdr:col>5</xdr:col>
      <xdr:colOff>257175</xdr:colOff>
      <xdr:row>57</xdr:row>
      <xdr:rowOff>9525</xdr:rowOff>
    </xdr:to>
    <xdr:pic>
      <xdr:nvPicPr>
        <xdr:cNvPr id="165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57</xdr:row>
      <xdr:rowOff>0</xdr:rowOff>
    </xdr:from>
    <xdr:to>
      <xdr:col>5</xdr:col>
      <xdr:colOff>276225</xdr:colOff>
      <xdr:row>57</xdr:row>
      <xdr:rowOff>9525</xdr:rowOff>
    </xdr:to>
    <xdr:pic>
      <xdr:nvPicPr>
        <xdr:cNvPr id="166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57</xdr:row>
      <xdr:rowOff>0</xdr:rowOff>
    </xdr:from>
    <xdr:to>
      <xdr:col>5</xdr:col>
      <xdr:colOff>295275</xdr:colOff>
      <xdr:row>57</xdr:row>
      <xdr:rowOff>9525</xdr:rowOff>
    </xdr:to>
    <xdr:pic>
      <xdr:nvPicPr>
        <xdr:cNvPr id="167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57</xdr:row>
      <xdr:rowOff>0</xdr:rowOff>
    </xdr:from>
    <xdr:to>
      <xdr:col>5</xdr:col>
      <xdr:colOff>314325</xdr:colOff>
      <xdr:row>57</xdr:row>
      <xdr:rowOff>9525</xdr:rowOff>
    </xdr:to>
    <xdr:pic>
      <xdr:nvPicPr>
        <xdr:cNvPr id="168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57</xdr:row>
      <xdr:rowOff>0</xdr:rowOff>
    </xdr:from>
    <xdr:to>
      <xdr:col>5</xdr:col>
      <xdr:colOff>333375</xdr:colOff>
      <xdr:row>57</xdr:row>
      <xdr:rowOff>9525</xdr:rowOff>
    </xdr:to>
    <xdr:pic>
      <xdr:nvPicPr>
        <xdr:cNvPr id="169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57</xdr:row>
      <xdr:rowOff>0</xdr:rowOff>
    </xdr:from>
    <xdr:to>
      <xdr:col>5</xdr:col>
      <xdr:colOff>352425</xdr:colOff>
      <xdr:row>57</xdr:row>
      <xdr:rowOff>9525</xdr:rowOff>
    </xdr:to>
    <xdr:pic>
      <xdr:nvPicPr>
        <xdr:cNvPr id="170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57</xdr:row>
      <xdr:rowOff>0</xdr:rowOff>
    </xdr:from>
    <xdr:to>
      <xdr:col>5</xdr:col>
      <xdr:colOff>371475</xdr:colOff>
      <xdr:row>57</xdr:row>
      <xdr:rowOff>9525</xdr:rowOff>
    </xdr:to>
    <xdr:pic>
      <xdr:nvPicPr>
        <xdr:cNvPr id="171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57</xdr:row>
      <xdr:rowOff>0</xdr:rowOff>
    </xdr:from>
    <xdr:to>
      <xdr:col>5</xdr:col>
      <xdr:colOff>390525</xdr:colOff>
      <xdr:row>57</xdr:row>
      <xdr:rowOff>9525</xdr:rowOff>
    </xdr:to>
    <xdr:pic>
      <xdr:nvPicPr>
        <xdr:cNvPr id="172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57</xdr:row>
      <xdr:rowOff>0</xdr:rowOff>
    </xdr:from>
    <xdr:to>
      <xdr:col>5</xdr:col>
      <xdr:colOff>409575</xdr:colOff>
      <xdr:row>57</xdr:row>
      <xdr:rowOff>9525</xdr:rowOff>
    </xdr:to>
    <xdr:pic>
      <xdr:nvPicPr>
        <xdr:cNvPr id="173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57</xdr:row>
      <xdr:rowOff>0</xdr:rowOff>
    </xdr:from>
    <xdr:to>
      <xdr:col>5</xdr:col>
      <xdr:colOff>428625</xdr:colOff>
      <xdr:row>57</xdr:row>
      <xdr:rowOff>9525</xdr:rowOff>
    </xdr:to>
    <xdr:pic>
      <xdr:nvPicPr>
        <xdr:cNvPr id="174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57</xdr:row>
      <xdr:rowOff>0</xdr:rowOff>
    </xdr:from>
    <xdr:to>
      <xdr:col>5</xdr:col>
      <xdr:colOff>447675</xdr:colOff>
      <xdr:row>57</xdr:row>
      <xdr:rowOff>9525</xdr:rowOff>
    </xdr:to>
    <xdr:pic>
      <xdr:nvPicPr>
        <xdr:cNvPr id="175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57</xdr:row>
      <xdr:rowOff>0</xdr:rowOff>
    </xdr:from>
    <xdr:to>
      <xdr:col>5</xdr:col>
      <xdr:colOff>466725</xdr:colOff>
      <xdr:row>57</xdr:row>
      <xdr:rowOff>9525</xdr:rowOff>
    </xdr:to>
    <xdr:pic>
      <xdr:nvPicPr>
        <xdr:cNvPr id="176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57</xdr:row>
      <xdr:rowOff>0</xdr:rowOff>
    </xdr:from>
    <xdr:to>
      <xdr:col>5</xdr:col>
      <xdr:colOff>485775</xdr:colOff>
      <xdr:row>57</xdr:row>
      <xdr:rowOff>9525</xdr:rowOff>
    </xdr:to>
    <xdr:pic>
      <xdr:nvPicPr>
        <xdr:cNvPr id="177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57</xdr:row>
      <xdr:rowOff>0</xdr:rowOff>
    </xdr:from>
    <xdr:to>
      <xdr:col>5</xdr:col>
      <xdr:colOff>504825</xdr:colOff>
      <xdr:row>57</xdr:row>
      <xdr:rowOff>9525</xdr:rowOff>
    </xdr:to>
    <xdr:pic>
      <xdr:nvPicPr>
        <xdr:cNvPr id="178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57</xdr:row>
      <xdr:rowOff>0</xdr:rowOff>
    </xdr:from>
    <xdr:to>
      <xdr:col>5</xdr:col>
      <xdr:colOff>523875</xdr:colOff>
      <xdr:row>57</xdr:row>
      <xdr:rowOff>9525</xdr:rowOff>
    </xdr:to>
    <xdr:pic>
      <xdr:nvPicPr>
        <xdr:cNvPr id="179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57</xdr:row>
      <xdr:rowOff>0</xdr:rowOff>
    </xdr:from>
    <xdr:to>
      <xdr:col>5</xdr:col>
      <xdr:colOff>542925</xdr:colOff>
      <xdr:row>57</xdr:row>
      <xdr:rowOff>9525</xdr:rowOff>
    </xdr:to>
    <xdr:pic>
      <xdr:nvPicPr>
        <xdr:cNvPr id="180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57</xdr:row>
      <xdr:rowOff>0</xdr:rowOff>
    </xdr:from>
    <xdr:to>
      <xdr:col>5</xdr:col>
      <xdr:colOff>561975</xdr:colOff>
      <xdr:row>57</xdr:row>
      <xdr:rowOff>9525</xdr:rowOff>
    </xdr:to>
    <xdr:pic>
      <xdr:nvPicPr>
        <xdr:cNvPr id="181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57</xdr:row>
      <xdr:rowOff>0</xdr:rowOff>
    </xdr:from>
    <xdr:to>
      <xdr:col>5</xdr:col>
      <xdr:colOff>581025</xdr:colOff>
      <xdr:row>57</xdr:row>
      <xdr:rowOff>9525</xdr:rowOff>
    </xdr:to>
    <xdr:pic>
      <xdr:nvPicPr>
        <xdr:cNvPr id="182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57</xdr:row>
      <xdr:rowOff>0</xdr:rowOff>
    </xdr:from>
    <xdr:to>
      <xdr:col>5</xdr:col>
      <xdr:colOff>600075</xdr:colOff>
      <xdr:row>57</xdr:row>
      <xdr:rowOff>9525</xdr:rowOff>
    </xdr:to>
    <xdr:pic>
      <xdr:nvPicPr>
        <xdr:cNvPr id="183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57</xdr:row>
      <xdr:rowOff>0</xdr:rowOff>
    </xdr:from>
    <xdr:to>
      <xdr:col>5</xdr:col>
      <xdr:colOff>609600</xdr:colOff>
      <xdr:row>57</xdr:row>
      <xdr:rowOff>9525</xdr:rowOff>
    </xdr:to>
    <xdr:pic>
      <xdr:nvPicPr>
        <xdr:cNvPr id="184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57</xdr:row>
      <xdr:rowOff>0</xdr:rowOff>
    </xdr:from>
    <xdr:to>
      <xdr:col>5</xdr:col>
      <xdr:colOff>628650</xdr:colOff>
      <xdr:row>57</xdr:row>
      <xdr:rowOff>9525</xdr:rowOff>
    </xdr:to>
    <xdr:pic>
      <xdr:nvPicPr>
        <xdr:cNvPr id="185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57</xdr:row>
      <xdr:rowOff>0</xdr:rowOff>
    </xdr:from>
    <xdr:to>
      <xdr:col>5</xdr:col>
      <xdr:colOff>647700</xdr:colOff>
      <xdr:row>57</xdr:row>
      <xdr:rowOff>9525</xdr:rowOff>
    </xdr:to>
    <xdr:pic>
      <xdr:nvPicPr>
        <xdr:cNvPr id="186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57</xdr:row>
      <xdr:rowOff>0</xdr:rowOff>
    </xdr:from>
    <xdr:to>
      <xdr:col>5</xdr:col>
      <xdr:colOff>666750</xdr:colOff>
      <xdr:row>57</xdr:row>
      <xdr:rowOff>9525</xdr:rowOff>
    </xdr:to>
    <xdr:pic>
      <xdr:nvPicPr>
        <xdr:cNvPr id="187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57</xdr:row>
      <xdr:rowOff>0</xdr:rowOff>
    </xdr:from>
    <xdr:to>
      <xdr:col>5</xdr:col>
      <xdr:colOff>685800</xdr:colOff>
      <xdr:row>57</xdr:row>
      <xdr:rowOff>9525</xdr:rowOff>
    </xdr:to>
    <xdr:pic>
      <xdr:nvPicPr>
        <xdr:cNvPr id="188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57</xdr:row>
      <xdr:rowOff>0</xdr:rowOff>
    </xdr:from>
    <xdr:to>
      <xdr:col>5</xdr:col>
      <xdr:colOff>704850</xdr:colOff>
      <xdr:row>57</xdr:row>
      <xdr:rowOff>9525</xdr:rowOff>
    </xdr:to>
    <xdr:pic>
      <xdr:nvPicPr>
        <xdr:cNvPr id="189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57</xdr:row>
      <xdr:rowOff>0</xdr:rowOff>
    </xdr:from>
    <xdr:to>
      <xdr:col>5</xdr:col>
      <xdr:colOff>723900</xdr:colOff>
      <xdr:row>57</xdr:row>
      <xdr:rowOff>9525</xdr:rowOff>
    </xdr:to>
    <xdr:pic>
      <xdr:nvPicPr>
        <xdr:cNvPr id="190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57</xdr:row>
      <xdr:rowOff>0</xdr:rowOff>
    </xdr:from>
    <xdr:to>
      <xdr:col>5</xdr:col>
      <xdr:colOff>742950</xdr:colOff>
      <xdr:row>57</xdr:row>
      <xdr:rowOff>9525</xdr:rowOff>
    </xdr:to>
    <xdr:pic>
      <xdr:nvPicPr>
        <xdr:cNvPr id="191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57</xdr:row>
      <xdr:rowOff>0</xdr:rowOff>
    </xdr:from>
    <xdr:to>
      <xdr:col>5</xdr:col>
      <xdr:colOff>762000</xdr:colOff>
      <xdr:row>57</xdr:row>
      <xdr:rowOff>9525</xdr:rowOff>
    </xdr:to>
    <xdr:pic>
      <xdr:nvPicPr>
        <xdr:cNvPr id="192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781050</xdr:colOff>
      <xdr:row>57</xdr:row>
      <xdr:rowOff>0</xdr:rowOff>
    </xdr:from>
    <xdr:to>
      <xdr:col>5</xdr:col>
      <xdr:colOff>781050</xdr:colOff>
      <xdr:row>57</xdr:row>
      <xdr:rowOff>9525</xdr:rowOff>
    </xdr:to>
    <xdr:pic>
      <xdr:nvPicPr>
        <xdr:cNvPr id="193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800100</xdr:colOff>
      <xdr:row>57</xdr:row>
      <xdr:rowOff>0</xdr:rowOff>
    </xdr:from>
    <xdr:to>
      <xdr:col>5</xdr:col>
      <xdr:colOff>800100</xdr:colOff>
      <xdr:row>57</xdr:row>
      <xdr:rowOff>9525</xdr:rowOff>
    </xdr:to>
    <xdr:pic>
      <xdr:nvPicPr>
        <xdr:cNvPr id="194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819150</xdr:colOff>
      <xdr:row>57</xdr:row>
      <xdr:rowOff>0</xdr:rowOff>
    </xdr:from>
    <xdr:to>
      <xdr:col>5</xdr:col>
      <xdr:colOff>819150</xdr:colOff>
      <xdr:row>57</xdr:row>
      <xdr:rowOff>9525</xdr:rowOff>
    </xdr:to>
    <xdr:pic>
      <xdr:nvPicPr>
        <xdr:cNvPr id="195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838200</xdr:colOff>
      <xdr:row>57</xdr:row>
      <xdr:rowOff>0</xdr:rowOff>
    </xdr:from>
    <xdr:to>
      <xdr:col>5</xdr:col>
      <xdr:colOff>838200</xdr:colOff>
      <xdr:row>57</xdr:row>
      <xdr:rowOff>9525</xdr:rowOff>
    </xdr:to>
    <xdr:pic>
      <xdr:nvPicPr>
        <xdr:cNvPr id="196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857250</xdr:colOff>
      <xdr:row>57</xdr:row>
      <xdr:rowOff>0</xdr:rowOff>
    </xdr:from>
    <xdr:to>
      <xdr:col>5</xdr:col>
      <xdr:colOff>857250</xdr:colOff>
      <xdr:row>57</xdr:row>
      <xdr:rowOff>9525</xdr:rowOff>
    </xdr:to>
    <xdr:pic>
      <xdr:nvPicPr>
        <xdr:cNvPr id="197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876300</xdr:colOff>
      <xdr:row>57</xdr:row>
      <xdr:rowOff>0</xdr:rowOff>
    </xdr:from>
    <xdr:to>
      <xdr:col>5</xdr:col>
      <xdr:colOff>876300</xdr:colOff>
      <xdr:row>57</xdr:row>
      <xdr:rowOff>9525</xdr:rowOff>
    </xdr:to>
    <xdr:pic>
      <xdr:nvPicPr>
        <xdr:cNvPr id="198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895350</xdr:colOff>
      <xdr:row>57</xdr:row>
      <xdr:rowOff>0</xdr:rowOff>
    </xdr:from>
    <xdr:to>
      <xdr:col>5</xdr:col>
      <xdr:colOff>895350</xdr:colOff>
      <xdr:row>57</xdr:row>
      <xdr:rowOff>9525</xdr:rowOff>
    </xdr:to>
    <xdr:pic>
      <xdr:nvPicPr>
        <xdr:cNvPr id="199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914400</xdr:colOff>
      <xdr:row>57</xdr:row>
      <xdr:rowOff>0</xdr:rowOff>
    </xdr:from>
    <xdr:to>
      <xdr:col>5</xdr:col>
      <xdr:colOff>914400</xdr:colOff>
      <xdr:row>57</xdr:row>
      <xdr:rowOff>9525</xdr:rowOff>
    </xdr:to>
    <xdr:pic>
      <xdr:nvPicPr>
        <xdr:cNvPr id="200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933450</xdr:colOff>
      <xdr:row>57</xdr:row>
      <xdr:rowOff>0</xdr:rowOff>
    </xdr:from>
    <xdr:to>
      <xdr:col>5</xdr:col>
      <xdr:colOff>933450</xdr:colOff>
      <xdr:row>57</xdr:row>
      <xdr:rowOff>9525</xdr:rowOff>
    </xdr:to>
    <xdr:pic>
      <xdr:nvPicPr>
        <xdr:cNvPr id="201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952500</xdr:colOff>
      <xdr:row>57</xdr:row>
      <xdr:rowOff>0</xdr:rowOff>
    </xdr:from>
    <xdr:to>
      <xdr:col>5</xdr:col>
      <xdr:colOff>952500</xdr:colOff>
      <xdr:row>57</xdr:row>
      <xdr:rowOff>9525</xdr:rowOff>
    </xdr:to>
    <xdr:pic>
      <xdr:nvPicPr>
        <xdr:cNvPr id="202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971550</xdr:colOff>
      <xdr:row>57</xdr:row>
      <xdr:rowOff>0</xdr:rowOff>
    </xdr:from>
    <xdr:to>
      <xdr:col>5</xdr:col>
      <xdr:colOff>971550</xdr:colOff>
      <xdr:row>57</xdr:row>
      <xdr:rowOff>9525</xdr:rowOff>
    </xdr:to>
    <xdr:pic>
      <xdr:nvPicPr>
        <xdr:cNvPr id="203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990600</xdr:colOff>
      <xdr:row>57</xdr:row>
      <xdr:rowOff>0</xdr:rowOff>
    </xdr:from>
    <xdr:to>
      <xdr:col>5</xdr:col>
      <xdr:colOff>990600</xdr:colOff>
      <xdr:row>57</xdr:row>
      <xdr:rowOff>9525</xdr:rowOff>
    </xdr:to>
    <xdr:pic>
      <xdr:nvPicPr>
        <xdr:cNvPr id="204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1009650</xdr:colOff>
      <xdr:row>57</xdr:row>
      <xdr:rowOff>0</xdr:rowOff>
    </xdr:from>
    <xdr:to>
      <xdr:col>5</xdr:col>
      <xdr:colOff>1009650</xdr:colOff>
      <xdr:row>57</xdr:row>
      <xdr:rowOff>9525</xdr:rowOff>
    </xdr:to>
    <xdr:pic>
      <xdr:nvPicPr>
        <xdr:cNvPr id="205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1028700</xdr:colOff>
      <xdr:row>57</xdr:row>
      <xdr:rowOff>0</xdr:rowOff>
    </xdr:from>
    <xdr:to>
      <xdr:col>5</xdr:col>
      <xdr:colOff>1028700</xdr:colOff>
      <xdr:row>57</xdr:row>
      <xdr:rowOff>9525</xdr:rowOff>
    </xdr:to>
    <xdr:pic>
      <xdr:nvPicPr>
        <xdr:cNvPr id="206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1047750</xdr:colOff>
      <xdr:row>57</xdr:row>
      <xdr:rowOff>0</xdr:rowOff>
    </xdr:from>
    <xdr:to>
      <xdr:col>5</xdr:col>
      <xdr:colOff>1047750</xdr:colOff>
      <xdr:row>57</xdr:row>
      <xdr:rowOff>9525</xdr:rowOff>
    </xdr:to>
    <xdr:pic>
      <xdr:nvPicPr>
        <xdr:cNvPr id="207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1066800</xdr:colOff>
      <xdr:row>57</xdr:row>
      <xdr:rowOff>0</xdr:rowOff>
    </xdr:from>
    <xdr:to>
      <xdr:col>5</xdr:col>
      <xdr:colOff>1066800</xdr:colOff>
      <xdr:row>57</xdr:row>
      <xdr:rowOff>9525</xdr:rowOff>
    </xdr:to>
    <xdr:pic>
      <xdr:nvPicPr>
        <xdr:cNvPr id="208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1085850</xdr:colOff>
      <xdr:row>57</xdr:row>
      <xdr:rowOff>0</xdr:rowOff>
    </xdr:from>
    <xdr:to>
      <xdr:col>5</xdr:col>
      <xdr:colOff>1085850</xdr:colOff>
      <xdr:row>57</xdr:row>
      <xdr:rowOff>9525</xdr:rowOff>
    </xdr:to>
    <xdr:pic>
      <xdr:nvPicPr>
        <xdr:cNvPr id="209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1104900</xdr:colOff>
      <xdr:row>57</xdr:row>
      <xdr:rowOff>0</xdr:rowOff>
    </xdr:from>
    <xdr:to>
      <xdr:col>5</xdr:col>
      <xdr:colOff>1104900</xdr:colOff>
      <xdr:row>57</xdr:row>
      <xdr:rowOff>9525</xdr:rowOff>
    </xdr:to>
    <xdr:pic>
      <xdr:nvPicPr>
        <xdr:cNvPr id="210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1123950</xdr:colOff>
      <xdr:row>57</xdr:row>
      <xdr:rowOff>0</xdr:rowOff>
    </xdr:from>
    <xdr:to>
      <xdr:col>5</xdr:col>
      <xdr:colOff>1123950</xdr:colOff>
      <xdr:row>57</xdr:row>
      <xdr:rowOff>9525</xdr:rowOff>
    </xdr:to>
    <xdr:pic>
      <xdr:nvPicPr>
        <xdr:cNvPr id="211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1143000</xdr:colOff>
      <xdr:row>57</xdr:row>
      <xdr:rowOff>0</xdr:rowOff>
    </xdr:from>
    <xdr:to>
      <xdr:col>5</xdr:col>
      <xdr:colOff>1143000</xdr:colOff>
      <xdr:row>57</xdr:row>
      <xdr:rowOff>9525</xdr:rowOff>
    </xdr:to>
    <xdr:pic>
      <xdr:nvPicPr>
        <xdr:cNvPr id="212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1162050</xdr:colOff>
      <xdr:row>57</xdr:row>
      <xdr:rowOff>0</xdr:rowOff>
    </xdr:from>
    <xdr:to>
      <xdr:col>5</xdr:col>
      <xdr:colOff>1162050</xdr:colOff>
      <xdr:row>57</xdr:row>
      <xdr:rowOff>9525</xdr:rowOff>
    </xdr:to>
    <xdr:pic>
      <xdr:nvPicPr>
        <xdr:cNvPr id="213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1181100</xdr:colOff>
      <xdr:row>57</xdr:row>
      <xdr:rowOff>0</xdr:rowOff>
    </xdr:from>
    <xdr:to>
      <xdr:col>5</xdr:col>
      <xdr:colOff>1181100</xdr:colOff>
      <xdr:row>57</xdr:row>
      <xdr:rowOff>9525</xdr:rowOff>
    </xdr:to>
    <xdr:pic>
      <xdr:nvPicPr>
        <xdr:cNvPr id="214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1200150</xdr:colOff>
      <xdr:row>57</xdr:row>
      <xdr:rowOff>0</xdr:rowOff>
    </xdr:from>
    <xdr:to>
      <xdr:col>5</xdr:col>
      <xdr:colOff>1200150</xdr:colOff>
      <xdr:row>57</xdr:row>
      <xdr:rowOff>9525</xdr:rowOff>
    </xdr:to>
    <xdr:pic>
      <xdr:nvPicPr>
        <xdr:cNvPr id="215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1219200</xdr:colOff>
      <xdr:row>57</xdr:row>
      <xdr:rowOff>0</xdr:rowOff>
    </xdr:from>
    <xdr:to>
      <xdr:col>5</xdr:col>
      <xdr:colOff>1219200</xdr:colOff>
      <xdr:row>57</xdr:row>
      <xdr:rowOff>9525</xdr:rowOff>
    </xdr:to>
    <xdr:pic>
      <xdr:nvPicPr>
        <xdr:cNvPr id="216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1238250</xdr:colOff>
      <xdr:row>57</xdr:row>
      <xdr:rowOff>0</xdr:rowOff>
    </xdr:from>
    <xdr:to>
      <xdr:col>5</xdr:col>
      <xdr:colOff>1238250</xdr:colOff>
      <xdr:row>57</xdr:row>
      <xdr:rowOff>9525</xdr:rowOff>
    </xdr:to>
    <xdr:pic>
      <xdr:nvPicPr>
        <xdr:cNvPr id="217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1257300</xdr:colOff>
      <xdr:row>57</xdr:row>
      <xdr:rowOff>0</xdr:rowOff>
    </xdr:from>
    <xdr:to>
      <xdr:col>5</xdr:col>
      <xdr:colOff>1257300</xdr:colOff>
      <xdr:row>57</xdr:row>
      <xdr:rowOff>9525</xdr:rowOff>
    </xdr:to>
    <xdr:pic>
      <xdr:nvPicPr>
        <xdr:cNvPr id="218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1276350</xdr:colOff>
      <xdr:row>57</xdr:row>
      <xdr:rowOff>0</xdr:rowOff>
    </xdr:from>
    <xdr:to>
      <xdr:col>5</xdr:col>
      <xdr:colOff>1276350</xdr:colOff>
      <xdr:row>57</xdr:row>
      <xdr:rowOff>9525</xdr:rowOff>
    </xdr:to>
    <xdr:pic>
      <xdr:nvPicPr>
        <xdr:cNvPr id="219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1295400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220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1314450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221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222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1352550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223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1371600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224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57</xdr:row>
      <xdr:rowOff>0</xdr:rowOff>
    </xdr:from>
    <xdr:to>
      <xdr:col>5</xdr:col>
      <xdr:colOff>0</xdr:colOff>
      <xdr:row>57</xdr:row>
      <xdr:rowOff>9525</xdr:rowOff>
    </xdr:to>
    <xdr:pic>
      <xdr:nvPicPr>
        <xdr:cNvPr id="225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57</xdr:row>
      <xdr:rowOff>0</xdr:rowOff>
    </xdr:from>
    <xdr:to>
      <xdr:col>5</xdr:col>
      <xdr:colOff>0</xdr:colOff>
      <xdr:row>57</xdr:row>
      <xdr:rowOff>9525</xdr:rowOff>
    </xdr:to>
    <xdr:pic>
      <xdr:nvPicPr>
        <xdr:cNvPr id="226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57</xdr:row>
      <xdr:rowOff>0</xdr:rowOff>
    </xdr:from>
    <xdr:to>
      <xdr:col>5</xdr:col>
      <xdr:colOff>0</xdr:colOff>
      <xdr:row>57</xdr:row>
      <xdr:rowOff>9525</xdr:rowOff>
    </xdr:to>
    <xdr:pic>
      <xdr:nvPicPr>
        <xdr:cNvPr id="227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10925" y="1104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9525</xdr:colOff>
      <xdr:row>128</xdr:row>
      <xdr:rowOff>9525</xdr:rowOff>
    </xdr:to>
    <xdr:pic>
      <xdr:nvPicPr>
        <xdr:cNvPr id="228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128</xdr:row>
      <xdr:rowOff>0</xdr:rowOff>
    </xdr:from>
    <xdr:to>
      <xdr:col>5</xdr:col>
      <xdr:colOff>28575</xdr:colOff>
      <xdr:row>128</xdr:row>
      <xdr:rowOff>9525</xdr:rowOff>
    </xdr:to>
    <xdr:pic>
      <xdr:nvPicPr>
        <xdr:cNvPr id="229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128</xdr:row>
      <xdr:rowOff>0</xdr:rowOff>
    </xdr:from>
    <xdr:to>
      <xdr:col>5</xdr:col>
      <xdr:colOff>47625</xdr:colOff>
      <xdr:row>128</xdr:row>
      <xdr:rowOff>9525</xdr:rowOff>
    </xdr:to>
    <xdr:pic>
      <xdr:nvPicPr>
        <xdr:cNvPr id="230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128</xdr:row>
      <xdr:rowOff>0</xdr:rowOff>
    </xdr:from>
    <xdr:to>
      <xdr:col>5</xdr:col>
      <xdr:colOff>66675</xdr:colOff>
      <xdr:row>128</xdr:row>
      <xdr:rowOff>9525</xdr:rowOff>
    </xdr:to>
    <xdr:pic>
      <xdr:nvPicPr>
        <xdr:cNvPr id="231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128</xdr:row>
      <xdr:rowOff>0</xdr:rowOff>
    </xdr:from>
    <xdr:to>
      <xdr:col>5</xdr:col>
      <xdr:colOff>85725</xdr:colOff>
      <xdr:row>128</xdr:row>
      <xdr:rowOff>9525</xdr:rowOff>
    </xdr:to>
    <xdr:pic>
      <xdr:nvPicPr>
        <xdr:cNvPr id="232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128</xdr:row>
      <xdr:rowOff>0</xdr:rowOff>
    </xdr:from>
    <xdr:to>
      <xdr:col>5</xdr:col>
      <xdr:colOff>104775</xdr:colOff>
      <xdr:row>128</xdr:row>
      <xdr:rowOff>9525</xdr:rowOff>
    </xdr:to>
    <xdr:pic>
      <xdr:nvPicPr>
        <xdr:cNvPr id="233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128</xdr:row>
      <xdr:rowOff>0</xdr:rowOff>
    </xdr:from>
    <xdr:to>
      <xdr:col>5</xdr:col>
      <xdr:colOff>123825</xdr:colOff>
      <xdr:row>128</xdr:row>
      <xdr:rowOff>9525</xdr:rowOff>
    </xdr:to>
    <xdr:pic>
      <xdr:nvPicPr>
        <xdr:cNvPr id="234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128</xdr:row>
      <xdr:rowOff>0</xdr:rowOff>
    </xdr:from>
    <xdr:to>
      <xdr:col>5</xdr:col>
      <xdr:colOff>142875</xdr:colOff>
      <xdr:row>128</xdr:row>
      <xdr:rowOff>9525</xdr:rowOff>
    </xdr:to>
    <xdr:pic>
      <xdr:nvPicPr>
        <xdr:cNvPr id="235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128</xdr:row>
      <xdr:rowOff>0</xdr:rowOff>
    </xdr:from>
    <xdr:to>
      <xdr:col>5</xdr:col>
      <xdr:colOff>161925</xdr:colOff>
      <xdr:row>128</xdr:row>
      <xdr:rowOff>9525</xdr:rowOff>
    </xdr:to>
    <xdr:pic>
      <xdr:nvPicPr>
        <xdr:cNvPr id="236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128</xdr:row>
      <xdr:rowOff>0</xdr:rowOff>
    </xdr:from>
    <xdr:to>
      <xdr:col>5</xdr:col>
      <xdr:colOff>180975</xdr:colOff>
      <xdr:row>128</xdr:row>
      <xdr:rowOff>9525</xdr:rowOff>
    </xdr:to>
    <xdr:pic>
      <xdr:nvPicPr>
        <xdr:cNvPr id="237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128</xdr:row>
      <xdr:rowOff>0</xdr:rowOff>
    </xdr:from>
    <xdr:to>
      <xdr:col>5</xdr:col>
      <xdr:colOff>200025</xdr:colOff>
      <xdr:row>128</xdr:row>
      <xdr:rowOff>9525</xdr:rowOff>
    </xdr:to>
    <xdr:pic>
      <xdr:nvPicPr>
        <xdr:cNvPr id="238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128</xdr:row>
      <xdr:rowOff>0</xdr:rowOff>
    </xdr:from>
    <xdr:to>
      <xdr:col>5</xdr:col>
      <xdr:colOff>219075</xdr:colOff>
      <xdr:row>128</xdr:row>
      <xdr:rowOff>9525</xdr:rowOff>
    </xdr:to>
    <xdr:pic>
      <xdr:nvPicPr>
        <xdr:cNvPr id="239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128</xdr:row>
      <xdr:rowOff>0</xdr:rowOff>
    </xdr:from>
    <xdr:to>
      <xdr:col>5</xdr:col>
      <xdr:colOff>238125</xdr:colOff>
      <xdr:row>128</xdr:row>
      <xdr:rowOff>9525</xdr:rowOff>
    </xdr:to>
    <xdr:pic>
      <xdr:nvPicPr>
        <xdr:cNvPr id="240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128</xdr:row>
      <xdr:rowOff>0</xdr:rowOff>
    </xdr:from>
    <xdr:to>
      <xdr:col>5</xdr:col>
      <xdr:colOff>257175</xdr:colOff>
      <xdr:row>128</xdr:row>
      <xdr:rowOff>9525</xdr:rowOff>
    </xdr:to>
    <xdr:pic>
      <xdr:nvPicPr>
        <xdr:cNvPr id="241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128</xdr:row>
      <xdr:rowOff>0</xdr:rowOff>
    </xdr:from>
    <xdr:to>
      <xdr:col>5</xdr:col>
      <xdr:colOff>276225</xdr:colOff>
      <xdr:row>128</xdr:row>
      <xdr:rowOff>9525</xdr:rowOff>
    </xdr:to>
    <xdr:pic>
      <xdr:nvPicPr>
        <xdr:cNvPr id="242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128</xdr:row>
      <xdr:rowOff>0</xdr:rowOff>
    </xdr:from>
    <xdr:to>
      <xdr:col>5</xdr:col>
      <xdr:colOff>295275</xdr:colOff>
      <xdr:row>128</xdr:row>
      <xdr:rowOff>9525</xdr:rowOff>
    </xdr:to>
    <xdr:pic>
      <xdr:nvPicPr>
        <xdr:cNvPr id="243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128</xdr:row>
      <xdr:rowOff>0</xdr:rowOff>
    </xdr:from>
    <xdr:to>
      <xdr:col>5</xdr:col>
      <xdr:colOff>314325</xdr:colOff>
      <xdr:row>128</xdr:row>
      <xdr:rowOff>9525</xdr:rowOff>
    </xdr:to>
    <xdr:pic>
      <xdr:nvPicPr>
        <xdr:cNvPr id="244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128</xdr:row>
      <xdr:rowOff>0</xdr:rowOff>
    </xdr:from>
    <xdr:to>
      <xdr:col>5</xdr:col>
      <xdr:colOff>333375</xdr:colOff>
      <xdr:row>128</xdr:row>
      <xdr:rowOff>9525</xdr:rowOff>
    </xdr:to>
    <xdr:pic>
      <xdr:nvPicPr>
        <xdr:cNvPr id="245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128</xdr:row>
      <xdr:rowOff>0</xdr:rowOff>
    </xdr:from>
    <xdr:to>
      <xdr:col>5</xdr:col>
      <xdr:colOff>352425</xdr:colOff>
      <xdr:row>128</xdr:row>
      <xdr:rowOff>9525</xdr:rowOff>
    </xdr:to>
    <xdr:pic>
      <xdr:nvPicPr>
        <xdr:cNvPr id="246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128</xdr:row>
      <xdr:rowOff>0</xdr:rowOff>
    </xdr:from>
    <xdr:to>
      <xdr:col>5</xdr:col>
      <xdr:colOff>371475</xdr:colOff>
      <xdr:row>128</xdr:row>
      <xdr:rowOff>9525</xdr:rowOff>
    </xdr:to>
    <xdr:pic>
      <xdr:nvPicPr>
        <xdr:cNvPr id="247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128</xdr:row>
      <xdr:rowOff>0</xdr:rowOff>
    </xdr:from>
    <xdr:to>
      <xdr:col>5</xdr:col>
      <xdr:colOff>390525</xdr:colOff>
      <xdr:row>128</xdr:row>
      <xdr:rowOff>9525</xdr:rowOff>
    </xdr:to>
    <xdr:pic>
      <xdr:nvPicPr>
        <xdr:cNvPr id="248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128</xdr:row>
      <xdr:rowOff>0</xdr:rowOff>
    </xdr:from>
    <xdr:to>
      <xdr:col>5</xdr:col>
      <xdr:colOff>409575</xdr:colOff>
      <xdr:row>128</xdr:row>
      <xdr:rowOff>9525</xdr:rowOff>
    </xdr:to>
    <xdr:pic>
      <xdr:nvPicPr>
        <xdr:cNvPr id="249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128</xdr:row>
      <xdr:rowOff>0</xdr:rowOff>
    </xdr:from>
    <xdr:to>
      <xdr:col>5</xdr:col>
      <xdr:colOff>428625</xdr:colOff>
      <xdr:row>128</xdr:row>
      <xdr:rowOff>9525</xdr:rowOff>
    </xdr:to>
    <xdr:pic>
      <xdr:nvPicPr>
        <xdr:cNvPr id="250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128</xdr:row>
      <xdr:rowOff>0</xdr:rowOff>
    </xdr:from>
    <xdr:to>
      <xdr:col>5</xdr:col>
      <xdr:colOff>447675</xdr:colOff>
      <xdr:row>128</xdr:row>
      <xdr:rowOff>9525</xdr:rowOff>
    </xdr:to>
    <xdr:pic>
      <xdr:nvPicPr>
        <xdr:cNvPr id="251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128</xdr:row>
      <xdr:rowOff>0</xdr:rowOff>
    </xdr:from>
    <xdr:to>
      <xdr:col>5</xdr:col>
      <xdr:colOff>466725</xdr:colOff>
      <xdr:row>128</xdr:row>
      <xdr:rowOff>9525</xdr:rowOff>
    </xdr:to>
    <xdr:pic>
      <xdr:nvPicPr>
        <xdr:cNvPr id="252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128</xdr:row>
      <xdr:rowOff>0</xdr:rowOff>
    </xdr:from>
    <xdr:to>
      <xdr:col>5</xdr:col>
      <xdr:colOff>485775</xdr:colOff>
      <xdr:row>128</xdr:row>
      <xdr:rowOff>9525</xdr:rowOff>
    </xdr:to>
    <xdr:pic>
      <xdr:nvPicPr>
        <xdr:cNvPr id="253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128</xdr:row>
      <xdr:rowOff>0</xdr:rowOff>
    </xdr:from>
    <xdr:to>
      <xdr:col>5</xdr:col>
      <xdr:colOff>504825</xdr:colOff>
      <xdr:row>128</xdr:row>
      <xdr:rowOff>9525</xdr:rowOff>
    </xdr:to>
    <xdr:pic>
      <xdr:nvPicPr>
        <xdr:cNvPr id="254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128</xdr:row>
      <xdr:rowOff>0</xdr:rowOff>
    </xdr:from>
    <xdr:to>
      <xdr:col>5</xdr:col>
      <xdr:colOff>523875</xdr:colOff>
      <xdr:row>128</xdr:row>
      <xdr:rowOff>9525</xdr:rowOff>
    </xdr:to>
    <xdr:pic>
      <xdr:nvPicPr>
        <xdr:cNvPr id="255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128</xdr:row>
      <xdr:rowOff>0</xdr:rowOff>
    </xdr:from>
    <xdr:to>
      <xdr:col>5</xdr:col>
      <xdr:colOff>542925</xdr:colOff>
      <xdr:row>128</xdr:row>
      <xdr:rowOff>9525</xdr:rowOff>
    </xdr:to>
    <xdr:pic>
      <xdr:nvPicPr>
        <xdr:cNvPr id="256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128</xdr:row>
      <xdr:rowOff>0</xdr:rowOff>
    </xdr:from>
    <xdr:to>
      <xdr:col>5</xdr:col>
      <xdr:colOff>561975</xdr:colOff>
      <xdr:row>128</xdr:row>
      <xdr:rowOff>9525</xdr:rowOff>
    </xdr:to>
    <xdr:pic>
      <xdr:nvPicPr>
        <xdr:cNvPr id="257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128</xdr:row>
      <xdr:rowOff>0</xdr:rowOff>
    </xdr:from>
    <xdr:to>
      <xdr:col>5</xdr:col>
      <xdr:colOff>581025</xdr:colOff>
      <xdr:row>128</xdr:row>
      <xdr:rowOff>9525</xdr:rowOff>
    </xdr:to>
    <xdr:pic>
      <xdr:nvPicPr>
        <xdr:cNvPr id="258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128</xdr:row>
      <xdr:rowOff>0</xdr:rowOff>
    </xdr:from>
    <xdr:to>
      <xdr:col>5</xdr:col>
      <xdr:colOff>600075</xdr:colOff>
      <xdr:row>128</xdr:row>
      <xdr:rowOff>9525</xdr:rowOff>
    </xdr:to>
    <xdr:pic>
      <xdr:nvPicPr>
        <xdr:cNvPr id="259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128</xdr:row>
      <xdr:rowOff>0</xdr:rowOff>
    </xdr:from>
    <xdr:to>
      <xdr:col>5</xdr:col>
      <xdr:colOff>609600</xdr:colOff>
      <xdr:row>128</xdr:row>
      <xdr:rowOff>9525</xdr:rowOff>
    </xdr:to>
    <xdr:pic>
      <xdr:nvPicPr>
        <xdr:cNvPr id="260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128</xdr:row>
      <xdr:rowOff>0</xdr:rowOff>
    </xdr:from>
    <xdr:to>
      <xdr:col>5</xdr:col>
      <xdr:colOff>628650</xdr:colOff>
      <xdr:row>128</xdr:row>
      <xdr:rowOff>9525</xdr:rowOff>
    </xdr:to>
    <xdr:pic>
      <xdr:nvPicPr>
        <xdr:cNvPr id="26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128</xdr:row>
      <xdr:rowOff>0</xdr:rowOff>
    </xdr:from>
    <xdr:to>
      <xdr:col>5</xdr:col>
      <xdr:colOff>647700</xdr:colOff>
      <xdr:row>128</xdr:row>
      <xdr:rowOff>9525</xdr:rowOff>
    </xdr:to>
    <xdr:pic>
      <xdr:nvPicPr>
        <xdr:cNvPr id="26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128</xdr:row>
      <xdr:rowOff>0</xdr:rowOff>
    </xdr:from>
    <xdr:to>
      <xdr:col>5</xdr:col>
      <xdr:colOff>666750</xdr:colOff>
      <xdr:row>128</xdr:row>
      <xdr:rowOff>9525</xdr:rowOff>
    </xdr:to>
    <xdr:pic>
      <xdr:nvPicPr>
        <xdr:cNvPr id="26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128</xdr:row>
      <xdr:rowOff>0</xdr:rowOff>
    </xdr:from>
    <xdr:to>
      <xdr:col>5</xdr:col>
      <xdr:colOff>685800</xdr:colOff>
      <xdr:row>128</xdr:row>
      <xdr:rowOff>9525</xdr:rowOff>
    </xdr:to>
    <xdr:pic>
      <xdr:nvPicPr>
        <xdr:cNvPr id="26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128</xdr:row>
      <xdr:rowOff>0</xdr:rowOff>
    </xdr:from>
    <xdr:to>
      <xdr:col>5</xdr:col>
      <xdr:colOff>704850</xdr:colOff>
      <xdr:row>128</xdr:row>
      <xdr:rowOff>9525</xdr:rowOff>
    </xdr:to>
    <xdr:pic>
      <xdr:nvPicPr>
        <xdr:cNvPr id="26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128</xdr:row>
      <xdr:rowOff>0</xdr:rowOff>
    </xdr:from>
    <xdr:to>
      <xdr:col>5</xdr:col>
      <xdr:colOff>723900</xdr:colOff>
      <xdr:row>128</xdr:row>
      <xdr:rowOff>9525</xdr:rowOff>
    </xdr:to>
    <xdr:pic>
      <xdr:nvPicPr>
        <xdr:cNvPr id="26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128</xdr:row>
      <xdr:rowOff>0</xdr:rowOff>
    </xdr:from>
    <xdr:to>
      <xdr:col>5</xdr:col>
      <xdr:colOff>742950</xdr:colOff>
      <xdr:row>128</xdr:row>
      <xdr:rowOff>9525</xdr:rowOff>
    </xdr:to>
    <xdr:pic>
      <xdr:nvPicPr>
        <xdr:cNvPr id="26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268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269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270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271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272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273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274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275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276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277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278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279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280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281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282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283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284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285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286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287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288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289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290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291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292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293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294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295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296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297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298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299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300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301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302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303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304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305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723</xdr:row>
      <xdr:rowOff>0</xdr:rowOff>
    </xdr:from>
    <xdr:to>
      <xdr:col>5</xdr:col>
      <xdr:colOff>723900</xdr:colOff>
      <xdr:row>723</xdr:row>
      <xdr:rowOff>9525</xdr:rowOff>
    </xdr:to>
    <xdr:pic>
      <xdr:nvPicPr>
        <xdr:cNvPr id="306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723</xdr:row>
      <xdr:rowOff>0</xdr:rowOff>
    </xdr:from>
    <xdr:to>
      <xdr:col>5</xdr:col>
      <xdr:colOff>742950</xdr:colOff>
      <xdr:row>723</xdr:row>
      <xdr:rowOff>9525</xdr:rowOff>
    </xdr:to>
    <xdr:pic>
      <xdr:nvPicPr>
        <xdr:cNvPr id="307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723</xdr:row>
      <xdr:rowOff>0</xdr:rowOff>
    </xdr:from>
    <xdr:to>
      <xdr:col>5</xdr:col>
      <xdr:colOff>762000</xdr:colOff>
      <xdr:row>723</xdr:row>
      <xdr:rowOff>9525</xdr:rowOff>
    </xdr:to>
    <xdr:pic>
      <xdr:nvPicPr>
        <xdr:cNvPr id="308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781050</xdr:colOff>
      <xdr:row>723</xdr:row>
      <xdr:rowOff>0</xdr:rowOff>
    </xdr:from>
    <xdr:to>
      <xdr:col>5</xdr:col>
      <xdr:colOff>781050</xdr:colOff>
      <xdr:row>723</xdr:row>
      <xdr:rowOff>9525</xdr:rowOff>
    </xdr:to>
    <xdr:pic>
      <xdr:nvPicPr>
        <xdr:cNvPr id="309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800100</xdr:colOff>
      <xdr:row>723</xdr:row>
      <xdr:rowOff>0</xdr:rowOff>
    </xdr:from>
    <xdr:to>
      <xdr:col>5</xdr:col>
      <xdr:colOff>800100</xdr:colOff>
      <xdr:row>723</xdr:row>
      <xdr:rowOff>9525</xdr:rowOff>
    </xdr:to>
    <xdr:pic>
      <xdr:nvPicPr>
        <xdr:cNvPr id="310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819150</xdr:colOff>
      <xdr:row>723</xdr:row>
      <xdr:rowOff>0</xdr:rowOff>
    </xdr:from>
    <xdr:to>
      <xdr:col>5</xdr:col>
      <xdr:colOff>819150</xdr:colOff>
      <xdr:row>723</xdr:row>
      <xdr:rowOff>9525</xdr:rowOff>
    </xdr:to>
    <xdr:pic>
      <xdr:nvPicPr>
        <xdr:cNvPr id="311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838200</xdr:colOff>
      <xdr:row>723</xdr:row>
      <xdr:rowOff>0</xdr:rowOff>
    </xdr:from>
    <xdr:to>
      <xdr:col>5</xdr:col>
      <xdr:colOff>838200</xdr:colOff>
      <xdr:row>723</xdr:row>
      <xdr:rowOff>9525</xdr:rowOff>
    </xdr:to>
    <xdr:pic>
      <xdr:nvPicPr>
        <xdr:cNvPr id="312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857250</xdr:colOff>
      <xdr:row>723</xdr:row>
      <xdr:rowOff>0</xdr:rowOff>
    </xdr:from>
    <xdr:to>
      <xdr:col>5</xdr:col>
      <xdr:colOff>857250</xdr:colOff>
      <xdr:row>723</xdr:row>
      <xdr:rowOff>9525</xdr:rowOff>
    </xdr:to>
    <xdr:pic>
      <xdr:nvPicPr>
        <xdr:cNvPr id="313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876300</xdr:colOff>
      <xdr:row>723</xdr:row>
      <xdr:rowOff>0</xdr:rowOff>
    </xdr:from>
    <xdr:to>
      <xdr:col>5</xdr:col>
      <xdr:colOff>876300</xdr:colOff>
      <xdr:row>723</xdr:row>
      <xdr:rowOff>9525</xdr:rowOff>
    </xdr:to>
    <xdr:pic>
      <xdr:nvPicPr>
        <xdr:cNvPr id="314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895350</xdr:colOff>
      <xdr:row>723</xdr:row>
      <xdr:rowOff>0</xdr:rowOff>
    </xdr:from>
    <xdr:to>
      <xdr:col>5</xdr:col>
      <xdr:colOff>895350</xdr:colOff>
      <xdr:row>723</xdr:row>
      <xdr:rowOff>9525</xdr:rowOff>
    </xdr:to>
    <xdr:pic>
      <xdr:nvPicPr>
        <xdr:cNvPr id="315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914400</xdr:colOff>
      <xdr:row>723</xdr:row>
      <xdr:rowOff>0</xdr:rowOff>
    </xdr:from>
    <xdr:to>
      <xdr:col>5</xdr:col>
      <xdr:colOff>914400</xdr:colOff>
      <xdr:row>723</xdr:row>
      <xdr:rowOff>9525</xdr:rowOff>
    </xdr:to>
    <xdr:pic>
      <xdr:nvPicPr>
        <xdr:cNvPr id="316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933450</xdr:colOff>
      <xdr:row>723</xdr:row>
      <xdr:rowOff>0</xdr:rowOff>
    </xdr:from>
    <xdr:to>
      <xdr:col>5</xdr:col>
      <xdr:colOff>933450</xdr:colOff>
      <xdr:row>723</xdr:row>
      <xdr:rowOff>9525</xdr:rowOff>
    </xdr:to>
    <xdr:pic>
      <xdr:nvPicPr>
        <xdr:cNvPr id="317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952500</xdr:colOff>
      <xdr:row>723</xdr:row>
      <xdr:rowOff>0</xdr:rowOff>
    </xdr:from>
    <xdr:to>
      <xdr:col>5</xdr:col>
      <xdr:colOff>952500</xdr:colOff>
      <xdr:row>723</xdr:row>
      <xdr:rowOff>9525</xdr:rowOff>
    </xdr:to>
    <xdr:pic>
      <xdr:nvPicPr>
        <xdr:cNvPr id="318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971550</xdr:colOff>
      <xdr:row>723</xdr:row>
      <xdr:rowOff>0</xdr:rowOff>
    </xdr:from>
    <xdr:to>
      <xdr:col>5</xdr:col>
      <xdr:colOff>971550</xdr:colOff>
      <xdr:row>723</xdr:row>
      <xdr:rowOff>9525</xdr:rowOff>
    </xdr:to>
    <xdr:pic>
      <xdr:nvPicPr>
        <xdr:cNvPr id="319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990600</xdr:colOff>
      <xdr:row>723</xdr:row>
      <xdr:rowOff>0</xdr:rowOff>
    </xdr:from>
    <xdr:to>
      <xdr:col>5</xdr:col>
      <xdr:colOff>990600</xdr:colOff>
      <xdr:row>723</xdr:row>
      <xdr:rowOff>9525</xdr:rowOff>
    </xdr:to>
    <xdr:pic>
      <xdr:nvPicPr>
        <xdr:cNvPr id="320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1009650</xdr:colOff>
      <xdr:row>723</xdr:row>
      <xdr:rowOff>0</xdr:rowOff>
    </xdr:from>
    <xdr:to>
      <xdr:col>5</xdr:col>
      <xdr:colOff>1009650</xdr:colOff>
      <xdr:row>723</xdr:row>
      <xdr:rowOff>9525</xdr:rowOff>
    </xdr:to>
    <xdr:pic>
      <xdr:nvPicPr>
        <xdr:cNvPr id="321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1028700</xdr:colOff>
      <xdr:row>723</xdr:row>
      <xdr:rowOff>0</xdr:rowOff>
    </xdr:from>
    <xdr:to>
      <xdr:col>5</xdr:col>
      <xdr:colOff>1028700</xdr:colOff>
      <xdr:row>723</xdr:row>
      <xdr:rowOff>9525</xdr:rowOff>
    </xdr:to>
    <xdr:pic>
      <xdr:nvPicPr>
        <xdr:cNvPr id="322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1047750</xdr:colOff>
      <xdr:row>723</xdr:row>
      <xdr:rowOff>0</xdr:rowOff>
    </xdr:from>
    <xdr:to>
      <xdr:col>5</xdr:col>
      <xdr:colOff>1047750</xdr:colOff>
      <xdr:row>723</xdr:row>
      <xdr:rowOff>9525</xdr:rowOff>
    </xdr:to>
    <xdr:pic>
      <xdr:nvPicPr>
        <xdr:cNvPr id="323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1066800</xdr:colOff>
      <xdr:row>723</xdr:row>
      <xdr:rowOff>0</xdr:rowOff>
    </xdr:from>
    <xdr:to>
      <xdr:col>5</xdr:col>
      <xdr:colOff>1066800</xdr:colOff>
      <xdr:row>723</xdr:row>
      <xdr:rowOff>9525</xdr:rowOff>
    </xdr:to>
    <xdr:pic>
      <xdr:nvPicPr>
        <xdr:cNvPr id="324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1085850</xdr:colOff>
      <xdr:row>723</xdr:row>
      <xdr:rowOff>0</xdr:rowOff>
    </xdr:from>
    <xdr:to>
      <xdr:col>5</xdr:col>
      <xdr:colOff>1085850</xdr:colOff>
      <xdr:row>723</xdr:row>
      <xdr:rowOff>9525</xdr:rowOff>
    </xdr:to>
    <xdr:pic>
      <xdr:nvPicPr>
        <xdr:cNvPr id="325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1104900</xdr:colOff>
      <xdr:row>723</xdr:row>
      <xdr:rowOff>0</xdr:rowOff>
    </xdr:from>
    <xdr:to>
      <xdr:col>5</xdr:col>
      <xdr:colOff>1104900</xdr:colOff>
      <xdr:row>723</xdr:row>
      <xdr:rowOff>9525</xdr:rowOff>
    </xdr:to>
    <xdr:pic>
      <xdr:nvPicPr>
        <xdr:cNvPr id="326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1123950</xdr:colOff>
      <xdr:row>723</xdr:row>
      <xdr:rowOff>0</xdr:rowOff>
    </xdr:from>
    <xdr:to>
      <xdr:col>5</xdr:col>
      <xdr:colOff>1123950</xdr:colOff>
      <xdr:row>723</xdr:row>
      <xdr:rowOff>9525</xdr:rowOff>
    </xdr:to>
    <xdr:pic>
      <xdr:nvPicPr>
        <xdr:cNvPr id="327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1143000</xdr:colOff>
      <xdr:row>723</xdr:row>
      <xdr:rowOff>0</xdr:rowOff>
    </xdr:from>
    <xdr:to>
      <xdr:col>5</xdr:col>
      <xdr:colOff>1143000</xdr:colOff>
      <xdr:row>723</xdr:row>
      <xdr:rowOff>9525</xdr:rowOff>
    </xdr:to>
    <xdr:pic>
      <xdr:nvPicPr>
        <xdr:cNvPr id="328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1162050</xdr:colOff>
      <xdr:row>723</xdr:row>
      <xdr:rowOff>0</xdr:rowOff>
    </xdr:from>
    <xdr:to>
      <xdr:col>5</xdr:col>
      <xdr:colOff>1162050</xdr:colOff>
      <xdr:row>723</xdr:row>
      <xdr:rowOff>9525</xdr:rowOff>
    </xdr:to>
    <xdr:pic>
      <xdr:nvPicPr>
        <xdr:cNvPr id="329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1181100</xdr:colOff>
      <xdr:row>723</xdr:row>
      <xdr:rowOff>0</xdr:rowOff>
    </xdr:from>
    <xdr:to>
      <xdr:col>5</xdr:col>
      <xdr:colOff>1181100</xdr:colOff>
      <xdr:row>723</xdr:row>
      <xdr:rowOff>9525</xdr:rowOff>
    </xdr:to>
    <xdr:pic>
      <xdr:nvPicPr>
        <xdr:cNvPr id="330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1200150</xdr:colOff>
      <xdr:row>723</xdr:row>
      <xdr:rowOff>0</xdr:rowOff>
    </xdr:from>
    <xdr:to>
      <xdr:col>5</xdr:col>
      <xdr:colOff>1200150</xdr:colOff>
      <xdr:row>723</xdr:row>
      <xdr:rowOff>9525</xdr:rowOff>
    </xdr:to>
    <xdr:pic>
      <xdr:nvPicPr>
        <xdr:cNvPr id="331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1219200</xdr:colOff>
      <xdr:row>723</xdr:row>
      <xdr:rowOff>0</xdr:rowOff>
    </xdr:from>
    <xdr:to>
      <xdr:col>5</xdr:col>
      <xdr:colOff>1219200</xdr:colOff>
      <xdr:row>723</xdr:row>
      <xdr:rowOff>9525</xdr:rowOff>
    </xdr:to>
    <xdr:pic>
      <xdr:nvPicPr>
        <xdr:cNvPr id="332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1238250</xdr:colOff>
      <xdr:row>723</xdr:row>
      <xdr:rowOff>0</xdr:rowOff>
    </xdr:from>
    <xdr:to>
      <xdr:col>5</xdr:col>
      <xdr:colOff>1238250</xdr:colOff>
      <xdr:row>723</xdr:row>
      <xdr:rowOff>9525</xdr:rowOff>
    </xdr:to>
    <xdr:pic>
      <xdr:nvPicPr>
        <xdr:cNvPr id="333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1257300</xdr:colOff>
      <xdr:row>723</xdr:row>
      <xdr:rowOff>0</xdr:rowOff>
    </xdr:from>
    <xdr:to>
      <xdr:col>5</xdr:col>
      <xdr:colOff>1257300</xdr:colOff>
      <xdr:row>723</xdr:row>
      <xdr:rowOff>9525</xdr:rowOff>
    </xdr:to>
    <xdr:pic>
      <xdr:nvPicPr>
        <xdr:cNvPr id="334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1276350</xdr:colOff>
      <xdr:row>723</xdr:row>
      <xdr:rowOff>0</xdr:rowOff>
    </xdr:from>
    <xdr:to>
      <xdr:col>5</xdr:col>
      <xdr:colOff>1276350</xdr:colOff>
      <xdr:row>723</xdr:row>
      <xdr:rowOff>9525</xdr:rowOff>
    </xdr:to>
    <xdr:pic>
      <xdr:nvPicPr>
        <xdr:cNvPr id="335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1295400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336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1314450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337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338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1352550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339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1371600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340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723</xdr:row>
      <xdr:rowOff>0</xdr:rowOff>
    </xdr:from>
    <xdr:to>
      <xdr:col>5</xdr:col>
      <xdr:colOff>0</xdr:colOff>
      <xdr:row>723</xdr:row>
      <xdr:rowOff>9525</xdr:rowOff>
    </xdr:to>
    <xdr:pic>
      <xdr:nvPicPr>
        <xdr:cNvPr id="341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723</xdr:row>
      <xdr:rowOff>0</xdr:rowOff>
    </xdr:from>
    <xdr:to>
      <xdr:col>5</xdr:col>
      <xdr:colOff>0</xdr:colOff>
      <xdr:row>723</xdr:row>
      <xdr:rowOff>9525</xdr:rowOff>
    </xdr:to>
    <xdr:pic>
      <xdr:nvPicPr>
        <xdr:cNvPr id="342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723</xdr:row>
      <xdr:rowOff>0</xdr:rowOff>
    </xdr:from>
    <xdr:to>
      <xdr:col>5</xdr:col>
      <xdr:colOff>0</xdr:colOff>
      <xdr:row>723</xdr:row>
      <xdr:rowOff>9525</xdr:rowOff>
    </xdr:to>
    <xdr:pic>
      <xdr:nvPicPr>
        <xdr:cNvPr id="343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10925" y="139636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344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345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346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347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348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349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350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351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352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353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354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355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356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357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358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359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360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361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362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363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364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9525</xdr:colOff>
      <xdr:row>56</xdr:row>
      <xdr:rowOff>9525</xdr:rowOff>
    </xdr:to>
    <xdr:pic>
      <xdr:nvPicPr>
        <xdr:cNvPr id="365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56</xdr:row>
      <xdr:rowOff>0</xdr:rowOff>
    </xdr:from>
    <xdr:to>
      <xdr:col>5</xdr:col>
      <xdr:colOff>28575</xdr:colOff>
      <xdr:row>56</xdr:row>
      <xdr:rowOff>9525</xdr:rowOff>
    </xdr:to>
    <xdr:pic>
      <xdr:nvPicPr>
        <xdr:cNvPr id="366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56</xdr:row>
      <xdr:rowOff>0</xdr:rowOff>
    </xdr:from>
    <xdr:to>
      <xdr:col>5</xdr:col>
      <xdr:colOff>47625</xdr:colOff>
      <xdr:row>56</xdr:row>
      <xdr:rowOff>9525</xdr:rowOff>
    </xdr:to>
    <xdr:pic>
      <xdr:nvPicPr>
        <xdr:cNvPr id="367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56</xdr:row>
      <xdr:rowOff>0</xdr:rowOff>
    </xdr:from>
    <xdr:to>
      <xdr:col>5</xdr:col>
      <xdr:colOff>66675</xdr:colOff>
      <xdr:row>56</xdr:row>
      <xdr:rowOff>9525</xdr:rowOff>
    </xdr:to>
    <xdr:pic>
      <xdr:nvPicPr>
        <xdr:cNvPr id="368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56</xdr:row>
      <xdr:rowOff>0</xdr:rowOff>
    </xdr:from>
    <xdr:to>
      <xdr:col>5</xdr:col>
      <xdr:colOff>85725</xdr:colOff>
      <xdr:row>56</xdr:row>
      <xdr:rowOff>9525</xdr:rowOff>
    </xdr:to>
    <xdr:pic>
      <xdr:nvPicPr>
        <xdr:cNvPr id="369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56</xdr:row>
      <xdr:rowOff>0</xdr:rowOff>
    </xdr:from>
    <xdr:to>
      <xdr:col>5</xdr:col>
      <xdr:colOff>104775</xdr:colOff>
      <xdr:row>56</xdr:row>
      <xdr:rowOff>9525</xdr:rowOff>
    </xdr:to>
    <xdr:pic>
      <xdr:nvPicPr>
        <xdr:cNvPr id="370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56</xdr:row>
      <xdr:rowOff>0</xdr:rowOff>
    </xdr:from>
    <xdr:to>
      <xdr:col>5</xdr:col>
      <xdr:colOff>123825</xdr:colOff>
      <xdr:row>56</xdr:row>
      <xdr:rowOff>9525</xdr:rowOff>
    </xdr:to>
    <xdr:pic>
      <xdr:nvPicPr>
        <xdr:cNvPr id="371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56</xdr:row>
      <xdr:rowOff>0</xdr:rowOff>
    </xdr:from>
    <xdr:to>
      <xdr:col>5</xdr:col>
      <xdr:colOff>142875</xdr:colOff>
      <xdr:row>56</xdr:row>
      <xdr:rowOff>9525</xdr:rowOff>
    </xdr:to>
    <xdr:pic>
      <xdr:nvPicPr>
        <xdr:cNvPr id="372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56</xdr:row>
      <xdr:rowOff>0</xdr:rowOff>
    </xdr:from>
    <xdr:to>
      <xdr:col>5</xdr:col>
      <xdr:colOff>161925</xdr:colOff>
      <xdr:row>56</xdr:row>
      <xdr:rowOff>9525</xdr:rowOff>
    </xdr:to>
    <xdr:pic>
      <xdr:nvPicPr>
        <xdr:cNvPr id="373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56</xdr:row>
      <xdr:rowOff>0</xdr:rowOff>
    </xdr:from>
    <xdr:to>
      <xdr:col>5</xdr:col>
      <xdr:colOff>180975</xdr:colOff>
      <xdr:row>56</xdr:row>
      <xdr:rowOff>9525</xdr:rowOff>
    </xdr:to>
    <xdr:pic>
      <xdr:nvPicPr>
        <xdr:cNvPr id="374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56</xdr:row>
      <xdr:rowOff>0</xdr:rowOff>
    </xdr:from>
    <xdr:to>
      <xdr:col>5</xdr:col>
      <xdr:colOff>200025</xdr:colOff>
      <xdr:row>56</xdr:row>
      <xdr:rowOff>9525</xdr:rowOff>
    </xdr:to>
    <xdr:pic>
      <xdr:nvPicPr>
        <xdr:cNvPr id="375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56</xdr:row>
      <xdr:rowOff>0</xdr:rowOff>
    </xdr:from>
    <xdr:to>
      <xdr:col>5</xdr:col>
      <xdr:colOff>219075</xdr:colOff>
      <xdr:row>56</xdr:row>
      <xdr:rowOff>9525</xdr:rowOff>
    </xdr:to>
    <xdr:pic>
      <xdr:nvPicPr>
        <xdr:cNvPr id="376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56</xdr:row>
      <xdr:rowOff>0</xdr:rowOff>
    </xdr:from>
    <xdr:to>
      <xdr:col>5</xdr:col>
      <xdr:colOff>238125</xdr:colOff>
      <xdr:row>56</xdr:row>
      <xdr:rowOff>9525</xdr:rowOff>
    </xdr:to>
    <xdr:pic>
      <xdr:nvPicPr>
        <xdr:cNvPr id="377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56</xdr:row>
      <xdr:rowOff>0</xdr:rowOff>
    </xdr:from>
    <xdr:to>
      <xdr:col>5</xdr:col>
      <xdr:colOff>257175</xdr:colOff>
      <xdr:row>56</xdr:row>
      <xdr:rowOff>9525</xdr:rowOff>
    </xdr:to>
    <xdr:pic>
      <xdr:nvPicPr>
        <xdr:cNvPr id="378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56</xdr:row>
      <xdr:rowOff>0</xdr:rowOff>
    </xdr:from>
    <xdr:to>
      <xdr:col>5</xdr:col>
      <xdr:colOff>276225</xdr:colOff>
      <xdr:row>56</xdr:row>
      <xdr:rowOff>9525</xdr:rowOff>
    </xdr:to>
    <xdr:pic>
      <xdr:nvPicPr>
        <xdr:cNvPr id="379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56</xdr:row>
      <xdr:rowOff>0</xdr:rowOff>
    </xdr:from>
    <xdr:to>
      <xdr:col>5</xdr:col>
      <xdr:colOff>295275</xdr:colOff>
      <xdr:row>56</xdr:row>
      <xdr:rowOff>9525</xdr:rowOff>
    </xdr:to>
    <xdr:pic>
      <xdr:nvPicPr>
        <xdr:cNvPr id="380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56</xdr:row>
      <xdr:rowOff>0</xdr:rowOff>
    </xdr:from>
    <xdr:to>
      <xdr:col>5</xdr:col>
      <xdr:colOff>314325</xdr:colOff>
      <xdr:row>56</xdr:row>
      <xdr:rowOff>9525</xdr:rowOff>
    </xdr:to>
    <xdr:pic>
      <xdr:nvPicPr>
        <xdr:cNvPr id="381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56</xdr:row>
      <xdr:rowOff>0</xdr:rowOff>
    </xdr:from>
    <xdr:to>
      <xdr:col>5</xdr:col>
      <xdr:colOff>333375</xdr:colOff>
      <xdr:row>56</xdr:row>
      <xdr:rowOff>9525</xdr:rowOff>
    </xdr:to>
    <xdr:pic>
      <xdr:nvPicPr>
        <xdr:cNvPr id="382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56</xdr:row>
      <xdr:rowOff>0</xdr:rowOff>
    </xdr:from>
    <xdr:to>
      <xdr:col>5</xdr:col>
      <xdr:colOff>352425</xdr:colOff>
      <xdr:row>56</xdr:row>
      <xdr:rowOff>9525</xdr:rowOff>
    </xdr:to>
    <xdr:pic>
      <xdr:nvPicPr>
        <xdr:cNvPr id="383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56</xdr:row>
      <xdr:rowOff>0</xdr:rowOff>
    </xdr:from>
    <xdr:to>
      <xdr:col>5</xdr:col>
      <xdr:colOff>371475</xdr:colOff>
      <xdr:row>56</xdr:row>
      <xdr:rowOff>9525</xdr:rowOff>
    </xdr:to>
    <xdr:pic>
      <xdr:nvPicPr>
        <xdr:cNvPr id="384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56</xdr:row>
      <xdr:rowOff>0</xdr:rowOff>
    </xdr:from>
    <xdr:to>
      <xdr:col>5</xdr:col>
      <xdr:colOff>390525</xdr:colOff>
      <xdr:row>56</xdr:row>
      <xdr:rowOff>9525</xdr:rowOff>
    </xdr:to>
    <xdr:pic>
      <xdr:nvPicPr>
        <xdr:cNvPr id="385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56</xdr:row>
      <xdr:rowOff>0</xdr:rowOff>
    </xdr:from>
    <xdr:to>
      <xdr:col>5</xdr:col>
      <xdr:colOff>409575</xdr:colOff>
      <xdr:row>56</xdr:row>
      <xdr:rowOff>9525</xdr:rowOff>
    </xdr:to>
    <xdr:pic>
      <xdr:nvPicPr>
        <xdr:cNvPr id="386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56</xdr:row>
      <xdr:rowOff>0</xdr:rowOff>
    </xdr:from>
    <xdr:to>
      <xdr:col>5</xdr:col>
      <xdr:colOff>428625</xdr:colOff>
      <xdr:row>56</xdr:row>
      <xdr:rowOff>9525</xdr:rowOff>
    </xdr:to>
    <xdr:pic>
      <xdr:nvPicPr>
        <xdr:cNvPr id="387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56</xdr:row>
      <xdr:rowOff>0</xdr:rowOff>
    </xdr:from>
    <xdr:to>
      <xdr:col>5</xdr:col>
      <xdr:colOff>447675</xdr:colOff>
      <xdr:row>56</xdr:row>
      <xdr:rowOff>9525</xdr:rowOff>
    </xdr:to>
    <xdr:pic>
      <xdr:nvPicPr>
        <xdr:cNvPr id="388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56</xdr:row>
      <xdr:rowOff>0</xdr:rowOff>
    </xdr:from>
    <xdr:to>
      <xdr:col>5</xdr:col>
      <xdr:colOff>466725</xdr:colOff>
      <xdr:row>56</xdr:row>
      <xdr:rowOff>9525</xdr:rowOff>
    </xdr:to>
    <xdr:pic>
      <xdr:nvPicPr>
        <xdr:cNvPr id="389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56</xdr:row>
      <xdr:rowOff>0</xdr:rowOff>
    </xdr:from>
    <xdr:to>
      <xdr:col>5</xdr:col>
      <xdr:colOff>485775</xdr:colOff>
      <xdr:row>56</xdr:row>
      <xdr:rowOff>9525</xdr:rowOff>
    </xdr:to>
    <xdr:pic>
      <xdr:nvPicPr>
        <xdr:cNvPr id="390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56</xdr:row>
      <xdr:rowOff>0</xdr:rowOff>
    </xdr:from>
    <xdr:to>
      <xdr:col>5</xdr:col>
      <xdr:colOff>504825</xdr:colOff>
      <xdr:row>56</xdr:row>
      <xdr:rowOff>9525</xdr:rowOff>
    </xdr:to>
    <xdr:pic>
      <xdr:nvPicPr>
        <xdr:cNvPr id="391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56</xdr:row>
      <xdr:rowOff>0</xdr:rowOff>
    </xdr:from>
    <xdr:to>
      <xdr:col>5</xdr:col>
      <xdr:colOff>523875</xdr:colOff>
      <xdr:row>56</xdr:row>
      <xdr:rowOff>9525</xdr:rowOff>
    </xdr:to>
    <xdr:pic>
      <xdr:nvPicPr>
        <xdr:cNvPr id="392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56</xdr:row>
      <xdr:rowOff>0</xdr:rowOff>
    </xdr:from>
    <xdr:to>
      <xdr:col>5</xdr:col>
      <xdr:colOff>542925</xdr:colOff>
      <xdr:row>56</xdr:row>
      <xdr:rowOff>9525</xdr:rowOff>
    </xdr:to>
    <xdr:pic>
      <xdr:nvPicPr>
        <xdr:cNvPr id="393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56</xdr:row>
      <xdr:rowOff>0</xdr:rowOff>
    </xdr:from>
    <xdr:to>
      <xdr:col>5</xdr:col>
      <xdr:colOff>561975</xdr:colOff>
      <xdr:row>56</xdr:row>
      <xdr:rowOff>9525</xdr:rowOff>
    </xdr:to>
    <xdr:pic>
      <xdr:nvPicPr>
        <xdr:cNvPr id="394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56</xdr:row>
      <xdr:rowOff>0</xdr:rowOff>
    </xdr:from>
    <xdr:to>
      <xdr:col>5</xdr:col>
      <xdr:colOff>581025</xdr:colOff>
      <xdr:row>56</xdr:row>
      <xdr:rowOff>9525</xdr:rowOff>
    </xdr:to>
    <xdr:pic>
      <xdr:nvPicPr>
        <xdr:cNvPr id="395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56</xdr:row>
      <xdr:rowOff>0</xdr:rowOff>
    </xdr:from>
    <xdr:to>
      <xdr:col>5</xdr:col>
      <xdr:colOff>600075</xdr:colOff>
      <xdr:row>56</xdr:row>
      <xdr:rowOff>9525</xdr:rowOff>
    </xdr:to>
    <xdr:pic>
      <xdr:nvPicPr>
        <xdr:cNvPr id="396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56</xdr:row>
      <xdr:rowOff>0</xdr:rowOff>
    </xdr:from>
    <xdr:to>
      <xdr:col>5</xdr:col>
      <xdr:colOff>609600</xdr:colOff>
      <xdr:row>56</xdr:row>
      <xdr:rowOff>9525</xdr:rowOff>
    </xdr:to>
    <xdr:pic>
      <xdr:nvPicPr>
        <xdr:cNvPr id="397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56</xdr:row>
      <xdr:rowOff>0</xdr:rowOff>
    </xdr:from>
    <xdr:to>
      <xdr:col>5</xdr:col>
      <xdr:colOff>628650</xdr:colOff>
      <xdr:row>56</xdr:row>
      <xdr:rowOff>9525</xdr:rowOff>
    </xdr:to>
    <xdr:pic>
      <xdr:nvPicPr>
        <xdr:cNvPr id="398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56</xdr:row>
      <xdr:rowOff>0</xdr:rowOff>
    </xdr:from>
    <xdr:to>
      <xdr:col>5</xdr:col>
      <xdr:colOff>647700</xdr:colOff>
      <xdr:row>56</xdr:row>
      <xdr:rowOff>9525</xdr:rowOff>
    </xdr:to>
    <xdr:pic>
      <xdr:nvPicPr>
        <xdr:cNvPr id="399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56</xdr:row>
      <xdr:rowOff>0</xdr:rowOff>
    </xdr:from>
    <xdr:to>
      <xdr:col>5</xdr:col>
      <xdr:colOff>666750</xdr:colOff>
      <xdr:row>56</xdr:row>
      <xdr:rowOff>9525</xdr:rowOff>
    </xdr:to>
    <xdr:pic>
      <xdr:nvPicPr>
        <xdr:cNvPr id="400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56</xdr:row>
      <xdr:rowOff>0</xdr:rowOff>
    </xdr:from>
    <xdr:to>
      <xdr:col>5</xdr:col>
      <xdr:colOff>685800</xdr:colOff>
      <xdr:row>56</xdr:row>
      <xdr:rowOff>9525</xdr:rowOff>
    </xdr:to>
    <xdr:pic>
      <xdr:nvPicPr>
        <xdr:cNvPr id="401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56</xdr:row>
      <xdr:rowOff>0</xdr:rowOff>
    </xdr:from>
    <xdr:to>
      <xdr:col>5</xdr:col>
      <xdr:colOff>704850</xdr:colOff>
      <xdr:row>56</xdr:row>
      <xdr:rowOff>9525</xdr:rowOff>
    </xdr:to>
    <xdr:pic>
      <xdr:nvPicPr>
        <xdr:cNvPr id="402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56</xdr:row>
      <xdr:rowOff>0</xdr:rowOff>
    </xdr:from>
    <xdr:to>
      <xdr:col>5</xdr:col>
      <xdr:colOff>723900</xdr:colOff>
      <xdr:row>56</xdr:row>
      <xdr:rowOff>9525</xdr:rowOff>
    </xdr:to>
    <xdr:pic>
      <xdr:nvPicPr>
        <xdr:cNvPr id="403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56</xdr:row>
      <xdr:rowOff>0</xdr:rowOff>
    </xdr:from>
    <xdr:to>
      <xdr:col>5</xdr:col>
      <xdr:colOff>742950</xdr:colOff>
      <xdr:row>56</xdr:row>
      <xdr:rowOff>9525</xdr:rowOff>
    </xdr:to>
    <xdr:pic>
      <xdr:nvPicPr>
        <xdr:cNvPr id="404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56</xdr:row>
      <xdr:rowOff>0</xdr:rowOff>
    </xdr:from>
    <xdr:to>
      <xdr:col>5</xdr:col>
      <xdr:colOff>762000</xdr:colOff>
      <xdr:row>56</xdr:row>
      <xdr:rowOff>9525</xdr:rowOff>
    </xdr:to>
    <xdr:pic>
      <xdr:nvPicPr>
        <xdr:cNvPr id="405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781050</xdr:colOff>
      <xdr:row>56</xdr:row>
      <xdr:rowOff>0</xdr:rowOff>
    </xdr:from>
    <xdr:to>
      <xdr:col>5</xdr:col>
      <xdr:colOff>781050</xdr:colOff>
      <xdr:row>56</xdr:row>
      <xdr:rowOff>9525</xdr:rowOff>
    </xdr:to>
    <xdr:pic>
      <xdr:nvPicPr>
        <xdr:cNvPr id="406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800100</xdr:colOff>
      <xdr:row>56</xdr:row>
      <xdr:rowOff>0</xdr:rowOff>
    </xdr:from>
    <xdr:to>
      <xdr:col>5</xdr:col>
      <xdr:colOff>800100</xdr:colOff>
      <xdr:row>56</xdr:row>
      <xdr:rowOff>9525</xdr:rowOff>
    </xdr:to>
    <xdr:pic>
      <xdr:nvPicPr>
        <xdr:cNvPr id="407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819150</xdr:colOff>
      <xdr:row>56</xdr:row>
      <xdr:rowOff>0</xdr:rowOff>
    </xdr:from>
    <xdr:to>
      <xdr:col>5</xdr:col>
      <xdr:colOff>819150</xdr:colOff>
      <xdr:row>56</xdr:row>
      <xdr:rowOff>9525</xdr:rowOff>
    </xdr:to>
    <xdr:pic>
      <xdr:nvPicPr>
        <xdr:cNvPr id="408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838200</xdr:colOff>
      <xdr:row>56</xdr:row>
      <xdr:rowOff>0</xdr:rowOff>
    </xdr:from>
    <xdr:to>
      <xdr:col>5</xdr:col>
      <xdr:colOff>838200</xdr:colOff>
      <xdr:row>56</xdr:row>
      <xdr:rowOff>9525</xdr:rowOff>
    </xdr:to>
    <xdr:pic>
      <xdr:nvPicPr>
        <xdr:cNvPr id="409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857250</xdr:colOff>
      <xdr:row>56</xdr:row>
      <xdr:rowOff>0</xdr:rowOff>
    </xdr:from>
    <xdr:to>
      <xdr:col>5</xdr:col>
      <xdr:colOff>857250</xdr:colOff>
      <xdr:row>56</xdr:row>
      <xdr:rowOff>9525</xdr:rowOff>
    </xdr:to>
    <xdr:pic>
      <xdr:nvPicPr>
        <xdr:cNvPr id="410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876300</xdr:colOff>
      <xdr:row>56</xdr:row>
      <xdr:rowOff>0</xdr:rowOff>
    </xdr:from>
    <xdr:to>
      <xdr:col>5</xdr:col>
      <xdr:colOff>876300</xdr:colOff>
      <xdr:row>56</xdr:row>
      <xdr:rowOff>9525</xdr:rowOff>
    </xdr:to>
    <xdr:pic>
      <xdr:nvPicPr>
        <xdr:cNvPr id="411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895350</xdr:colOff>
      <xdr:row>56</xdr:row>
      <xdr:rowOff>0</xdr:rowOff>
    </xdr:from>
    <xdr:to>
      <xdr:col>5</xdr:col>
      <xdr:colOff>895350</xdr:colOff>
      <xdr:row>56</xdr:row>
      <xdr:rowOff>9525</xdr:rowOff>
    </xdr:to>
    <xdr:pic>
      <xdr:nvPicPr>
        <xdr:cNvPr id="412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914400</xdr:colOff>
      <xdr:row>56</xdr:row>
      <xdr:rowOff>0</xdr:rowOff>
    </xdr:from>
    <xdr:to>
      <xdr:col>5</xdr:col>
      <xdr:colOff>914400</xdr:colOff>
      <xdr:row>56</xdr:row>
      <xdr:rowOff>9525</xdr:rowOff>
    </xdr:to>
    <xdr:pic>
      <xdr:nvPicPr>
        <xdr:cNvPr id="413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933450</xdr:colOff>
      <xdr:row>56</xdr:row>
      <xdr:rowOff>0</xdr:rowOff>
    </xdr:from>
    <xdr:to>
      <xdr:col>5</xdr:col>
      <xdr:colOff>933450</xdr:colOff>
      <xdr:row>56</xdr:row>
      <xdr:rowOff>9525</xdr:rowOff>
    </xdr:to>
    <xdr:pic>
      <xdr:nvPicPr>
        <xdr:cNvPr id="414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952500</xdr:colOff>
      <xdr:row>56</xdr:row>
      <xdr:rowOff>0</xdr:rowOff>
    </xdr:from>
    <xdr:to>
      <xdr:col>5</xdr:col>
      <xdr:colOff>952500</xdr:colOff>
      <xdr:row>56</xdr:row>
      <xdr:rowOff>9525</xdr:rowOff>
    </xdr:to>
    <xdr:pic>
      <xdr:nvPicPr>
        <xdr:cNvPr id="415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971550</xdr:colOff>
      <xdr:row>56</xdr:row>
      <xdr:rowOff>0</xdr:rowOff>
    </xdr:from>
    <xdr:to>
      <xdr:col>5</xdr:col>
      <xdr:colOff>971550</xdr:colOff>
      <xdr:row>56</xdr:row>
      <xdr:rowOff>9525</xdr:rowOff>
    </xdr:to>
    <xdr:pic>
      <xdr:nvPicPr>
        <xdr:cNvPr id="416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990600</xdr:colOff>
      <xdr:row>56</xdr:row>
      <xdr:rowOff>0</xdr:rowOff>
    </xdr:from>
    <xdr:to>
      <xdr:col>5</xdr:col>
      <xdr:colOff>990600</xdr:colOff>
      <xdr:row>56</xdr:row>
      <xdr:rowOff>9525</xdr:rowOff>
    </xdr:to>
    <xdr:pic>
      <xdr:nvPicPr>
        <xdr:cNvPr id="417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1009650</xdr:colOff>
      <xdr:row>56</xdr:row>
      <xdr:rowOff>0</xdr:rowOff>
    </xdr:from>
    <xdr:to>
      <xdr:col>5</xdr:col>
      <xdr:colOff>1009650</xdr:colOff>
      <xdr:row>56</xdr:row>
      <xdr:rowOff>9525</xdr:rowOff>
    </xdr:to>
    <xdr:pic>
      <xdr:nvPicPr>
        <xdr:cNvPr id="418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1028700</xdr:colOff>
      <xdr:row>56</xdr:row>
      <xdr:rowOff>0</xdr:rowOff>
    </xdr:from>
    <xdr:to>
      <xdr:col>5</xdr:col>
      <xdr:colOff>1028700</xdr:colOff>
      <xdr:row>56</xdr:row>
      <xdr:rowOff>9525</xdr:rowOff>
    </xdr:to>
    <xdr:pic>
      <xdr:nvPicPr>
        <xdr:cNvPr id="419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1047750</xdr:colOff>
      <xdr:row>56</xdr:row>
      <xdr:rowOff>0</xdr:rowOff>
    </xdr:from>
    <xdr:to>
      <xdr:col>5</xdr:col>
      <xdr:colOff>1047750</xdr:colOff>
      <xdr:row>56</xdr:row>
      <xdr:rowOff>9525</xdr:rowOff>
    </xdr:to>
    <xdr:pic>
      <xdr:nvPicPr>
        <xdr:cNvPr id="420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1066800</xdr:colOff>
      <xdr:row>56</xdr:row>
      <xdr:rowOff>0</xdr:rowOff>
    </xdr:from>
    <xdr:to>
      <xdr:col>5</xdr:col>
      <xdr:colOff>1066800</xdr:colOff>
      <xdr:row>56</xdr:row>
      <xdr:rowOff>9525</xdr:rowOff>
    </xdr:to>
    <xdr:pic>
      <xdr:nvPicPr>
        <xdr:cNvPr id="421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1085850</xdr:colOff>
      <xdr:row>56</xdr:row>
      <xdr:rowOff>0</xdr:rowOff>
    </xdr:from>
    <xdr:to>
      <xdr:col>5</xdr:col>
      <xdr:colOff>1085850</xdr:colOff>
      <xdr:row>56</xdr:row>
      <xdr:rowOff>9525</xdr:rowOff>
    </xdr:to>
    <xdr:pic>
      <xdr:nvPicPr>
        <xdr:cNvPr id="422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1104900</xdr:colOff>
      <xdr:row>56</xdr:row>
      <xdr:rowOff>0</xdr:rowOff>
    </xdr:from>
    <xdr:to>
      <xdr:col>5</xdr:col>
      <xdr:colOff>1104900</xdr:colOff>
      <xdr:row>56</xdr:row>
      <xdr:rowOff>9525</xdr:rowOff>
    </xdr:to>
    <xdr:pic>
      <xdr:nvPicPr>
        <xdr:cNvPr id="423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1123950</xdr:colOff>
      <xdr:row>56</xdr:row>
      <xdr:rowOff>0</xdr:rowOff>
    </xdr:from>
    <xdr:to>
      <xdr:col>5</xdr:col>
      <xdr:colOff>1123950</xdr:colOff>
      <xdr:row>56</xdr:row>
      <xdr:rowOff>9525</xdr:rowOff>
    </xdr:to>
    <xdr:pic>
      <xdr:nvPicPr>
        <xdr:cNvPr id="424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1143000</xdr:colOff>
      <xdr:row>56</xdr:row>
      <xdr:rowOff>0</xdr:rowOff>
    </xdr:from>
    <xdr:to>
      <xdr:col>5</xdr:col>
      <xdr:colOff>1143000</xdr:colOff>
      <xdr:row>56</xdr:row>
      <xdr:rowOff>9525</xdr:rowOff>
    </xdr:to>
    <xdr:pic>
      <xdr:nvPicPr>
        <xdr:cNvPr id="425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1162050</xdr:colOff>
      <xdr:row>56</xdr:row>
      <xdr:rowOff>0</xdr:rowOff>
    </xdr:from>
    <xdr:to>
      <xdr:col>5</xdr:col>
      <xdr:colOff>1162050</xdr:colOff>
      <xdr:row>56</xdr:row>
      <xdr:rowOff>9525</xdr:rowOff>
    </xdr:to>
    <xdr:pic>
      <xdr:nvPicPr>
        <xdr:cNvPr id="426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1181100</xdr:colOff>
      <xdr:row>56</xdr:row>
      <xdr:rowOff>0</xdr:rowOff>
    </xdr:from>
    <xdr:to>
      <xdr:col>5</xdr:col>
      <xdr:colOff>1181100</xdr:colOff>
      <xdr:row>56</xdr:row>
      <xdr:rowOff>9525</xdr:rowOff>
    </xdr:to>
    <xdr:pic>
      <xdr:nvPicPr>
        <xdr:cNvPr id="427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1200150</xdr:colOff>
      <xdr:row>56</xdr:row>
      <xdr:rowOff>0</xdr:rowOff>
    </xdr:from>
    <xdr:to>
      <xdr:col>5</xdr:col>
      <xdr:colOff>1200150</xdr:colOff>
      <xdr:row>56</xdr:row>
      <xdr:rowOff>9525</xdr:rowOff>
    </xdr:to>
    <xdr:pic>
      <xdr:nvPicPr>
        <xdr:cNvPr id="428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1219200</xdr:colOff>
      <xdr:row>56</xdr:row>
      <xdr:rowOff>0</xdr:rowOff>
    </xdr:from>
    <xdr:to>
      <xdr:col>5</xdr:col>
      <xdr:colOff>1219200</xdr:colOff>
      <xdr:row>56</xdr:row>
      <xdr:rowOff>9525</xdr:rowOff>
    </xdr:to>
    <xdr:pic>
      <xdr:nvPicPr>
        <xdr:cNvPr id="429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1238250</xdr:colOff>
      <xdr:row>56</xdr:row>
      <xdr:rowOff>0</xdr:rowOff>
    </xdr:from>
    <xdr:to>
      <xdr:col>5</xdr:col>
      <xdr:colOff>1238250</xdr:colOff>
      <xdr:row>56</xdr:row>
      <xdr:rowOff>9525</xdr:rowOff>
    </xdr:to>
    <xdr:pic>
      <xdr:nvPicPr>
        <xdr:cNvPr id="430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1257300</xdr:colOff>
      <xdr:row>56</xdr:row>
      <xdr:rowOff>0</xdr:rowOff>
    </xdr:from>
    <xdr:to>
      <xdr:col>5</xdr:col>
      <xdr:colOff>1257300</xdr:colOff>
      <xdr:row>56</xdr:row>
      <xdr:rowOff>9525</xdr:rowOff>
    </xdr:to>
    <xdr:pic>
      <xdr:nvPicPr>
        <xdr:cNvPr id="431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1276350</xdr:colOff>
      <xdr:row>56</xdr:row>
      <xdr:rowOff>0</xdr:rowOff>
    </xdr:from>
    <xdr:to>
      <xdr:col>5</xdr:col>
      <xdr:colOff>1276350</xdr:colOff>
      <xdr:row>56</xdr:row>
      <xdr:rowOff>9525</xdr:rowOff>
    </xdr:to>
    <xdr:pic>
      <xdr:nvPicPr>
        <xdr:cNvPr id="432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1295400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433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1314450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434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435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1352550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436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1371600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437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56</xdr:row>
      <xdr:rowOff>0</xdr:rowOff>
    </xdr:from>
    <xdr:to>
      <xdr:col>5</xdr:col>
      <xdr:colOff>0</xdr:colOff>
      <xdr:row>56</xdr:row>
      <xdr:rowOff>9525</xdr:rowOff>
    </xdr:to>
    <xdr:pic>
      <xdr:nvPicPr>
        <xdr:cNvPr id="438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56</xdr:row>
      <xdr:rowOff>0</xdr:rowOff>
    </xdr:from>
    <xdr:to>
      <xdr:col>5</xdr:col>
      <xdr:colOff>0</xdr:colOff>
      <xdr:row>56</xdr:row>
      <xdr:rowOff>9525</xdr:rowOff>
    </xdr:to>
    <xdr:pic>
      <xdr:nvPicPr>
        <xdr:cNvPr id="439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56</xdr:row>
      <xdr:rowOff>0</xdr:rowOff>
    </xdr:from>
    <xdr:to>
      <xdr:col>5</xdr:col>
      <xdr:colOff>0</xdr:colOff>
      <xdr:row>56</xdr:row>
      <xdr:rowOff>9525</xdr:rowOff>
    </xdr:to>
    <xdr:pic>
      <xdr:nvPicPr>
        <xdr:cNvPr id="440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10925" y="1085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441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442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443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444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445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446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447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448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449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450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451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452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453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454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455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456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457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458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459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460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461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462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463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464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465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466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467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468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469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470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471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472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473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474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475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476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477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478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479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480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481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482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483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484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485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486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487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488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489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490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491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492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493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494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495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49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49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49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49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50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50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50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50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50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50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50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50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508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509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510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511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512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513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514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515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516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517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518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519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520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521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522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523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524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525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526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527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528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529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530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531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532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533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534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535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536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537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538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539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540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541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542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543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544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545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546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547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548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549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550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551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552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553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554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555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556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557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558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559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560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561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562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563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564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565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566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9525</xdr:colOff>
      <xdr:row>75</xdr:row>
      <xdr:rowOff>9525</xdr:rowOff>
    </xdr:to>
    <xdr:pic>
      <xdr:nvPicPr>
        <xdr:cNvPr id="56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75</xdr:row>
      <xdr:rowOff>0</xdr:rowOff>
    </xdr:from>
    <xdr:to>
      <xdr:col>5</xdr:col>
      <xdr:colOff>28575</xdr:colOff>
      <xdr:row>75</xdr:row>
      <xdr:rowOff>9525</xdr:rowOff>
    </xdr:to>
    <xdr:pic>
      <xdr:nvPicPr>
        <xdr:cNvPr id="56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75</xdr:row>
      <xdr:rowOff>0</xdr:rowOff>
    </xdr:from>
    <xdr:to>
      <xdr:col>5</xdr:col>
      <xdr:colOff>47625</xdr:colOff>
      <xdr:row>75</xdr:row>
      <xdr:rowOff>9525</xdr:rowOff>
    </xdr:to>
    <xdr:pic>
      <xdr:nvPicPr>
        <xdr:cNvPr id="56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75</xdr:row>
      <xdr:rowOff>0</xdr:rowOff>
    </xdr:from>
    <xdr:to>
      <xdr:col>5</xdr:col>
      <xdr:colOff>66675</xdr:colOff>
      <xdr:row>75</xdr:row>
      <xdr:rowOff>9525</xdr:rowOff>
    </xdr:to>
    <xdr:pic>
      <xdr:nvPicPr>
        <xdr:cNvPr id="57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75</xdr:row>
      <xdr:rowOff>0</xdr:rowOff>
    </xdr:from>
    <xdr:to>
      <xdr:col>5</xdr:col>
      <xdr:colOff>85725</xdr:colOff>
      <xdr:row>75</xdr:row>
      <xdr:rowOff>9525</xdr:rowOff>
    </xdr:to>
    <xdr:pic>
      <xdr:nvPicPr>
        <xdr:cNvPr id="57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75</xdr:row>
      <xdr:rowOff>0</xdr:rowOff>
    </xdr:from>
    <xdr:to>
      <xdr:col>5</xdr:col>
      <xdr:colOff>104775</xdr:colOff>
      <xdr:row>75</xdr:row>
      <xdr:rowOff>9525</xdr:rowOff>
    </xdr:to>
    <xdr:pic>
      <xdr:nvPicPr>
        <xdr:cNvPr id="57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75</xdr:row>
      <xdr:rowOff>0</xdr:rowOff>
    </xdr:from>
    <xdr:to>
      <xdr:col>5</xdr:col>
      <xdr:colOff>123825</xdr:colOff>
      <xdr:row>75</xdr:row>
      <xdr:rowOff>9525</xdr:rowOff>
    </xdr:to>
    <xdr:pic>
      <xdr:nvPicPr>
        <xdr:cNvPr id="57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75</xdr:row>
      <xdr:rowOff>0</xdr:rowOff>
    </xdr:from>
    <xdr:to>
      <xdr:col>5</xdr:col>
      <xdr:colOff>142875</xdr:colOff>
      <xdr:row>75</xdr:row>
      <xdr:rowOff>9525</xdr:rowOff>
    </xdr:to>
    <xdr:pic>
      <xdr:nvPicPr>
        <xdr:cNvPr id="57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75</xdr:row>
      <xdr:rowOff>0</xdr:rowOff>
    </xdr:from>
    <xdr:to>
      <xdr:col>5</xdr:col>
      <xdr:colOff>161925</xdr:colOff>
      <xdr:row>75</xdr:row>
      <xdr:rowOff>9525</xdr:rowOff>
    </xdr:to>
    <xdr:pic>
      <xdr:nvPicPr>
        <xdr:cNvPr id="57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75</xdr:row>
      <xdr:rowOff>0</xdr:rowOff>
    </xdr:from>
    <xdr:to>
      <xdr:col>5</xdr:col>
      <xdr:colOff>180975</xdr:colOff>
      <xdr:row>75</xdr:row>
      <xdr:rowOff>9525</xdr:rowOff>
    </xdr:to>
    <xdr:pic>
      <xdr:nvPicPr>
        <xdr:cNvPr id="57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75</xdr:row>
      <xdr:rowOff>0</xdr:rowOff>
    </xdr:from>
    <xdr:to>
      <xdr:col>5</xdr:col>
      <xdr:colOff>200025</xdr:colOff>
      <xdr:row>75</xdr:row>
      <xdr:rowOff>9525</xdr:rowOff>
    </xdr:to>
    <xdr:pic>
      <xdr:nvPicPr>
        <xdr:cNvPr id="57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75</xdr:row>
      <xdr:rowOff>0</xdr:rowOff>
    </xdr:from>
    <xdr:to>
      <xdr:col>5</xdr:col>
      <xdr:colOff>219075</xdr:colOff>
      <xdr:row>75</xdr:row>
      <xdr:rowOff>9525</xdr:rowOff>
    </xdr:to>
    <xdr:pic>
      <xdr:nvPicPr>
        <xdr:cNvPr id="57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75</xdr:row>
      <xdr:rowOff>0</xdr:rowOff>
    </xdr:from>
    <xdr:to>
      <xdr:col>5</xdr:col>
      <xdr:colOff>238125</xdr:colOff>
      <xdr:row>75</xdr:row>
      <xdr:rowOff>9525</xdr:rowOff>
    </xdr:to>
    <xdr:pic>
      <xdr:nvPicPr>
        <xdr:cNvPr id="57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75</xdr:row>
      <xdr:rowOff>0</xdr:rowOff>
    </xdr:from>
    <xdr:to>
      <xdr:col>5</xdr:col>
      <xdr:colOff>257175</xdr:colOff>
      <xdr:row>75</xdr:row>
      <xdr:rowOff>9525</xdr:rowOff>
    </xdr:to>
    <xdr:pic>
      <xdr:nvPicPr>
        <xdr:cNvPr id="58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75</xdr:row>
      <xdr:rowOff>0</xdr:rowOff>
    </xdr:from>
    <xdr:to>
      <xdr:col>5</xdr:col>
      <xdr:colOff>276225</xdr:colOff>
      <xdr:row>75</xdr:row>
      <xdr:rowOff>9525</xdr:rowOff>
    </xdr:to>
    <xdr:pic>
      <xdr:nvPicPr>
        <xdr:cNvPr id="58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75</xdr:row>
      <xdr:rowOff>0</xdr:rowOff>
    </xdr:from>
    <xdr:to>
      <xdr:col>5</xdr:col>
      <xdr:colOff>295275</xdr:colOff>
      <xdr:row>75</xdr:row>
      <xdr:rowOff>9525</xdr:rowOff>
    </xdr:to>
    <xdr:pic>
      <xdr:nvPicPr>
        <xdr:cNvPr id="58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75</xdr:row>
      <xdr:rowOff>0</xdr:rowOff>
    </xdr:from>
    <xdr:to>
      <xdr:col>5</xdr:col>
      <xdr:colOff>314325</xdr:colOff>
      <xdr:row>75</xdr:row>
      <xdr:rowOff>9525</xdr:rowOff>
    </xdr:to>
    <xdr:pic>
      <xdr:nvPicPr>
        <xdr:cNvPr id="58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75</xdr:row>
      <xdr:rowOff>0</xdr:rowOff>
    </xdr:from>
    <xdr:to>
      <xdr:col>5</xdr:col>
      <xdr:colOff>333375</xdr:colOff>
      <xdr:row>75</xdr:row>
      <xdr:rowOff>9525</xdr:rowOff>
    </xdr:to>
    <xdr:pic>
      <xdr:nvPicPr>
        <xdr:cNvPr id="58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75</xdr:row>
      <xdr:rowOff>0</xdr:rowOff>
    </xdr:from>
    <xdr:to>
      <xdr:col>5</xdr:col>
      <xdr:colOff>352425</xdr:colOff>
      <xdr:row>75</xdr:row>
      <xdr:rowOff>9525</xdr:rowOff>
    </xdr:to>
    <xdr:pic>
      <xdr:nvPicPr>
        <xdr:cNvPr id="58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75</xdr:row>
      <xdr:rowOff>0</xdr:rowOff>
    </xdr:from>
    <xdr:to>
      <xdr:col>5</xdr:col>
      <xdr:colOff>371475</xdr:colOff>
      <xdr:row>75</xdr:row>
      <xdr:rowOff>9525</xdr:rowOff>
    </xdr:to>
    <xdr:pic>
      <xdr:nvPicPr>
        <xdr:cNvPr id="58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75</xdr:row>
      <xdr:rowOff>0</xdr:rowOff>
    </xdr:from>
    <xdr:to>
      <xdr:col>5</xdr:col>
      <xdr:colOff>390525</xdr:colOff>
      <xdr:row>75</xdr:row>
      <xdr:rowOff>9525</xdr:rowOff>
    </xdr:to>
    <xdr:pic>
      <xdr:nvPicPr>
        <xdr:cNvPr id="58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75</xdr:row>
      <xdr:rowOff>0</xdr:rowOff>
    </xdr:from>
    <xdr:to>
      <xdr:col>5</xdr:col>
      <xdr:colOff>409575</xdr:colOff>
      <xdr:row>75</xdr:row>
      <xdr:rowOff>9525</xdr:rowOff>
    </xdr:to>
    <xdr:pic>
      <xdr:nvPicPr>
        <xdr:cNvPr id="58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75</xdr:row>
      <xdr:rowOff>0</xdr:rowOff>
    </xdr:from>
    <xdr:to>
      <xdr:col>5</xdr:col>
      <xdr:colOff>428625</xdr:colOff>
      <xdr:row>75</xdr:row>
      <xdr:rowOff>9525</xdr:rowOff>
    </xdr:to>
    <xdr:pic>
      <xdr:nvPicPr>
        <xdr:cNvPr id="58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75</xdr:row>
      <xdr:rowOff>0</xdr:rowOff>
    </xdr:from>
    <xdr:to>
      <xdr:col>5</xdr:col>
      <xdr:colOff>447675</xdr:colOff>
      <xdr:row>75</xdr:row>
      <xdr:rowOff>9525</xdr:rowOff>
    </xdr:to>
    <xdr:pic>
      <xdr:nvPicPr>
        <xdr:cNvPr id="59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75</xdr:row>
      <xdr:rowOff>0</xdr:rowOff>
    </xdr:from>
    <xdr:to>
      <xdr:col>5</xdr:col>
      <xdr:colOff>466725</xdr:colOff>
      <xdr:row>75</xdr:row>
      <xdr:rowOff>9525</xdr:rowOff>
    </xdr:to>
    <xdr:pic>
      <xdr:nvPicPr>
        <xdr:cNvPr id="59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75</xdr:row>
      <xdr:rowOff>0</xdr:rowOff>
    </xdr:from>
    <xdr:to>
      <xdr:col>5</xdr:col>
      <xdr:colOff>485775</xdr:colOff>
      <xdr:row>75</xdr:row>
      <xdr:rowOff>9525</xdr:rowOff>
    </xdr:to>
    <xdr:pic>
      <xdr:nvPicPr>
        <xdr:cNvPr id="59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75</xdr:row>
      <xdr:rowOff>0</xdr:rowOff>
    </xdr:from>
    <xdr:to>
      <xdr:col>5</xdr:col>
      <xdr:colOff>504825</xdr:colOff>
      <xdr:row>75</xdr:row>
      <xdr:rowOff>9525</xdr:rowOff>
    </xdr:to>
    <xdr:pic>
      <xdr:nvPicPr>
        <xdr:cNvPr id="59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75</xdr:row>
      <xdr:rowOff>0</xdr:rowOff>
    </xdr:from>
    <xdr:to>
      <xdr:col>5</xdr:col>
      <xdr:colOff>523875</xdr:colOff>
      <xdr:row>75</xdr:row>
      <xdr:rowOff>9525</xdr:rowOff>
    </xdr:to>
    <xdr:pic>
      <xdr:nvPicPr>
        <xdr:cNvPr id="59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75</xdr:row>
      <xdr:rowOff>0</xdr:rowOff>
    </xdr:from>
    <xdr:to>
      <xdr:col>5</xdr:col>
      <xdr:colOff>542925</xdr:colOff>
      <xdr:row>75</xdr:row>
      <xdr:rowOff>9525</xdr:rowOff>
    </xdr:to>
    <xdr:pic>
      <xdr:nvPicPr>
        <xdr:cNvPr id="59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75</xdr:row>
      <xdr:rowOff>0</xdr:rowOff>
    </xdr:from>
    <xdr:to>
      <xdr:col>5</xdr:col>
      <xdr:colOff>561975</xdr:colOff>
      <xdr:row>75</xdr:row>
      <xdr:rowOff>9525</xdr:rowOff>
    </xdr:to>
    <xdr:pic>
      <xdr:nvPicPr>
        <xdr:cNvPr id="59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75</xdr:row>
      <xdr:rowOff>0</xdr:rowOff>
    </xdr:from>
    <xdr:to>
      <xdr:col>5</xdr:col>
      <xdr:colOff>581025</xdr:colOff>
      <xdr:row>75</xdr:row>
      <xdr:rowOff>9525</xdr:rowOff>
    </xdr:to>
    <xdr:pic>
      <xdr:nvPicPr>
        <xdr:cNvPr id="59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75</xdr:row>
      <xdr:rowOff>0</xdr:rowOff>
    </xdr:from>
    <xdr:to>
      <xdr:col>5</xdr:col>
      <xdr:colOff>600075</xdr:colOff>
      <xdr:row>75</xdr:row>
      <xdr:rowOff>9525</xdr:rowOff>
    </xdr:to>
    <xdr:pic>
      <xdr:nvPicPr>
        <xdr:cNvPr id="59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75</xdr:row>
      <xdr:rowOff>0</xdr:rowOff>
    </xdr:from>
    <xdr:to>
      <xdr:col>5</xdr:col>
      <xdr:colOff>609600</xdr:colOff>
      <xdr:row>75</xdr:row>
      <xdr:rowOff>9525</xdr:rowOff>
    </xdr:to>
    <xdr:pic>
      <xdr:nvPicPr>
        <xdr:cNvPr id="599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75</xdr:row>
      <xdr:rowOff>0</xdr:rowOff>
    </xdr:from>
    <xdr:to>
      <xdr:col>5</xdr:col>
      <xdr:colOff>628650</xdr:colOff>
      <xdr:row>75</xdr:row>
      <xdr:rowOff>9525</xdr:rowOff>
    </xdr:to>
    <xdr:pic>
      <xdr:nvPicPr>
        <xdr:cNvPr id="600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75</xdr:row>
      <xdr:rowOff>0</xdr:rowOff>
    </xdr:from>
    <xdr:to>
      <xdr:col>5</xdr:col>
      <xdr:colOff>647700</xdr:colOff>
      <xdr:row>75</xdr:row>
      <xdr:rowOff>9525</xdr:rowOff>
    </xdr:to>
    <xdr:pic>
      <xdr:nvPicPr>
        <xdr:cNvPr id="601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75</xdr:row>
      <xdr:rowOff>0</xdr:rowOff>
    </xdr:from>
    <xdr:to>
      <xdr:col>5</xdr:col>
      <xdr:colOff>666750</xdr:colOff>
      <xdr:row>75</xdr:row>
      <xdr:rowOff>9525</xdr:rowOff>
    </xdr:to>
    <xdr:pic>
      <xdr:nvPicPr>
        <xdr:cNvPr id="602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75</xdr:row>
      <xdr:rowOff>0</xdr:rowOff>
    </xdr:from>
    <xdr:to>
      <xdr:col>5</xdr:col>
      <xdr:colOff>685800</xdr:colOff>
      <xdr:row>75</xdr:row>
      <xdr:rowOff>9525</xdr:rowOff>
    </xdr:to>
    <xdr:pic>
      <xdr:nvPicPr>
        <xdr:cNvPr id="603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75</xdr:row>
      <xdr:rowOff>0</xdr:rowOff>
    </xdr:from>
    <xdr:to>
      <xdr:col>5</xdr:col>
      <xdr:colOff>704850</xdr:colOff>
      <xdr:row>75</xdr:row>
      <xdr:rowOff>9525</xdr:rowOff>
    </xdr:to>
    <xdr:pic>
      <xdr:nvPicPr>
        <xdr:cNvPr id="604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75</xdr:row>
      <xdr:rowOff>0</xdr:rowOff>
    </xdr:from>
    <xdr:to>
      <xdr:col>5</xdr:col>
      <xdr:colOff>723900</xdr:colOff>
      <xdr:row>75</xdr:row>
      <xdr:rowOff>9525</xdr:rowOff>
    </xdr:to>
    <xdr:pic>
      <xdr:nvPicPr>
        <xdr:cNvPr id="605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9525</xdr:colOff>
      <xdr:row>76</xdr:row>
      <xdr:rowOff>9525</xdr:rowOff>
    </xdr:to>
    <xdr:pic>
      <xdr:nvPicPr>
        <xdr:cNvPr id="606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76</xdr:row>
      <xdr:rowOff>0</xdr:rowOff>
    </xdr:from>
    <xdr:to>
      <xdr:col>5</xdr:col>
      <xdr:colOff>28575</xdr:colOff>
      <xdr:row>76</xdr:row>
      <xdr:rowOff>9525</xdr:rowOff>
    </xdr:to>
    <xdr:pic>
      <xdr:nvPicPr>
        <xdr:cNvPr id="607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76</xdr:row>
      <xdr:rowOff>0</xdr:rowOff>
    </xdr:from>
    <xdr:to>
      <xdr:col>5</xdr:col>
      <xdr:colOff>47625</xdr:colOff>
      <xdr:row>76</xdr:row>
      <xdr:rowOff>9525</xdr:rowOff>
    </xdr:to>
    <xdr:pic>
      <xdr:nvPicPr>
        <xdr:cNvPr id="608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76</xdr:row>
      <xdr:rowOff>0</xdr:rowOff>
    </xdr:from>
    <xdr:to>
      <xdr:col>5</xdr:col>
      <xdr:colOff>66675</xdr:colOff>
      <xdr:row>76</xdr:row>
      <xdr:rowOff>9525</xdr:rowOff>
    </xdr:to>
    <xdr:pic>
      <xdr:nvPicPr>
        <xdr:cNvPr id="609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76</xdr:row>
      <xdr:rowOff>0</xdr:rowOff>
    </xdr:from>
    <xdr:to>
      <xdr:col>5</xdr:col>
      <xdr:colOff>85725</xdr:colOff>
      <xdr:row>76</xdr:row>
      <xdr:rowOff>9525</xdr:rowOff>
    </xdr:to>
    <xdr:pic>
      <xdr:nvPicPr>
        <xdr:cNvPr id="610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76</xdr:row>
      <xdr:rowOff>0</xdr:rowOff>
    </xdr:from>
    <xdr:to>
      <xdr:col>5</xdr:col>
      <xdr:colOff>104775</xdr:colOff>
      <xdr:row>76</xdr:row>
      <xdr:rowOff>9525</xdr:rowOff>
    </xdr:to>
    <xdr:pic>
      <xdr:nvPicPr>
        <xdr:cNvPr id="611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76</xdr:row>
      <xdr:rowOff>0</xdr:rowOff>
    </xdr:from>
    <xdr:to>
      <xdr:col>5</xdr:col>
      <xdr:colOff>123825</xdr:colOff>
      <xdr:row>76</xdr:row>
      <xdr:rowOff>9525</xdr:rowOff>
    </xdr:to>
    <xdr:pic>
      <xdr:nvPicPr>
        <xdr:cNvPr id="612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76</xdr:row>
      <xdr:rowOff>0</xdr:rowOff>
    </xdr:from>
    <xdr:to>
      <xdr:col>5</xdr:col>
      <xdr:colOff>142875</xdr:colOff>
      <xdr:row>76</xdr:row>
      <xdr:rowOff>9525</xdr:rowOff>
    </xdr:to>
    <xdr:pic>
      <xdr:nvPicPr>
        <xdr:cNvPr id="613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76</xdr:row>
      <xdr:rowOff>0</xdr:rowOff>
    </xdr:from>
    <xdr:to>
      <xdr:col>5</xdr:col>
      <xdr:colOff>161925</xdr:colOff>
      <xdr:row>76</xdr:row>
      <xdr:rowOff>9525</xdr:rowOff>
    </xdr:to>
    <xdr:pic>
      <xdr:nvPicPr>
        <xdr:cNvPr id="614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76</xdr:row>
      <xdr:rowOff>0</xdr:rowOff>
    </xdr:from>
    <xdr:to>
      <xdr:col>5</xdr:col>
      <xdr:colOff>180975</xdr:colOff>
      <xdr:row>76</xdr:row>
      <xdr:rowOff>9525</xdr:rowOff>
    </xdr:to>
    <xdr:pic>
      <xdr:nvPicPr>
        <xdr:cNvPr id="615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76</xdr:row>
      <xdr:rowOff>0</xdr:rowOff>
    </xdr:from>
    <xdr:to>
      <xdr:col>5</xdr:col>
      <xdr:colOff>200025</xdr:colOff>
      <xdr:row>76</xdr:row>
      <xdr:rowOff>9525</xdr:rowOff>
    </xdr:to>
    <xdr:pic>
      <xdr:nvPicPr>
        <xdr:cNvPr id="616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76</xdr:row>
      <xdr:rowOff>0</xdr:rowOff>
    </xdr:from>
    <xdr:to>
      <xdr:col>5</xdr:col>
      <xdr:colOff>219075</xdr:colOff>
      <xdr:row>76</xdr:row>
      <xdr:rowOff>9525</xdr:rowOff>
    </xdr:to>
    <xdr:pic>
      <xdr:nvPicPr>
        <xdr:cNvPr id="617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76</xdr:row>
      <xdr:rowOff>0</xdr:rowOff>
    </xdr:from>
    <xdr:to>
      <xdr:col>5</xdr:col>
      <xdr:colOff>238125</xdr:colOff>
      <xdr:row>76</xdr:row>
      <xdr:rowOff>9525</xdr:rowOff>
    </xdr:to>
    <xdr:pic>
      <xdr:nvPicPr>
        <xdr:cNvPr id="618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76</xdr:row>
      <xdr:rowOff>0</xdr:rowOff>
    </xdr:from>
    <xdr:to>
      <xdr:col>5</xdr:col>
      <xdr:colOff>257175</xdr:colOff>
      <xdr:row>76</xdr:row>
      <xdr:rowOff>9525</xdr:rowOff>
    </xdr:to>
    <xdr:pic>
      <xdr:nvPicPr>
        <xdr:cNvPr id="619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76</xdr:row>
      <xdr:rowOff>0</xdr:rowOff>
    </xdr:from>
    <xdr:to>
      <xdr:col>5</xdr:col>
      <xdr:colOff>276225</xdr:colOff>
      <xdr:row>76</xdr:row>
      <xdr:rowOff>9525</xdr:rowOff>
    </xdr:to>
    <xdr:pic>
      <xdr:nvPicPr>
        <xdr:cNvPr id="620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76</xdr:row>
      <xdr:rowOff>0</xdr:rowOff>
    </xdr:from>
    <xdr:to>
      <xdr:col>5</xdr:col>
      <xdr:colOff>295275</xdr:colOff>
      <xdr:row>76</xdr:row>
      <xdr:rowOff>9525</xdr:rowOff>
    </xdr:to>
    <xdr:pic>
      <xdr:nvPicPr>
        <xdr:cNvPr id="621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76</xdr:row>
      <xdr:rowOff>0</xdr:rowOff>
    </xdr:from>
    <xdr:to>
      <xdr:col>5</xdr:col>
      <xdr:colOff>314325</xdr:colOff>
      <xdr:row>76</xdr:row>
      <xdr:rowOff>9525</xdr:rowOff>
    </xdr:to>
    <xdr:pic>
      <xdr:nvPicPr>
        <xdr:cNvPr id="622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76</xdr:row>
      <xdr:rowOff>0</xdr:rowOff>
    </xdr:from>
    <xdr:to>
      <xdr:col>5</xdr:col>
      <xdr:colOff>333375</xdr:colOff>
      <xdr:row>76</xdr:row>
      <xdr:rowOff>9525</xdr:rowOff>
    </xdr:to>
    <xdr:pic>
      <xdr:nvPicPr>
        <xdr:cNvPr id="623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76</xdr:row>
      <xdr:rowOff>0</xdr:rowOff>
    </xdr:from>
    <xdr:to>
      <xdr:col>5</xdr:col>
      <xdr:colOff>352425</xdr:colOff>
      <xdr:row>76</xdr:row>
      <xdr:rowOff>9525</xdr:rowOff>
    </xdr:to>
    <xdr:pic>
      <xdr:nvPicPr>
        <xdr:cNvPr id="624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76</xdr:row>
      <xdr:rowOff>0</xdr:rowOff>
    </xdr:from>
    <xdr:to>
      <xdr:col>5</xdr:col>
      <xdr:colOff>371475</xdr:colOff>
      <xdr:row>76</xdr:row>
      <xdr:rowOff>9525</xdr:rowOff>
    </xdr:to>
    <xdr:pic>
      <xdr:nvPicPr>
        <xdr:cNvPr id="625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76</xdr:row>
      <xdr:rowOff>0</xdr:rowOff>
    </xdr:from>
    <xdr:to>
      <xdr:col>5</xdr:col>
      <xdr:colOff>390525</xdr:colOff>
      <xdr:row>76</xdr:row>
      <xdr:rowOff>9525</xdr:rowOff>
    </xdr:to>
    <xdr:pic>
      <xdr:nvPicPr>
        <xdr:cNvPr id="626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76</xdr:row>
      <xdr:rowOff>0</xdr:rowOff>
    </xdr:from>
    <xdr:to>
      <xdr:col>5</xdr:col>
      <xdr:colOff>409575</xdr:colOff>
      <xdr:row>76</xdr:row>
      <xdr:rowOff>9525</xdr:rowOff>
    </xdr:to>
    <xdr:pic>
      <xdr:nvPicPr>
        <xdr:cNvPr id="627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76</xdr:row>
      <xdr:rowOff>0</xdr:rowOff>
    </xdr:from>
    <xdr:to>
      <xdr:col>5</xdr:col>
      <xdr:colOff>428625</xdr:colOff>
      <xdr:row>76</xdr:row>
      <xdr:rowOff>9525</xdr:rowOff>
    </xdr:to>
    <xdr:pic>
      <xdr:nvPicPr>
        <xdr:cNvPr id="628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76</xdr:row>
      <xdr:rowOff>0</xdr:rowOff>
    </xdr:from>
    <xdr:to>
      <xdr:col>5</xdr:col>
      <xdr:colOff>447675</xdr:colOff>
      <xdr:row>76</xdr:row>
      <xdr:rowOff>9525</xdr:rowOff>
    </xdr:to>
    <xdr:pic>
      <xdr:nvPicPr>
        <xdr:cNvPr id="629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76</xdr:row>
      <xdr:rowOff>0</xdr:rowOff>
    </xdr:from>
    <xdr:to>
      <xdr:col>5</xdr:col>
      <xdr:colOff>466725</xdr:colOff>
      <xdr:row>76</xdr:row>
      <xdr:rowOff>9525</xdr:rowOff>
    </xdr:to>
    <xdr:pic>
      <xdr:nvPicPr>
        <xdr:cNvPr id="630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76</xdr:row>
      <xdr:rowOff>0</xdr:rowOff>
    </xdr:from>
    <xdr:to>
      <xdr:col>5</xdr:col>
      <xdr:colOff>485775</xdr:colOff>
      <xdr:row>76</xdr:row>
      <xdr:rowOff>9525</xdr:rowOff>
    </xdr:to>
    <xdr:pic>
      <xdr:nvPicPr>
        <xdr:cNvPr id="631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76</xdr:row>
      <xdr:rowOff>0</xdr:rowOff>
    </xdr:from>
    <xdr:to>
      <xdr:col>5</xdr:col>
      <xdr:colOff>504825</xdr:colOff>
      <xdr:row>76</xdr:row>
      <xdr:rowOff>9525</xdr:rowOff>
    </xdr:to>
    <xdr:pic>
      <xdr:nvPicPr>
        <xdr:cNvPr id="632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76</xdr:row>
      <xdr:rowOff>0</xdr:rowOff>
    </xdr:from>
    <xdr:to>
      <xdr:col>5</xdr:col>
      <xdr:colOff>523875</xdr:colOff>
      <xdr:row>76</xdr:row>
      <xdr:rowOff>9525</xdr:rowOff>
    </xdr:to>
    <xdr:pic>
      <xdr:nvPicPr>
        <xdr:cNvPr id="633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76</xdr:row>
      <xdr:rowOff>0</xdr:rowOff>
    </xdr:from>
    <xdr:to>
      <xdr:col>5</xdr:col>
      <xdr:colOff>542925</xdr:colOff>
      <xdr:row>76</xdr:row>
      <xdr:rowOff>9525</xdr:rowOff>
    </xdr:to>
    <xdr:pic>
      <xdr:nvPicPr>
        <xdr:cNvPr id="634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76</xdr:row>
      <xdr:rowOff>0</xdr:rowOff>
    </xdr:from>
    <xdr:to>
      <xdr:col>5</xdr:col>
      <xdr:colOff>561975</xdr:colOff>
      <xdr:row>76</xdr:row>
      <xdr:rowOff>9525</xdr:rowOff>
    </xdr:to>
    <xdr:pic>
      <xdr:nvPicPr>
        <xdr:cNvPr id="635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76</xdr:row>
      <xdr:rowOff>0</xdr:rowOff>
    </xdr:from>
    <xdr:to>
      <xdr:col>5</xdr:col>
      <xdr:colOff>581025</xdr:colOff>
      <xdr:row>76</xdr:row>
      <xdr:rowOff>9525</xdr:rowOff>
    </xdr:to>
    <xdr:pic>
      <xdr:nvPicPr>
        <xdr:cNvPr id="636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76</xdr:row>
      <xdr:rowOff>0</xdr:rowOff>
    </xdr:from>
    <xdr:to>
      <xdr:col>5</xdr:col>
      <xdr:colOff>600075</xdr:colOff>
      <xdr:row>76</xdr:row>
      <xdr:rowOff>9525</xdr:rowOff>
    </xdr:to>
    <xdr:pic>
      <xdr:nvPicPr>
        <xdr:cNvPr id="637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76</xdr:row>
      <xdr:rowOff>0</xdr:rowOff>
    </xdr:from>
    <xdr:to>
      <xdr:col>5</xdr:col>
      <xdr:colOff>609600</xdr:colOff>
      <xdr:row>76</xdr:row>
      <xdr:rowOff>9525</xdr:rowOff>
    </xdr:to>
    <xdr:pic>
      <xdr:nvPicPr>
        <xdr:cNvPr id="638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76</xdr:row>
      <xdr:rowOff>0</xdr:rowOff>
    </xdr:from>
    <xdr:to>
      <xdr:col>5</xdr:col>
      <xdr:colOff>628650</xdr:colOff>
      <xdr:row>76</xdr:row>
      <xdr:rowOff>9525</xdr:rowOff>
    </xdr:to>
    <xdr:pic>
      <xdr:nvPicPr>
        <xdr:cNvPr id="639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76</xdr:row>
      <xdr:rowOff>0</xdr:rowOff>
    </xdr:from>
    <xdr:to>
      <xdr:col>5</xdr:col>
      <xdr:colOff>647700</xdr:colOff>
      <xdr:row>76</xdr:row>
      <xdr:rowOff>9525</xdr:rowOff>
    </xdr:to>
    <xdr:pic>
      <xdr:nvPicPr>
        <xdr:cNvPr id="640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76</xdr:row>
      <xdr:rowOff>0</xdr:rowOff>
    </xdr:from>
    <xdr:to>
      <xdr:col>5</xdr:col>
      <xdr:colOff>666750</xdr:colOff>
      <xdr:row>76</xdr:row>
      <xdr:rowOff>9525</xdr:rowOff>
    </xdr:to>
    <xdr:pic>
      <xdr:nvPicPr>
        <xdr:cNvPr id="641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76</xdr:row>
      <xdr:rowOff>0</xdr:rowOff>
    </xdr:from>
    <xdr:to>
      <xdr:col>5</xdr:col>
      <xdr:colOff>685800</xdr:colOff>
      <xdr:row>76</xdr:row>
      <xdr:rowOff>9525</xdr:rowOff>
    </xdr:to>
    <xdr:pic>
      <xdr:nvPicPr>
        <xdr:cNvPr id="642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76</xdr:row>
      <xdr:rowOff>0</xdr:rowOff>
    </xdr:from>
    <xdr:to>
      <xdr:col>5</xdr:col>
      <xdr:colOff>704850</xdr:colOff>
      <xdr:row>76</xdr:row>
      <xdr:rowOff>9525</xdr:rowOff>
    </xdr:to>
    <xdr:pic>
      <xdr:nvPicPr>
        <xdr:cNvPr id="643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76</xdr:row>
      <xdr:rowOff>0</xdr:rowOff>
    </xdr:from>
    <xdr:to>
      <xdr:col>5</xdr:col>
      <xdr:colOff>723900</xdr:colOff>
      <xdr:row>76</xdr:row>
      <xdr:rowOff>9525</xdr:rowOff>
    </xdr:to>
    <xdr:pic>
      <xdr:nvPicPr>
        <xdr:cNvPr id="644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76</xdr:row>
      <xdr:rowOff>0</xdr:rowOff>
    </xdr:from>
    <xdr:to>
      <xdr:col>5</xdr:col>
      <xdr:colOff>742950</xdr:colOff>
      <xdr:row>76</xdr:row>
      <xdr:rowOff>9525</xdr:rowOff>
    </xdr:to>
    <xdr:pic>
      <xdr:nvPicPr>
        <xdr:cNvPr id="645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646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647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648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649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650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651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652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653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654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655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656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657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658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659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660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661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662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663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664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665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666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667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668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669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670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671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672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673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674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675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676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677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678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679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680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681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682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683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723</xdr:row>
      <xdr:rowOff>0</xdr:rowOff>
    </xdr:from>
    <xdr:to>
      <xdr:col>5</xdr:col>
      <xdr:colOff>723900</xdr:colOff>
      <xdr:row>723</xdr:row>
      <xdr:rowOff>9525</xdr:rowOff>
    </xdr:to>
    <xdr:pic>
      <xdr:nvPicPr>
        <xdr:cNvPr id="684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723</xdr:row>
      <xdr:rowOff>0</xdr:rowOff>
    </xdr:from>
    <xdr:to>
      <xdr:col>5</xdr:col>
      <xdr:colOff>742950</xdr:colOff>
      <xdr:row>723</xdr:row>
      <xdr:rowOff>9525</xdr:rowOff>
    </xdr:to>
    <xdr:pic>
      <xdr:nvPicPr>
        <xdr:cNvPr id="685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686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687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688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689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690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691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692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693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694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695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696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697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698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699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700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701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702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703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704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705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70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70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708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709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710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711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712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713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714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715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716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717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718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719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720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721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722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723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723</xdr:row>
      <xdr:rowOff>0</xdr:rowOff>
    </xdr:from>
    <xdr:to>
      <xdr:col>5</xdr:col>
      <xdr:colOff>723900</xdr:colOff>
      <xdr:row>723</xdr:row>
      <xdr:rowOff>9525</xdr:rowOff>
    </xdr:to>
    <xdr:pic>
      <xdr:nvPicPr>
        <xdr:cNvPr id="724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723</xdr:row>
      <xdr:rowOff>0</xdr:rowOff>
    </xdr:from>
    <xdr:to>
      <xdr:col>5</xdr:col>
      <xdr:colOff>742950</xdr:colOff>
      <xdr:row>723</xdr:row>
      <xdr:rowOff>9525</xdr:rowOff>
    </xdr:to>
    <xdr:pic>
      <xdr:nvPicPr>
        <xdr:cNvPr id="725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723</xdr:row>
      <xdr:rowOff>0</xdr:rowOff>
    </xdr:from>
    <xdr:to>
      <xdr:col>5</xdr:col>
      <xdr:colOff>762000</xdr:colOff>
      <xdr:row>723</xdr:row>
      <xdr:rowOff>9525</xdr:rowOff>
    </xdr:to>
    <xdr:pic>
      <xdr:nvPicPr>
        <xdr:cNvPr id="726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723</xdr:row>
      <xdr:rowOff>0</xdr:rowOff>
    </xdr:from>
    <xdr:to>
      <xdr:col>5</xdr:col>
      <xdr:colOff>9525</xdr:colOff>
      <xdr:row>723</xdr:row>
      <xdr:rowOff>9525</xdr:rowOff>
    </xdr:to>
    <xdr:pic>
      <xdr:nvPicPr>
        <xdr:cNvPr id="727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723</xdr:row>
      <xdr:rowOff>0</xdr:rowOff>
    </xdr:from>
    <xdr:to>
      <xdr:col>5</xdr:col>
      <xdr:colOff>28575</xdr:colOff>
      <xdr:row>723</xdr:row>
      <xdr:rowOff>9525</xdr:rowOff>
    </xdr:to>
    <xdr:pic>
      <xdr:nvPicPr>
        <xdr:cNvPr id="728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723</xdr:row>
      <xdr:rowOff>0</xdr:rowOff>
    </xdr:from>
    <xdr:to>
      <xdr:col>5</xdr:col>
      <xdr:colOff>47625</xdr:colOff>
      <xdr:row>723</xdr:row>
      <xdr:rowOff>9525</xdr:rowOff>
    </xdr:to>
    <xdr:pic>
      <xdr:nvPicPr>
        <xdr:cNvPr id="729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723</xdr:row>
      <xdr:rowOff>0</xdr:rowOff>
    </xdr:from>
    <xdr:to>
      <xdr:col>5</xdr:col>
      <xdr:colOff>66675</xdr:colOff>
      <xdr:row>723</xdr:row>
      <xdr:rowOff>9525</xdr:rowOff>
    </xdr:to>
    <xdr:pic>
      <xdr:nvPicPr>
        <xdr:cNvPr id="730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723</xdr:row>
      <xdr:rowOff>0</xdr:rowOff>
    </xdr:from>
    <xdr:to>
      <xdr:col>5</xdr:col>
      <xdr:colOff>85725</xdr:colOff>
      <xdr:row>723</xdr:row>
      <xdr:rowOff>9525</xdr:rowOff>
    </xdr:to>
    <xdr:pic>
      <xdr:nvPicPr>
        <xdr:cNvPr id="731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723</xdr:row>
      <xdr:rowOff>0</xdr:rowOff>
    </xdr:from>
    <xdr:to>
      <xdr:col>5</xdr:col>
      <xdr:colOff>104775</xdr:colOff>
      <xdr:row>723</xdr:row>
      <xdr:rowOff>9525</xdr:rowOff>
    </xdr:to>
    <xdr:pic>
      <xdr:nvPicPr>
        <xdr:cNvPr id="732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723</xdr:row>
      <xdr:rowOff>0</xdr:rowOff>
    </xdr:from>
    <xdr:to>
      <xdr:col>5</xdr:col>
      <xdr:colOff>123825</xdr:colOff>
      <xdr:row>723</xdr:row>
      <xdr:rowOff>9525</xdr:rowOff>
    </xdr:to>
    <xdr:pic>
      <xdr:nvPicPr>
        <xdr:cNvPr id="733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133350</xdr:colOff>
      <xdr:row>723</xdr:row>
      <xdr:rowOff>0</xdr:rowOff>
    </xdr:from>
    <xdr:to>
      <xdr:col>5</xdr:col>
      <xdr:colOff>142875</xdr:colOff>
      <xdr:row>723</xdr:row>
      <xdr:rowOff>9525</xdr:rowOff>
    </xdr:to>
    <xdr:pic>
      <xdr:nvPicPr>
        <xdr:cNvPr id="734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152400</xdr:colOff>
      <xdr:row>723</xdr:row>
      <xdr:rowOff>0</xdr:rowOff>
    </xdr:from>
    <xdr:to>
      <xdr:col>5</xdr:col>
      <xdr:colOff>161925</xdr:colOff>
      <xdr:row>723</xdr:row>
      <xdr:rowOff>9525</xdr:rowOff>
    </xdr:to>
    <xdr:pic>
      <xdr:nvPicPr>
        <xdr:cNvPr id="735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723</xdr:row>
      <xdr:rowOff>0</xdr:rowOff>
    </xdr:from>
    <xdr:to>
      <xdr:col>5</xdr:col>
      <xdr:colOff>180975</xdr:colOff>
      <xdr:row>723</xdr:row>
      <xdr:rowOff>9525</xdr:rowOff>
    </xdr:to>
    <xdr:pic>
      <xdr:nvPicPr>
        <xdr:cNvPr id="736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190500</xdr:colOff>
      <xdr:row>723</xdr:row>
      <xdr:rowOff>0</xdr:rowOff>
    </xdr:from>
    <xdr:to>
      <xdr:col>5</xdr:col>
      <xdr:colOff>200025</xdr:colOff>
      <xdr:row>723</xdr:row>
      <xdr:rowOff>9525</xdr:rowOff>
    </xdr:to>
    <xdr:pic>
      <xdr:nvPicPr>
        <xdr:cNvPr id="737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209550</xdr:colOff>
      <xdr:row>723</xdr:row>
      <xdr:rowOff>0</xdr:rowOff>
    </xdr:from>
    <xdr:to>
      <xdr:col>5</xdr:col>
      <xdr:colOff>219075</xdr:colOff>
      <xdr:row>723</xdr:row>
      <xdr:rowOff>9525</xdr:rowOff>
    </xdr:to>
    <xdr:pic>
      <xdr:nvPicPr>
        <xdr:cNvPr id="738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228600</xdr:colOff>
      <xdr:row>723</xdr:row>
      <xdr:rowOff>0</xdr:rowOff>
    </xdr:from>
    <xdr:to>
      <xdr:col>5</xdr:col>
      <xdr:colOff>238125</xdr:colOff>
      <xdr:row>723</xdr:row>
      <xdr:rowOff>9525</xdr:rowOff>
    </xdr:to>
    <xdr:pic>
      <xdr:nvPicPr>
        <xdr:cNvPr id="739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723</xdr:row>
      <xdr:rowOff>0</xdr:rowOff>
    </xdr:from>
    <xdr:to>
      <xdr:col>5</xdr:col>
      <xdr:colOff>257175</xdr:colOff>
      <xdr:row>723</xdr:row>
      <xdr:rowOff>9525</xdr:rowOff>
    </xdr:to>
    <xdr:pic>
      <xdr:nvPicPr>
        <xdr:cNvPr id="740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723</xdr:row>
      <xdr:rowOff>0</xdr:rowOff>
    </xdr:from>
    <xdr:to>
      <xdr:col>5</xdr:col>
      <xdr:colOff>276225</xdr:colOff>
      <xdr:row>723</xdr:row>
      <xdr:rowOff>9525</xdr:rowOff>
    </xdr:to>
    <xdr:pic>
      <xdr:nvPicPr>
        <xdr:cNvPr id="741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285750</xdr:colOff>
      <xdr:row>723</xdr:row>
      <xdr:rowOff>0</xdr:rowOff>
    </xdr:from>
    <xdr:to>
      <xdr:col>5</xdr:col>
      <xdr:colOff>295275</xdr:colOff>
      <xdr:row>723</xdr:row>
      <xdr:rowOff>9525</xdr:rowOff>
    </xdr:to>
    <xdr:pic>
      <xdr:nvPicPr>
        <xdr:cNvPr id="742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723</xdr:row>
      <xdr:rowOff>0</xdr:rowOff>
    </xdr:from>
    <xdr:to>
      <xdr:col>5</xdr:col>
      <xdr:colOff>314325</xdr:colOff>
      <xdr:row>723</xdr:row>
      <xdr:rowOff>9525</xdr:rowOff>
    </xdr:to>
    <xdr:pic>
      <xdr:nvPicPr>
        <xdr:cNvPr id="743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323850</xdr:colOff>
      <xdr:row>723</xdr:row>
      <xdr:rowOff>0</xdr:rowOff>
    </xdr:from>
    <xdr:to>
      <xdr:col>5</xdr:col>
      <xdr:colOff>333375</xdr:colOff>
      <xdr:row>723</xdr:row>
      <xdr:rowOff>9525</xdr:rowOff>
    </xdr:to>
    <xdr:pic>
      <xdr:nvPicPr>
        <xdr:cNvPr id="744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342900</xdr:colOff>
      <xdr:row>723</xdr:row>
      <xdr:rowOff>0</xdr:rowOff>
    </xdr:from>
    <xdr:to>
      <xdr:col>5</xdr:col>
      <xdr:colOff>352425</xdr:colOff>
      <xdr:row>723</xdr:row>
      <xdr:rowOff>9525</xdr:rowOff>
    </xdr:to>
    <xdr:pic>
      <xdr:nvPicPr>
        <xdr:cNvPr id="745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361950</xdr:colOff>
      <xdr:row>723</xdr:row>
      <xdr:rowOff>0</xdr:rowOff>
    </xdr:from>
    <xdr:to>
      <xdr:col>5</xdr:col>
      <xdr:colOff>371475</xdr:colOff>
      <xdr:row>723</xdr:row>
      <xdr:rowOff>9525</xdr:rowOff>
    </xdr:to>
    <xdr:pic>
      <xdr:nvPicPr>
        <xdr:cNvPr id="746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381000</xdr:colOff>
      <xdr:row>723</xdr:row>
      <xdr:rowOff>0</xdr:rowOff>
    </xdr:from>
    <xdr:to>
      <xdr:col>5</xdr:col>
      <xdr:colOff>390525</xdr:colOff>
      <xdr:row>723</xdr:row>
      <xdr:rowOff>9525</xdr:rowOff>
    </xdr:to>
    <xdr:pic>
      <xdr:nvPicPr>
        <xdr:cNvPr id="747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723</xdr:row>
      <xdr:rowOff>0</xdr:rowOff>
    </xdr:from>
    <xdr:to>
      <xdr:col>5</xdr:col>
      <xdr:colOff>409575</xdr:colOff>
      <xdr:row>723</xdr:row>
      <xdr:rowOff>9525</xdr:rowOff>
    </xdr:to>
    <xdr:pic>
      <xdr:nvPicPr>
        <xdr:cNvPr id="748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419100</xdr:colOff>
      <xdr:row>723</xdr:row>
      <xdr:rowOff>0</xdr:rowOff>
    </xdr:from>
    <xdr:to>
      <xdr:col>5</xdr:col>
      <xdr:colOff>428625</xdr:colOff>
      <xdr:row>723</xdr:row>
      <xdr:rowOff>9525</xdr:rowOff>
    </xdr:to>
    <xdr:pic>
      <xdr:nvPicPr>
        <xdr:cNvPr id="749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438150</xdr:colOff>
      <xdr:row>723</xdr:row>
      <xdr:rowOff>0</xdr:rowOff>
    </xdr:from>
    <xdr:to>
      <xdr:col>5</xdr:col>
      <xdr:colOff>447675</xdr:colOff>
      <xdr:row>723</xdr:row>
      <xdr:rowOff>9525</xdr:rowOff>
    </xdr:to>
    <xdr:pic>
      <xdr:nvPicPr>
        <xdr:cNvPr id="750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457200</xdr:colOff>
      <xdr:row>723</xdr:row>
      <xdr:rowOff>0</xdr:rowOff>
    </xdr:from>
    <xdr:to>
      <xdr:col>5</xdr:col>
      <xdr:colOff>466725</xdr:colOff>
      <xdr:row>723</xdr:row>
      <xdr:rowOff>9525</xdr:rowOff>
    </xdr:to>
    <xdr:pic>
      <xdr:nvPicPr>
        <xdr:cNvPr id="751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476250</xdr:colOff>
      <xdr:row>723</xdr:row>
      <xdr:rowOff>0</xdr:rowOff>
    </xdr:from>
    <xdr:to>
      <xdr:col>5</xdr:col>
      <xdr:colOff>485775</xdr:colOff>
      <xdr:row>723</xdr:row>
      <xdr:rowOff>9525</xdr:rowOff>
    </xdr:to>
    <xdr:pic>
      <xdr:nvPicPr>
        <xdr:cNvPr id="752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495300</xdr:colOff>
      <xdr:row>723</xdr:row>
      <xdr:rowOff>0</xdr:rowOff>
    </xdr:from>
    <xdr:to>
      <xdr:col>5</xdr:col>
      <xdr:colOff>504825</xdr:colOff>
      <xdr:row>723</xdr:row>
      <xdr:rowOff>9525</xdr:rowOff>
    </xdr:to>
    <xdr:pic>
      <xdr:nvPicPr>
        <xdr:cNvPr id="753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514350</xdr:colOff>
      <xdr:row>723</xdr:row>
      <xdr:rowOff>0</xdr:rowOff>
    </xdr:from>
    <xdr:to>
      <xdr:col>5</xdr:col>
      <xdr:colOff>523875</xdr:colOff>
      <xdr:row>723</xdr:row>
      <xdr:rowOff>9525</xdr:rowOff>
    </xdr:to>
    <xdr:pic>
      <xdr:nvPicPr>
        <xdr:cNvPr id="754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533400</xdr:colOff>
      <xdr:row>723</xdr:row>
      <xdr:rowOff>0</xdr:rowOff>
    </xdr:from>
    <xdr:to>
      <xdr:col>5</xdr:col>
      <xdr:colOff>542925</xdr:colOff>
      <xdr:row>723</xdr:row>
      <xdr:rowOff>9525</xdr:rowOff>
    </xdr:to>
    <xdr:pic>
      <xdr:nvPicPr>
        <xdr:cNvPr id="755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552450</xdr:colOff>
      <xdr:row>723</xdr:row>
      <xdr:rowOff>0</xdr:rowOff>
    </xdr:from>
    <xdr:to>
      <xdr:col>5</xdr:col>
      <xdr:colOff>561975</xdr:colOff>
      <xdr:row>723</xdr:row>
      <xdr:rowOff>9525</xdr:rowOff>
    </xdr:to>
    <xdr:pic>
      <xdr:nvPicPr>
        <xdr:cNvPr id="756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571500</xdr:colOff>
      <xdr:row>723</xdr:row>
      <xdr:rowOff>0</xdr:rowOff>
    </xdr:from>
    <xdr:to>
      <xdr:col>5</xdr:col>
      <xdr:colOff>581025</xdr:colOff>
      <xdr:row>723</xdr:row>
      <xdr:rowOff>9525</xdr:rowOff>
    </xdr:to>
    <xdr:pic>
      <xdr:nvPicPr>
        <xdr:cNvPr id="757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590550</xdr:colOff>
      <xdr:row>723</xdr:row>
      <xdr:rowOff>0</xdr:rowOff>
    </xdr:from>
    <xdr:to>
      <xdr:col>5</xdr:col>
      <xdr:colOff>600075</xdr:colOff>
      <xdr:row>723</xdr:row>
      <xdr:rowOff>9525</xdr:rowOff>
    </xdr:to>
    <xdr:pic>
      <xdr:nvPicPr>
        <xdr:cNvPr id="758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609600</xdr:colOff>
      <xdr:row>723</xdr:row>
      <xdr:rowOff>0</xdr:rowOff>
    </xdr:from>
    <xdr:to>
      <xdr:col>5</xdr:col>
      <xdr:colOff>609600</xdr:colOff>
      <xdr:row>723</xdr:row>
      <xdr:rowOff>9525</xdr:rowOff>
    </xdr:to>
    <xdr:pic>
      <xdr:nvPicPr>
        <xdr:cNvPr id="759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628650</xdr:colOff>
      <xdr:row>723</xdr:row>
      <xdr:rowOff>0</xdr:rowOff>
    </xdr:from>
    <xdr:to>
      <xdr:col>5</xdr:col>
      <xdr:colOff>628650</xdr:colOff>
      <xdr:row>723</xdr:row>
      <xdr:rowOff>9525</xdr:rowOff>
    </xdr:to>
    <xdr:pic>
      <xdr:nvPicPr>
        <xdr:cNvPr id="760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647700</xdr:colOff>
      <xdr:row>723</xdr:row>
      <xdr:rowOff>0</xdr:rowOff>
    </xdr:from>
    <xdr:to>
      <xdr:col>5</xdr:col>
      <xdr:colOff>647700</xdr:colOff>
      <xdr:row>723</xdr:row>
      <xdr:rowOff>9525</xdr:rowOff>
    </xdr:to>
    <xdr:pic>
      <xdr:nvPicPr>
        <xdr:cNvPr id="761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666750</xdr:colOff>
      <xdr:row>723</xdr:row>
      <xdr:rowOff>0</xdr:rowOff>
    </xdr:from>
    <xdr:to>
      <xdr:col>5</xdr:col>
      <xdr:colOff>666750</xdr:colOff>
      <xdr:row>723</xdr:row>
      <xdr:rowOff>9525</xdr:rowOff>
    </xdr:to>
    <xdr:pic>
      <xdr:nvPicPr>
        <xdr:cNvPr id="762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685800</xdr:colOff>
      <xdr:row>723</xdr:row>
      <xdr:rowOff>0</xdr:rowOff>
    </xdr:from>
    <xdr:to>
      <xdr:col>5</xdr:col>
      <xdr:colOff>685800</xdr:colOff>
      <xdr:row>723</xdr:row>
      <xdr:rowOff>9525</xdr:rowOff>
    </xdr:to>
    <xdr:pic>
      <xdr:nvPicPr>
        <xdr:cNvPr id="763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704850</xdr:colOff>
      <xdr:row>723</xdr:row>
      <xdr:rowOff>0</xdr:rowOff>
    </xdr:from>
    <xdr:to>
      <xdr:col>5</xdr:col>
      <xdr:colOff>704850</xdr:colOff>
      <xdr:row>723</xdr:row>
      <xdr:rowOff>9525</xdr:rowOff>
    </xdr:to>
    <xdr:pic>
      <xdr:nvPicPr>
        <xdr:cNvPr id="764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723900</xdr:colOff>
      <xdr:row>723</xdr:row>
      <xdr:rowOff>0</xdr:rowOff>
    </xdr:from>
    <xdr:to>
      <xdr:col>5</xdr:col>
      <xdr:colOff>723900</xdr:colOff>
      <xdr:row>723</xdr:row>
      <xdr:rowOff>9525</xdr:rowOff>
    </xdr:to>
    <xdr:pic>
      <xdr:nvPicPr>
        <xdr:cNvPr id="765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742950</xdr:colOff>
      <xdr:row>723</xdr:row>
      <xdr:rowOff>0</xdr:rowOff>
    </xdr:from>
    <xdr:to>
      <xdr:col>5</xdr:col>
      <xdr:colOff>742950</xdr:colOff>
      <xdr:row>723</xdr:row>
      <xdr:rowOff>9525</xdr:rowOff>
    </xdr:to>
    <xdr:pic>
      <xdr:nvPicPr>
        <xdr:cNvPr id="766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762000</xdr:colOff>
      <xdr:row>723</xdr:row>
      <xdr:rowOff>0</xdr:rowOff>
    </xdr:from>
    <xdr:to>
      <xdr:col>5</xdr:col>
      <xdr:colOff>762000</xdr:colOff>
      <xdr:row>723</xdr:row>
      <xdr:rowOff>9525</xdr:rowOff>
    </xdr:to>
    <xdr:pic>
      <xdr:nvPicPr>
        <xdr:cNvPr id="767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168</xdr:row>
      <xdr:rowOff>0</xdr:rowOff>
    </xdr:from>
    <xdr:to>
      <xdr:col>5</xdr:col>
      <xdr:colOff>0</xdr:colOff>
      <xdr:row>168</xdr:row>
      <xdr:rowOff>9525</xdr:rowOff>
    </xdr:to>
    <xdr:pic>
      <xdr:nvPicPr>
        <xdr:cNvPr id="768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168</xdr:row>
      <xdr:rowOff>0</xdr:rowOff>
    </xdr:from>
    <xdr:to>
      <xdr:col>5</xdr:col>
      <xdr:colOff>0</xdr:colOff>
      <xdr:row>168</xdr:row>
      <xdr:rowOff>9525</xdr:rowOff>
    </xdr:to>
    <xdr:pic>
      <xdr:nvPicPr>
        <xdr:cNvPr id="769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168</xdr:row>
      <xdr:rowOff>0</xdr:rowOff>
    </xdr:from>
    <xdr:to>
      <xdr:col>5</xdr:col>
      <xdr:colOff>0</xdr:colOff>
      <xdr:row>168</xdr:row>
      <xdr:rowOff>9525</xdr:rowOff>
    </xdr:to>
    <xdr:pic>
      <xdr:nvPicPr>
        <xdr:cNvPr id="77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167</xdr:row>
      <xdr:rowOff>0</xdr:rowOff>
    </xdr:from>
    <xdr:to>
      <xdr:col>5</xdr:col>
      <xdr:colOff>0</xdr:colOff>
      <xdr:row>167</xdr:row>
      <xdr:rowOff>9525</xdr:rowOff>
    </xdr:to>
    <xdr:pic>
      <xdr:nvPicPr>
        <xdr:cNvPr id="77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167</xdr:row>
      <xdr:rowOff>0</xdr:rowOff>
    </xdr:from>
    <xdr:to>
      <xdr:col>5</xdr:col>
      <xdr:colOff>0</xdr:colOff>
      <xdr:row>167</xdr:row>
      <xdr:rowOff>9525</xdr:rowOff>
    </xdr:to>
    <xdr:pic>
      <xdr:nvPicPr>
        <xdr:cNvPr id="77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167</xdr:row>
      <xdr:rowOff>0</xdr:rowOff>
    </xdr:from>
    <xdr:to>
      <xdr:col>5</xdr:col>
      <xdr:colOff>0</xdr:colOff>
      <xdr:row>167</xdr:row>
      <xdr:rowOff>9525</xdr:rowOff>
    </xdr:to>
    <xdr:pic>
      <xdr:nvPicPr>
        <xdr:cNvPr id="77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276</xdr:row>
      <xdr:rowOff>0</xdr:rowOff>
    </xdr:from>
    <xdr:to>
      <xdr:col>5</xdr:col>
      <xdr:colOff>0</xdr:colOff>
      <xdr:row>276</xdr:row>
      <xdr:rowOff>9525</xdr:rowOff>
    </xdr:to>
    <xdr:pic>
      <xdr:nvPicPr>
        <xdr:cNvPr id="774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276</xdr:row>
      <xdr:rowOff>0</xdr:rowOff>
    </xdr:from>
    <xdr:to>
      <xdr:col>5</xdr:col>
      <xdr:colOff>0</xdr:colOff>
      <xdr:row>276</xdr:row>
      <xdr:rowOff>9525</xdr:rowOff>
    </xdr:to>
    <xdr:pic>
      <xdr:nvPicPr>
        <xdr:cNvPr id="775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276</xdr:row>
      <xdr:rowOff>0</xdr:rowOff>
    </xdr:from>
    <xdr:to>
      <xdr:col>5</xdr:col>
      <xdr:colOff>0</xdr:colOff>
      <xdr:row>276</xdr:row>
      <xdr:rowOff>9525</xdr:rowOff>
    </xdr:to>
    <xdr:pic>
      <xdr:nvPicPr>
        <xdr:cNvPr id="776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275</xdr:row>
      <xdr:rowOff>0</xdr:rowOff>
    </xdr:from>
    <xdr:to>
      <xdr:col>5</xdr:col>
      <xdr:colOff>0</xdr:colOff>
      <xdr:row>275</xdr:row>
      <xdr:rowOff>9525</xdr:rowOff>
    </xdr:to>
    <xdr:pic>
      <xdr:nvPicPr>
        <xdr:cNvPr id="77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275</xdr:row>
      <xdr:rowOff>0</xdr:rowOff>
    </xdr:from>
    <xdr:to>
      <xdr:col>5</xdr:col>
      <xdr:colOff>0</xdr:colOff>
      <xdr:row>275</xdr:row>
      <xdr:rowOff>9525</xdr:rowOff>
    </xdr:to>
    <xdr:pic>
      <xdr:nvPicPr>
        <xdr:cNvPr id="77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275</xdr:row>
      <xdr:rowOff>0</xdr:rowOff>
    </xdr:from>
    <xdr:to>
      <xdr:col>5</xdr:col>
      <xdr:colOff>0</xdr:colOff>
      <xdr:row>275</xdr:row>
      <xdr:rowOff>9525</xdr:rowOff>
    </xdr:to>
    <xdr:pic>
      <xdr:nvPicPr>
        <xdr:cNvPr id="77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383</xdr:row>
      <xdr:rowOff>0</xdr:rowOff>
    </xdr:from>
    <xdr:to>
      <xdr:col>5</xdr:col>
      <xdr:colOff>0</xdr:colOff>
      <xdr:row>383</xdr:row>
      <xdr:rowOff>9525</xdr:rowOff>
    </xdr:to>
    <xdr:pic>
      <xdr:nvPicPr>
        <xdr:cNvPr id="78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383</xdr:row>
      <xdr:rowOff>0</xdr:rowOff>
    </xdr:from>
    <xdr:to>
      <xdr:col>5</xdr:col>
      <xdr:colOff>0</xdr:colOff>
      <xdr:row>383</xdr:row>
      <xdr:rowOff>9525</xdr:rowOff>
    </xdr:to>
    <xdr:pic>
      <xdr:nvPicPr>
        <xdr:cNvPr id="78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383</xdr:row>
      <xdr:rowOff>0</xdr:rowOff>
    </xdr:from>
    <xdr:to>
      <xdr:col>5</xdr:col>
      <xdr:colOff>0</xdr:colOff>
      <xdr:row>383</xdr:row>
      <xdr:rowOff>9525</xdr:rowOff>
    </xdr:to>
    <xdr:pic>
      <xdr:nvPicPr>
        <xdr:cNvPr id="78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382</xdr:row>
      <xdr:rowOff>0</xdr:rowOff>
    </xdr:from>
    <xdr:to>
      <xdr:col>5</xdr:col>
      <xdr:colOff>0</xdr:colOff>
      <xdr:row>382</xdr:row>
      <xdr:rowOff>9525</xdr:rowOff>
    </xdr:to>
    <xdr:pic>
      <xdr:nvPicPr>
        <xdr:cNvPr id="78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382</xdr:row>
      <xdr:rowOff>0</xdr:rowOff>
    </xdr:from>
    <xdr:to>
      <xdr:col>5</xdr:col>
      <xdr:colOff>0</xdr:colOff>
      <xdr:row>382</xdr:row>
      <xdr:rowOff>9525</xdr:rowOff>
    </xdr:to>
    <xdr:pic>
      <xdr:nvPicPr>
        <xdr:cNvPr id="78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382</xdr:row>
      <xdr:rowOff>0</xdr:rowOff>
    </xdr:from>
    <xdr:to>
      <xdr:col>5</xdr:col>
      <xdr:colOff>0</xdr:colOff>
      <xdr:row>382</xdr:row>
      <xdr:rowOff>9525</xdr:rowOff>
    </xdr:to>
    <xdr:pic>
      <xdr:nvPicPr>
        <xdr:cNvPr id="78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491</xdr:row>
      <xdr:rowOff>0</xdr:rowOff>
    </xdr:from>
    <xdr:to>
      <xdr:col>5</xdr:col>
      <xdr:colOff>0</xdr:colOff>
      <xdr:row>491</xdr:row>
      <xdr:rowOff>9525</xdr:rowOff>
    </xdr:to>
    <xdr:pic>
      <xdr:nvPicPr>
        <xdr:cNvPr id="786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491</xdr:row>
      <xdr:rowOff>0</xdr:rowOff>
    </xdr:from>
    <xdr:to>
      <xdr:col>5</xdr:col>
      <xdr:colOff>0</xdr:colOff>
      <xdr:row>491</xdr:row>
      <xdr:rowOff>9525</xdr:rowOff>
    </xdr:to>
    <xdr:pic>
      <xdr:nvPicPr>
        <xdr:cNvPr id="787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491</xdr:row>
      <xdr:rowOff>0</xdr:rowOff>
    </xdr:from>
    <xdr:to>
      <xdr:col>5</xdr:col>
      <xdr:colOff>0</xdr:colOff>
      <xdr:row>491</xdr:row>
      <xdr:rowOff>9525</xdr:rowOff>
    </xdr:to>
    <xdr:pic>
      <xdr:nvPicPr>
        <xdr:cNvPr id="788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490</xdr:row>
      <xdr:rowOff>0</xdr:rowOff>
    </xdr:from>
    <xdr:to>
      <xdr:col>5</xdr:col>
      <xdr:colOff>0</xdr:colOff>
      <xdr:row>490</xdr:row>
      <xdr:rowOff>9525</xdr:rowOff>
    </xdr:to>
    <xdr:pic>
      <xdr:nvPicPr>
        <xdr:cNvPr id="789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490</xdr:row>
      <xdr:rowOff>0</xdr:rowOff>
    </xdr:from>
    <xdr:to>
      <xdr:col>5</xdr:col>
      <xdr:colOff>0</xdr:colOff>
      <xdr:row>490</xdr:row>
      <xdr:rowOff>9525</xdr:rowOff>
    </xdr:to>
    <xdr:pic>
      <xdr:nvPicPr>
        <xdr:cNvPr id="790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490</xdr:row>
      <xdr:rowOff>0</xdr:rowOff>
    </xdr:from>
    <xdr:to>
      <xdr:col>5</xdr:col>
      <xdr:colOff>0</xdr:colOff>
      <xdr:row>490</xdr:row>
      <xdr:rowOff>9525</xdr:rowOff>
    </xdr:to>
    <xdr:pic>
      <xdr:nvPicPr>
        <xdr:cNvPr id="791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600</xdr:row>
      <xdr:rowOff>0</xdr:rowOff>
    </xdr:from>
    <xdr:to>
      <xdr:col>5</xdr:col>
      <xdr:colOff>0</xdr:colOff>
      <xdr:row>600</xdr:row>
      <xdr:rowOff>9525</xdr:rowOff>
    </xdr:to>
    <xdr:pic>
      <xdr:nvPicPr>
        <xdr:cNvPr id="792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600</xdr:row>
      <xdr:rowOff>0</xdr:rowOff>
    </xdr:from>
    <xdr:to>
      <xdr:col>5</xdr:col>
      <xdr:colOff>0</xdr:colOff>
      <xdr:row>600</xdr:row>
      <xdr:rowOff>9525</xdr:rowOff>
    </xdr:to>
    <xdr:pic>
      <xdr:nvPicPr>
        <xdr:cNvPr id="793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600</xdr:row>
      <xdr:rowOff>0</xdr:rowOff>
    </xdr:from>
    <xdr:to>
      <xdr:col>5</xdr:col>
      <xdr:colOff>0</xdr:colOff>
      <xdr:row>600</xdr:row>
      <xdr:rowOff>9525</xdr:rowOff>
    </xdr:to>
    <xdr:pic>
      <xdr:nvPicPr>
        <xdr:cNvPr id="794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599</xdr:row>
      <xdr:rowOff>0</xdr:rowOff>
    </xdr:from>
    <xdr:to>
      <xdr:col>5</xdr:col>
      <xdr:colOff>0</xdr:colOff>
      <xdr:row>599</xdr:row>
      <xdr:rowOff>9525</xdr:rowOff>
    </xdr:to>
    <xdr:pic>
      <xdr:nvPicPr>
        <xdr:cNvPr id="795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599</xdr:row>
      <xdr:rowOff>0</xdr:rowOff>
    </xdr:from>
    <xdr:to>
      <xdr:col>5</xdr:col>
      <xdr:colOff>0</xdr:colOff>
      <xdr:row>599</xdr:row>
      <xdr:rowOff>9525</xdr:rowOff>
    </xdr:to>
    <xdr:pic>
      <xdr:nvPicPr>
        <xdr:cNvPr id="796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599</xdr:row>
      <xdr:rowOff>0</xdr:rowOff>
    </xdr:from>
    <xdr:to>
      <xdr:col>5</xdr:col>
      <xdr:colOff>0</xdr:colOff>
      <xdr:row>599</xdr:row>
      <xdr:rowOff>9525</xdr:rowOff>
    </xdr:to>
    <xdr:pic>
      <xdr:nvPicPr>
        <xdr:cNvPr id="797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701</xdr:row>
      <xdr:rowOff>0</xdr:rowOff>
    </xdr:from>
    <xdr:to>
      <xdr:col>5</xdr:col>
      <xdr:colOff>0</xdr:colOff>
      <xdr:row>701</xdr:row>
      <xdr:rowOff>9525</xdr:rowOff>
    </xdr:to>
    <xdr:pic>
      <xdr:nvPicPr>
        <xdr:cNvPr id="798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701</xdr:row>
      <xdr:rowOff>0</xdr:rowOff>
    </xdr:from>
    <xdr:to>
      <xdr:col>5</xdr:col>
      <xdr:colOff>0</xdr:colOff>
      <xdr:row>701</xdr:row>
      <xdr:rowOff>9525</xdr:rowOff>
    </xdr:to>
    <xdr:pic>
      <xdr:nvPicPr>
        <xdr:cNvPr id="799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701</xdr:row>
      <xdr:rowOff>0</xdr:rowOff>
    </xdr:from>
    <xdr:to>
      <xdr:col>5</xdr:col>
      <xdr:colOff>0</xdr:colOff>
      <xdr:row>701</xdr:row>
      <xdr:rowOff>9525</xdr:rowOff>
    </xdr:to>
    <xdr:pic>
      <xdr:nvPicPr>
        <xdr:cNvPr id="80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700</xdr:row>
      <xdr:rowOff>0</xdr:rowOff>
    </xdr:from>
    <xdr:to>
      <xdr:col>5</xdr:col>
      <xdr:colOff>0</xdr:colOff>
      <xdr:row>700</xdr:row>
      <xdr:rowOff>9525</xdr:rowOff>
    </xdr:to>
    <xdr:pic>
      <xdr:nvPicPr>
        <xdr:cNvPr id="80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700</xdr:row>
      <xdr:rowOff>0</xdr:rowOff>
    </xdr:from>
    <xdr:to>
      <xdr:col>5</xdr:col>
      <xdr:colOff>0</xdr:colOff>
      <xdr:row>700</xdr:row>
      <xdr:rowOff>9525</xdr:rowOff>
    </xdr:to>
    <xdr:pic>
      <xdr:nvPicPr>
        <xdr:cNvPr id="80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700</xdr:row>
      <xdr:rowOff>0</xdr:rowOff>
    </xdr:from>
    <xdr:to>
      <xdr:col>5</xdr:col>
      <xdr:colOff>0</xdr:colOff>
      <xdr:row>700</xdr:row>
      <xdr:rowOff>9525</xdr:rowOff>
    </xdr:to>
    <xdr:pic>
      <xdr:nvPicPr>
        <xdr:cNvPr id="80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806</xdr:row>
      <xdr:rowOff>0</xdr:rowOff>
    </xdr:from>
    <xdr:to>
      <xdr:col>5</xdr:col>
      <xdr:colOff>0</xdr:colOff>
      <xdr:row>806</xdr:row>
      <xdr:rowOff>9525</xdr:rowOff>
    </xdr:to>
    <xdr:pic>
      <xdr:nvPicPr>
        <xdr:cNvPr id="804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806</xdr:row>
      <xdr:rowOff>0</xdr:rowOff>
    </xdr:from>
    <xdr:to>
      <xdr:col>5</xdr:col>
      <xdr:colOff>0</xdr:colOff>
      <xdr:row>806</xdr:row>
      <xdr:rowOff>9525</xdr:rowOff>
    </xdr:to>
    <xdr:pic>
      <xdr:nvPicPr>
        <xdr:cNvPr id="805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806</xdr:row>
      <xdr:rowOff>0</xdr:rowOff>
    </xdr:from>
    <xdr:to>
      <xdr:col>5</xdr:col>
      <xdr:colOff>0</xdr:colOff>
      <xdr:row>806</xdr:row>
      <xdr:rowOff>9525</xdr:rowOff>
    </xdr:to>
    <xdr:pic>
      <xdr:nvPicPr>
        <xdr:cNvPr id="806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805</xdr:row>
      <xdr:rowOff>0</xdr:rowOff>
    </xdr:from>
    <xdr:to>
      <xdr:col>5</xdr:col>
      <xdr:colOff>0</xdr:colOff>
      <xdr:row>805</xdr:row>
      <xdr:rowOff>9525</xdr:rowOff>
    </xdr:to>
    <xdr:pic>
      <xdr:nvPicPr>
        <xdr:cNvPr id="80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805</xdr:row>
      <xdr:rowOff>0</xdr:rowOff>
    </xdr:from>
    <xdr:to>
      <xdr:col>5</xdr:col>
      <xdr:colOff>0</xdr:colOff>
      <xdr:row>805</xdr:row>
      <xdr:rowOff>9525</xdr:rowOff>
    </xdr:to>
    <xdr:pic>
      <xdr:nvPicPr>
        <xdr:cNvPr id="80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805</xdr:row>
      <xdr:rowOff>0</xdr:rowOff>
    </xdr:from>
    <xdr:to>
      <xdr:col>5</xdr:col>
      <xdr:colOff>0</xdr:colOff>
      <xdr:row>805</xdr:row>
      <xdr:rowOff>9525</xdr:rowOff>
    </xdr:to>
    <xdr:pic>
      <xdr:nvPicPr>
        <xdr:cNvPr id="80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914</xdr:row>
      <xdr:rowOff>0</xdr:rowOff>
    </xdr:from>
    <xdr:to>
      <xdr:col>5</xdr:col>
      <xdr:colOff>0</xdr:colOff>
      <xdr:row>914</xdr:row>
      <xdr:rowOff>9525</xdr:rowOff>
    </xdr:to>
    <xdr:pic>
      <xdr:nvPicPr>
        <xdr:cNvPr id="81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914</xdr:row>
      <xdr:rowOff>0</xdr:rowOff>
    </xdr:from>
    <xdr:to>
      <xdr:col>5</xdr:col>
      <xdr:colOff>0</xdr:colOff>
      <xdr:row>914</xdr:row>
      <xdr:rowOff>9525</xdr:rowOff>
    </xdr:to>
    <xdr:pic>
      <xdr:nvPicPr>
        <xdr:cNvPr id="81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914</xdr:row>
      <xdr:rowOff>0</xdr:rowOff>
    </xdr:from>
    <xdr:to>
      <xdr:col>5</xdr:col>
      <xdr:colOff>0</xdr:colOff>
      <xdr:row>914</xdr:row>
      <xdr:rowOff>9525</xdr:rowOff>
    </xdr:to>
    <xdr:pic>
      <xdr:nvPicPr>
        <xdr:cNvPr id="81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913</xdr:row>
      <xdr:rowOff>0</xdr:rowOff>
    </xdr:from>
    <xdr:to>
      <xdr:col>5</xdr:col>
      <xdr:colOff>0</xdr:colOff>
      <xdr:row>913</xdr:row>
      <xdr:rowOff>9525</xdr:rowOff>
    </xdr:to>
    <xdr:pic>
      <xdr:nvPicPr>
        <xdr:cNvPr id="81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913</xdr:row>
      <xdr:rowOff>0</xdr:rowOff>
    </xdr:from>
    <xdr:to>
      <xdr:col>5</xdr:col>
      <xdr:colOff>0</xdr:colOff>
      <xdr:row>913</xdr:row>
      <xdr:rowOff>9525</xdr:rowOff>
    </xdr:to>
    <xdr:pic>
      <xdr:nvPicPr>
        <xdr:cNvPr id="81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913</xdr:row>
      <xdr:rowOff>0</xdr:rowOff>
    </xdr:from>
    <xdr:to>
      <xdr:col>5</xdr:col>
      <xdr:colOff>0</xdr:colOff>
      <xdr:row>913</xdr:row>
      <xdr:rowOff>9525</xdr:rowOff>
    </xdr:to>
    <xdr:pic>
      <xdr:nvPicPr>
        <xdr:cNvPr id="81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1020</xdr:row>
      <xdr:rowOff>0</xdr:rowOff>
    </xdr:from>
    <xdr:to>
      <xdr:col>5</xdr:col>
      <xdr:colOff>0</xdr:colOff>
      <xdr:row>1020</xdr:row>
      <xdr:rowOff>9525</xdr:rowOff>
    </xdr:to>
    <xdr:pic>
      <xdr:nvPicPr>
        <xdr:cNvPr id="816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1020</xdr:row>
      <xdr:rowOff>0</xdr:rowOff>
    </xdr:from>
    <xdr:to>
      <xdr:col>5</xdr:col>
      <xdr:colOff>0</xdr:colOff>
      <xdr:row>1020</xdr:row>
      <xdr:rowOff>9525</xdr:rowOff>
    </xdr:to>
    <xdr:pic>
      <xdr:nvPicPr>
        <xdr:cNvPr id="817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1020</xdr:row>
      <xdr:rowOff>0</xdr:rowOff>
    </xdr:from>
    <xdr:to>
      <xdr:col>5</xdr:col>
      <xdr:colOff>0</xdr:colOff>
      <xdr:row>1020</xdr:row>
      <xdr:rowOff>9525</xdr:rowOff>
    </xdr:to>
    <xdr:pic>
      <xdr:nvPicPr>
        <xdr:cNvPr id="818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1019</xdr:row>
      <xdr:rowOff>0</xdr:rowOff>
    </xdr:from>
    <xdr:to>
      <xdr:col>5</xdr:col>
      <xdr:colOff>0</xdr:colOff>
      <xdr:row>1019</xdr:row>
      <xdr:rowOff>9525</xdr:rowOff>
    </xdr:to>
    <xdr:pic>
      <xdr:nvPicPr>
        <xdr:cNvPr id="819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1019</xdr:row>
      <xdr:rowOff>0</xdr:rowOff>
    </xdr:from>
    <xdr:to>
      <xdr:col>5</xdr:col>
      <xdr:colOff>0</xdr:colOff>
      <xdr:row>1019</xdr:row>
      <xdr:rowOff>9525</xdr:rowOff>
    </xdr:to>
    <xdr:pic>
      <xdr:nvPicPr>
        <xdr:cNvPr id="820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1019</xdr:row>
      <xdr:rowOff>0</xdr:rowOff>
    </xdr:from>
    <xdr:to>
      <xdr:col>5</xdr:col>
      <xdr:colOff>0</xdr:colOff>
      <xdr:row>1019</xdr:row>
      <xdr:rowOff>9525</xdr:rowOff>
    </xdr:to>
    <xdr:pic>
      <xdr:nvPicPr>
        <xdr:cNvPr id="821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1128</xdr:row>
      <xdr:rowOff>0</xdr:rowOff>
    </xdr:from>
    <xdr:to>
      <xdr:col>5</xdr:col>
      <xdr:colOff>0</xdr:colOff>
      <xdr:row>1128</xdr:row>
      <xdr:rowOff>9525</xdr:rowOff>
    </xdr:to>
    <xdr:pic>
      <xdr:nvPicPr>
        <xdr:cNvPr id="822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1128</xdr:row>
      <xdr:rowOff>0</xdr:rowOff>
    </xdr:from>
    <xdr:to>
      <xdr:col>5</xdr:col>
      <xdr:colOff>0</xdr:colOff>
      <xdr:row>1128</xdr:row>
      <xdr:rowOff>9525</xdr:rowOff>
    </xdr:to>
    <xdr:pic>
      <xdr:nvPicPr>
        <xdr:cNvPr id="823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1128</xdr:row>
      <xdr:rowOff>0</xdr:rowOff>
    </xdr:from>
    <xdr:to>
      <xdr:col>5</xdr:col>
      <xdr:colOff>0</xdr:colOff>
      <xdr:row>1128</xdr:row>
      <xdr:rowOff>9525</xdr:rowOff>
    </xdr:to>
    <xdr:pic>
      <xdr:nvPicPr>
        <xdr:cNvPr id="824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1127</xdr:row>
      <xdr:rowOff>0</xdr:rowOff>
    </xdr:from>
    <xdr:to>
      <xdr:col>5</xdr:col>
      <xdr:colOff>0</xdr:colOff>
      <xdr:row>1127</xdr:row>
      <xdr:rowOff>9525</xdr:rowOff>
    </xdr:to>
    <xdr:pic>
      <xdr:nvPicPr>
        <xdr:cNvPr id="825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1127</xdr:row>
      <xdr:rowOff>0</xdr:rowOff>
    </xdr:from>
    <xdr:to>
      <xdr:col>5</xdr:col>
      <xdr:colOff>0</xdr:colOff>
      <xdr:row>1127</xdr:row>
      <xdr:rowOff>9525</xdr:rowOff>
    </xdr:to>
    <xdr:pic>
      <xdr:nvPicPr>
        <xdr:cNvPr id="826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1127</xdr:row>
      <xdr:rowOff>0</xdr:rowOff>
    </xdr:from>
    <xdr:to>
      <xdr:col>5</xdr:col>
      <xdr:colOff>0</xdr:colOff>
      <xdr:row>1127</xdr:row>
      <xdr:rowOff>9525</xdr:rowOff>
    </xdr:to>
    <xdr:pic>
      <xdr:nvPicPr>
        <xdr:cNvPr id="827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1237</xdr:row>
      <xdr:rowOff>0</xdr:rowOff>
    </xdr:from>
    <xdr:to>
      <xdr:col>5</xdr:col>
      <xdr:colOff>0</xdr:colOff>
      <xdr:row>1237</xdr:row>
      <xdr:rowOff>9525</xdr:rowOff>
    </xdr:to>
    <xdr:pic>
      <xdr:nvPicPr>
        <xdr:cNvPr id="828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1237</xdr:row>
      <xdr:rowOff>0</xdr:rowOff>
    </xdr:from>
    <xdr:to>
      <xdr:col>5</xdr:col>
      <xdr:colOff>0</xdr:colOff>
      <xdr:row>1237</xdr:row>
      <xdr:rowOff>9525</xdr:rowOff>
    </xdr:to>
    <xdr:pic>
      <xdr:nvPicPr>
        <xdr:cNvPr id="829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1237</xdr:row>
      <xdr:rowOff>0</xdr:rowOff>
    </xdr:from>
    <xdr:to>
      <xdr:col>5</xdr:col>
      <xdr:colOff>0</xdr:colOff>
      <xdr:row>1237</xdr:row>
      <xdr:rowOff>9525</xdr:rowOff>
    </xdr:to>
    <xdr:pic>
      <xdr:nvPicPr>
        <xdr:cNvPr id="83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1236</xdr:row>
      <xdr:rowOff>0</xdr:rowOff>
    </xdr:from>
    <xdr:to>
      <xdr:col>5</xdr:col>
      <xdr:colOff>0</xdr:colOff>
      <xdr:row>1236</xdr:row>
      <xdr:rowOff>9525</xdr:rowOff>
    </xdr:to>
    <xdr:pic>
      <xdr:nvPicPr>
        <xdr:cNvPr id="83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1236</xdr:row>
      <xdr:rowOff>0</xdr:rowOff>
    </xdr:from>
    <xdr:to>
      <xdr:col>5</xdr:col>
      <xdr:colOff>0</xdr:colOff>
      <xdr:row>1236</xdr:row>
      <xdr:rowOff>9525</xdr:rowOff>
    </xdr:to>
    <xdr:pic>
      <xdr:nvPicPr>
        <xdr:cNvPr id="83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1236</xdr:row>
      <xdr:rowOff>0</xdr:rowOff>
    </xdr:from>
    <xdr:to>
      <xdr:col>5</xdr:col>
      <xdr:colOff>0</xdr:colOff>
      <xdr:row>1236</xdr:row>
      <xdr:rowOff>9525</xdr:rowOff>
    </xdr:to>
    <xdr:pic>
      <xdr:nvPicPr>
        <xdr:cNvPr id="83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1342</xdr:row>
      <xdr:rowOff>0</xdr:rowOff>
    </xdr:from>
    <xdr:to>
      <xdr:col>5</xdr:col>
      <xdr:colOff>0</xdr:colOff>
      <xdr:row>1342</xdr:row>
      <xdr:rowOff>9525</xdr:rowOff>
    </xdr:to>
    <xdr:pic>
      <xdr:nvPicPr>
        <xdr:cNvPr id="834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1342</xdr:row>
      <xdr:rowOff>0</xdr:rowOff>
    </xdr:from>
    <xdr:to>
      <xdr:col>5</xdr:col>
      <xdr:colOff>0</xdr:colOff>
      <xdr:row>1342</xdr:row>
      <xdr:rowOff>9525</xdr:rowOff>
    </xdr:to>
    <xdr:pic>
      <xdr:nvPicPr>
        <xdr:cNvPr id="835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1342</xdr:row>
      <xdr:rowOff>0</xdr:rowOff>
    </xdr:from>
    <xdr:to>
      <xdr:col>5</xdr:col>
      <xdr:colOff>0</xdr:colOff>
      <xdr:row>1342</xdr:row>
      <xdr:rowOff>9525</xdr:rowOff>
    </xdr:to>
    <xdr:pic>
      <xdr:nvPicPr>
        <xdr:cNvPr id="836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1342</xdr:row>
      <xdr:rowOff>0</xdr:rowOff>
    </xdr:from>
    <xdr:to>
      <xdr:col>5</xdr:col>
      <xdr:colOff>0</xdr:colOff>
      <xdr:row>1342</xdr:row>
      <xdr:rowOff>9525</xdr:rowOff>
    </xdr:to>
    <xdr:pic>
      <xdr:nvPicPr>
        <xdr:cNvPr id="83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1342</xdr:row>
      <xdr:rowOff>0</xdr:rowOff>
    </xdr:from>
    <xdr:to>
      <xdr:col>5</xdr:col>
      <xdr:colOff>0</xdr:colOff>
      <xdr:row>1342</xdr:row>
      <xdr:rowOff>9525</xdr:rowOff>
    </xdr:to>
    <xdr:pic>
      <xdr:nvPicPr>
        <xdr:cNvPr id="83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1342</xdr:row>
      <xdr:rowOff>0</xdr:rowOff>
    </xdr:from>
    <xdr:to>
      <xdr:col>5</xdr:col>
      <xdr:colOff>0</xdr:colOff>
      <xdr:row>1342</xdr:row>
      <xdr:rowOff>9525</xdr:rowOff>
    </xdr:to>
    <xdr:pic>
      <xdr:nvPicPr>
        <xdr:cNvPr id="83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1415</xdr:row>
      <xdr:rowOff>0</xdr:rowOff>
    </xdr:from>
    <xdr:to>
      <xdr:col>5</xdr:col>
      <xdr:colOff>0</xdr:colOff>
      <xdr:row>1415</xdr:row>
      <xdr:rowOff>9525</xdr:rowOff>
    </xdr:to>
    <xdr:pic>
      <xdr:nvPicPr>
        <xdr:cNvPr id="84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1415</xdr:row>
      <xdr:rowOff>0</xdr:rowOff>
    </xdr:from>
    <xdr:to>
      <xdr:col>5</xdr:col>
      <xdr:colOff>0</xdr:colOff>
      <xdr:row>1415</xdr:row>
      <xdr:rowOff>9525</xdr:rowOff>
    </xdr:to>
    <xdr:pic>
      <xdr:nvPicPr>
        <xdr:cNvPr id="84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1415</xdr:row>
      <xdr:rowOff>0</xdr:rowOff>
    </xdr:from>
    <xdr:to>
      <xdr:col>5</xdr:col>
      <xdr:colOff>0</xdr:colOff>
      <xdr:row>1415</xdr:row>
      <xdr:rowOff>9525</xdr:rowOff>
    </xdr:to>
    <xdr:pic>
      <xdr:nvPicPr>
        <xdr:cNvPr id="84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1390650</xdr:colOff>
      <xdr:row>1343</xdr:row>
      <xdr:rowOff>0</xdr:rowOff>
    </xdr:from>
    <xdr:to>
      <xdr:col>5</xdr:col>
      <xdr:colOff>0</xdr:colOff>
      <xdr:row>1343</xdr:row>
      <xdr:rowOff>9525</xdr:rowOff>
    </xdr:to>
    <xdr:pic>
      <xdr:nvPicPr>
        <xdr:cNvPr id="8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1409700</xdr:colOff>
      <xdr:row>1343</xdr:row>
      <xdr:rowOff>0</xdr:rowOff>
    </xdr:from>
    <xdr:to>
      <xdr:col>5</xdr:col>
      <xdr:colOff>0</xdr:colOff>
      <xdr:row>1343</xdr:row>
      <xdr:rowOff>9525</xdr:rowOff>
    </xdr:to>
    <xdr:pic>
      <xdr:nvPicPr>
        <xdr:cNvPr id="8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1428750</xdr:colOff>
      <xdr:row>1343</xdr:row>
      <xdr:rowOff>0</xdr:rowOff>
    </xdr:from>
    <xdr:to>
      <xdr:col>5</xdr:col>
      <xdr:colOff>0</xdr:colOff>
      <xdr:row>1343</xdr:row>
      <xdr:rowOff>9525</xdr:rowOff>
    </xdr:to>
    <xdr:pic>
      <xdr:nvPicPr>
        <xdr:cNvPr id="8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846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847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57</xdr:row>
      <xdr:rowOff>0</xdr:rowOff>
    </xdr:from>
    <xdr:to>
      <xdr:col>6</xdr:col>
      <xdr:colOff>0</xdr:colOff>
      <xdr:row>57</xdr:row>
      <xdr:rowOff>9525</xdr:rowOff>
    </xdr:to>
    <xdr:pic>
      <xdr:nvPicPr>
        <xdr:cNvPr id="848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4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849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4039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850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4039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723</xdr:row>
      <xdr:rowOff>0</xdr:rowOff>
    </xdr:from>
    <xdr:to>
      <xdr:col>6</xdr:col>
      <xdr:colOff>0</xdr:colOff>
      <xdr:row>723</xdr:row>
      <xdr:rowOff>9525</xdr:rowOff>
    </xdr:to>
    <xdr:pic>
      <xdr:nvPicPr>
        <xdr:cNvPr id="851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4039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852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853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56</xdr:row>
      <xdr:rowOff>0</xdr:rowOff>
    </xdr:from>
    <xdr:to>
      <xdr:col>6</xdr:col>
      <xdr:colOff>0</xdr:colOff>
      <xdr:row>56</xdr:row>
      <xdr:rowOff>9525</xdr:rowOff>
    </xdr:to>
    <xdr:pic>
      <xdr:nvPicPr>
        <xdr:cNvPr id="854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2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168</xdr:row>
      <xdr:rowOff>0</xdr:rowOff>
    </xdr:from>
    <xdr:to>
      <xdr:col>6</xdr:col>
      <xdr:colOff>0</xdr:colOff>
      <xdr:row>168</xdr:row>
      <xdr:rowOff>9525</xdr:rowOff>
    </xdr:to>
    <xdr:pic>
      <xdr:nvPicPr>
        <xdr:cNvPr id="855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32194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168</xdr:row>
      <xdr:rowOff>0</xdr:rowOff>
    </xdr:from>
    <xdr:to>
      <xdr:col>6</xdr:col>
      <xdr:colOff>0</xdr:colOff>
      <xdr:row>168</xdr:row>
      <xdr:rowOff>9525</xdr:rowOff>
    </xdr:to>
    <xdr:pic>
      <xdr:nvPicPr>
        <xdr:cNvPr id="856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32194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168</xdr:row>
      <xdr:rowOff>0</xdr:rowOff>
    </xdr:from>
    <xdr:to>
      <xdr:col>6</xdr:col>
      <xdr:colOff>0</xdr:colOff>
      <xdr:row>168</xdr:row>
      <xdr:rowOff>9525</xdr:rowOff>
    </xdr:to>
    <xdr:pic>
      <xdr:nvPicPr>
        <xdr:cNvPr id="857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32194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167</xdr:row>
      <xdr:rowOff>0</xdr:rowOff>
    </xdr:from>
    <xdr:to>
      <xdr:col>6</xdr:col>
      <xdr:colOff>0</xdr:colOff>
      <xdr:row>167</xdr:row>
      <xdr:rowOff>9525</xdr:rowOff>
    </xdr:to>
    <xdr:pic>
      <xdr:nvPicPr>
        <xdr:cNvPr id="858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32004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167</xdr:row>
      <xdr:rowOff>0</xdr:rowOff>
    </xdr:from>
    <xdr:to>
      <xdr:col>6</xdr:col>
      <xdr:colOff>0</xdr:colOff>
      <xdr:row>167</xdr:row>
      <xdr:rowOff>9525</xdr:rowOff>
    </xdr:to>
    <xdr:pic>
      <xdr:nvPicPr>
        <xdr:cNvPr id="859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32004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167</xdr:row>
      <xdr:rowOff>0</xdr:rowOff>
    </xdr:from>
    <xdr:to>
      <xdr:col>6</xdr:col>
      <xdr:colOff>0</xdr:colOff>
      <xdr:row>167</xdr:row>
      <xdr:rowOff>9525</xdr:rowOff>
    </xdr:to>
    <xdr:pic>
      <xdr:nvPicPr>
        <xdr:cNvPr id="860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32004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276</xdr:row>
      <xdr:rowOff>0</xdr:rowOff>
    </xdr:from>
    <xdr:to>
      <xdr:col>6</xdr:col>
      <xdr:colOff>0</xdr:colOff>
      <xdr:row>276</xdr:row>
      <xdr:rowOff>9525</xdr:rowOff>
    </xdr:to>
    <xdr:pic>
      <xdr:nvPicPr>
        <xdr:cNvPr id="861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5295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276</xdr:row>
      <xdr:rowOff>0</xdr:rowOff>
    </xdr:from>
    <xdr:to>
      <xdr:col>6</xdr:col>
      <xdr:colOff>0</xdr:colOff>
      <xdr:row>276</xdr:row>
      <xdr:rowOff>9525</xdr:rowOff>
    </xdr:to>
    <xdr:pic>
      <xdr:nvPicPr>
        <xdr:cNvPr id="862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5295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276</xdr:row>
      <xdr:rowOff>0</xdr:rowOff>
    </xdr:from>
    <xdr:to>
      <xdr:col>6</xdr:col>
      <xdr:colOff>0</xdr:colOff>
      <xdr:row>276</xdr:row>
      <xdr:rowOff>9525</xdr:rowOff>
    </xdr:to>
    <xdr:pic>
      <xdr:nvPicPr>
        <xdr:cNvPr id="863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5295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275</xdr:row>
      <xdr:rowOff>0</xdr:rowOff>
    </xdr:from>
    <xdr:to>
      <xdr:col>6</xdr:col>
      <xdr:colOff>0</xdr:colOff>
      <xdr:row>275</xdr:row>
      <xdr:rowOff>9525</xdr:rowOff>
    </xdr:to>
    <xdr:pic>
      <xdr:nvPicPr>
        <xdr:cNvPr id="864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5276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275</xdr:row>
      <xdr:rowOff>0</xdr:rowOff>
    </xdr:from>
    <xdr:to>
      <xdr:col>6</xdr:col>
      <xdr:colOff>0</xdr:colOff>
      <xdr:row>275</xdr:row>
      <xdr:rowOff>9525</xdr:rowOff>
    </xdr:to>
    <xdr:pic>
      <xdr:nvPicPr>
        <xdr:cNvPr id="865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5276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275</xdr:row>
      <xdr:rowOff>0</xdr:rowOff>
    </xdr:from>
    <xdr:to>
      <xdr:col>6</xdr:col>
      <xdr:colOff>0</xdr:colOff>
      <xdr:row>275</xdr:row>
      <xdr:rowOff>9525</xdr:rowOff>
    </xdr:to>
    <xdr:pic>
      <xdr:nvPicPr>
        <xdr:cNvPr id="866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5276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383</xdr:row>
      <xdr:rowOff>0</xdr:rowOff>
    </xdr:from>
    <xdr:to>
      <xdr:col>6</xdr:col>
      <xdr:colOff>0</xdr:colOff>
      <xdr:row>383</xdr:row>
      <xdr:rowOff>9525</xdr:rowOff>
    </xdr:to>
    <xdr:pic>
      <xdr:nvPicPr>
        <xdr:cNvPr id="867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73723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383</xdr:row>
      <xdr:rowOff>0</xdr:rowOff>
    </xdr:from>
    <xdr:to>
      <xdr:col>6</xdr:col>
      <xdr:colOff>0</xdr:colOff>
      <xdr:row>383</xdr:row>
      <xdr:rowOff>9525</xdr:rowOff>
    </xdr:to>
    <xdr:pic>
      <xdr:nvPicPr>
        <xdr:cNvPr id="868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73723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383</xdr:row>
      <xdr:rowOff>0</xdr:rowOff>
    </xdr:from>
    <xdr:to>
      <xdr:col>6</xdr:col>
      <xdr:colOff>0</xdr:colOff>
      <xdr:row>383</xdr:row>
      <xdr:rowOff>9525</xdr:rowOff>
    </xdr:to>
    <xdr:pic>
      <xdr:nvPicPr>
        <xdr:cNvPr id="869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73723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382</xdr:row>
      <xdr:rowOff>0</xdr:rowOff>
    </xdr:from>
    <xdr:to>
      <xdr:col>6</xdr:col>
      <xdr:colOff>0</xdr:colOff>
      <xdr:row>382</xdr:row>
      <xdr:rowOff>9525</xdr:rowOff>
    </xdr:to>
    <xdr:pic>
      <xdr:nvPicPr>
        <xdr:cNvPr id="87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73533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382</xdr:row>
      <xdr:rowOff>0</xdr:rowOff>
    </xdr:from>
    <xdr:to>
      <xdr:col>6</xdr:col>
      <xdr:colOff>0</xdr:colOff>
      <xdr:row>382</xdr:row>
      <xdr:rowOff>9525</xdr:rowOff>
    </xdr:to>
    <xdr:pic>
      <xdr:nvPicPr>
        <xdr:cNvPr id="87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73533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382</xdr:row>
      <xdr:rowOff>0</xdr:rowOff>
    </xdr:from>
    <xdr:to>
      <xdr:col>6</xdr:col>
      <xdr:colOff>0</xdr:colOff>
      <xdr:row>382</xdr:row>
      <xdr:rowOff>9525</xdr:rowOff>
    </xdr:to>
    <xdr:pic>
      <xdr:nvPicPr>
        <xdr:cNvPr id="872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73533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491</xdr:row>
      <xdr:rowOff>0</xdr:rowOff>
    </xdr:from>
    <xdr:to>
      <xdr:col>6</xdr:col>
      <xdr:colOff>0</xdr:colOff>
      <xdr:row>491</xdr:row>
      <xdr:rowOff>9525</xdr:rowOff>
    </xdr:to>
    <xdr:pic>
      <xdr:nvPicPr>
        <xdr:cNvPr id="873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9467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491</xdr:row>
      <xdr:rowOff>0</xdr:rowOff>
    </xdr:from>
    <xdr:to>
      <xdr:col>6</xdr:col>
      <xdr:colOff>0</xdr:colOff>
      <xdr:row>491</xdr:row>
      <xdr:rowOff>9525</xdr:rowOff>
    </xdr:to>
    <xdr:pic>
      <xdr:nvPicPr>
        <xdr:cNvPr id="874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9467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491</xdr:row>
      <xdr:rowOff>0</xdr:rowOff>
    </xdr:from>
    <xdr:to>
      <xdr:col>6</xdr:col>
      <xdr:colOff>0</xdr:colOff>
      <xdr:row>491</xdr:row>
      <xdr:rowOff>9525</xdr:rowOff>
    </xdr:to>
    <xdr:pic>
      <xdr:nvPicPr>
        <xdr:cNvPr id="875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9467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490</xdr:row>
      <xdr:rowOff>0</xdr:rowOff>
    </xdr:from>
    <xdr:to>
      <xdr:col>6</xdr:col>
      <xdr:colOff>0</xdr:colOff>
      <xdr:row>490</xdr:row>
      <xdr:rowOff>9525</xdr:rowOff>
    </xdr:to>
    <xdr:pic>
      <xdr:nvPicPr>
        <xdr:cNvPr id="87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94488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490</xdr:row>
      <xdr:rowOff>0</xdr:rowOff>
    </xdr:from>
    <xdr:to>
      <xdr:col>6</xdr:col>
      <xdr:colOff>0</xdr:colOff>
      <xdr:row>490</xdr:row>
      <xdr:rowOff>9525</xdr:rowOff>
    </xdr:to>
    <xdr:pic>
      <xdr:nvPicPr>
        <xdr:cNvPr id="87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94488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490</xdr:row>
      <xdr:rowOff>0</xdr:rowOff>
    </xdr:from>
    <xdr:to>
      <xdr:col>6</xdr:col>
      <xdr:colOff>0</xdr:colOff>
      <xdr:row>490</xdr:row>
      <xdr:rowOff>9525</xdr:rowOff>
    </xdr:to>
    <xdr:pic>
      <xdr:nvPicPr>
        <xdr:cNvPr id="878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94488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600</xdr:row>
      <xdr:rowOff>0</xdr:rowOff>
    </xdr:from>
    <xdr:to>
      <xdr:col>6</xdr:col>
      <xdr:colOff>0</xdr:colOff>
      <xdr:row>600</xdr:row>
      <xdr:rowOff>9525</xdr:rowOff>
    </xdr:to>
    <xdr:pic>
      <xdr:nvPicPr>
        <xdr:cNvPr id="879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5443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600</xdr:row>
      <xdr:rowOff>0</xdr:rowOff>
    </xdr:from>
    <xdr:to>
      <xdr:col>6</xdr:col>
      <xdr:colOff>0</xdr:colOff>
      <xdr:row>600</xdr:row>
      <xdr:rowOff>9525</xdr:rowOff>
    </xdr:to>
    <xdr:pic>
      <xdr:nvPicPr>
        <xdr:cNvPr id="880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5443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600</xdr:row>
      <xdr:rowOff>0</xdr:rowOff>
    </xdr:from>
    <xdr:to>
      <xdr:col>6</xdr:col>
      <xdr:colOff>0</xdr:colOff>
      <xdr:row>600</xdr:row>
      <xdr:rowOff>9525</xdr:rowOff>
    </xdr:to>
    <xdr:pic>
      <xdr:nvPicPr>
        <xdr:cNvPr id="881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5443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599</xdr:row>
      <xdr:rowOff>0</xdr:rowOff>
    </xdr:from>
    <xdr:to>
      <xdr:col>6</xdr:col>
      <xdr:colOff>0</xdr:colOff>
      <xdr:row>599</xdr:row>
      <xdr:rowOff>9525</xdr:rowOff>
    </xdr:to>
    <xdr:pic>
      <xdr:nvPicPr>
        <xdr:cNvPr id="882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15252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599</xdr:row>
      <xdr:rowOff>0</xdr:rowOff>
    </xdr:from>
    <xdr:to>
      <xdr:col>6</xdr:col>
      <xdr:colOff>0</xdr:colOff>
      <xdr:row>599</xdr:row>
      <xdr:rowOff>9525</xdr:rowOff>
    </xdr:to>
    <xdr:pic>
      <xdr:nvPicPr>
        <xdr:cNvPr id="883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15252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599</xdr:row>
      <xdr:rowOff>0</xdr:rowOff>
    </xdr:from>
    <xdr:to>
      <xdr:col>6</xdr:col>
      <xdr:colOff>0</xdr:colOff>
      <xdr:row>599</xdr:row>
      <xdr:rowOff>9525</xdr:rowOff>
    </xdr:to>
    <xdr:pic>
      <xdr:nvPicPr>
        <xdr:cNvPr id="884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15252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701</xdr:row>
      <xdr:rowOff>0</xdr:rowOff>
    </xdr:from>
    <xdr:to>
      <xdr:col>6</xdr:col>
      <xdr:colOff>0</xdr:colOff>
      <xdr:row>701</xdr:row>
      <xdr:rowOff>9525</xdr:rowOff>
    </xdr:to>
    <xdr:pic>
      <xdr:nvPicPr>
        <xdr:cNvPr id="885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36207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701</xdr:row>
      <xdr:rowOff>0</xdr:rowOff>
    </xdr:from>
    <xdr:to>
      <xdr:col>6</xdr:col>
      <xdr:colOff>0</xdr:colOff>
      <xdr:row>701</xdr:row>
      <xdr:rowOff>9525</xdr:rowOff>
    </xdr:to>
    <xdr:pic>
      <xdr:nvPicPr>
        <xdr:cNvPr id="886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36207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701</xdr:row>
      <xdr:rowOff>0</xdr:rowOff>
    </xdr:from>
    <xdr:to>
      <xdr:col>6</xdr:col>
      <xdr:colOff>0</xdr:colOff>
      <xdr:row>701</xdr:row>
      <xdr:rowOff>9525</xdr:rowOff>
    </xdr:to>
    <xdr:pic>
      <xdr:nvPicPr>
        <xdr:cNvPr id="887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36207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700</xdr:row>
      <xdr:rowOff>0</xdr:rowOff>
    </xdr:from>
    <xdr:to>
      <xdr:col>6</xdr:col>
      <xdr:colOff>0</xdr:colOff>
      <xdr:row>700</xdr:row>
      <xdr:rowOff>9525</xdr:rowOff>
    </xdr:to>
    <xdr:pic>
      <xdr:nvPicPr>
        <xdr:cNvPr id="888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36017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700</xdr:row>
      <xdr:rowOff>0</xdr:rowOff>
    </xdr:from>
    <xdr:to>
      <xdr:col>6</xdr:col>
      <xdr:colOff>0</xdr:colOff>
      <xdr:row>700</xdr:row>
      <xdr:rowOff>9525</xdr:rowOff>
    </xdr:to>
    <xdr:pic>
      <xdr:nvPicPr>
        <xdr:cNvPr id="889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36017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700</xdr:row>
      <xdr:rowOff>0</xdr:rowOff>
    </xdr:from>
    <xdr:to>
      <xdr:col>6</xdr:col>
      <xdr:colOff>0</xdr:colOff>
      <xdr:row>700</xdr:row>
      <xdr:rowOff>9525</xdr:rowOff>
    </xdr:to>
    <xdr:pic>
      <xdr:nvPicPr>
        <xdr:cNvPr id="890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36017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806</xdr:row>
      <xdr:rowOff>0</xdr:rowOff>
    </xdr:from>
    <xdr:to>
      <xdr:col>6</xdr:col>
      <xdr:colOff>0</xdr:colOff>
      <xdr:row>806</xdr:row>
      <xdr:rowOff>9525</xdr:rowOff>
    </xdr:to>
    <xdr:pic>
      <xdr:nvPicPr>
        <xdr:cNvPr id="891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56972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806</xdr:row>
      <xdr:rowOff>0</xdr:rowOff>
    </xdr:from>
    <xdr:to>
      <xdr:col>6</xdr:col>
      <xdr:colOff>0</xdr:colOff>
      <xdr:row>806</xdr:row>
      <xdr:rowOff>9525</xdr:rowOff>
    </xdr:to>
    <xdr:pic>
      <xdr:nvPicPr>
        <xdr:cNvPr id="892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56972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806</xdr:row>
      <xdr:rowOff>0</xdr:rowOff>
    </xdr:from>
    <xdr:to>
      <xdr:col>6</xdr:col>
      <xdr:colOff>0</xdr:colOff>
      <xdr:row>806</xdr:row>
      <xdr:rowOff>9525</xdr:rowOff>
    </xdr:to>
    <xdr:pic>
      <xdr:nvPicPr>
        <xdr:cNvPr id="893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56972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805</xdr:row>
      <xdr:rowOff>0</xdr:rowOff>
    </xdr:from>
    <xdr:to>
      <xdr:col>6</xdr:col>
      <xdr:colOff>0</xdr:colOff>
      <xdr:row>805</xdr:row>
      <xdr:rowOff>9525</xdr:rowOff>
    </xdr:to>
    <xdr:pic>
      <xdr:nvPicPr>
        <xdr:cNvPr id="894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56781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805</xdr:row>
      <xdr:rowOff>0</xdr:rowOff>
    </xdr:from>
    <xdr:to>
      <xdr:col>6</xdr:col>
      <xdr:colOff>0</xdr:colOff>
      <xdr:row>805</xdr:row>
      <xdr:rowOff>9525</xdr:rowOff>
    </xdr:to>
    <xdr:pic>
      <xdr:nvPicPr>
        <xdr:cNvPr id="895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56781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805</xdr:row>
      <xdr:rowOff>0</xdr:rowOff>
    </xdr:from>
    <xdr:to>
      <xdr:col>6</xdr:col>
      <xdr:colOff>0</xdr:colOff>
      <xdr:row>805</xdr:row>
      <xdr:rowOff>9525</xdr:rowOff>
    </xdr:to>
    <xdr:pic>
      <xdr:nvPicPr>
        <xdr:cNvPr id="896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56781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914</xdr:row>
      <xdr:rowOff>0</xdr:rowOff>
    </xdr:from>
    <xdr:to>
      <xdr:col>6</xdr:col>
      <xdr:colOff>0</xdr:colOff>
      <xdr:row>914</xdr:row>
      <xdr:rowOff>9525</xdr:rowOff>
    </xdr:to>
    <xdr:pic>
      <xdr:nvPicPr>
        <xdr:cNvPr id="897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77736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914</xdr:row>
      <xdr:rowOff>0</xdr:rowOff>
    </xdr:from>
    <xdr:to>
      <xdr:col>6</xdr:col>
      <xdr:colOff>0</xdr:colOff>
      <xdr:row>914</xdr:row>
      <xdr:rowOff>9525</xdr:rowOff>
    </xdr:to>
    <xdr:pic>
      <xdr:nvPicPr>
        <xdr:cNvPr id="898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77736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914</xdr:row>
      <xdr:rowOff>0</xdr:rowOff>
    </xdr:from>
    <xdr:to>
      <xdr:col>6</xdr:col>
      <xdr:colOff>0</xdr:colOff>
      <xdr:row>914</xdr:row>
      <xdr:rowOff>9525</xdr:rowOff>
    </xdr:to>
    <xdr:pic>
      <xdr:nvPicPr>
        <xdr:cNvPr id="899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77736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913</xdr:row>
      <xdr:rowOff>0</xdr:rowOff>
    </xdr:from>
    <xdr:to>
      <xdr:col>6</xdr:col>
      <xdr:colOff>0</xdr:colOff>
      <xdr:row>913</xdr:row>
      <xdr:rowOff>9525</xdr:rowOff>
    </xdr:to>
    <xdr:pic>
      <xdr:nvPicPr>
        <xdr:cNvPr id="90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77546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913</xdr:row>
      <xdr:rowOff>0</xdr:rowOff>
    </xdr:from>
    <xdr:to>
      <xdr:col>6</xdr:col>
      <xdr:colOff>0</xdr:colOff>
      <xdr:row>913</xdr:row>
      <xdr:rowOff>9525</xdr:rowOff>
    </xdr:to>
    <xdr:pic>
      <xdr:nvPicPr>
        <xdr:cNvPr id="90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77546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913</xdr:row>
      <xdr:rowOff>0</xdr:rowOff>
    </xdr:from>
    <xdr:to>
      <xdr:col>6</xdr:col>
      <xdr:colOff>0</xdr:colOff>
      <xdr:row>913</xdr:row>
      <xdr:rowOff>9525</xdr:rowOff>
    </xdr:to>
    <xdr:pic>
      <xdr:nvPicPr>
        <xdr:cNvPr id="902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77546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1020</xdr:row>
      <xdr:rowOff>0</xdr:rowOff>
    </xdr:from>
    <xdr:to>
      <xdr:col>6</xdr:col>
      <xdr:colOff>0</xdr:colOff>
      <xdr:row>1020</xdr:row>
      <xdr:rowOff>9525</xdr:rowOff>
    </xdr:to>
    <xdr:pic>
      <xdr:nvPicPr>
        <xdr:cNvPr id="903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98501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1020</xdr:row>
      <xdr:rowOff>0</xdr:rowOff>
    </xdr:from>
    <xdr:to>
      <xdr:col>6</xdr:col>
      <xdr:colOff>0</xdr:colOff>
      <xdr:row>1020</xdr:row>
      <xdr:rowOff>9525</xdr:rowOff>
    </xdr:to>
    <xdr:pic>
      <xdr:nvPicPr>
        <xdr:cNvPr id="904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98501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1020</xdr:row>
      <xdr:rowOff>0</xdr:rowOff>
    </xdr:from>
    <xdr:to>
      <xdr:col>6</xdr:col>
      <xdr:colOff>0</xdr:colOff>
      <xdr:row>1020</xdr:row>
      <xdr:rowOff>9525</xdr:rowOff>
    </xdr:to>
    <xdr:pic>
      <xdr:nvPicPr>
        <xdr:cNvPr id="905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98501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1019</xdr:row>
      <xdr:rowOff>0</xdr:rowOff>
    </xdr:from>
    <xdr:to>
      <xdr:col>6</xdr:col>
      <xdr:colOff>0</xdr:colOff>
      <xdr:row>1019</xdr:row>
      <xdr:rowOff>9525</xdr:rowOff>
    </xdr:to>
    <xdr:pic>
      <xdr:nvPicPr>
        <xdr:cNvPr id="90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198310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1019</xdr:row>
      <xdr:rowOff>0</xdr:rowOff>
    </xdr:from>
    <xdr:to>
      <xdr:col>6</xdr:col>
      <xdr:colOff>0</xdr:colOff>
      <xdr:row>1019</xdr:row>
      <xdr:rowOff>9525</xdr:rowOff>
    </xdr:to>
    <xdr:pic>
      <xdr:nvPicPr>
        <xdr:cNvPr id="90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198310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1019</xdr:row>
      <xdr:rowOff>0</xdr:rowOff>
    </xdr:from>
    <xdr:to>
      <xdr:col>6</xdr:col>
      <xdr:colOff>0</xdr:colOff>
      <xdr:row>1019</xdr:row>
      <xdr:rowOff>9525</xdr:rowOff>
    </xdr:to>
    <xdr:pic>
      <xdr:nvPicPr>
        <xdr:cNvPr id="908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198310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1128</xdr:row>
      <xdr:rowOff>0</xdr:rowOff>
    </xdr:from>
    <xdr:to>
      <xdr:col>6</xdr:col>
      <xdr:colOff>0</xdr:colOff>
      <xdr:row>1128</xdr:row>
      <xdr:rowOff>9525</xdr:rowOff>
    </xdr:to>
    <xdr:pic>
      <xdr:nvPicPr>
        <xdr:cNvPr id="909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19265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1128</xdr:row>
      <xdr:rowOff>0</xdr:rowOff>
    </xdr:from>
    <xdr:to>
      <xdr:col>6</xdr:col>
      <xdr:colOff>0</xdr:colOff>
      <xdr:row>1128</xdr:row>
      <xdr:rowOff>9525</xdr:rowOff>
    </xdr:to>
    <xdr:pic>
      <xdr:nvPicPr>
        <xdr:cNvPr id="910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19265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1128</xdr:row>
      <xdr:rowOff>0</xdr:rowOff>
    </xdr:from>
    <xdr:to>
      <xdr:col>6</xdr:col>
      <xdr:colOff>0</xdr:colOff>
      <xdr:row>1128</xdr:row>
      <xdr:rowOff>9525</xdr:rowOff>
    </xdr:to>
    <xdr:pic>
      <xdr:nvPicPr>
        <xdr:cNvPr id="911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19265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1127</xdr:row>
      <xdr:rowOff>0</xdr:rowOff>
    </xdr:from>
    <xdr:to>
      <xdr:col>6</xdr:col>
      <xdr:colOff>0</xdr:colOff>
      <xdr:row>1127</xdr:row>
      <xdr:rowOff>9525</xdr:rowOff>
    </xdr:to>
    <xdr:pic>
      <xdr:nvPicPr>
        <xdr:cNvPr id="912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19075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1127</xdr:row>
      <xdr:rowOff>0</xdr:rowOff>
    </xdr:from>
    <xdr:to>
      <xdr:col>6</xdr:col>
      <xdr:colOff>0</xdr:colOff>
      <xdr:row>1127</xdr:row>
      <xdr:rowOff>9525</xdr:rowOff>
    </xdr:to>
    <xdr:pic>
      <xdr:nvPicPr>
        <xdr:cNvPr id="913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19075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1127</xdr:row>
      <xdr:rowOff>0</xdr:rowOff>
    </xdr:from>
    <xdr:to>
      <xdr:col>6</xdr:col>
      <xdr:colOff>0</xdr:colOff>
      <xdr:row>1127</xdr:row>
      <xdr:rowOff>9525</xdr:rowOff>
    </xdr:to>
    <xdr:pic>
      <xdr:nvPicPr>
        <xdr:cNvPr id="914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19075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1237</xdr:row>
      <xdr:rowOff>0</xdr:rowOff>
    </xdr:from>
    <xdr:to>
      <xdr:col>6</xdr:col>
      <xdr:colOff>0</xdr:colOff>
      <xdr:row>1237</xdr:row>
      <xdr:rowOff>9525</xdr:rowOff>
    </xdr:to>
    <xdr:pic>
      <xdr:nvPicPr>
        <xdr:cNvPr id="915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400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1237</xdr:row>
      <xdr:rowOff>0</xdr:rowOff>
    </xdr:from>
    <xdr:to>
      <xdr:col>6</xdr:col>
      <xdr:colOff>0</xdr:colOff>
      <xdr:row>1237</xdr:row>
      <xdr:rowOff>9525</xdr:rowOff>
    </xdr:to>
    <xdr:pic>
      <xdr:nvPicPr>
        <xdr:cNvPr id="916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400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1237</xdr:row>
      <xdr:rowOff>0</xdr:rowOff>
    </xdr:from>
    <xdr:to>
      <xdr:col>6</xdr:col>
      <xdr:colOff>0</xdr:colOff>
      <xdr:row>1237</xdr:row>
      <xdr:rowOff>9525</xdr:rowOff>
    </xdr:to>
    <xdr:pic>
      <xdr:nvPicPr>
        <xdr:cNvPr id="917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40030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1236</xdr:row>
      <xdr:rowOff>0</xdr:rowOff>
    </xdr:from>
    <xdr:to>
      <xdr:col>6</xdr:col>
      <xdr:colOff>0</xdr:colOff>
      <xdr:row>1236</xdr:row>
      <xdr:rowOff>9525</xdr:rowOff>
    </xdr:to>
    <xdr:pic>
      <xdr:nvPicPr>
        <xdr:cNvPr id="918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398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1236</xdr:row>
      <xdr:rowOff>0</xdr:rowOff>
    </xdr:from>
    <xdr:to>
      <xdr:col>6</xdr:col>
      <xdr:colOff>0</xdr:colOff>
      <xdr:row>1236</xdr:row>
      <xdr:rowOff>9525</xdr:rowOff>
    </xdr:to>
    <xdr:pic>
      <xdr:nvPicPr>
        <xdr:cNvPr id="919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398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1236</xdr:row>
      <xdr:rowOff>0</xdr:rowOff>
    </xdr:from>
    <xdr:to>
      <xdr:col>6</xdr:col>
      <xdr:colOff>0</xdr:colOff>
      <xdr:row>1236</xdr:row>
      <xdr:rowOff>9525</xdr:rowOff>
    </xdr:to>
    <xdr:pic>
      <xdr:nvPicPr>
        <xdr:cNvPr id="920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39839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1342</xdr:row>
      <xdr:rowOff>0</xdr:rowOff>
    </xdr:from>
    <xdr:to>
      <xdr:col>6</xdr:col>
      <xdr:colOff>0</xdr:colOff>
      <xdr:row>1342</xdr:row>
      <xdr:rowOff>9525</xdr:rowOff>
    </xdr:to>
    <xdr:pic>
      <xdr:nvPicPr>
        <xdr:cNvPr id="921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60794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1342</xdr:row>
      <xdr:rowOff>0</xdr:rowOff>
    </xdr:from>
    <xdr:to>
      <xdr:col>6</xdr:col>
      <xdr:colOff>0</xdr:colOff>
      <xdr:row>1342</xdr:row>
      <xdr:rowOff>9525</xdr:rowOff>
    </xdr:to>
    <xdr:pic>
      <xdr:nvPicPr>
        <xdr:cNvPr id="922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60794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1342</xdr:row>
      <xdr:rowOff>0</xdr:rowOff>
    </xdr:from>
    <xdr:to>
      <xdr:col>6</xdr:col>
      <xdr:colOff>0</xdr:colOff>
      <xdr:row>1342</xdr:row>
      <xdr:rowOff>9525</xdr:rowOff>
    </xdr:to>
    <xdr:pic>
      <xdr:nvPicPr>
        <xdr:cNvPr id="923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60794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1342</xdr:row>
      <xdr:rowOff>0</xdr:rowOff>
    </xdr:from>
    <xdr:to>
      <xdr:col>6</xdr:col>
      <xdr:colOff>0</xdr:colOff>
      <xdr:row>1342</xdr:row>
      <xdr:rowOff>9525</xdr:rowOff>
    </xdr:to>
    <xdr:pic>
      <xdr:nvPicPr>
        <xdr:cNvPr id="924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60604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1342</xdr:row>
      <xdr:rowOff>0</xdr:rowOff>
    </xdr:from>
    <xdr:to>
      <xdr:col>6</xdr:col>
      <xdr:colOff>0</xdr:colOff>
      <xdr:row>1342</xdr:row>
      <xdr:rowOff>9525</xdr:rowOff>
    </xdr:to>
    <xdr:pic>
      <xdr:nvPicPr>
        <xdr:cNvPr id="925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60604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1342</xdr:row>
      <xdr:rowOff>0</xdr:rowOff>
    </xdr:from>
    <xdr:to>
      <xdr:col>6</xdr:col>
      <xdr:colOff>0</xdr:colOff>
      <xdr:row>1342</xdr:row>
      <xdr:rowOff>9525</xdr:rowOff>
    </xdr:to>
    <xdr:pic>
      <xdr:nvPicPr>
        <xdr:cNvPr id="926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60604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1415</xdr:row>
      <xdr:rowOff>0</xdr:rowOff>
    </xdr:from>
    <xdr:to>
      <xdr:col>6</xdr:col>
      <xdr:colOff>0</xdr:colOff>
      <xdr:row>1415</xdr:row>
      <xdr:rowOff>9525</xdr:rowOff>
    </xdr:to>
    <xdr:pic>
      <xdr:nvPicPr>
        <xdr:cNvPr id="927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8155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1415</xdr:row>
      <xdr:rowOff>0</xdr:rowOff>
    </xdr:from>
    <xdr:to>
      <xdr:col>6</xdr:col>
      <xdr:colOff>0</xdr:colOff>
      <xdr:row>1415</xdr:row>
      <xdr:rowOff>9525</xdr:rowOff>
    </xdr:to>
    <xdr:pic>
      <xdr:nvPicPr>
        <xdr:cNvPr id="928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8155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1415</xdr:row>
      <xdr:rowOff>0</xdr:rowOff>
    </xdr:from>
    <xdr:to>
      <xdr:col>6</xdr:col>
      <xdr:colOff>0</xdr:colOff>
      <xdr:row>1415</xdr:row>
      <xdr:rowOff>9525</xdr:rowOff>
    </xdr:to>
    <xdr:pic>
      <xdr:nvPicPr>
        <xdr:cNvPr id="929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815590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1390650</xdr:colOff>
      <xdr:row>1343</xdr:row>
      <xdr:rowOff>0</xdr:rowOff>
    </xdr:from>
    <xdr:to>
      <xdr:col>6</xdr:col>
      <xdr:colOff>0</xdr:colOff>
      <xdr:row>1343</xdr:row>
      <xdr:rowOff>9525</xdr:rowOff>
    </xdr:to>
    <xdr:pic>
      <xdr:nvPicPr>
        <xdr:cNvPr id="93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9525" y="28136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1409700</xdr:colOff>
      <xdr:row>1343</xdr:row>
      <xdr:rowOff>0</xdr:rowOff>
    </xdr:from>
    <xdr:to>
      <xdr:col>6</xdr:col>
      <xdr:colOff>0</xdr:colOff>
      <xdr:row>1343</xdr:row>
      <xdr:rowOff>9525</xdr:rowOff>
    </xdr:to>
    <xdr:pic>
      <xdr:nvPicPr>
        <xdr:cNvPr id="93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575" y="28136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1428750</xdr:colOff>
      <xdr:row>1343</xdr:row>
      <xdr:rowOff>0</xdr:rowOff>
    </xdr:from>
    <xdr:to>
      <xdr:col>6</xdr:col>
      <xdr:colOff>0</xdr:colOff>
      <xdr:row>1343</xdr:row>
      <xdr:rowOff>9525</xdr:rowOff>
    </xdr:to>
    <xdr:pic>
      <xdr:nvPicPr>
        <xdr:cNvPr id="932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67625" y="281368500"/>
          <a:ext cx="0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933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934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935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936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937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938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939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940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941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942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943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944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945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946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947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948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949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950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951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952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953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954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955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956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957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958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959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960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961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962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963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964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965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966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967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968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969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970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724</xdr:row>
      <xdr:rowOff>0</xdr:rowOff>
    </xdr:from>
    <xdr:to>
      <xdr:col>16</xdr:col>
      <xdr:colOff>723900</xdr:colOff>
      <xdr:row>724</xdr:row>
      <xdr:rowOff>9525</xdr:rowOff>
    </xdr:to>
    <xdr:pic>
      <xdr:nvPicPr>
        <xdr:cNvPr id="971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724</xdr:row>
      <xdr:rowOff>0</xdr:rowOff>
    </xdr:from>
    <xdr:to>
      <xdr:col>16</xdr:col>
      <xdr:colOff>742950</xdr:colOff>
      <xdr:row>724</xdr:row>
      <xdr:rowOff>9525</xdr:rowOff>
    </xdr:to>
    <xdr:pic>
      <xdr:nvPicPr>
        <xdr:cNvPr id="972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724</xdr:row>
      <xdr:rowOff>0</xdr:rowOff>
    </xdr:from>
    <xdr:to>
      <xdr:col>16</xdr:col>
      <xdr:colOff>762000</xdr:colOff>
      <xdr:row>724</xdr:row>
      <xdr:rowOff>9525</xdr:rowOff>
    </xdr:to>
    <xdr:pic>
      <xdr:nvPicPr>
        <xdr:cNvPr id="973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781050</xdr:colOff>
      <xdr:row>724</xdr:row>
      <xdr:rowOff>0</xdr:rowOff>
    </xdr:from>
    <xdr:to>
      <xdr:col>16</xdr:col>
      <xdr:colOff>781050</xdr:colOff>
      <xdr:row>724</xdr:row>
      <xdr:rowOff>9525</xdr:rowOff>
    </xdr:to>
    <xdr:pic>
      <xdr:nvPicPr>
        <xdr:cNvPr id="974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800100</xdr:colOff>
      <xdr:row>724</xdr:row>
      <xdr:rowOff>0</xdr:rowOff>
    </xdr:from>
    <xdr:to>
      <xdr:col>16</xdr:col>
      <xdr:colOff>800100</xdr:colOff>
      <xdr:row>724</xdr:row>
      <xdr:rowOff>9525</xdr:rowOff>
    </xdr:to>
    <xdr:pic>
      <xdr:nvPicPr>
        <xdr:cNvPr id="975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819150</xdr:colOff>
      <xdr:row>724</xdr:row>
      <xdr:rowOff>0</xdr:rowOff>
    </xdr:from>
    <xdr:to>
      <xdr:col>16</xdr:col>
      <xdr:colOff>819150</xdr:colOff>
      <xdr:row>724</xdr:row>
      <xdr:rowOff>9525</xdr:rowOff>
    </xdr:to>
    <xdr:pic>
      <xdr:nvPicPr>
        <xdr:cNvPr id="976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838200</xdr:colOff>
      <xdr:row>724</xdr:row>
      <xdr:rowOff>0</xdr:rowOff>
    </xdr:from>
    <xdr:to>
      <xdr:col>16</xdr:col>
      <xdr:colOff>838200</xdr:colOff>
      <xdr:row>724</xdr:row>
      <xdr:rowOff>9525</xdr:rowOff>
    </xdr:to>
    <xdr:pic>
      <xdr:nvPicPr>
        <xdr:cNvPr id="977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857250</xdr:colOff>
      <xdr:row>724</xdr:row>
      <xdr:rowOff>0</xdr:rowOff>
    </xdr:from>
    <xdr:to>
      <xdr:col>16</xdr:col>
      <xdr:colOff>857250</xdr:colOff>
      <xdr:row>724</xdr:row>
      <xdr:rowOff>9525</xdr:rowOff>
    </xdr:to>
    <xdr:pic>
      <xdr:nvPicPr>
        <xdr:cNvPr id="978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876300</xdr:colOff>
      <xdr:row>724</xdr:row>
      <xdr:rowOff>0</xdr:rowOff>
    </xdr:from>
    <xdr:to>
      <xdr:col>16</xdr:col>
      <xdr:colOff>876300</xdr:colOff>
      <xdr:row>724</xdr:row>
      <xdr:rowOff>9525</xdr:rowOff>
    </xdr:to>
    <xdr:pic>
      <xdr:nvPicPr>
        <xdr:cNvPr id="979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895350</xdr:colOff>
      <xdr:row>724</xdr:row>
      <xdr:rowOff>0</xdr:rowOff>
    </xdr:from>
    <xdr:to>
      <xdr:col>16</xdr:col>
      <xdr:colOff>895350</xdr:colOff>
      <xdr:row>724</xdr:row>
      <xdr:rowOff>9525</xdr:rowOff>
    </xdr:to>
    <xdr:pic>
      <xdr:nvPicPr>
        <xdr:cNvPr id="980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914400</xdr:colOff>
      <xdr:row>724</xdr:row>
      <xdr:rowOff>0</xdr:rowOff>
    </xdr:from>
    <xdr:to>
      <xdr:col>16</xdr:col>
      <xdr:colOff>914400</xdr:colOff>
      <xdr:row>724</xdr:row>
      <xdr:rowOff>9525</xdr:rowOff>
    </xdr:to>
    <xdr:pic>
      <xdr:nvPicPr>
        <xdr:cNvPr id="981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933450</xdr:colOff>
      <xdr:row>724</xdr:row>
      <xdr:rowOff>0</xdr:rowOff>
    </xdr:from>
    <xdr:to>
      <xdr:col>16</xdr:col>
      <xdr:colOff>933450</xdr:colOff>
      <xdr:row>724</xdr:row>
      <xdr:rowOff>9525</xdr:rowOff>
    </xdr:to>
    <xdr:pic>
      <xdr:nvPicPr>
        <xdr:cNvPr id="982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952500</xdr:colOff>
      <xdr:row>724</xdr:row>
      <xdr:rowOff>0</xdr:rowOff>
    </xdr:from>
    <xdr:to>
      <xdr:col>16</xdr:col>
      <xdr:colOff>952500</xdr:colOff>
      <xdr:row>724</xdr:row>
      <xdr:rowOff>9525</xdr:rowOff>
    </xdr:to>
    <xdr:pic>
      <xdr:nvPicPr>
        <xdr:cNvPr id="983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971550</xdr:colOff>
      <xdr:row>724</xdr:row>
      <xdr:rowOff>0</xdr:rowOff>
    </xdr:from>
    <xdr:to>
      <xdr:col>16</xdr:col>
      <xdr:colOff>971550</xdr:colOff>
      <xdr:row>724</xdr:row>
      <xdr:rowOff>9525</xdr:rowOff>
    </xdr:to>
    <xdr:pic>
      <xdr:nvPicPr>
        <xdr:cNvPr id="984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990600</xdr:colOff>
      <xdr:row>724</xdr:row>
      <xdr:rowOff>0</xdr:rowOff>
    </xdr:from>
    <xdr:to>
      <xdr:col>16</xdr:col>
      <xdr:colOff>990600</xdr:colOff>
      <xdr:row>724</xdr:row>
      <xdr:rowOff>9525</xdr:rowOff>
    </xdr:to>
    <xdr:pic>
      <xdr:nvPicPr>
        <xdr:cNvPr id="985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1009650</xdr:colOff>
      <xdr:row>724</xdr:row>
      <xdr:rowOff>0</xdr:rowOff>
    </xdr:from>
    <xdr:to>
      <xdr:col>16</xdr:col>
      <xdr:colOff>1009650</xdr:colOff>
      <xdr:row>724</xdr:row>
      <xdr:rowOff>9525</xdr:rowOff>
    </xdr:to>
    <xdr:pic>
      <xdr:nvPicPr>
        <xdr:cNvPr id="986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1028700</xdr:colOff>
      <xdr:row>724</xdr:row>
      <xdr:rowOff>0</xdr:rowOff>
    </xdr:from>
    <xdr:to>
      <xdr:col>16</xdr:col>
      <xdr:colOff>1028700</xdr:colOff>
      <xdr:row>724</xdr:row>
      <xdr:rowOff>9525</xdr:rowOff>
    </xdr:to>
    <xdr:pic>
      <xdr:nvPicPr>
        <xdr:cNvPr id="987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1047750</xdr:colOff>
      <xdr:row>724</xdr:row>
      <xdr:rowOff>0</xdr:rowOff>
    </xdr:from>
    <xdr:to>
      <xdr:col>16</xdr:col>
      <xdr:colOff>1047750</xdr:colOff>
      <xdr:row>724</xdr:row>
      <xdr:rowOff>9525</xdr:rowOff>
    </xdr:to>
    <xdr:pic>
      <xdr:nvPicPr>
        <xdr:cNvPr id="988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1066800</xdr:colOff>
      <xdr:row>724</xdr:row>
      <xdr:rowOff>0</xdr:rowOff>
    </xdr:from>
    <xdr:to>
      <xdr:col>16</xdr:col>
      <xdr:colOff>1066800</xdr:colOff>
      <xdr:row>724</xdr:row>
      <xdr:rowOff>9525</xdr:rowOff>
    </xdr:to>
    <xdr:pic>
      <xdr:nvPicPr>
        <xdr:cNvPr id="989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1085850</xdr:colOff>
      <xdr:row>724</xdr:row>
      <xdr:rowOff>0</xdr:rowOff>
    </xdr:from>
    <xdr:to>
      <xdr:col>16</xdr:col>
      <xdr:colOff>1085850</xdr:colOff>
      <xdr:row>724</xdr:row>
      <xdr:rowOff>9525</xdr:rowOff>
    </xdr:to>
    <xdr:pic>
      <xdr:nvPicPr>
        <xdr:cNvPr id="990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1104900</xdr:colOff>
      <xdr:row>724</xdr:row>
      <xdr:rowOff>0</xdr:rowOff>
    </xdr:from>
    <xdr:to>
      <xdr:col>16</xdr:col>
      <xdr:colOff>1104900</xdr:colOff>
      <xdr:row>724</xdr:row>
      <xdr:rowOff>9525</xdr:rowOff>
    </xdr:to>
    <xdr:pic>
      <xdr:nvPicPr>
        <xdr:cNvPr id="991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1123950</xdr:colOff>
      <xdr:row>724</xdr:row>
      <xdr:rowOff>0</xdr:rowOff>
    </xdr:from>
    <xdr:to>
      <xdr:col>16</xdr:col>
      <xdr:colOff>1123950</xdr:colOff>
      <xdr:row>724</xdr:row>
      <xdr:rowOff>9525</xdr:rowOff>
    </xdr:to>
    <xdr:pic>
      <xdr:nvPicPr>
        <xdr:cNvPr id="992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1143000</xdr:colOff>
      <xdr:row>724</xdr:row>
      <xdr:rowOff>0</xdr:rowOff>
    </xdr:from>
    <xdr:to>
      <xdr:col>16</xdr:col>
      <xdr:colOff>1143000</xdr:colOff>
      <xdr:row>724</xdr:row>
      <xdr:rowOff>9525</xdr:rowOff>
    </xdr:to>
    <xdr:pic>
      <xdr:nvPicPr>
        <xdr:cNvPr id="993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1162050</xdr:colOff>
      <xdr:row>724</xdr:row>
      <xdr:rowOff>0</xdr:rowOff>
    </xdr:from>
    <xdr:to>
      <xdr:col>16</xdr:col>
      <xdr:colOff>1162050</xdr:colOff>
      <xdr:row>724</xdr:row>
      <xdr:rowOff>9525</xdr:rowOff>
    </xdr:to>
    <xdr:pic>
      <xdr:nvPicPr>
        <xdr:cNvPr id="994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1181100</xdr:colOff>
      <xdr:row>724</xdr:row>
      <xdr:rowOff>0</xdr:rowOff>
    </xdr:from>
    <xdr:to>
      <xdr:col>16</xdr:col>
      <xdr:colOff>1181100</xdr:colOff>
      <xdr:row>724</xdr:row>
      <xdr:rowOff>9525</xdr:rowOff>
    </xdr:to>
    <xdr:pic>
      <xdr:nvPicPr>
        <xdr:cNvPr id="995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1200150</xdr:colOff>
      <xdr:row>724</xdr:row>
      <xdr:rowOff>0</xdr:rowOff>
    </xdr:from>
    <xdr:to>
      <xdr:col>16</xdr:col>
      <xdr:colOff>1200150</xdr:colOff>
      <xdr:row>724</xdr:row>
      <xdr:rowOff>9525</xdr:rowOff>
    </xdr:to>
    <xdr:pic>
      <xdr:nvPicPr>
        <xdr:cNvPr id="996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1219200</xdr:colOff>
      <xdr:row>724</xdr:row>
      <xdr:rowOff>0</xdr:rowOff>
    </xdr:from>
    <xdr:to>
      <xdr:col>16</xdr:col>
      <xdr:colOff>1219200</xdr:colOff>
      <xdr:row>724</xdr:row>
      <xdr:rowOff>9525</xdr:rowOff>
    </xdr:to>
    <xdr:pic>
      <xdr:nvPicPr>
        <xdr:cNvPr id="997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1238250</xdr:colOff>
      <xdr:row>724</xdr:row>
      <xdr:rowOff>0</xdr:rowOff>
    </xdr:from>
    <xdr:to>
      <xdr:col>16</xdr:col>
      <xdr:colOff>1238250</xdr:colOff>
      <xdr:row>724</xdr:row>
      <xdr:rowOff>9525</xdr:rowOff>
    </xdr:to>
    <xdr:pic>
      <xdr:nvPicPr>
        <xdr:cNvPr id="998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1257300</xdr:colOff>
      <xdr:row>724</xdr:row>
      <xdr:rowOff>0</xdr:rowOff>
    </xdr:from>
    <xdr:to>
      <xdr:col>16</xdr:col>
      <xdr:colOff>1257300</xdr:colOff>
      <xdr:row>724</xdr:row>
      <xdr:rowOff>9525</xdr:rowOff>
    </xdr:to>
    <xdr:pic>
      <xdr:nvPicPr>
        <xdr:cNvPr id="999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1276350</xdr:colOff>
      <xdr:row>724</xdr:row>
      <xdr:rowOff>0</xdr:rowOff>
    </xdr:from>
    <xdr:to>
      <xdr:col>16</xdr:col>
      <xdr:colOff>1276350</xdr:colOff>
      <xdr:row>724</xdr:row>
      <xdr:rowOff>9525</xdr:rowOff>
    </xdr:to>
    <xdr:pic>
      <xdr:nvPicPr>
        <xdr:cNvPr id="1000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1295400</xdr:colOff>
      <xdr:row>724</xdr:row>
      <xdr:rowOff>0</xdr:rowOff>
    </xdr:from>
    <xdr:to>
      <xdr:col>16</xdr:col>
      <xdr:colOff>1295400</xdr:colOff>
      <xdr:row>724</xdr:row>
      <xdr:rowOff>9525</xdr:rowOff>
    </xdr:to>
    <xdr:pic>
      <xdr:nvPicPr>
        <xdr:cNvPr id="1001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002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003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004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005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006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007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008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009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010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011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012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013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014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015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016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017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018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019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020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021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022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023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024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025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026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027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028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029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030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031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032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033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034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035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036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037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038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039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040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041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042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043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044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045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046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047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1048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1049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1050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1051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724</xdr:row>
      <xdr:rowOff>0</xdr:rowOff>
    </xdr:from>
    <xdr:to>
      <xdr:col>16</xdr:col>
      <xdr:colOff>723900</xdr:colOff>
      <xdr:row>724</xdr:row>
      <xdr:rowOff>9525</xdr:rowOff>
    </xdr:to>
    <xdr:pic>
      <xdr:nvPicPr>
        <xdr:cNvPr id="1052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724</xdr:row>
      <xdr:rowOff>0</xdr:rowOff>
    </xdr:from>
    <xdr:to>
      <xdr:col>16</xdr:col>
      <xdr:colOff>742950</xdr:colOff>
      <xdr:row>724</xdr:row>
      <xdr:rowOff>9525</xdr:rowOff>
    </xdr:to>
    <xdr:pic>
      <xdr:nvPicPr>
        <xdr:cNvPr id="1053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724</xdr:row>
      <xdr:rowOff>0</xdr:rowOff>
    </xdr:from>
    <xdr:to>
      <xdr:col>16</xdr:col>
      <xdr:colOff>762000</xdr:colOff>
      <xdr:row>724</xdr:row>
      <xdr:rowOff>9525</xdr:rowOff>
    </xdr:to>
    <xdr:pic>
      <xdr:nvPicPr>
        <xdr:cNvPr id="1054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781050</xdr:colOff>
      <xdr:row>724</xdr:row>
      <xdr:rowOff>0</xdr:rowOff>
    </xdr:from>
    <xdr:to>
      <xdr:col>16</xdr:col>
      <xdr:colOff>781050</xdr:colOff>
      <xdr:row>724</xdr:row>
      <xdr:rowOff>9525</xdr:rowOff>
    </xdr:to>
    <xdr:pic>
      <xdr:nvPicPr>
        <xdr:cNvPr id="1055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800100</xdr:colOff>
      <xdr:row>724</xdr:row>
      <xdr:rowOff>0</xdr:rowOff>
    </xdr:from>
    <xdr:to>
      <xdr:col>16</xdr:col>
      <xdr:colOff>800100</xdr:colOff>
      <xdr:row>724</xdr:row>
      <xdr:rowOff>9525</xdr:rowOff>
    </xdr:to>
    <xdr:pic>
      <xdr:nvPicPr>
        <xdr:cNvPr id="1056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819150</xdr:colOff>
      <xdr:row>724</xdr:row>
      <xdr:rowOff>0</xdr:rowOff>
    </xdr:from>
    <xdr:to>
      <xdr:col>16</xdr:col>
      <xdr:colOff>819150</xdr:colOff>
      <xdr:row>724</xdr:row>
      <xdr:rowOff>9525</xdr:rowOff>
    </xdr:to>
    <xdr:pic>
      <xdr:nvPicPr>
        <xdr:cNvPr id="1057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838200</xdr:colOff>
      <xdr:row>724</xdr:row>
      <xdr:rowOff>0</xdr:rowOff>
    </xdr:from>
    <xdr:to>
      <xdr:col>16</xdr:col>
      <xdr:colOff>838200</xdr:colOff>
      <xdr:row>724</xdr:row>
      <xdr:rowOff>9525</xdr:rowOff>
    </xdr:to>
    <xdr:pic>
      <xdr:nvPicPr>
        <xdr:cNvPr id="1058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857250</xdr:colOff>
      <xdr:row>724</xdr:row>
      <xdr:rowOff>0</xdr:rowOff>
    </xdr:from>
    <xdr:to>
      <xdr:col>16</xdr:col>
      <xdr:colOff>857250</xdr:colOff>
      <xdr:row>724</xdr:row>
      <xdr:rowOff>9525</xdr:rowOff>
    </xdr:to>
    <xdr:pic>
      <xdr:nvPicPr>
        <xdr:cNvPr id="1059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876300</xdr:colOff>
      <xdr:row>724</xdr:row>
      <xdr:rowOff>0</xdr:rowOff>
    </xdr:from>
    <xdr:to>
      <xdr:col>16</xdr:col>
      <xdr:colOff>876300</xdr:colOff>
      <xdr:row>724</xdr:row>
      <xdr:rowOff>9525</xdr:rowOff>
    </xdr:to>
    <xdr:pic>
      <xdr:nvPicPr>
        <xdr:cNvPr id="1060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895350</xdr:colOff>
      <xdr:row>724</xdr:row>
      <xdr:rowOff>0</xdr:rowOff>
    </xdr:from>
    <xdr:to>
      <xdr:col>16</xdr:col>
      <xdr:colOff>895350</xdr:colOff>
      <xdr:row>724</xdr:row>
      <xdr:rowOff>9525</xdr:rowOff>
    </xdr:to>
    <xdr:pic>
      <xdr:nvPicPr>
        <xdr:cNvPr id="1061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914400</xdr:colOff>
      <xdr:row>724</xdr:row>
      <xdr:rowOff>0</xdr:rowOff>
    </xdr:from>
    <xdr:to>
      <xdr:col>16</xdr:col>
      <xdr:colOff>914400</xdr:colOff>
      <xdr:row>724</xdr:row>
      <xdr:rowOff>9525</xdr:rowOff>
    </xdr:to>
    <xdr:pic>
      <xdr:nvPicPr>
        <xdr:cNvPr id="1062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933450</xdr:colOff>
      <xdr:row>724</xdr:row>
      <xdr:rowOff>0</xdr:rowOff>
    </xdr:from>
    <xdr:to>
      <xdr:col>16</xdr:col>
      <xdr:colOff>933450</xdr:colOff>
      <xdr:row>724</xdr:row>
      <xdr:rowOff>9525</xdr:rowOff>
    </xdr:to>
    <xdr:pic>
      <xdr:nvPicPr>
        <xdr:cNvPr id="1063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952500</xdr:colOff>
      <xdr:row>724</xdr:row>
      <xdr:rowOff>0</xdr:rowOff>
    </xdr:from>
    <xdr:to>
      <xdr:col>16</xdr:col>
      <xdr:colOff>952500</xdr:colOff>
      <xdr:row>724</xdr:row>
      <xdr:rowOff>9525</xdr:rowOff>
    </xdr:to>
    <xdr:pic>
      <xdr:nvPicPr>
        <xdr:cNvPr id="1064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971550</xdr:colOff>
      <xdr:row>724</xdr:row>
      <xdr:rowOff>0</xdr:rowOff>
    </xdr:from>
    <xdr:to>
      <xdr:col>16</xdr:col>
      <xdr:colOff>971550</xdr:colOff>
      <xdr:row>724</xdr:row>
      <xdr:rowOff>9525</xdr:rowOff>
    </xdr:to>
    <xdr:pic>
      <xdr:nvPicPr>
        <xdr:cNvPr id="1065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990600</xdr:colOff>
      <xdr:row>724</xdr:row>
      <xdr:rowOff>0</xdr:rowOff>
    </xdr:from>
    <xdr:to>
      <xdr:col>16</xdr:col>
      <xdr:colOff>990600</xdr:colOff>
      <xdr:row>724</xdr:row>
      <xdr:rowOff>9525</xdr:rowOff>
    </xdr:to>
    <xdr:pic>
      <xdr:nvPicPr>
        <xdr:cNvPr id="1066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1009650</xdr:colOff>
      <xdr:row>724</xdr:row>
      <xdr:rowOff>0</xdr:rowOff>
    </xdr:from>
    <xdr:to>
      <xdr:col>16</xdr:col>
      <xdr:colOff>1009650</xdr:colOff>
      <xdr:row>724</xdr:row>
      <xdr:rowOff>9525</xdr:rowOff>
    </xdr:to>
    <xdr:pic>
      <xdr:nvPicPr>
        <xdr:cNvPr id="1067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1028700</xdr:colOff>
      <xdr:row>724</xdr:row>
      <xdr:rowOff>0</xdr:rowOff>
    </xdr:from>
    <xdr:to>
      <xdr:col>16</xdr:col>
      <xdr:colOff>1028700</xdr:colOff>
      <xdr:row>724</xdr:row>
      <xdr:rowOff>9525</xdr:rowOff>
    </xdr:to>
    <xdr:pic>
      <xdr:nvPicPr>
        <xdr:cNvPr id="1068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1047750</xdr:colOff>
      <xdr:row>724</xdr:row>
      <xdr:rowOff>0</xdr:rowOff>
    </xdr:from>
    <xdr:to>
      <xdr:col>16</xdr:col>
      <xdr:colOff>1047750</xdr:colOff>
      <xdr:row>724</xdr:row>
      <xdr:rowOff>9525</xdr:rowOff>
    </xdr:to>
    <xdr:pic>
      <xdr:nvPicPr>
        <xdr:cNvPr id="1069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1066800</xdr:colOff>
      <xdr:row>724</xdr:row>
      <xdr:rowOff>0</xdr:rowOff>
    </xdr:from>
    <xdr:to>
      <xdr:col>16</xdr:col>
      <xdr:colOff>1066800</xdr:colOff>
      <xdr:row>724</xdr:row>
      <xdr:rowOff>9525</xdr:rowOff>
    </xdr:to>
    <xdr:pic>
      <xdr:nvPicPr>
        <xdr:cNvPr id="1070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1085850</xdr:colOff>
      <xdr:row>724</xdr:row>
      <xdr:rowOff>0</xdr:rowOff>
    </xdr:from>
    <xdr:to>
      <xdr:col>16</xdr:col>
      <xdr:colOff>1085850</xdr:colOff>
      <xdr:row>724</xdr:row>
      <xdr:rowOff>9525</xdr:rowOff>
    </xdr:to>
    <xdr:pic>
      <xdr:nvPicPr>
        <xdr:cNvPr id="1071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1104900</xdr:colOff>
      <xdr:row>724</xdr:row>
      <xdr:rowOff>0</xdr:rowOff>
    </xdr:from>
    <xdr:to>
      <xdr:col>16</xdr:col>
      <xdr:colOff>1104900</xdr:colOff>
      <xdr:row>724</xdr:row>
      <xdr:rowOff>9525</xdr:rowOff>
    </xdr:to>
    <xdr:pic>
      <xdr:nvPicPr>
        <xdr:cNvPr id="1072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1123950</xdr:colOff>
      <xdr:row>724</xdr:row>
      <xdr:rowOff>0</xdr:rowOff>
    </xdr:from>
    <xdr:to>
      <xdr:col>16</xdr:col>
      <xdr:colOff>1123950</xdr:colOff>
      <xdr:row>724</xdr:row>
      <xdr:rowOff>9525</xdr:rowOff>
    </xdr:to>
    <xdr:pic>
      <xdr:nvPicPr>
        <xdr:cNvPr id="1073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1143000</xdr:colOff>
      <xdr:row>724</xdr:row>
      <xdr:rowOff>0</xdr:rowOff>
    </xdr:from>
    <xdr:to>
      <xdr:col>16</xdr:col>
      <xdr:colOff>1143000</xdr:colOff>
      <xdr:row>724</xdr:row>
      <xdr:rowOff>9525</xdr:rowOff>
    </xdr:to>
    <xdr:pic>
      <xdr:nvPicPr>
        <xdr:cNvPr id="1074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1162050</xdr:colOff>
      <xdr:row>724</xdr:row>
      <xdr:rowOff>0</xdr:rowOff>
    </xdr:from>
    <xdr:to>
      <xdr:col>16</xdr:col>
      <xdr:colOff>1162050</xdr:colOff>
      <xdr:row>724</xdr:row>
      <xdr:rowOff>9525</xdr:rowOff>
    </xdr:to>
    <xdr:pic>
      <xdr:nvPicPr>
        <xdr:cNvPr id="1075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1181100</xdr:colOff>
      <xdr:row>724</xdr:row>
      <xdr:rowOff>0</xdr:rowOff>
    </xdr:from>
    <xdr:to>
      <xdr:col>16</xdr:col>
      <xdr:colOff>1181100</xdr:colOff>
      <xdr:row>724</xdr:row>
      <xdr:rowOff>9525</xdr:rowOff>
    </xdr:to>
    <xdr:pic>
      <xdr:nvPicPr>
        <xdr:cNvPr id="1076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1200150</xdr:colOff>
      <xdr:row>724</xdr:row>
      <xdr:rowOff>0</xdr:rowOff>
    </xdr:from>
    <xdr:to>
      <xdr:col>16</xdr:col>
      <xdr:colOff>1200150</xdr:colOff>
      <xdr:row>724</xdr:row>
      <xdr:rowOff>9525</xdr:rowOff>
    </xdr:to>
    <xdr:pic>
      <xdr:nvPicPr>
        <xdr:cNvPr id="1077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1219200</xdr:colOff>
      <xdr:row>724</xdr:row>
      <xdr:rowOff>0</xdr:rowOff>
    </xdr:from>
    <xdr:to>
      <xdr:col>16</xdr:col>
      <xdr:colOff>1219200</xdr:colOff>
      <xdr:row>724</xdr:row>
      <xdr:rowOff>9525</xdr:rowOff>
    </xdr:to>
    <xdr:pic>
      <xdr:nvPicPr>
        <xdr:cNvPr id="1078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1238250</xdr:colOff>
      <xdr:row>724</xdr:row>
      <xdr:rowOff>0</xdr:rowOff>
    </xdr:from>
    <xdr:to>
      <xdr:col>16</xdr:col>
      <xdr:colOff>1238250</xdr:colOff>
      <xdr:row>724</xdr:row>
      <xdr:rowOff>9525</xdr:rowOff>
    </xdr:to>
    <xdr:pic>
      <xdr:nvPicPr>
        <xdr:cNvPr id="1079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1257300</xdr:colOff>
      <xdr:row>724</xdr:row>
      <xdr:rowOff>0</xdr:rowOff>
    </xdr:from>
    <xdr:to>
      <xdr:col>16</xdr:col>
      <xdr:colOff>1257300</xdr:colOff>
      <xdr:row>724</xdr:row>
      <xdr:rowOff>9525</xdr:rowOff>
    </xdr:to>
    <xdr:pic>
      <xdr:nvPicPr>
        <xdr:cNvPr id="1080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1276350</xdr:colOff>
      <xdr:row>724</xdr:row>
      <xdr:rowOff>0</xdr:rowOff>
    </xdr:from>
    <xdr:to>
      <xdr:col>16</xdr:col>
      <xdr:colOff>1276350</xdr:colOff>
      <xdr:row>724</xdr:row>
      <xdr:rowOff>9525</xdr:rowOff>
    </xdr:to>
    <xdr:pic>
      <xdr:nvPicPr>
        <xdr:cNvPr id="1081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1295400</xdr:colOff>
      <xdr:row>724</xdr:row>
      <xdr:rowOff>0</xdr:rowOff>
    </xdr:from>
    <xdr:to>
      <xdr:col>16</xdr:col>
      <xdr:colOff>1295400</xdr:colOff>
      <xdr:row>724</xdr:row>
      <xdr:rowOff>9525</xdr:rowOff>
    </xdr:to>
    <xdr:pic>
      <xdr:nvPicPr>
        <xdr:cNvPr id="1082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1083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1084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1085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1086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1087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1088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1089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1090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1091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1092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1093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1094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1095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1096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1097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1098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1099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1100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1101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1102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1103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1104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1105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1106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1107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1108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1109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1110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1111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1112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1113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1114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55</xdr:row>
      <xdr:rowOff>0</xdr:rowOff>
    </xdr:from>
    <xdr:to>
      <xdr:col>16</xdr:col>
      <xdr:colOff>609600</xdr:colOff>
      <xdr:row>55</xdr:row>
      <xdr:rowOff>9525</xdr:rowOff>
    </xdr:to>
    <xdr:pic>
      <xdr:nvPicPr>
        <xdr:cNvPr id="1115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55</xdr:row>
      <xdr:rowOff>0</xdr:rowOff>
    </xdr:from>
    <xdr:to>
      <xdr:col>16</xdr:col>
      <xdr:colOff>628650</xdr:colOff>
      <xdr:row>55</xdr:row>
      <xdr:rowOff>9525</xdr:rowOff>
    </xdr:to>
    <xdr:pic>
      <xdr:nvPicPr>
        <xdr:cNvPr id="1116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55</xdr:row>
      <xdr:rowOff>0</xdr:rowOff>
    </xdr:from>
    <xdr:to>
      <xdr:col>16</xdr:col>
      <xdr:colOff>647700</xdr:colOff>
      <xdr:row>55</xdr:row>
      <xdr:rowOff>9525</xdr:rowOff>
    </xdr:to>
    <xdr:pic>
      <xdr:nvPicPr>
        <xdr:cNvPr id="1117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55</xdr:row>
      <xdr:rowOff>0</xdr:rowOff>
    </xdr:from>
    <xdr:to>
      <xdr:col>16</xdr:col>
      <xdr:colOff>666750</xdr:colOff>
      <xdr:row>55</xdr:row>
      <xdr:rowOff>9525</xdr:rowOff>
    </xdr:to>
    <xdr:pic>
      <xdr:nvPicPr>
        <xdr:cNvPr id="1118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55</xdr:row>
      <xdr:rowOff>0</xdr:rowOff>
    </xdr:from>
    <xdr:to>
      <xdr:col>16</xdr:col>
      <xdr:colOff>685800</xdr:colOff>
      <xdr:row>55</xdr:row>
      <xdr:rowOff>9525</xdr:rowOff>
    </xdr:to>
    <xdr:pic>
      <xdr:nvPicPr>
        <xdr:cNvPr id="1119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55</xdr:row>
      <xdr:rowOff>0</xdr:rowOff>
    </xdr:from>
    <xdr:to>
      <xdr:col>16</xdr:col>
      <xdr:colOff>704850</xdr:colOff>
      <xdr:row>55</xdr:row>
      <xdr:rowOff>9525</xdr:rowOff>
    </xdr:to>
    <xdr:pic>
      <xdr:nvPicPr>
        <xdr:cNvPr id="1120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55</xdr:row>
      <xdr:rowOff>0</xdr:rowOff>
    </xdr:from>
    <xdr:to>
      <xdr:col>16</xdr:col>
      <xdr:colOff>723900</xdr:colOff>
      <xdr:row>55</xdr:row>
      <xdr:rowOff>9525</xdr:rowOff>
    </xdr:to>
    <xdr:pic>
      <xdr:nvPicPr>
        <xdr:cNvPr id="1121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55</xdr:row>
      <xdr:rowOff>0</xdr:rowOff>
    </xdr:from>
    <xdr:to>
      <xdr:col>16</xdr:col>
      <xdr:colOff>742950</xdr:colOff>
      <xdr:row>55</xdr:row>
      <xdr:rowOff>9525</xdr:rowOff>
    </xdr:to>
    <xdr:pic>
      <xdr:nvPicPr>
        <xdr:cNvPr id="1122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55</xdr:row>
      <xdr:rowOff>0</xdr:rowOff>
    </xdr:from>
    <xdr:to>
      <xdr:col>16</xdr:col>
      <xdr:colOff>762000</xdr:colOff>
      <xdr:row>55</xdr:row>
      <xdr:rowOff>9525</xdr:rowOff>
    </xdr:to>
    <xdr:pic>
      <xdr:nvPicPr>
        <xdr:cNvPr id="1123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781050</xdr:colOff>
      <xdr:row>55</xdr:row>
      <xdr:rowOff>0</xdr:rowOff>
    </xdr:from>
    <xdr:to>
      <xdr:col>16</xdr:col>
      <xdr:colOff>781050</xdr:colOff>
      <xdr:row>55</xdr:row>
      <xdr:rowOff>9525</xdr:rowOff>
    </xdr:to>
    <xdr:pic>
      <xdr:nvPicPr>
        <xdr:cNvPr id="1124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800100</xdr:colOff>
      <xdr:row>55</xdr:row>
      <xdr:rowOff>0</xdr:rowOff>
    </xdr:from>
    <xdr:to>
      <xdr:col>16</xdr:col>
      <xdr:colOff>800100</xdr:colOff>
      <xdr:row>55</xdr:row>
      <xdr:rowOff>9525</xdr:rowOff>
    </xdr:to>
    <xdr:pic>
      <xdr:nvPicPr>
        <xdr:cNvPr id="1125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819150</xdr:colOff>
      <xdr:row>55</xdr:row>
      <xdr:rowOff>0</xdr:rowOff>
    </xdr:from>
    <xdr:to>
      <xdr:col>16</xdr:col>
      <xdr:colOff>819150</xdr:colOff>
      <xdr:row>55</xdr:row>
      <xdr:rowOff>9525</xdr:rowOff>
    </xdr:to>
    <xdr:pic>
      <xdr:nvPicPr>
        <xdr:cNvPr id="1126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838200</xdr:colOff>
      <xdr:row>55</xdr:row>
      <xdr:rowOff>0</xdr:rowOff>
    </xdr:from>
    <xdr:to>
      <xdr:col>16</xdr:col>
      <xdr:colOff>838200</xdr:colOff>
      <xdr:row>55</xdr:row>
      <xdr:rowOff>9525</xdr:rowOff>
    </xdr:to>
    <xdr:pic>
      <xdr:nvPicPr>
        <xdr:cNvPr id="1127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857250</xdr:colOff>
      <xdr:row>55</xdr:row>
      <xdr:rowOff>0</xdr:rowOff>
    </xdr:from>
    <xdr:to>
      <xdr:col>16</xdr:col>
      <xdr:colOff>857250</xdr:colOff>
      <xdr:row>55</xdr:row>
      <xdr:rowOff>9525</xdr:rowOff>
    </xdr:to>
    <xdr:pic>
      <xdr:nvPicPr>
        <xdr:cNvPr id="1128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876300</xdr:colOff>
      <xdr:row>55</xdr:row>
      <xdr:rowOff>0</xdr:rowOff>
    </xdr:from>
    <xdr:to>
      <xdr:col>16</xdr:col>
      <xdr:colOff>876300</xdr:colOff>
      <xdr:row>55</xdr:row>
      <xdr:rowOff>9525</xdr:rowOff>
    </xdr:to>
    <xdr:pic>
      <xdr:nvPicPr>
        <xdr:cNvPr id="1129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895350</xdr:colOff>
      <xdr:row>55</xdr:row>
      <xdr:rowOff>0</xdr:rowOff>
    </xdr:from>
    <xdr:to>
      <xdr:col>16</xdr:col>
      <xdr:colOff>895350</xdr:colOff>
      <xdr:row>55</xdr:row>
      <xdr:rowOff>9525</xdr:rowOff>
    </xdr:to>
    <xdr:pic>
      <xdr:nvPicPr>
        <xdr:cNvPr id="1130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914400</xdr:colOff>
      <xdr:row>55</xdr:row>
      <xdr:rowOff>0</xdr:rowOff>
    </xdr:from>
    <xdr:to>
      <xdr:col>16</xdr:col>
      <xdr:colOff>914400</xdr:colOff>
      <xdr:row>55</xdr:row>
      <xdr:rowOff>9525</xdr:rowOff>
    </xdr:to>
    <xdr:pic>
      <xdr:nvPicPr>
        <xdr:cNvPr id="1131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933450</xdr:colOff>
      <xdr:row>55</xdr:row>
      <xdr:rowOff>0</xdr:rowOff>
    </xdr:from>
    <xdr:to>
      <xdr:col>16</xdr:col>
      <xdr:colOff>933450</xdr:colOff>
      <xdr:row>55</xdr:row>
      <xdr:rowOff>9525</xdr:rowOff>
    </xdr:to>
    <xdr:pic>
      <xdr:nvPicPr>
        <xdr:cNvPr id="1132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952500</xdr:colOff>
      <xdr:row>55</xdr:row>
      <xdr:rowOff>0</xdr:rowOff>
    </xdr:from>
    <xdr:to>
      <xdr:col>16</xdr:col>
      <xdr:colOff>952500</xdr:colOff>
      <xdr:row>55</xdr:row>
      <xdr:rowOff>9525</xdr:rowOff>
    </xdr:to>
    <xdr:pic>
      <xdr:nvPicPr>
        <xdr:cNvPr id="1133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971550</xdr:colOff>
      <xdr:row>55</xdr:row>
      <xdr:rowOff>0</xdr:rowOff>
    </xdr:from>
    <xdr:to>
      <xdr:col>16</xdr:col>
      <xdr:colOff>971550</xdr:colOff>
      <xdr:row>55</xdr:row>
      <xdr:rowOff>9525</xdr:rowOff>
    </xdr:to>
    <xdr:pic>
      <xdr:nvPicPr>
        <xdr:cNvPr id="1134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990600</xdr:colOff>
      <xdr:row>55</xdr:row>
      <xdr:rowOff>0</xdr:rowOff>
    </xdr:from>
    <xdr:to>
      <xdr:col>16</xdr:col>
      <xdr:colOff>990600</xdr:colOff>
      <xdr:row>55</xdr:row>
      <xdr:rowOff>9525</xdr:rowOff>
    </xdr:to>
    <xdr:pic>
      <xdr:nvPicPr>
        <xdr:cNvPr id="1135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1009650</xdr:colOff>
      <xdr:row>55</xdr:row>
      <xdr:rowOff>0</xdr:rowOff>
    </xdr:from>
    <xdr:to>
      <xdr:col>16</xdr:col>
      <xdr:colOff>1009650</xdr:colOff>
      <xdr:row>55</xdr:row>
      <xdr:rowOff>9525</xdr:rowOff>
    </xdr:to>
    <xdr:pic>
      <xdr:nvPicPr>
        <xdr:cNvPr id="1136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1028700</xdr:colOff>
      <xdr:row>55</xdr:row>
      <xdr:rowOff>0</xdr:rowOff>
    </xdr:from>
    <xdr:to>
      <xdr:col>16</xdr:col>
      <xdr:colOff>1028700</xdr:colOff>
      <xdr:row>55</xdr:row>
      <xdr:rowOff>9525</xdr:rowOff>
    </xdr:to>
    <xdr:pic>
      <xdr:nvPicPr>
        <xdr:cNvPr id="1137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1047750</xdr:colOff>
      <xdr:row>55</xdr:row>
      <xdr:rowOff>0</xdr:rowOff>
    </xdr:from>
    <xdr:to>
      <xdr:col>16</xdr:col>
      <xdr:colOff>1047750</xdr:colOff>
      <xdr:row>55</xdr:row>
      <xdr:rowOff>9525</xdr:rowOff>
    </xdr:to>
    <xdr:pic>
      <xdr:nvPicPr>
        <xdr:cNvPr id="1138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1066800</xdr:colOff>
      <xdr:row>55</xdr:row>
      <xdr:rowOff>0</xdr:rowOff>
    </xdr:from>
    <xdr:to>
      <xdr:col>16</xdr:col>
      <xdr:colOff>1066800</xdr:colOff>
      <xdr:row>55</xdr:row>
      <xdr:rowOff>9525</xdr:rowOff>
    </xdr:to>
    <xdr:pic>
      <xdr:nvPicPr>
        <xdr:cNvPr id="1139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1085850</xdr:colOff>
      <xdr:row>55</xdr:row>
      <xdr:rowOff>0</xdr:rowOff>
    </xdr:from>
    <xdr:to>
      <xdr:col>16</xdr:col>
      <xdr:colOff>1085850</xdr:colOff>
      <xdr:row>55</xdr:row>
      <xdr:rowOff>9525</xdr:rowOff>
    </xdr:to>
    <xdr:pic>
      <xdr:nvPicPr>
        <xdr:cNvPr id="1140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1104900</xdr:colOff>
      <xdr:row>55</xdr:row>
      <xdr:rowOff>0</xdr:rowOff>
    </xdr:from>
    <xdr:to>
      <xdr:col>16</xdr:col>
      <xdr:colOff>1104900</xdr:colOff>
      <xdr:row>55</xdr:row>
      <xdr:rowOff>9525</xdr:rowOff>
    </xdr:to>
    <xdr:pic>
      <xdr:nvPicPr>
        <xdr:cNvPr id="1141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1123950</xdr:colOff>
      <xdr:row>55</xdr:row>
      <xdr:rowOff>0</xdr:rowOff>
    </xdr:from>
    <xdr:to>
      <xdr:col>16</xdr:col>
      <xdr:colOff>1123950</xdr:colOff>
      <xdr:row>55</xdr:row>
      <xdr:rowOff>9525</xdr:rowOff>
    </xdr:to>
    <xdr:pic>
      <xdr:nvPicPr>
        <xdr:cNvPr id="1142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1143000</xdr:colOff>
      <xdr:row>55</xdr:row>
      <xdr:rowOff>0</xdr:rowOff>
    </xdr:from>
    <xdr:to>
      <xdr:col>16</xdr:col>
      <xdr:colOff>1143000</xdr:colOff>
      <xdr:row>55</xdr:row>
      <xdr:rowOff>9525</xdr:rowOff>
    </xdr:to>
    <xdr:pic>
      <xdr:nvPicPr>
        <xdr:cNvPr id="1143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1162050</xdr:colOff>
      <xdr:row>55</xdr:row>
      <xdr:rowOff>0</xdr:rowOff>
    </xdr:from>
    <xdr:to>
      <xdr:col>16</xdr:col>
      <xdr:colOff>1162050</xdr:colOff>
      <xdr:row>55</xdr:row>
      <xdr:rowOff>9525</xdr:rowOff>
    </xdr:to>
    <xdr:pic>
      <xdr:nvPicPr>
        <xdr:cNvPr id="1144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1181100</xdr:colOff>
      <xdr:row>55</xdr:row>
      <xdr:rowOff>0</xdr:rowOff>
    </xdr:from>
    <xdr:to>
      <xdr:col>16</xdr:col>
      <xdr:colOff>1181100</xdr:colOff>
      <xdr:row>55</xdr:row>
      <xdr:rowOff>9525</xdr:rowOff>
    </xdr:to>
    <xdr:pic>
      <xdr:nvPicPr>
        <xdr:cNvPr id="1145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1200150</xdr:colOff>
      <xdr:row>55</xdr:row>
      <xdr:rowOff>0</xdr:rowOff>
    </xdr:from>
    <xdr:to>
      <xdr:col>16</xdr:col>
      <xdr:colOff>1200150</xdr:colOff>
      <xdr:row>55</xdr:row>
      <xdr:rowOff>9525</xdr:rowOff>
    </xdr:to>
    <xdr:pic>
      <xdr:nvPicPr>
        <xdr:cNvPr id="1146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1219200</xdr:colOff>
      <xdr:row>55</xdr:row>
      <xdr:rowOff>0</xdr:rowOff>
    </xdr:from>
    <xdr:to>
      <xdr:col>16</xdr:col>
      <xdr:colOff>1219200</xdr:colOff>
      <xdr:row>55</xdr:row>
      <xdr:rowOff>9525</xdr:rowOff>
    </xdr:to>
    <xdr:pic>
      <xdr:nvPicPr>
        <xdr:cNvPr id="1147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1238250</xdr:colOff>
      <xdr:row>55</xdr:row>
      <xdr:rowOff>0</xdr:rowOff>
    </xdr:from>
    <xdr:to>
      <xdr:col>16</xdr:col>
      <xdr:colOff>1238250</xdr:colOff>
      <xdr:row>55</xdr:row>
      <xdr:rowOff>9525</xdr:rowOff>
    </xdr:to>
    <xdr:pic>
      <xdr:nvPicPr>
        <xdr:cNvPr id="1148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1257300</xdr:colOff>
      <xdr:row>55</xdr:row>
      <xdr:rowOff>0</xdr:rowOff>
    </xdr:from>
    <xdr:to>
      <xdr:col>16</xdr:col>
      <xdr:colOff>1257300</xdr:colOff>
      <xdr:row>55</xdr:row>
      <xdr:rowOff>9525</xdr:rowOff>
    </xdr:to>
    <xdr:pic>
      <xdr:nvPicPr>
        <xdr:cNvPr id="1149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1276350</xdr:colOff>
      <xdr:row>55</xdr:row>
      <xdr:rowOff>0</xdr:rowOff>
    </xdr:from>
    <xdr:to>
      <xdr:col>16</xdr:col>
      <xdr:colOff>1276350</xdr:colOff>
      <xdr:row>55</xdr:row>
      <xdr:rowOff>9525</xdr:rowOff>
    </xdr:to>
    <xdr:pic>
      <xdr:nvPicPr>
        <xdr:cNvPr id="1150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1295400</xdr:colOff>
      <xdr:row>55</xdr:row>
      <xdr:rowOff>0</xdr:rowOff>
    </xdr:from>
    <xdr:to>
      <xdr:col>16</xdr:col>
      <xdr:colOff>1295400</xdr:colOff>
      <xdr:row>55</xdr:row>
      <xdr:rowOff>9525</xdr:rowOff>
    </xdr:to>
    <xdr:pic>
      <xdr:nvPicPr>
        <xdr:cNvPr id="1151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1314450</xdr:colOff>
      <xdr:row>55</xdr:row>
      <xdr:rowOff>0</xdr:rowOff>
    </xdr:from>
    <xdr:to>
      <xdr:col>16</xdr:col>
      <xdr:colOff>1314450</xdr:colOff>
      <xdr:row>55</xdr:row>
      <xdr:rowOff>9525</xdr:rowOff>
    </xdr:to>
    <xdr:pic>
      <xdr:nvPicPr>
        <xdr:cNvPr id="1152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1333500</xdr:colOff>
      <xdr:row>55</xdr:row>
      <xdr:rowOff>0</xdr:rowOff>
    </xdr:from>
    <xdr:to>
      <xdr:col>16</xdr:col>
      <xdr:colOff>1333500</xdr:colOff>
      <xdr:row>55</xdr:row>
      <xdr:rowOff>9525</xdr:rowOff>
    </xdr:to>
    <xdr:pic>
      <xdr:nvPicPr>
        <xdr:cNvPr id="1153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1352550</xdr:colOff>
      <xdr:row>55</xdr:row>
      <xdr:rowOff>0</xdr:rowOff>
    </xdr:from>
    <xdr:to>
      <xdr:col>16</xdr:col>
      <xdr:colOff>1352550</xdr:colOff>
      <xdr:row>55</xdr:row>
      <xdr:rowOff>9525</xdr:rowOff>
    </xdr:to>
    <xdr:pic>
      <xdr:nvPicPr>
        <xdr:cNvPr id="1154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1371600</xdr:colOff>
      <xdr:row>55</xdr:row>
      <xdr:rowOff>0</xdr:rowOff>
    </xdr:from>
    <xdr:to>
      <xdr:col>16</xdr:col>
      <xdr:colOff>1371600</xdr:colOff>
      <xdr:row>55</xdr:row>
      <xdr:rowOff>9525</xdr:rowOff>
    </xdr:to>
    <xdr:pic>
      <xdr:nvPicPr>
        <xdr:cNvPr id="1155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1390650</xdr:colOff>
      <xdr:row>55</xdr:row>
      <xdr:rowOff>0</xdr:rowOff>
    </xdr:from>
    <xdr:to>
      <xdr:col>16</xdr:col>
      <xdr:colOff>1390650</xdr:colOff>
      <xdr:row>55</xdr:row>
      <xdr:rowOff>9525</xdr:rowOff>
    </xdr:to>
    <xdr:pic>
      <xdr:nvPicPr>
        <xdr:cNvPr id="1156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1409700</xdr:colOff>
      <xdr:row>55</xdr:row>
      <xdr:rowOff>0</xdr:rowOff>
    </xdr:from>
    <xdr:to>
      <xdr:col>16</xdr:col>
      <xdr:colOff>1409700</xdr:colOff>
      <xdr:row>55</xdr:row>
      <xdr:rowOff>9525</xdr:rowOff>
    </xdr:to>
    <xdr:pic>
      <xdr:nvPicPr>
        <xdr:cNvPr id="1157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9525</xdr:colOff>
      <xdr:row>125</xdr:row>
      <xdr:rowOff>9525</xdr:rowOff>
    </xdr:to>
    <xdr:pic>
      <xdr:nvPicPr>
        <xdr:cNvPr id="1158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125</xdr:row>
      <xdr:rowOff>0</xdr:rowOff>
    </xdr:from>
    <xdr:to>
      <xdr:col>17</xdr:col>
      <xdr:colOff>28575</xdr:colOff>
      <xdr:row>125</xdr:row>
      <xdr:rowOff>9525</xdr:rowOff>
    </xdr:to>
    <xdr:pic>
      <xdr:nvPicPr>
        <xdr:cNvPr id="1159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125</xdr:row>
      <xdr:rowOff>0</xdr:rowOff>
    </xdr:from>
    <xdr:to>
      <xdr:col>17</xdr:col>
      <xdr:colOff>47625</xdr:colOff>
      <xdr:row>125</xdr:row>
      <xdr:rowOff>9525</xdr:rowOff>
    </xdr:to>
    <xdr:pic>
      <xdr:nvPicPr>
        <xdr:cNvPr id="1160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125</xdr:row>
      <xdr:rowOff>0</xdr:rowOff>
    </xdr:from>
    <xdr:to>
      <xdr:col>17</xdr:col>
      <xdr:colOff>66675</xdr:colOff>
      <xdr:row>125</xdr:row>
      <xdr:rowOff>9525</xdr:rowOff>
    </xdr:to>
    <xdr:pic>
      <xdr:nvPicPr>
        <xdr:cNvPr id="1161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125</xdr:row>
      <xdr:rowOff>0</xdr:rowOff>
    </xdr:from>
    <xdr:to>
      <xdr:col>17</xdr:col>
      <xdr:colOff>85725</xdr:colOff>
      <xdr:row>125</xdr:row>
      <xdr:rowOff>9525</xdr:rowOff>
    </xdr:to>
    <xdr:pic>
      <xdr:nvPicPr>
        <xdr:cNvPr id="1162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125</xdr:row>
      <xdr:rowOff>0</xdr:rowOff>
    </xdr:from>
    <xdr:to>
      <xdr:col>17</xdr:col>
      <xdr:colOff>104775</xdr:colOff>
      <xdr:row>125</xdr:row>
      <xdr:rowOff>9525</xdr:rowOff>
    </xdr:to>
    <xdr:pic>
      <xdr:nvPicPr>
        <xdr:cNvPr id="1163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125</xdr:row>
      <xdr:rowOff>0</xdr:rowOff>
    </xdr:from>
    <xdr:to>
      <xdr:col>17</xdr:col>
      <xdr:colOff>123825</xdr:colOff>
      <xdr:row>125</xdr:row>
      <xdr:rowOff>9525</xdr:rowOff>
    </xdr:to>
    <xdr:pic>
      <xdr:nvPicPr>
        <xdr:cNvPr id="1164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125</xdr:row>
      <xdr:rowOff>0</xdr:rowOff>
    </xdr:from>
    <xdr:to>
      <xdr:col>17</xdr:col>
      <xdr:colOff>142875</xdr:colOff>
      <xdr:row>125</xdr:row>
      <xdr:rowOff>9525</xdr:rowOff>
    </xdr:to>
    <xdr:pic>
      <xdr:nvPicPr>
        <xdr:cNvPr id="1165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125</xdr:row>
      <xdr:rowOff>0</xdr:rowOff>
    </xdr:from>
    <xdr:to>
      <xdr:col>17</xdr:col>
      <xdr:colOff>161925</xdr:colOff>
      <xdr:row>125</xdr:row>
      <xdr:rowOff>9525</xdr:rowOff>
    </xdr:to>
    <xdr:pic>
      <xdr:nvPicPr>
        <xdr:cNvPr id="1166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125</xdr:row>
      <xdr:rowOff>0</xdr:rowOff>
    </xdr:from>
    <xdr:to>
      <xdr:col>17</xdr:col>
      <xdr:colOff>180975</xdr:colOff>
      <xdr:row>125</xdr:row>
      <xdr:rowOff>9525</xdr:rowOff>
    </xdr:to>
    <xdr:pic>
      <xdr:nvPicPr>
        <xdr:cNvPr id="1167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125</xdr:row>
      <xdr:rowOff>0</xdr:rowOff>
    </xdr:from>
    <xdr:to>
      <xdr:col>17</xdr:col>
      <xdr:colOff>200025</xdr:colOff>
      <xdr:row>125</xdr:row>
      <xdr:rowOff>9525</xdr:rowOff>
    </xdr:to>
    <xdr:pic>
      <xdr:nvPicPr>
        <xdr:cNvPr id="1168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125</xdr:row>
      <xdr:rowOff>0</xdr:rowOff>
    </xdr:from>
    <xdr:to>
      <xdr:col>17</xdr:col>
      <xdr:colOff>219075</xdr:colOff>
      <xdr:row>125</xdr:row>
      <xdr:rowOff>9525</xdr:rowOff>
    </xdr:to>
    <xdr:pic>
      <xdr:nvPicPr>
        <xdr:cNvPr id="1169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125</xdr:row>
      <xdr:rowOff>0</xdr:rowOff>
    </xdr:from>
    <xdr:to>
      <xdr:col>17</xdr:col>
      <xdr:colOff>238125</xdr:colOff>
      <xdr:row>125</xdr:row>
      <xdr:rowOff>9525</xdr:rowOff>
    </xdr:to>
    <xdr:pic>
      <xdr:nvPicPr>
        <xdr:cNvPr id="1170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125</xdr:row>
      <xdr:rowOff>0</xdr:rowOff>
    </xdr:from>
    <xdr:to>
      <xdr:col>17</xdr:col>
      <xdr:colOff>257175</xdr:colOff>
      <xdr:row>125</xdr:row>
      <xdr:rowOff>9525</xdr:rowOff>
    </xdr:to>
    <xdr:pic>
      <xdr:nvPicPr>
        <xdr:cNvPr id="1171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125</xdr:row>
      <xdr:rowOff>0</xdr:rowOff>
    </xdr:from>
    <xdr:to>
      <xdr:col>17</xdr:col>
      <xdr:colOff>276225</xdr:colOff>
      <xdr:row>125</xdr:row>
      <xdr:rowOff>9525</xdr:rowOff>
    </xdr:to>
    <xdr:pic>
      <xdr:nvPicPr>
        <xdr:cNvPr id="1172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125</xdr:row>
      <xdr:rowOff>0</xdr:rowOff>
    </xdr:from>
    <xdr:to>
      <xdr:col>17</xdr:col>
      <xdr:colOff>295275</xdr:colOff>
      <xdr:row>125</xdr:row>
      <xdr:rowOff>9525</xdr:rowOff>
    </xdr:to>
    <xdr:pic>
      <xdr:nvPicPr>
        <xdr:cNvPr id="1173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125</xdr:row>
      <xdr:rowOff>0</xdr:rowOff>
    </xdr:from>
    <xdr:to>
      <xdr:col>17</xdr:col>
      <xdr:colOff>314325</xdr:colOff>
      <xdr:row>125</xdr:row>
      <xdr:rowOff>9525</xdr:rowOff>
    </xdr:to>
    <xdr:pic>
      <xdr:nvPicPr>
        <xdr:cNvPr id="1174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125</xdr:row>
      <xdr:rowOff>0</xdr:rowOff>
    </xdr:from>
    <xdr:to>
      <xdr:col>17</xdr:col>
      <xdr:colOff>333375</xdr:colOff>
      <xdr:row>125</xdr:row>
      <xdr:rowOff>9525</xdr:rowOff>
    </xdr:to>
    <xdr:pic>
      <xdr:nvPicPr>
        <xdr:cNvPr id="1175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125</xdr:row>
      <xdr:rowOff>0</xdr:rowOff>
    </xdr:from>
    <xdr:to>
      <xdr:col>17</xdr:col>
      <xdr:colOff>352425</xdr:colOff>
      <xdr:row>125</xdr:row>
      <xdr:rowOff>9525</xdr:rowOff>
    </xdr:to>
    <xdr:pic>
      <xdr:nvPicPr>
        <xdr:cNvPr id="1176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125</xdr:row>
      <xdr:rowOff>0</xdr:rowOff>
    </xdr:from>
    <xdr:to>
      <xdr:col>17</xdr:col>
      <xdr:colOff>371475</xdr:colOff>
      <xdr:row>125</xdr:row>
      <xdr:rowOff>9525</xdr:rowOff>
    </xdr:to>
    <xdr:pic>
      <xdr:nvPicPr>
        <xdr:cNvPr id="1177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125</xdr:row>
      <xdr:rowOff>0</xdr:rowOff>
    </xdr:from>
    <xdr:to>
      <xdr:col>17</xdr:col>
      <xdr:colOff>390525</xdr:colOff>
      <xdr:row>125</xdr:row>
      <xdr:rowOff>9525</xdr:rowOff>
    </xdr:to>
    <xdr:pic>
      <xdr:nvPicPr>
        <xdr:cNvPr id="1178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125</xdr:row>
      <xdr:rowOff>0</xdr:rowOff>
    </xdr:from>
    <xdr:to>
      <xdr:col>17</xdr:col>
      <xdr:colOff>409575</xdr:colOff>
      <xdr:row>125</xdr:row>
      <xdr:rowOff>9525</xdr:rowOff>
    </xdr:to>
    <xdr:pic>
      <xdr:nvPicPr>
        <xdr:cNvPr id="1179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125</xdr:row>
      <xdr:rowOff>0</xdr:rowOff>
    </xdr:from>
    <xdr:to>
      <xdr:col>17</xdr:col>
      <xdr:colOff>428625</xdr:colOff>
      <xdr:row>125</xdr:row>
      <xdr:rowOff>9525</xdr:rowOff>
    </xdr:to>
    <xdr:pic>
      <xdr:nvPicPr>
        <xdr:cNvPr id="1180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125</xdr:row>
      <xdr:rowOff>0</xdr:rowOff>
    </xdr:from>
    <xdr:to>
      <xdr:col>17</xdr:col>
      <xdr:colOff>447675</xdr:colOff>
      <xdr:row>125</xdr:row>
      <xdr:rowOff>9525</xdr:rowOff>
    </xdr:to>
    <xdr:pic>
      <xdr:nvPicPr>
        <xdr:cNvPr id="1181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125</xdr:row>
      <xdr:rowOff>0</xdr:rowOff>
    </xdr:from>
    <xdr:to>
      <xdr:col>17</xdr:col>
      <xdr:colOff>466725</xdr:colOff>
      <xdr:row>125</xdr:row>
      <xdr:rowOff>9525</xdr:rowOff>
    </xdr:to>
    <xdr:pic>
      <xdr:nvPicPr>
        <xdr:cNvPr id="1182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125</xdr:row>
      <xdr:rowOff>0</xdr:rowOff>
    </xdr:from>
    <xdr:to>
      <xdr:col>17</xdr:col>
      <xdr:colOff>485775</xdr:colOff>
      <xdr:row>125</xdr:row>
      <xdr:rowOff>9525</xdr:rowOff>
    </xdr:to>
    <xdr:pic>
      <xdr:nvPicPr>
        <xdr:cNvPr id="1183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125</xdr:row>
      <xdr:rowOff>0</xdr:rowOff>
    </xdr:from>
    <xdr:to>
      <xdr:col>17</xdr:col>
      <xdr:colOff>504825</xdr:colOff>
      <xdr:row>125</xdr:row>
      <xdr:rowOff>9525</xdr:rowOff>
    </xdr:to>
    <xdr:pic>
      <xdr:nvPicPr>
        <xdr:cNvPr id="1184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125</xdr:row>
      <xdr:rowOff>0</xdr:rowOff>
    </xdr:from>
    <xdr:to>
      <xdr:col>17</xdr:col>
      <xdr:colOff>523875</xdr:colOff>
      <xdr:row>125</xdr:row>
      <xdr:rowOff>9525</xdr:rowOff>
    </xdr:to>
    <xdr:pic>
      <xdr:nvPicPr>
        <xdr:cNvPr id="1185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125</xdr:row>
      <xdr:rowOff>0</xdr:rowOff>
    </xdr:from>
    <xdr:to>
      <xdr:col>17</xdr:col>
      <xdr:colOff>542925</xdr:colOff>
      <xdr:row>125</xdr:row>
      <xdr:rowOff>9525</xdr:rowOff>
    </xdr:to>
    <xdr:pic>
      <xdr:nvPicPr>
        <xdr:cNvPr id="1186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125</xdr:row>
      <xdr:rowOff>0</xdr:rowOff>
    </xdr:from>
    <xdr:to>
      <xdr:col>17</xdr:col>
      <xdr:colOff>561975</xdr:colOff>
      <xdr:row>125</xdr:row>
      <xdr:rowOff>9525</xdr:rowOff>
    </xdr:to>
    <xdr:pic>
      <xdr:nvPicPr>
        <xdr:cNvPr id="1187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125</xdr:row>
      <xdr:rowOff>0</xdr:rowOff>
    </xdr:from>
    <xdr:to>
      <xdr:col>17</xdr:col>
      <xdr:colOff>581025</xdr:colOff>
      <xdr:row>125</xdr:row>
      <xdr:rowOff>9525</xdr:rowOff>
    </xdr:to>
    <xdr:pic>
      <xdr:nvPicPr>
        <xdr:cNvPr id="1188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125</xdr:row>
      <xdr:rowOff>0</xdr:rowOff>
    </xdr:from>
    <xdr:to>
      <xdr:col>17</xdr:col>
      <xdr:colOff>600075</xdr:colOff>
      <xdr:row>125</xdr:row>
      <xdr:rowOff>9525</xdr:rowOff>
    </xdr:to>
    <xdr:pic>
      <xdr:nvPicPr>
        <xdr:cNvPr id="1189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125</xdr:row>
      <xdr:rowOff>0</xdr:rowOff>
    </xdr:from>
    <xdr:to>
      <xdr:col>16</xdr:col>
      <xdr:colOff>609600</xdr:colOff>
      <xdr:row>125</xdr:row>
      <xdr:rowOff>9525</xdr:rowOff>
    </xdr:to>
    <xdr:pic>
      <xdr:nvPicPr>
        <xdr:cNvPr id="1190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125</xdr:row>
      <xdr:rowOff>0</xdr:rowOff>
    </xdr:from>
    <xdr:to>
      <xdr:col>16</xdr:col>
      <xdr:colOff>628650</xdr:colOff>
      <xdr:row>125</xdr:row>
      <xdr:rowOff>9525</xdr:rowOff>
    </xdr:to>
    <xdr:pic>
      <xdr:nvPicPr>
        <xdr:cNvPr id="119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125</xdr:row>
      <xdr:rowOff>0</xdr:rowOff>
    </xdr:from>
    <xdr:to>
      <xdr:col>16</xdr:col>
      <xdr:colOff>647700</xdr:colOff>
      <xdr:row>125</xdr:row>
      <xdr:rowOff>9525</xdr:rowOff>
    </xdr:to>
    <xdr:pic>
      <xdr:nvPicPr>
        <xdr:cNvPr id="119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125</xdr:row>
      <xdr:rowOff>0</xdr:rowOff>
    </xdr:from>
    <xdr:to>
      <xdr:col>16</xdr:col>
      <xdr:colOff>666750</xdr:colOff>
      <xdr:row>125</xdr:row>
      <xdr:rowOff>9525</xdr:rowOff>
    </xdr:to>
    <xdr:pic>
      <xdr:nvPicPr>
        <xdr:cNvPr id="119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125</xdr:row>
      <xdr:rowOff>0</xdr:rowOff>
    </xdr:from>
    <xdr:to>
      <xdr:col>16</xdr:col>
      <xdr:colOff>685800</xdr:colOff>
      <xdr:row>125</xdr:row>
      <xdr:rowOff>9525</xdr:rowOff>
    </xdr:to>
    <xdr:pic>
      <xdr:nvPicPr>
        <xdr:cNvPr id="119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125</xdr:row>
      <xdr:rowOff>0</xdr:rowOff>
    </xdr:from>
    <xdr:to>
      <xdr:col>16</xdr:col>
      <xdr:colOff>704850</xdr:colOff>
      <xdr:row>125</xdr:row>
      <xdr:rowOff>9525</xdr:rowOff>
    </xdr:to>
    <xdr:pic>
      <xdr:nvPicPr>
        <xdr:cNvPr id="119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125</xdr:row>
      <xdr:rowOff>0</xdr:rowOff>
    </xdr:from>
    <xdr:to>
      <xdr:col>16</xdr:col>
      <xdr:colOff>723900</xdr:colOff>
      <xdr:row>125</xdr:row>
      <xdr:rowOff>9525</xdr:rowOff>
    </xdr:to>
    <xdr:pic>
      <xdr:nvPicPr>
        <xdr:cNvPr id="119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125</xdr:row>
      <xdr:rowOff>0</xdr:rowOff>
    </xdr:from>
    <xdr:to>
      <xdr:col>16</xdr:col>
      <xdr:colOff>742950</xdr:colOff>
      <xdr:row>125</xdr:row>
      <xdr:rowOff>9525</xdr:rowOff>
    </xdr:to>
    <xdr:pic>
      <xdr:nvPicPr>
        <xdr:cNvPr id="119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198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199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200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201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202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203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204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205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206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207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208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209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210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211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212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213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214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215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216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217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218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219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220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221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222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223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224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225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226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227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228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229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230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231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1232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1233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1234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1235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724</xdr:row>
      <xdr:rowOff>0</xdr:rowOff>
    </xdr:from>
    <xdr:to>
      <xdr:col>16</xdr:col>
      <xdr:colOff>723900</xdr:colOff>
      <xdr:row>724</xdr:row>
      <xdr:rowOff>9525</xdr:rowOff>
    </xdr:to>
    <xdr:pic>
      <xdr:nvPicPr>
        <xdr:cNvPr id="1236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724</xdr:row>
      <xdr:rowOff>0</xdr:rowOff>
    </xdr:from>
    <xdr:to>
      <xdr:col>16</xdr:col>
      <xdr:colOff>742950</xdr:colOff>
      <xdr:row>724</xdr:row>
      <xdr:rowOff>9525</xdr:rowOff>
    </xdr:to>
    <xdr:pic>
      <xdr:nvPicPr>
        <xdr:cNvPr id="1237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724</xdr:row>
      <xdr:rowOff>0</xdr:rowOff>
    </xdr:from>
    <xdr:to>
      <xdr:col>16</xdr:col>
      <xdr:colOff>762000</xdr:colOff>
      <xdr:row>724</xdr:row>
      <xdr:rowOff>9525</xdr:rowOff>
    </xdr:to>
    <xdr:pic>
      <xdr:nvPicPr>
        <xdr:cNvPr id="1238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781050</xdr:colOff>
      <xdr:row>724</xdr:row>
      <xdr:rowOff>0</xdr:rowOff>
    </xdr:from>
    <xdr:to>
      <xdr:col>16</xdr:col>
      <xdr:colOff>781050</xdr:colOff>
      <xdr:row>724</xdr:row>
      <xdr:rowOff>9525</xdr:rowOff>
    </xdr:to>
    <xdr:pic>
      <xdr:nvPicPr>
        <xdr:cNvPr id="1239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800100</xdr:colOff>
      <xdr:row>724</xdr:row>
      <xdr:rowOff>0</xdr:rowOff>
    </xdr:from>
    <xdr:to>
      <xdr:col>16</xdr:col>
      <xdr:colOff>800100</xdr:colOff>
      <xdr:row>724</xdr:row>
      <xdr:rowOff>9525</xdr:rowOff>
    </xdr:to>
    <xdr:pic>
      <xdr:nvPicPr>
        <xdr:cNvPr id="1240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819150</xdr:colOff>
      <xdr:row>724</xdr:row>
      <xdr:rowOff>0</xdr:rowOff>
    </xdr:from>
    <xdr:to>
      <xdr:col>16</xdr:col>
      <xdr:colOff>819150</xdr:colOff>
      <xdr:row>724</xdr:row>
      <xdr:rowOff>9525</xdr:rowOff>
    </xdr:to>
    <xdr:pic>
      <xdr:nvPicPr>
        <xdr:cNvPr id="1241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838200</xdr:colOff>
      <xdr:row>724</xdr:row>
      <xdr:rowOff>0</xdr:rowOff>
    </xdr:from>
    <xdr:to>
      <xdr:col>16</xdr:col>
      <xdr:colOff>838200</xdr:colOff>
      <xdr:row>724</xdr:row>
      <xdr:rowOff>9525</xdr:rowOff>
    </xdr:to>
    <xdr:pic>
      <xdr:nvPicPr>
        <xdr:cNvPr id="1242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857250</xdr:colOff>
      <xdr:row>724</xdr:row>
      <xdr:rowOff>0</xdr:rowOff>
    </xdr:from>
    <xdr:to>
      <xdr:col>16</xdr:col>
      <xdr:colOff>857250</xdr:colOff>
      <xdr:row>724</xdr:row>
      <xdr:rowOff>9525</xdr:rowOff>
    </xdr:to>
    <xdr:pic>
      <xdr:nvPicPr>
        <xdr:cNvPr id="1243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876300</xdr:colOff>
      <xdr:row>724</xdr:row>
      <xdr:rowOff>0</xdr:rowOff>
    </xdr:from>
    <xdr:to>
      <xdr:col>16</xdr:col>
      <xdr:colOff>876300</xdr:colOff>
      <xdr:row>724</xdr:row>
      <xdr:rowOff>9525</xdr:rowOff>
    </xdr:to>
    <xdr:pic>
      <xdr:nvPicPr>
        <xdr:cNvPr id="1244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895350</xdr:colOff>
      <xdr:row>724</xdr:row>
      <xdr:rowOff>0</xdr:rowOff>
    </xdr:from>
    <xdr:to>
      <xdr:col>16</xdr:col>
      <xdr:colOff>895350</xdr:colOff>
      <xdr:row>724</xdr:row>
      <xdr:rowOff>9525</xdr:rowOff>
    </xdr:to>
    <xdr:pic>
      <xdr:nvPicPr>
        <xdr:cNvPr id="1245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914400</xdr:colOff>
      <xdr:row>724</xdr:row>
      <xdr:rowOff>0</xdr:rowOff>
    </xdr:from>
    <xdr:to>
      <xdr:col>16</xdr:col>
      <xdr:colOff>914400</xdr:colOff>
      <xdr:row>724</xdr:row>
      <xdr:rowOff>9525</xdr:rowOff>
    </xdr:to>
    <xdr:pic>
      <xdr:nvPicPr>
        <xdr:cNvPr id="1246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933450</xdr:colOff>
      <xdr:row>724</xdr:row>
      <xdr:rowOff>0</xdr:rowOff>
    </xdr:from>
    <xdr:to>
      <xdr:col>16</xdr:col>
      <xdr:colOff>933450</xdr:colOff>
      <xdr:row>724</xdr:row>
      <xdr:rowOff>9525</xdr:rowOff>
    </xdr:to>
    <xdr:pic>
      <xdr:nvPicPr>
        <xdr:cNvPr id="1247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952500</xdr:colOff>
      <xdr:row>724</xdr:row>
      <xdr:rowOff>0</xdr:rowOff>
    </xdr:from>
    <xdr:to>
      <xdr:col>16</xdr:col>
      <xdr:colOff>952500</xdr:colOff>
      <xdr:row>724</xdr:row>
      <xdr:rowOff>9525</xdr:rowOff>
    </xdr:to>
    <xdr:pic>
      <xdr:nvPicPr>
        <xdr:cNvPr id="1248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971550</xdr:colOff>
      <xdr:row>724</xdr:row>
      <xdr:rowOff>0</xdr:rowOff>
    </xdr:from>
    <xdr:to>
      <xdr:col>16</xdr:col>
      <xdr:colOff>971550</xdr:colOff>
      <xdr:row>724</xdr:row>
      <xdr:rowOff>9525</xdr:rowOff>
    </xdr:to>
    <xdr:pic>
      <xdr:nvPicPr>
        <xdr:cNvPr id="1249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990600</xdr:colOff>
      <xdr:row>724</xdr:row>
      <xdr:rowOff>0</xdr:rowOff>
    </xdr:from>
    <xdr:to>
      <xdr:col>16</xdr:col>
      <xdr:colOff>990600</xdr:colOff>
      <xdr:row>724</xdr:row>
      <xdr:rowOff>9525</xdr:rowOff>
    </xdr:to>
    <xdr:pic>
      <xdr:nvPicPr>
        <xdr:cNvPr id="1250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1009650</xdr:colOff>
      <xdr:row>724</xdr:row>
      <xdr:rowOff>0</xdr:rowOff>
    </xdr:from>
    <xdr:to>
      <xdr:col>16</xdr:col>
      <xdr:colOff>1009650</xdr:colOff>
      <xdr:row>724</xdr:row>
      <xdr:rowOff>9525</xdr:rowOff>
    </xdr:to>
    <xdr:pic>
      <xdr:nvPicPr>
        <xdr:cNvPr id="1251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1028700</xdr:colOff>
      <xdr:row>724</xdr:row>
      <xdr:rowOff>0</xdr:rowOff>
    </xdr:from>
    <xdr:to>
      <xdr:col>16</xdr:col>
      <xdr:colOff>1028700</xdr:colOff>
      <xdr:row>724</xdr:row>
      <xdr:rowOff>9525</xdr:rowOff>
    </xdr:to>
    <xdr:pic>
      <xdr:nvPicPr>
        <xdr:cNvPr id="1252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1047750</xdr:colOff>
      <xdr:row>724</xdr:row>
      <xdr:rowOff>0</xdr:rowOff>
    </xdr:from>
    <xdr:to>
      <xdr:col>16</xdr:col>
      <xdr:colOff>1047750</xdr:colOff>
      <xdr:row>724</xdr:row>
      <xdr:rowOff>9525</xdr:rowOff>
    </xdr:to>
    <xdr:pic>
      <xdr:nvPicPr>
        <xdr:cNvPr id="1253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1066800</xdr:colOff>
      <xdr:row>724</xdr:row>
      <xdr:rowOff>0</xdr:rowOff>
    </xdr:from>
    <xdr:to>
      <xdr:col>16</xdr:col>
      <xdr:colOff>1066800</xdr:colOff>
      <xdr:row>724</xdr:row>
      <xdr:rowOff>9525</xdr:rowOff>
    </xdr:to>
    <xdr:pic>
      <xdr:nvPicPr>
        <xdr:cNvPr id="1254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1085850</xdr:colOff>
      <xdr:row>724</xdr:row>
      <xdr:rowOff>0</xdr:rowOff>
    </xdr:from>
    <xdr:to>
      <xdr:col>16</xdr:col>
      <xdr:colOff>1085850</xdr:colOff>
      <xdr:row>724</xdr:row>
      <xdr:rowOff>9525</xdr:rowOff>
    </xdr:to>
    <xdr:pic>
      <xdr:nvPicPr>
        <xdr:cNvPr id="1255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1104900</xdr:colOff>
      <xdr:row>724</xdr:row>
      <xdr:rowOff>0</xdr:rowOff>
    </xdr:from>
    <xdr:to>
      <xdr:col>16</xdr:col>
      <xdr:colOff>1104900</xdr:colOff>
      <xdr:row>724</xdr:row>
      <xdr:rowOff>9525</xdr:rowOff>
    </xdr:to>
    <xdr:pic>
      <xdr:nvPicPr>
        <xdr:cNvPr id="1256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1123950</xdr:colOff>
      <xdr:row>724</xdr:row>
      <xdr:rowOff>0</xdr:rowOff>
    </xdr:from>
    <xdr:to>
      <xdr:col>16</xdr:col>
      <xdr:colOff>1123950</xdr:colOff>
      <xdr:row>724</xdr:row>
      <xdr:rowOff>9525</xdr:rowOff>
    </xdr:to>
    <xdr:pic>
      <xdr:nvPicPr>
        <xdr:cNvPr id="1257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1143000</xdr:colOff>
      <xdr:row>724</xdr:row>
      <xdr:rowOff>0</xdr:rowOff>
    </xdr:from>
    <xdr:to>
      <xdr:col>16</xdr:col>
      <xdr:colOff>1143000</xdr:colOff>
      <xdr:row>724</xdr:row>
      <xdr:rowOff>9525</xdr:rowOff>
    </xdr:to>
    <xdr:pic>
      <xdr:nvPicPr>
        <xdr:cNvPr id="1258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1162050</xdr:colOff>
      <xdr:row>724</xdr:row>
      <xdr:rowOff>0</xdr:rowOff>
    </xdr:from>
    <xdr:to>
      <xdr:col>16</xdr:col>
      <xdr:colOff>1162050</xdr:colOff>
      <xdr:row>724</xdr:row>
      <xdr:rowOff>9525</xdr:rowOff>
    </xdr:to>
    <xdr:pic>
      <xdr:nvPicPr>
        <xdr:cNvPr id="1259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1181100</xdr:colOff>
      <xdr:row>724</xdr:row>
      <xdr:rowOff>0</xdr:rowOff>
    </xdr:from>
    <xdr:to>
      <xdr:col>16</xdr:col>
      <xdr:colOff>1181100</xdr:colOff>
      <xdr:row>724</xdr:row>
      <xdr:rowOff>9525</xdr:rowOff>
    </xdr:to>
    <xdr:pic>
      <xdr:nvPicPr>
        <xdr:cNvPr id="1260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1200150</xdr:colOff>
      <xdr:row>724</xdr:row>
      <xdr:rowOff>0</xdr:rowOff>
    </xdr:from>
    <xdr:to>
      <xdr:col>16</xdr:col>
      <xdr:colOff>1200150</xdr:colOff>
      <xdr:row>724</xdr:row>
      <xdr:rowOff>9525</xdr:rowOff>
    </xdr:to>
    <xdr:pic>
      <xdr:nvPicPr>
        <xdr:cNvPr id="1261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1219200</xdr:colOff>
      <xdr:row>724</xdr:row>
      <xdr:rowOff>0</xdr:rowOff>
    </xdr:from>
    <xdr:to>
      <xdr:col>16</xdr:col>
      <xdr:colOff>1219200</xdr:colOff>
      <xdr:row>724</xdr:row>
      <xdr:rowOff>9525</xdr:rowOff>
    </xdr:to>
    <xdr:pic>
      <xdr:nvPicPr>
        <xdr:cNvPr id="1262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1238250</xdr:colOff>
      <xdr:row>724</xdr:row>
      <xdr:rowOff>0</xdr:rowOff>
    </xdr:from>
    <xdr:to>
      <xdr:col>16</xdr:col>
      <xdr:colOff>1238250</xdr:colOff>
      <xdr:row>724</xdr:row>
      <xdr:rowOff>9525</xdr:rowOff>
    </xdr:to>
    <xdr:pic>
      <xdr:nvPicPr>
        <xdr:cNvPr id="1263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1257300</xdr:colOff>
      <xdr:row>724</xdr:row>
      <xdr:rowOff>0</xdr:rowOff>
    </xdr:from>
    <xdr:to>
      <xdr:col>16</xdr:col>
      <xdr:colOff>1257300</xdr:colOff>
      <xdr:row>724</xdr:row>
      <xdr:rowOff>9525</xdr:rowOff>
    </xdr:to>
    <xdr:pic>
      <xdr:nvPicPr>
        <xdr:cNvPr id="1264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1276350</xdr:colOff>
      <xdr:row>724</xdr:row>
      <xdr:rowOff>0</xdr:rowOff>
    </xdr:from>
    <xdr:to>
      <xdr:col>16</xdr:col>
      <xdr:colOff>1276350</xdr:colOff>
      <xdr:row>724</xdr:row>
      <xdr:rowOff>9525</xdr:rowOff>
    </xdr:to>
    <xdr:pic>
      <xdr:nvPicPr>
        <xdr:cNvPr id="1265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1295400</xdr:colOff>
      <xdr:row>724</xdr:row>
      <xdr:rowOff>0</xdr:rowOff>
    </xdr:from>
    <xdr:to>
      <xdr:col>16</xdr:col>
      <xdr:colOff>1295400</xdr:colOff>
      <xdr:row>724</xdr:row>
      <xdr:rowOff>9525</xdr:rowOff>
    </xdr:to>
    <xdr:pic>
      <xdr:nvPicPr>
        <xdr:cNvPr id="1266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1314450</xdr:colOff>
      <xdr:row>724</xdr:row>
      <xdr:rowOff>0</xdr:rowOff>
    </xdr:from>
    <xdr:to>
      <xdr:col>16</xdr:col>
      <xdr:colOff>1314450</xdr:colOff>
      <xdr:row>724</xdr:row>
      <xdr:rowOff>9525</xdr:rowOff>
    </xdr:to>
    <xdr:pic>
      <xdr:nvPicPr>
        <xdr:cNvPr id="1267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1333500</xdr:colOff>
      <xdr:row>724</xdr:row>
      <xdr:rowOff>0</xdr:rowOff>
    </xdr:from>
    <xdr:to>
      <xdr:col>16</xdr:col>
      <xdr:colOff>1333500</xdr:colOff>
      <xdr:row>724</xdr:row>
      <xdr:rowOff>9525</xdr:rowOff>
    </xdr:to>
    <xdr:pic>
      <xdr:nvPicPr>
        <xdr:cNvPr id="1268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1352550</xdr:colOff>
      <xdr:row>724</xdr:row>
      <xdr:rowOff>0</xdr:rowOff>
    </xdr:from>
    <xdr:to>
      <xdr:col>16</xdr:col>
      <xdr:colOff>1352550</xdr:colOff>
      <xdr:row>724</xdr:row>
      <xdr:rowOff>9525</xdr:rowOff>
    </xdr:to>
    <xdr:pic>
      <xdr:nvPicPr>
        <xdr:cNvPr id="1269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1371600</xdr:colOff>
      <xdr:row>724</xdr:row>
      <xdr:rowOff>0</xdr:rowOff>
    </xdr:from>
    <xdr:to>
      <xdr:col>16</xdr:col>
      <xdr:colOff>1371600</xdr:colOff>
      <xdr:row>724</xdr:row>
      <xdr:rowOff>9525</xdr:rowOff>
    </xdr:to>
    <xdr:pic>
      <xdr:nvPicPr>
        <xdr:cNvPr id="1270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1390650</xdr:colOff>
      <xdr:row>724</xdr:row>
      <xdr:rowOff>0</xdr:rowOff>
    </xdr:from>
    <xdr:to>
      <xdr:col>16</xdr:col>
      <xdr:colOff>1390650</xdr:colOff>
      <xdr:row>724</xdr:row>
      <xdr:rowOff>9525</xdr:rowOff>
    </xdr:to>
    <xdr:pic>
      <xdr:nvPicPr>
        <xdr:cNvPr id="1271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1409700</xdr:colOff>
      <xdr:row>724</xdr:row>
      <xdr:rowOff>0</xdr:rowOff>
    </xdr:from>
    <xdr:to>
      <xdr:col>16</xdr:col>
      <xdr:colOff>1409700</xdr:colOff>
      <xdr:row>724</xdr:row>
      <xdr:rowOff>9525</xdr:rowOff>
    </xdr:to>
    <xdr:pic>
      <xdr:nvPicPr>
        <xdr:cNvPr id="1272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273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274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275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276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277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278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279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280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281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282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283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284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285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286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287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288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289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290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291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292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293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1294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1295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1296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1297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1298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1299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1300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1301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1302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1303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1304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1305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1306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1307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1308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1309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1310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1311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1312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1313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1314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1315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1316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1317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1318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1319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1320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1321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1322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1323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1324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1325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55</xdr:row>
      <xdr:rowOff>0</xdr:rowOff>
    </xdr:from>
    <xdr:to>
      <xdr:col>16</xdr:col>
      <xdr:colOff>609600</xdr:colOff>
      <xdr:row>55</xdr:row>
      <xdr:rowOff>9525</xdr:rowOff>
    </xdr:to>
    <xdr:pic>
      <xdr:nvPicPr>
        <xdr:cNvPr id="1326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55</xdr:row>
      <xdr:rowOff>0</xdr:rowOff>
    </xdr:from>
    <xdr:to>
      <xdr:col>16</xdr:col>
      <xdr:colOff>628650</xdr:colOff>
      <xdr:row>55</xdr:row>
      <xdr:rowOff>9525</xdr:rowOff>
    </xdr:to>
    <xdr:pic>
      <xdr:nvPicPr>
        <xdr:cNvPr id="1327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55</xdr:row>
      <xdr:rowOff>0</xdr:rowOff>
    </xdr:from>
    <xdr:to>
      <xdr:col>16</xdr:col>
      <xdr:colOff>647700</xdr:colOff>
      <xdr:row>55</xdr:row>
      <xdr:rowOff>9525</xdr:rowOff>
    </xdr:to>
    <xdr:pic>
      <xdr:nvPicPr>
        <xdr:cNvPr id="1328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55</xdr:row>
      <xdr:rowOff>0</xdr:rowOff>
    </xdr:from>
    <xdr:to>
      <xdr:col>16</xdr:col>
      <xdr:colOff>666750</xdr:colOff>
      <xdr:row>55</xdr:row>
      <xdr:rowOff>9525</xdr:rowOff>
    </xdr:to>
    <xdr:pic>
      <xdr:nvPicPr>
        <xdr:cNvPr id="1329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55</xdr:row>
      <xdr:rowOff>0</xdr:rowOff>
    </xdr:from>
    <xdr:to>
      <xdr:col>16</xdr:col>
      <xdr:colOff>685800</xdr:colOff>
      <xdr:row>55</xdr:row>
      <xdr:rowOff>9525</xdr:rowOff>
    </xdr:to>
    <xdr:pic>
      <xdr:nvPicPr>
        <xdr:cNvPr id="1330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55</xdr:row>
      <xdr:rowOff>0</xdr:rowOff>
    </xdr:from>
    <xdr:to>
      <xdr:col>16</xdr:col>
      <xdr:colOff>704850</xdr:colOff>
      <xdr:row>55</xdr:row>
      <xdr:rowOff>9525</xdr:rowOff>
    </xdr:to>
    <xdr:pic>
      <xdr:nvPicPr>
        <xdr:cNvPr id="1331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55</xdr:row>
      <xdr:rowOff>0</xdr:rowOff>
    </xdr:from>
    <xdr:to>
      <xdr:col>16</xdr:col>
      <xdr:colOff>723900</xdr:colOff>
      <xdr:row>55</xdr:row>
      <xdr:rowOff>9525</xdr:rowOff>
    </xdr:to>
    <xdr:pic>
      <xdr:nvPicPr>
        <xdr:cNvPr id="1332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55</xdr:row>
      <xdr:rowOff>0</xdr:rowOff>
    </xdr:from>
    <xdr:to>
      <xdr:col>16</xdr:col>
      <xdr:colOff>742950</xdr:colOff>
      <xdr:row>55</xdr:row>
      <xdr:rowOff>9525</xdr:rowOff>
    </xdr:to>
    <xdr:pic>
      <xdr:nvPicPr>
        <xdr:cNvPr id="1333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55</xdr:row>
      <xdr:rowOff>0</xdr:rowOff>
    </xdr:from>
    <xdr:to>
      <xdr:col>16</xdr:col>
      <xdr:colOff>762000</xdr:colOff>
      <xdr:row>55</xdr:row>
      <xdr:rowOff>9525</xdr:rowOff>
    </xdr:to>
    <xdr:pic>
      <xdr:nvPicPr>
        <xdr:cNvPr id="1334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781050</xdr:colOff>
      <xdr:row>55</xdr:row>
      <xdr:rowOff>0</xdr:rowOff>
    </xdr:from>
    <xdr:to>
      <xdr:col>16</xdr:col>
      <xdr:colOff>781050</xdr:colOff>
      <xdr:row>55</xdr:row>
      <xdr:rowOff>9525</xdr:rowOff>
    </xdr:to>
    <xdr:pic>
      <xdr:nvPicPr>
        <xdr:cNvPr id="1335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800100</xdr:colOff>
      <xdr:row>55</xdr:row>
      <xdr:rowOff>0</xdr:rowOff>
    </xdr:from>
    <xdr:to>
      <xdr:col>16</xdr:col>
      <xdr:colOff>800100</xdr:colOff>
      <xdr:row>55</xdr:row>
      <xdr:rowOff>9525</xdr:rowOff>
    </xdr:to>
    <xdr:pic>
      <xdr:nvPicPr>
        <xdr:cNvPr id="1336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819150</xdr:colOff>
      <xdr:row>55</xdr:row>
      <xdr:rowOff>0</xdr:rowOff>
    </xdr:from>
    <xdr:to>
      <xdr:col>16</xdr:col>
      <xdr:colOff>819150</xdr:colOff>
      <xdr:row>55</xdr:row>
      <xdr:rowOff>9525</xdr:rowOff>
    </xdr:to>
    <xdr:pic>
      <xdr:nvPicPr>
        <xdr:cNvPr id="1337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838200</xdr:colOff>
      <xdr:row>55</xdr:row>
      <xdr:rowOff>0</xdr:rowOff>
    </xdr:from>
    <xdr:to>
      <xdr:col>16</xdr:col>
      <xdr:colOff>838200</xdr:colOff>
      <xdr:row>55</xdr:row>
      <xdr:rowOff>9525</xdr:rowOff>
    </xdr:to>
    <xdr:pic>
      <xdr:nvPicPr>
        <xdr:cNvPr id="1338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857250</xdr:colOff>
      <xdr:row>55</xdr:row>
      <xdr:rowOff>0</xdr:rowOff>
    </xdr:from>
    <xdr:to>
      <xdr:col>16</xdr:col>
      <xdr:colOff>857250</xdr:colOff>
      <xdr:row>55</xdr:row>
      <xdr:rowOff>9525</xdr:rowOff>
    </xdr:to>
    <xdr:pic>
      <xdr:nvPicPr>
        <xdr:cNvPr id="1339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876300</xdr:colOff>
      <xdr:row>55</xdr:row>
      <xdr:rowOff>0</xdr:rowOff>
    </xdr:from>
    <xdr:to>
      <xdr:col>16</xdr:col>
      <xdr:colOff>876300</xdr:colOff>
      <xdr:row>55</xdr:row>
      <xdr:rowOff>9525</xdr:rowOff>
    </xdr:to>
    <xdr:pic>
      <xdr:nvPicPr>
        <xdr:cNvPr id="1340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895350</xdr:colOff>
      <xdr:row>55</xdr:row>
      <xdr:rowOff>0</xdr:rowOff>
    </xdr:from>
    <xdr:to>
      <xdr:col>16</xdr:col>
      <xdr:colOff>895350</xdr:colOff>
      <xdr:row>55</xdr:row>
      <xdr:rowOff>9525</xdr:rowOff>
    </xdr:to>
    <xdr:pic>
      <xdr:nvPicPr>
        <xdr:cNvPr id="1341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914400</xdr:colOff>
      <xdr:row>55</xdr:row>
      <xdr:rowOff>0</xdr:rowOff>
    </xdr:from>
    <xdr:to>
      <xdr:col>16</xdr:col>
      <xdr:colOff>914400</xdr:colOff>
      <xdr:row>55</xdr:row>
      <xdr:rowOff>9525</xdr:rowOff>
    </xdr:to>
    <xdr:pic>
      <xdr:nvPicPr>
        <xdr:cNvPr id="1342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933450</xdr:colOff>
      <xdr:row>55</xdr:row>
      <xdr:rowOff>0</xdr:rowOff>
    </xdr:from>
    <xdr:to>
      <xdr:col>16</xdr:col>
      <xdr:colOff>933450</xdr:colOff>
      <xdr:row>55</xdr:row>
      <xdr:rowOff>9525</xdr:rowOff>
    </xdr:to>
    <xdr:pic>
      <xdr:nvPicPr>
        <xdr:cNvPr id="1343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952500</xdr:colOff>
      <xdr:row>55</xdr:row>
      <xdr:rowOff>0</xdr:rowOff>
    </xdr:from>
    <xdr:to>
      <xdr:col>16</xdr:col>
      <xdr:colOff>952500</xdr:colOff>
      <xdr:row>55</xdr:row>
      <xdr:rowOff>9525</xdr:rowOff>
    </xdr:to>
    <xdr:pic>
      <xdr:nvPicPr>
        <xdr:cNvPr id="1344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971550</xdr:colOff>
      <xdr:row>55</xdr:row>
      <xdr:rowOff>0</xdr:rowOff>
    </xdr:from>
    <xdr:to>
      <xdr:col>16</xdr:col>
      <xdr:colOff>971550</xdr:colOff>
      <xdr:row>55</xdr:row>
      <xdr:rowOff>9525</xdr:rowOff>
    </xdr:to>
    <xdr:pic>
      <xdr:nvPicPr>
        <xdr:cNvPr id="1345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990600</xdr:colOff>
      <xdr:row>55</xdr:row>
      <xdr:rowOff>0</xdr:rowOff>
    </xdr:from>
    <xdr:to>
      <xdr:col>16</xdr:col>
      <xdr:colOff>990600</xdr:colOff>
      <xdr:row>55</xdr:row>
      <xdr:rowOff>9525</xdr:rowOff>
    </xdr:to>
    <xdr:pic>
      <xdr:nvPicPr>
        <xdr:cNvPr id="1346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1009650</xdr:colOff>
      <xdr:row>55</xdr:row>
      <xdr:rowOff>0</xdr:rowOff>
    </xdr:from>
    <xdr:to>
      <xdr:col>16</xdr:col>
      <xdr:colOff>1009650</xdr:colOff>
      <xdr:row>55</xdr:row>
      <xdr:rowOff>9525</xdr:rowOff>
    </xdr:to>
    <xdr:pic>
      <xdr:nvPicPr>
        <xdr:cNvPr id="1347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1028700</xdr:colOff>
      <xdr:row>55</xdr:row>
      <xdr:rowOff>0</xdr:rowOff>
    </xdr:from>
    <xdr:to>
      <xdr:col>16</xdr:col>
      <xdr:colOff>1028700</xdr:colOff>
      <xdr:row>55</xdr:row>
      <xdr:rowOff>9525</xdr:rowOff>
    </xdr:to>
    <xdr:pic>
      <xdr:nvPicPr>
        <xdr:cNvPr id="1348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1047750</xdr:colOff>
      <xdr:row>55</xdr:row>
      <xdr:rowOff>0</xdr:rowOff>
    </xdr:from>
    <xdr:to>
      <xdr:col>16</xdr:col>
      <xdr:colOff>1047750</xdr:colOff>
      <xdr:row>55</xdr:row>
      <xdr:rowOff>9525</xdr:rowOff>
    </xdr:to>
    <xdr:pic>
      <xdr:nvPicPr>
        <xdr:cNvPr id="1349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1066800</xdr:colOff>
      <xdr:row>55</xdr:row>
      <xdr:rowOff>0</xdr:rowOff>
    </xdr:from>
    <xdr:to>
      <xdr:col>16</xdr:col>
      <xdr:colOff>1066800</xdr:colOff>
      <xdr:row>55</xdr:row>
      <xdr:rowOff>9525</xdr:rowOff>
    </xdr:to>
    <xdr:pic>
      <xdr:nvPicPr>
        <xdr:cNvPr id="1350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1085850</xdr:colOff>
      <xdr:row>55</xdr:row>
      <xdr:rowOff>0</xdr:rowOff>
    </xdr:from>
    <xdr:to>
      <xdr:col>16</xdr:col>
      <xdr:colOff>1085850</xdr:colOff>
      <xdr:row>55</xdr:row>
      <xdr:rowOff>9525</xdr:rowOff>
    </xdr:to>
    <xdr:pic>
      <xdr:nvPicPr>
        <xdr:cNvPr id="1351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1104900</xdr:colOff>
      <xdr:row>55</xdr:row>
      <xdr:rowOff>0</xdr:rowOff>
    </xdr:from>
    <xdr:to>
      <xdr:col>16</xdr:col>
      <xdr:colOff>1104900</xdr:colOff>
      <xdr:row>55</xdr:row>
      <xdr:rowOff>9525</xdr:rowOff>
    </xdr:to>
    <xdr:pic>
      <xdr:nvPicPr>
        <xdr:cNvPr id="1352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1123950</xdr:colOff>
      <xdr:row>55</xdr:row>
      <xdr:rowOff>0</xdr:rowOff>
    </xdr:from>
    <xdr:to>
      <xdr:col>16</xdr:col>
      <xdr:colOff>1123950</xdr:colOff>
      <xdr:row>55</xdr:row>
      <xdr:rowOff>9525</xdr:rowOff>
    </xdr:to>
    <xdr:pic>
      <xdr:nvPicPr>
        <xdr:cNvPr id="1353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1143000</xdr:colOff>
      <xdr:row>55</xdr:row>
      <xdr:rowOff>0</xdr:rowOff>
    </xdr:from>
    <xdr:to>
      <xdr:col>16</xdr:col>
      <xdr:colOff>1143000</xdr:colOff>
      <xdr:row>55</xdr:row>
      <xdr:rowOff>9525</xdr:rowOff>
    </xdr:to>
    <xdr:pic>
      <xdr:nvPicPr>
        <xdr:cNvPr id="1354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1162050</xdr:colOff>
      <xdr:row>55</xdr:row>
      <xdr:rowOff>0</xdr:rowOff>
    </xdr:from>
    <xdr:to>
      <xdr:col>16</xdr:col>
      <xdr:colOff>1162050</xdr:colOff>
      <xdr:row>55</xdr:row>
      <xdr:rowOff>9525</xdr:rowOff>
    </xdr:to>
    <xdr:pic>
      <xdr:nvPicPr>
        <xdr:cNvPr id="1355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1181100</xdr:colOff>
      <xdr:row>55</xdr:row>
      <xdr:rowOff>0</xdr:rowOff>
    </xdr:from>
    <xdr:to>
      <xdr:col>16</xdr:col>
      <xdr:colOff>1181100</xdr:colOff>
      <xdr:row>55</xdr:row>
      <xdr:rowOff>9525</xdr:rowOff>
    </xdr:to>
    <xdr:pic>
      <xdr:nvPicPr>
        <xdr:cNvPr id="1356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1200150</xdr:colOff>
      <xdr:row>55</xdr:row>
      <xdr:rowOff>0</xdr:rowOff>
    </xdr:from>
    <xdr:to>
      <xdr:col>16</xdr:col>
      <xdr:colOff>1200150</xdr:colOff>
      <xdr:row>55</xdr:row>
      <xdr:rowOff>9525</xdr:rowOff>
    </xdr:to>
    <xdr:pic>
      <xdr:nvPicPr>
        <xdr:cNvPr id="1357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1219200</xdr:colOff>
      <xdr:row>55</xdr:row>
      <xdr:rowOff>0</xdr:rowOff>
    </xdr:from>
    <xdr:to>
      <xdr:col>16</xdr:col>
      <xdr:colOff>1219200</xdr:colOff>
      <xdr:row>55</xdr:row>
      <xdr:rowOff>9525</xdr:rowOff>
    </xdr:to>
    <xdr:pic>
      <xdr:nvPicPr>
        <xdr:cNvPr id="1358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1238250</xdr:colOff>
      <xdr:row>55</xdr:row>
      <xdr:rowOff>0</xdr:rowOff>
    </xdr:from>
    <xdr:to>
      <xdr:col>16</xdr:col>
      <xdr:colOff>1238250</xdr:colOff>
      <xdr:row>55</xdr:row>
      <xdr:rowOff>9525</xdr:rowOff>
    </xdr:to>
    <xdr:pic>
      <xdr:nvPicPr>
        <xdr:cNvPr id="1359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1257300</xdr:colOff>
      <xdr:row>55</xdr:row>
      <xdr:rowOff>0</xdr:rowOff>
    </xdr:from>
    <xdr:to>
      <xdr:col>16</xdr:col>
      <xdr:colOff>1257300</xdr:colOff>
      <xdr:row>55</xdr:row>
      <xdr:rowOff>9525</xdr:rowOff>
    </xdr:to>
    <xdr:pic>
      <xdr:nvPicPr>
        <xdr:cNvPr id="1360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1276350</xdr:colOff>
      <xdr:row>55</xdr:row>
      <xdr:rowOff>0</xdr:rowOff>
    </xdr:from>
    <xdr:to>
      <xdr:col>16</xdr:col>
      <xdr:colOff>1276350</xdr:colOff>
      <xdr:row>55</xdr:row>
      <xdr:rowOff>9525</xdr:rowOff>
    </xdr:to>
    <xdr:pic>
      <xdr:nvPicPr>
        <xdr:cNvPr id="1361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1295400</xdr:colOff>
      <xdr:row>55</xdr:row>
      <xdr:rowOff>0</xdr:rowOff>
    </xdr:from>
    <xdr:to>
      <xdr:col>16</xdr:col>
      <xdr:colOff>1295400</xdr:colOff>
      <xdr:row>55</xdr:row>
      <xdr:rowOff>9525</xdr:rowOff>
    </xdr:to>
    <xdr:pic>
      <xdr:nvPicPr>
        <xdr:cNvPr id="1362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1314450</xdr:colOff>
      <xdr:row>55</xdr:row>
      <xdr:rowOff>0</xdr:rowOff>
    </xdr:from>
    <xdr:to>
      <xdr:col>16</xdr:col>
      <xdr:colOff>1314450</xdr:colOff>
      <xdr:row>55</xdr:row>
      <xdr:rowOff>9525</xdr:rowOff>
    </xdr:to>
    <xdr:pic>
      <xdr:nvPicPr>
        <xdr:cNvPr id="1363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1333500</xdr:colOff>
      <xdr:row>55</xdr:row>
      <xdr:rowOff>0</xdr:rowOff>
    </xdr:from>
    <xdr:to>
      <xdr:col>16</xdr:col>
      <xdr:colOff>1333500</xdr:colOff>
      <xdr:row>55</xdr:row>
      <xdr:rowOff>9525</xdr:rowOff>
    </xdr:to>
    <xdr:pic>
      <xdr:nvPicPr>
        <xdr:cNvPr id="1364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1352550</xdr:colOff>
      <xdr:row>55</xdr:row>
      <xdr:rowOff>0</xdr:rowOff>
    </xdr:from>
    <xdr:to>
      <xdr:col>16</xdr:col>
      <xdr:colOff>1352550</xdr:colOff>
      <xdr:row>55</xdr:row>
      <xdr:rowOff>9525</xdr:rowOff>
    </xdr:to>
    <xdr:pic>
      <xdr:nvPicPr>
        <xdr:cNvPr id="1365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1371600</xdr:colOff>
      <xdr:row>55</xdr:row>
      <xdr:rowOff>0</xdr:rowOff>
    </xdr:from>
    <xdr:to>
      <xdr:col>16</xdr:col>
      <xdr:colOff>1371600</xdr:colOff>
      <xdr:row>55</xdr:row>
      <xdr:rowOff>9525</xdr:rowOff>
    </xdr:to>
    <xdr:pic>
      <xdr:nvPicPr>
        <xdr:cNvPr id="1366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1390650</xdr:colOff>
      <xdr:row>55</xdr:row>
      <xdr:rowOff>0</xdr:rowOff>
    </xdr:from>
    <xdr:to>
      <xdr:col>16</xdr:col>
      <xdr:colOff>1390650</xdr:colOff>
      <xdr:row>55</xdr:row>
      <xdr:rowOff>9525</xdr:rowOff>
    </xdr:to>
    <xdr:pic>
      <xdr:nvPicPr>
        <xdr:cNvPr id="136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1409700</xdr:colOff>
      <xdr:row>55</xdr:row>
      <xdr:rowOff>0</xdr:rowOff>
    </xdr:from>
    <xdr:to>
      <xdr:col>16</xdr:col>
      <xdr:colOff>1409700</xdr:colOff>
      <xdr:row>55</xdr:row>
      <xdr:rowOff>9525</xdr:rowOff>
    </xdr:to>
    <xdr:pic>
      <xdr:nvPicPr>
        <xdr:cNvPr id="136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369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370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371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372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373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374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375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376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377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378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379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380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381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382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383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384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385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386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387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388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389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390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391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392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393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394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395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396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397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398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399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400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401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402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403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404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405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406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407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408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409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410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411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412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413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414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415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416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417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418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419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420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421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422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423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42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42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42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42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42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42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43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43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43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43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43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43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436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437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438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439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440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441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442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443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444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445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446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447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448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449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450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451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452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453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454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455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456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457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458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459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460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461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462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463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464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465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466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467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468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469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470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471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472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473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474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475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476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477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478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479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480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481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482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483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484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485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486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487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488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489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490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1491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1492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1493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1494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17</xdr:col>
      <xdr:colOff>9525</xdr:colOff>
      <xdr:row>73</xdr:row>
      <xdr:rowOff>9525</xdr:rowOff>
    </xdr:to>
    <xdr:pic>
      <xdr:nvPicPr>
        <xdr:cNvPr id="1495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</xdr:row>
      <xdr:rowOff>0</xdr:rowOff>
    </xdr:from>
    <xdr:to>
      <xdr:col>17</xdr:col>
      <xdr:colOff>28575</xdr:colOff>
      <xdr:row>73</xdr:row>
      <xdr:rowOff>9525</xdr:rowOff>
    </xdr:to>
    <xdr:pic>
      <xdr:nvPicPr>
        <xdr:cNvPr id="1496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</xdr:row>
      <xdr:rowOff>0</xdr:rowOff>
    </xdr:from>
    <xdr:to>
      <xdr:col>17</xdr:col>
      <xdr:colOff>47625</xdr:colOff>
      <xdr:row>73</xdr:row>
      <xdr:rowOff>9525</xdr:rowOff>
    </xdr:to>
    <xdr:pic>
      <xdr:nvPicPr>
        <xdr:cNvPr id="1497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</xdr:row>
      <xdr:rowOff>0</xdr:rowOff>
    </xdr:from>
    <xdr:to>
      <xdr:col>17</xdr:col>
      <xdr:colOff>66675</xdr:colOff>
      <xdr:row>73</xdr:row>
      <xdr:rowOff>9525</xdr:rowOff>
    </xdr:to>
    <xdr:pic>
      <xdr:nvPicPr>
        <xdr:cNvPr id="1498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</xdr:row>
      <xdr:rowOff>0</xdr:rowOff>
    </xdr:from>
    <xdr:to>
      <xdr:col>17</xdr:col>
      <xdr:colOff>85725</xdr:colOff>
      <xdr:row>73</xdr:row>
      <xdr:rowOff>9525</xdr:rowOff>
    </xdr:to>
    <xdr:pic>
      <xdr:nvPicPr>
        <xdr:cNvPr id="1499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</xdr:row>
      <xdr:rowOff>0</xdr:rowOff>
    </xdr:from>
    <xdr:to>
      <xdr:col>17</xdr:col>
      <xdr:colOff>104775</xdr:colOff>
      <xdr:row>73</xdr:row>
      <xdr:rowOff>9525</xdr:rowOff>
    </xdr:to>
    <xdr:pic>
      <xdr:nvPicPr>
        <xdr:cNvPr id="1500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</xdr:row>
      <xdr:rowOff>0</xdr:rowOff>
    </xdr:from>
    <xdr:to>
      <xdr:col>17</xdr:col>
      <xdr:colOff>123825</xdr:colOff>
      <xdr:row>73</xdr:row>
      <xdr:rowOff>9525</xdr:rowOff>
    </xdr:to>
    <xdr:pic>
      <xdr:nvPicPr>
        <xdr:cNvPr id="1501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</xdr:row>
      <xdr:rowOff>0</xdr:rowOff>
    </xdr:from>
    <xdr:to>
      <xdr:col>17</xdr:col>
      <xdr:colOff>142875</xdr:colOff>
      <xdr:row>73</xdr:row>
      <xdr:rowOff>9525</xdr:rowOff>
    </xdr:to>
    <xdr:pic>
      <xdr:nvPicPr>
        <xdr:cNvPr id="1502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</xdr:row>
      <xdr:rowOff>0</xdr:rowOff>
    </xdr:from>
    <xdr:to>
      <xdr:col>17</xdr:col>
      <xdr:colOff>161925</xdr:colOff>
      <xdr:row>73</xdr:row>
      <xdr:rowOff>9525</xdr:rowOff>
    </xdr:to>
    <xdr:pic>
      <xdr:nvPicPr>
        <xdr:cNvPr id="1503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</xdr:row>
      <xdr:rowOff>0</xdr:rowOff>
    </xdr:from>
    <xdr:to>
      <xdr:col>17</xdr:col>
      <xdr:colOff>180975</xdr:colOff>
      <xdr:row>73</xdr:row>
      <xdr:rowOff>9525</xdr:rowOff>
    </xdr:to>
    <xdr:pic>
      <xdr:nvPicPr>
        <xdr:cNvPr id="1504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</xdr:row>
      <xdr:rowOff>0</xdr:rowOff>
    </xdr:from>
    <xdr:to>
      <xdr:col>17</xdr:col>
      <xdr:colOff>200025</xdr:colOff>
      <xdr:row>73</xdr:row>
      <xdr:rowOff>9525</xdr:rowOff>
    </xdr:to>
    <xdr:pic>
      <xdr:nvPicPr>
        <xdr:cNvPr id="1505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</xdr:row>
      <xdr:rowOff>0</xdr:rowOff>
    </xdr:from>
    <xdr:to>
      <xdr:col>17</xdr:col>
      <xdr:colOff>219075</xdr:colOff>
      <xdr:row>73</xdr:row>
      <xdr:rowOff>9525</xdr:rowOff>
    </xdr:to>
    <xdr:pic>
      <xdr:nvPicPr>
        <xdr:cNvPr id="1506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</xdr:row>
      <xdr:rowOff>0</xdr:rowOff>
    </xdr:from>
    <xdr:to>
      <xdr:col>17</xdr:col>
      <xdr:colOff>238125</xdr:colOff>
      <xdr:row>73</xdr:row>
      <xdr:rowOff>9525</xdr:rowOff>
    </xdr:to>
    <xdr:pic>
      <xdr:nvPicPr>
        <xdr:cNvPr id="1507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</xdr:row>
      <xdr:rowOff>0</xdr:rowOff>
    </xdr:from>
    <xdr:to>
      <xdr:col>17</xdr:col>
      <xdr:colOff>257175</xdr:colOff>
      <xdr:row>73</xdr:row>
      <xdr:rowOff>9525</xdr:rowOff>
    </xdr:to>
    <xdr:pic>
      <xdr:nvPicPr>
        <xdr:cNvPr id="1508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</xdr:row>
      <xdr:rowOff>0</xdr:rowOff>
    </xdr:from>
    <xdr:to>
      <xdr:col>17</xdr:col>
      <xdr:colOff>276225</xdr:colOff>
      <xdr:row>73</xdr:row>
      <xdr:rowOff>9525</xdr:rowOff>
    </xdr:to>
    <xdr:pic>
      <xdr:nvPicPr>
        <xdr:cNvPr id="1509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</xdr:row>
      <xdr:rowOff>0</xdr:rowOff>
    </xdr:from>
    <xdr:to>
      <xdr:col>17</xdr:col>
      <xdr:colOff>295275</xdr:colOff>
      <xdr:row>73</xdr:row>
      <xdr:rowOff>9525</xdr:rowOff>
    </xdr:to>
    <xdr:pic>
      <xdr:nvPicPr>
        <xdr:cNvPr id="1510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</xdr:row>
      <xdr:rowOff>0</xdr:rowOff>
    </xdr:from>
    <xdr:to>
      <xdr:col>17</xdr:col>
      <xdr:colOff>314325</xdr:colOff>
      <xdr:row>73</xdr:row>
      <xdr:rowOff>9525</xdr:rowOff>
    </xdr:to>
    <xdr:pic>
      <xdr:nvPicPr>
        <xdr:cNvPr id="1511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</xdr:row>
      <xdr:rowOff>0</xdr:rowOff>
    </xdr:from>
    <xdr:to>
      <xdr:col>17</xdr:col>
      <xdr:colOff>333375</xdr:colOff>
      <xdr:row>73</xdr:row>
      <xdr:rowOff>9525</xdr:rowOff>
    </xdr:to>
    <xdr:pic>
      <xdr:nvPicPr>
        <xdr:cNvPr id="1512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</xdr:row>
      <xdr:rowOff>0</xdr:rowOff>
    </xdr:from>
    <xdr:to>
      <xdr:col>17</xdr:col>
      <xdr:colOff>352425</xdr:colOff>
      <xdr:row>73</xdr:row>
      <xdr:rowOff>9525</xdr:rowOff>
    </xdr:to>
    <xdr:pic>
      <xdr:nvPicPr>
        <xdr:cNvPr id="1513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</xdr:row>
      <xdr:rowOff>0</xdr:rowOff>
    </xdr:from>
    <xdr:to>
      <xdr:col>17</xdr:col>
      <xdr:colOff>371475</xdr:colOff>
      <xdr:row>73</xdr:row>
      <xdr:rowOff>9525</xdr:rowOff>
    </xdr:to>
    <xdr:pic>
      <xdr:nvPicPr>
        <xdr:cNvPr id="1514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</xdr:row>
      <xdr:rowOff>0</xdr:rowOff>
    </xdr:from>
    <xdr:to>
      <xdr:col>17</xdr:col>
      <xdr:colOff>390525</xdr:colOff>
      <xdr:row>73</xdr:row>
      <xdr:rowOff>9525</xdr:rowOff>
    </xdr:to>
    <xdr:pic>
      <xdr:nvPicPr>
        <xdr:cNvPr id="1515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</xdr:row>
      <xdr:rowOff>0</xdr:rowOff>
    </xdr:from>
    <xdr:to>
      <xdr:col>17</xdr:col>
      <xdr:colOff>409575</xdr:colOff>
      <xdr:row>73</xdr:row>
      <xdr:rowOff>9525</xdr:rowOff>
    </xdr:to>
    <xdr:pic>
      <xdr:nvPicPr>
        <xdr:cNvPr id="1516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</xdr:row>
      <xdr:rowOff>0</xdr:rowOff>
    </xdr:from>
    <xdr:to>
      <xdr:col>17</xdr:col>
      <xdr:colOff>428625</xdr:colOff>
      <xdr:row>73</xdr:row>
      <xdr:rowOff>9525</xdr:rowOff>
    </xdr:to>
    <xdr:pic>
      <xdr:nvPicPr>
        <xdr:cNvPr id="1517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</xdr:row>
      <xdr:rowOff>0</xdr:rowOff>
    </xdr:from>
    <xdr:to>
      <xdr:col>17</xdr:col>
      <xdr:colOff>447675</xdr:colOff>
      <xdr:row>73</xdr:row>
      <xdr:rowOff>9525</xdr:rowOff>
    </xdr:to>
    <xdr:pic>
      <xdr:nvPicPr>
        <xdr:cNvPr id="1518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</xdr:row>
      <xdr:rowOff>0</xdr:rowOff>
    </xdr:from>
    <xdr:to>
      <xdr:col>17</xdr:col>
      <xdr:colOff>466725</xdr:colOff>
      <xdr:row>73</xdr:row>
      <xdr:rowOff>9525</xdr:rowOff>
    </xdr:to>
    <xdr:pic>
      <xdr:nvPicPr>
        <xdr:cNvPr id="1519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</xdr:row>
      <xdr:rowOff>0</xdr:rowOff>
    </xdr:from>
    <xdr:to>
      <xdr:col>17</xdr:col>
      <xdr:colOff>485775</xdr:colOff>
      <xdr:row>73</xdr:row>
      <xdr:rowOff>9525</xdr:rowOff>
    </xdr:to>
    <xdr:pic>
      <xdr:nvPicPr>
        <xdr:cNvPr id="1520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</xdr:row>
      <xdr:rowOff>0</xdr:rowOff>
    </xdr:from>
    <xdr:to>
      <xdr:col>17</xdr:col>
      <xdr:colOff>504825</xdr:colOff>
      <xdr:row>73</xdr:row>
      <xdr:rowOff>9525</xdr:rowOff>
    </xdr:to>
    <xdr:pic>
      <xdr:nvPicPr>
        <xdr:cNvPr id="1521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</xdr:row>
      <xdr:rowOff>0</xdr:rowOff>
    </xdr:from>
    <xdr:to>
      <xdr:col>17</xdr:col>
      <xdr:colOff>523875</xdr:colOff>
      <xdr:row>73</xdr:row>
      <xdr:rowOff>9525</xdr:rowOff>
    </xdr:to>
    <xdr:pic>
      <xdr:nvPicPr>
        <xdr:cNvPr id="1522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</xdr:row>
      <xdr:rowOff>0</xdr:rowOff>
    </xdr:from>
    <xdr:to>
      <xdr:col>17</xdr:col>
      <xdr:colOff>542925</xdr:colOff>
      <xdr:row>73</xdr:row>
      <xdr:rowOff>9525</xdr:rowOff>
    </xdr:to>
    <xdr:pic>
      <xdr:nvPicPr>
        <xdr:cNvPr id="1523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</xdr:row>
      <xdr:rowOff>0</xdr:rowOff>
    </xdr:from>
    <xdr:to>
      <xdr:col>17</xdr:col>
      <xdr:colOff>561975</xdr:colOff>
      <xdr:row>73</xdr:row>
      <xdr:rowOff>9525</xdr:rowOff>
    </xdr:to>
    <xdr:pic>
      <xdr:nvPicPr>
        <xdr:cNvPr id="1524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</xdr:row>
      <xdr:rowOff>0</xdr:rowOff>
    </xdr:from>
    <xdr:to>
      <xdr:col>17</xdr:col>
      <xdr:colOff>581025</xdr:colOff>
      <xdr:row>73</xdr:row>
      <xdr:rowOff>9525</xdr:rowOff>
    </xdr:to>
    <xdr:pic>
      <xdr:nvPicPr>
        <xdr:cNvPr id="1525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</xdr:row>
      <xdr:rowOff>0</xdr:rowOff>
    </xdr:from>
    <xdr:to>
      <xdr:col>17</xdr:col>
      <xdr:colOff>600075</xdr:colOff>
      <xdr:row>73</xdr:row>
      <xdr:rowOff>9525</xdr:rowOff>
    </xdr:to>
    <xdr:pic>
      <xdr:nvPicPr>
        <xdr:cNvPr id="1526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73</xdr:row>
      <xdr:rowOff>0</xdr:rowOff>
    </xdr:from>
    <xdr:to>
      <xdr:col>16</xdr:col>
      <xdr:colOff>609600</xdr:colOff>
      <xdr:row>73</xdr:row>
      <xdr:rowOff>9525</xdr:rowOff>
    </xdr:to>
    <xdr:pic>
      <xdr:nvPicPr>
        <xdr:cNvPr id="1527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73</xdr:row>
      <xdr:rowOff>0</xdr:rowOff>
    </xdr:from>
    <xdr:to>
      <xdr:col>16</xdr:col>
      <xdr:colOff>628650</xdr:colOff>
      <xdr:row>73</xdr:row>
      <xdr:rowOff>9525</xdr:rowOff>
    </xdr:to>
    <xdr:pic>
      <xdr:nvPicPr>
        <xdr:cNvPr id="1528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73</xdr:row>
      <xdr:rowOff>0</xdr:rowOff>
    </xdr:from>
    <xdr:to>
      <xdr:col>16</xdr:col>
      <xdr:colOff>647700</xdr:colOff>
      <xdr:row>73</xdr:row>
      <xdr:rowOff>9525</xdr:rowOff>
    </xdr:to>
    <xdr:pic>
      <xdr:nvPicPr>
        <xdr:cNvPr id="1529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73</xdr:row>
      <xdr:rowOff>0</xdr:rowOff>
    </xdr:from>
    <xdr:to>
      <xdr:col>16</xdr:col>
      <xdr:colOff>666750</xdr:colOff>
      <xdr:row>73</xdr:row>
      <xdr:rowOff>9525</xdr:rowOff>
    </xdr:to>
    <xdr:pic>
      <xdr:nvPicPr>
        <xdr:cNvPr id="1530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73</xdr:row>
      <xdr:rowOff>0</xdr:rowOff>
    </xdr:from>
    <xdr:to>
      <xdr:col>16</xdr:col>
      <xdr:colOff>685800</xdr:colOff>
      <xdr:row>73</xdr:row>
      <xdr:rowOff>9525</xdr:rowOff>
    </xdr:to>
    <xdr:pic>
      <xdr:nvPicPr>
        <xdr:cNvPr id="1531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73</xdr:row>
      <xdr:rowOff>0</xdr:rowOff>
    </xdr:from>
    <xdr:to>
      <xdr:col>16</xdr:col>
      <xdr:colOff>704850</xdr:colOff>
      <xdr:row>73</xdr:row>
      <xdr:rowOff>9525</xdr:rowOff>
    </xdr:to>
    <xdr:pic>
      <xdr:nvPicPr>
        <xdr:cNvPr id="1532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73</xdr:row>
      <xdr:rowOff>0</xdr:rowOff>
    </xdr:from>
    <xdr:to>
      <xdr:col>16</xdr:col>
      <xdr:colOff>723900</xdr:colOff>
      <xdr:row>73</xdr:row>
      <xdr:rowOff>9525</xdr:rowOff>
    </xdr:to>
    <xdr:pic>
      <xdr:nvPicPr>
        <xdr:cNvPr id="1533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9525</xdr:colOff>
      <xdr:row>74</xdr:row>
      <xdr:rowOff>9525</xdr:rowOff>
    </xdr:to>
    <xdr:pic>
      <xdr:nvPicPr>
        <xdr:cNvPr id="1534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74</xdr:row>
      <xdr:rowOff>0</xdr:rowOff>
    </xdr:from>
    <xdr:to>
      <xdr:col>17</xdr:col>
      <xdr:colOff>28575</xdr:colOff>
      <xdr:row>74</xdr:row>
      <xdr:rowOff>9525</xdr:rowOff>
    </xdr:to>
    <xdr:pic>
      <xdr:nvPicPr>
        <xdr:cNvPr id="1535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74</xdr:row>
      <xdr:rowOff>0</xdr:rowOff>
    </xdr:from>
    <xdr:to>
      <xdr:col>17</xdr:col>
      <xdr:colOff>47625</xdr:colOff>
      <xdr:row>74</xdr:row>
      <xdr:rowOff>9525</xdr:rowOff>
    </xdr:to>
    <xdr:pic>
      <xdr:nvPicPr>
        <xdr:cNvPr id="1536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74</xdr:row>
      <xdr:rowOff>0</xdr:rowOff>
    </xdr:from>
    <xdr:to>
      <xdr:col>17</xdr:col>
      <xdr:colOff>66675</xdr:colOff>
      <xdr:row>74</xdr:row>
      <xdr:rowOff>9525</xdr:rowOff>
    </xdr:to>
    <xdr:pic>
      <xdr:nvPicPr>
        <xdr:cNvPr id="1537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74</xdr:row>
      <xdr:rowOff>0</xdr:rowOff>
    </xdr:from>
    <xdr:to>
      <xdr:col>17</xdr:col>
      <xdr:colOff>85725</xdr:colOff>
      <xdr:row>74</xdr:row>
      <xdr:rowOff>9525</xdr:rowOff>
    </xdr:to>
    <xdr:pic>
      <xdr:nvPicPr>
        <xdr:cNvPr id="1538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74</xdr:row>
      <xdr:rowOff>0</xdr:rowOff>
    </xdr:from>
    <xdr:to>
      <xdr:col>17</xdr:col>
      <xdr:colOff>104775</xdr:colOff>
      <xdr:row>74</xdr:row>
      <xdr:rowOff>9525</xdr:rowOff>
    </xdr:to>
    <xdr:pic>
      <xdr:nvPicPr>
        <xdr:cNvPr id="1539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74</xdr:row>
      <xdr:rowOff>0</xdr:rowOff>
    </xdr:from>
    <xdr:to>
      <xdr:col>17</xdr:col>
      <xdr:colOff>123825</xdr:colOff>
      <xdr:row>74</xdr:row>
      <xdr:rowOff>9525</xdr:rowOff>
    </xdr:to>
    <xdr:pic>
      <xdr:nvPicPr>
        <xdr:cNvPr id="1540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74</xdr:row>
      <xdr:rowOff>0</xdr:rowOff>
    </xdr:from>
    <xdr:to>
      <xdr:col>17</xdr:col>
      <xdr:colOff>142875</xdr:colOff>
      <xdr:row>74</xdr:row>
      <xdr:rowOff>9525</xdr:rowOff>
    </xdr:to>
    <xdr:pic>
      <xdr:nvPicPr>
        <xdr:cNvPr id="1541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74</xdr:row>
      <xdr:rowOff>0</xdr:rowOff>
    </xdr:from>
    <xdr:to>
      <xdr:col>17</xdr:col>
      <xdr:colOff>161925</xdr:colOff>
      <xdr:row>74</xdr:row>
      <xdr:rowOff>9525</xdr:rowOff>
    </xdr:to>
    <xdr:pic>
      <xdr:nvPicPr>
        <xdr:cNvPr id="1542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74</xdr:row>
      <xdr:rowOff>0</xdr:rowOff>
    </xdr:from>
    <xdr:to>
      <xdr:col>17</xdr:col>
      <xdr:colOff>180975</xdr:colOff>
      <xdr:row>74</xdr:row>
      <xdr:rowOff>9525</xdr:rowOff>
    </xdr:to>
    <xdr:pic>
      <xdr:nvPicPr>
        <xdr:cNvPr id="1543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74</xdr:row>
      <xdr:rowOff>0</xdr:rowOff>
    </xdr:from>
    <xdr:to>
      <xdr:col>17</xdr:col>
      <xdr:colOff>200025</xdr:colOff>
      <xdr:row>74</xdr:row>
      <xdr:rowOff>9525</xdr:rowOff>
    </xdr:to>
    <xdr:pic>
      <xdr:nvPicPr>
        <xdr:cNvPr id="1544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74</xdr:row>
      <xdr:rowOff>0</xdr:rowOff>
    </xdr:from>
    <xdr:to>
      <xdr:col>17</xdr:col>
      <xdr:colOff>219075</xdr:colOff>
      <xdr:row>74</xdr:row>
      <xdr:rowOff>9525</xdr:rowOff>
    </xdr:to>
    <xdr:pic>
      <xdr:nvPicPr>
        <xdr:cNvPr id="1545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74</xdr:row>
      <xdr:rowOff>0</xdr:rowOff>
    </xdr:from>
    <xdr:to>
      <xdr:col>17</xdr:col>
      <xdr:colOff>238125</xdr:colOff>
      <xdr:row>74</xdr:row>
      <xdr:rowOff>9525</xdr:rowOff>
    </xdr:to>
    <xdr:pic>
      <xdr:nvPicPr>
        <xdr:cNvPr id="1546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74</xdr:row>
      <xdr:rowOff>0</xdr:rowOff>
    </xdr:from>
    <xdr:to>
      <xdr:col>17</xdr:col>
      <xdr:colOff>257175</xdr:colOff>
      <xdr:row>74</xdr:row>
      <xdr:rowOff>9525</xdr:rowOff>
    </xdr:to>
    <xdr:pic>
      <xdr:nvPicPr>
        <xdr:cNvPr id="1547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74</xdr:row>
      <xdr:rowOff>0</xdr:rowOff>
    </xdr:from>
    <xdr:to>
      <xdr:col>17</xdr:col>
      <xdr:colOff>276225</xdr:colOff>
      <xdr:row>74</xdr:row>
      <xdr:rowOff>9525</xdr:rowOff>
    </xdr:to>
    <xdr:pic>
      <xdr:nvPicPr>
        <xdr:cNvPr id="1548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74</xdr:row>
      <xdr:rowOff>0</xdr:rowOff>
    </xdr:from>
    <xdr:to>
      <xdr:col>17</xdr:col>
      <xdr:colOff>295275</xdr:colOff>
      <xdr:row>74</xdr:row>
      <xdr:rowOff>9525</xdr:rowOff>
    </xdr:to>
    <xdr:pic>
      <xdr:nvPicPr>
        <xdr:cNvPr id="1549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74</xdr:row>
      <xdr:rowOff>0</xdr:rowOff>
    </xdr:from>
    <xdr:to>
      <xdr:col>17</xdr:col>
      <xdr:colOff>314325</xdr:colOff>
      <xdr:row>74</xdr:row>
      <xdr:rowOff>9525</xdr:rowOff>
    </xdr:to>
    <xdr:pic>
      <xdr:nvPicPr>
        <xdr:cNvPr id="1550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74</xdr:row>
      <xdr:rowOff>0</xdr:rowOff>
    </xdr:from>
    <xdr:to>
      <xdr:col>17</xdr:col>
      <xdr:colOff>333375</xdr:colOff>
      <xdr:row>74</xdr:row>
      <xdr:rowOff>9525</xdr:rowOff>
    </xdr:to>
    <xdr:pic>
      <xdr:nvPicPr>
        <xdr:cNvPr id="1551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74</xdr:row>
      <xdr:rowOff>0</xdr:rowOff>
    </xdr:from>
    <xdr:to>
      <xdr:col>17</xdr:col>
      <xdr:colOff>352425</xdr:colOff>
      <xdr:row>74</xdr:row>
      <xdr:rowOff>9525</xdr:rowOff>
    </xdr:to>
    <xdr:pic>
      <xdr:nvPicPr>
        <xdr:cNvPr id="1552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74</xdr:row>
      <xdr:rowOff>0</xdr:rowOff>
    </xdr:from>
    <xdr:to>
      <xdr:col>17</xdr:col>
      <xdr:colOff>371475</xdr:colOff>
      <xdr:row>74</xdr:row>
      <xdr:rowOff>9525</xdr:rowOff>
    </xdr:to>
    <xdr:pic>
      <xdr:nvPicPr>
        <xdr:cNvPr id="1553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74</xdr:row>
      <xdr:rowOff>0</xdr:rowOff>
    </xdr:from>
    <xdr:to>
      <xdr:col>17</xdr:col>
      <xdr:colOff>390525</xdr:colOff>
      <xdr:row>74</xdr:row>
      <xdr:rowOff>9525</xdr:rowOff>
    </xdr:to>
    <xdr:pic>
      <xdr:nvPicPr>
        <xdr:cNvPr id="1554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74</xdr:row>
      <xdr:rowOff>0</xdr:rowOff>
    </xdr:from>
    <xdr:to>
      <xdr:col>17</xdr:col>
      <xdr:colOff>409575</xdr:colOff>
      <xdr:row>74</xdr:row>
      <xdr:rowOff>9525</xdr:rowOff>
    </xdr:to>
    <xdr:pic>
      <xdr:nvPicPr>
        <xdr:cNvPr id="1555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74</xdr:row>
      <xdr:rowOff>0</xdr:rowOff>
    </xdr:from>
    <xdr:to>
      <xdr:col>17</xdr:col>
      <xdr:colOff>428625</xdr:colOff>
      <xdr:row>74</xdr:row>
      <xdr:rowOff>9525</xdr:rowOff>
    </xdr:to>
    <xdr:pic>
      <xdr:nvPicPr>
        <xdr:cNvPr id="1556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74</xdr:row>
      <xdr:rowOff>0</xdr:rowOff>
    </xdr:from>
    <xdr:to>
      <xdr:col>17</xdr:col>
      <xdr:colOff>447675</xdr:colOff>
      <xdr:row>74</xdr:row>
      <xdr:rowOff>9525</xdr:rowOff>
    </xdr:to>
    <xdr:pic>
      <xdr:nvPicPr>
        <xdr:cNvPr id="1557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74</xdr:row>
      <xdr:rowOff>0</xdr:rowOff>
    </xdr:from>
    <xdr:to>
      <xdr:col>17</xdr:col>
      <xdr:colOff>466725</xdr:colOff>
      <xdr:row>74</xdr:row>
      <xdr:rowOff>9525</xdr:rowOff>
    </xdr:to>
    <xdr:pic>
      <xdr:nvPicPr>
        <xdr:cNvPr id="1558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74</xdr:row>
      <xdr:rowOff>0</xdr:rowOff>
    </xdr:from>
    <xdr:to>
      <xdr:col>17</xdr:col>
      <xdr:colOff>485775</xdr:colOff>
      <xdr:row>74</xdr:row>
      <xdr:rowOff>9525</xdr:rowOff>
    </xdr:to>
    <xdr:pic>
      <xdr:nvPicPr>
        <xdr:cNvPr id="1559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74</xdr:row>
      <xdr:rowOff>0</xdr:rowOff>
    </xdr:from>
    <xdr:to>
      <xdr:col>17</xdr:col>
      <xdr:colOff>504825</xdr:colOff>
      <xdr:row>74</xdr:row>
      <xdr:rowOff>9525</xdr:rowOff>
    </xdr:to>
    <xdr:pic>
      <xdr:nvPicPr>
        <xdr:cNvPr id="1560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74</xdr:row>
      <xdr:rowOff>0</xdr:rowOff>
    </xdr:from>
    <xdr:to>
      <xdr:col>17</xdr:col>
      <xdr:colOff>523875</xdr:colOff>
      <xdr:row>74</xdr:row>
      <xdr:rowOff>9525</xdr:rowOff>
    </xdr:to>
    <xdr:pic>
      <xdr:nvPicPr>
        <xdr:cNvPr id="1561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74</xdr:row>
      <xdr:rowOff>0</xdr:rowOff>
    </xdr:from>
    <xdr:to>
      <xdr:col>17</xdr:col>
      <xdr:colOff>542925</xdr:colOff>
      <xdr:row>74</xdr:row>
      <xdr:rowOff>9525</xdr:rowOff>
    </xdr:to>
    <xdr:pic>
      <xdr:nvPicPr>
        <xdr:cNvPr id="1562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74</xdr:row>
      <xdr:rowOff>0</xdr:rowOff>
    </xdr:from>
    <xdr:to>
      <xdr:col>17</xdr:col>
      <xdr:colOff>561975</xdr:colOff>
      <xdr:row>74</xdr:row>
      <xdr:rowOff>9525</xdr:rowOff>
    </xdr:to>
    <xdr:pic>
      <xdr:nvPicPr>
        <xdr:cNvPr id="1563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74</xdr:row>
      <xdr:rowOff>0</xdr:rowOff>
    </xdr:from>
    <xdr:to>
      <xdr:col>17</xdr:col>
      <xdr:colOff>581025</xdr:colOff>
      <xdr:row>74</xdr:row>
      <xdr:rowOff>9525</xdr:rowOff>
    </xdr:to>
    <xdr:pic>
      <xdr:nvPicPr>
        <xdr:cNvPr id="1564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74</xdr:row>
      <xdr:rowOff>0</xdr:rowOff>
    </xdr:from>
    <xdr:to>
      <xdr:col>17</xdr:col>
      <xdr:colOff>600075</xdr:colOff>
      <xdr:row>74</xdr:row>
      <xdr:rowOff>9525</xdr:rowOff>
    </xdr:to>
    <xdr:pic>
      <xdr:nvPicPr>
        <xdr:cNvPr id="1565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74</xdr:row>
      <xdr:rowOff>0</xdr:rowOff>
    </xdr:from>
    <xdr:to>
      <xdr:col>16</xdr:col>
      <xdr:colOff>609600</xdr:colOff>
      <xdr:row>74</xdr:row>
      <xdr:rowOff>9525</xdr:rowOff>
    </xdr:to>
    <xdr:pic>
      <xdr:nvPicPr>
        <xdr:cNvPr id="1566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74</xdr:row>
      <xdr:rowOff>0</xdr:rowOff>
    </xdr:from>
    <xdr:to>
      <xdr:col>16</xdr:col>
      <xdr:colOff>628650</xdr:colOff>
      <xdr:row>74</xdr:row>
      <xdr:rowOff>9525</xdr:rowOff>
    </xdr:to>
    <xdr:pic>
      <xdr:nvPicPr>
        <xdr:cNvPr id="1567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74</xdr:row>
      <xdr:rowOff>0</xdr:rowOff>
    </xdr:from>
    <xdr:to>
      <xdr:col>16</xdr:col>
      <xdr:colOff>647700</xdr:colOff>
      <xdr:row>74</xdr:row>
      <xdr:rowOff>9525</xdr:rowOff>
    </xdr:to>
    <xdr:pic>
      <xdr:nvPicPr>
        <xdr:cNvPr id="1568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74</xdr:row>
      <xdr:rowOff>0</xdr:rowOff>
    </xdr:from>
    <xdr:to>
      <xdr:col>16</xdr:col>
      <xdr:colOff>666750</xdr:colOff>
      <xdr:row>74</xdr:row>
      <xdr:rowOff>9525</xdr:rowOff>
    </xdr:to>
    <xdr:pic>
      <xdr:nvPicPr>
        <xdr:cNvPr id="1569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74</xdr:row>
      <xdr:rowOff>0</xdr:rowOff>
    </xdr:from>
    <xdr:to>
      <xdr:col>16</xdr:col>
      <xdr:colOff>685800</xdr:colOff>
      <xdr:row>74</xdr:row>
      <xdr:rowOff>9525</xdr:rowOff>
    </xdr:to>
    <xdr:pic>
      <xdr:nvPicPr>
        <xdr:cNvPr id="1570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74</xdr:row>
      <xdr:rowOff>0</xdr:rowOff>
    </xdr:from>
    <xdr:to>
      <xdr:col>16</xdr:col>
      <xdr:colOff>704850</xdr:colOff>
      <xdr:row>74</xdr:row>
      <xdr:rowOff>9525</xdr:rowOff>
    </xdr:to>
    <xdr:pic>
      <xdr:nvPicPr>
        <xdr:cNvPr id="1571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74</xdr:row>
      <xdr:rowOff>0</xdr:rowOff>
    </xdr:from>
    <xdr:to>
      <xdr:col>16</xdr:col>
      <xdr:colOff>723900</xdr:colOff>
      <xdr:row>74</xdr:row>
      <xdr:rowOff>9525</xdr:rowOff>
    </xdr:to>
    <xdr:pic>
      <xdr:nvPicPr>
        <xdr:cNvPr id="1572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74</xdr:row>
      <xdr:rowOff>0</xdr:rowOff>
    </xdr:from>
    <xdr:to>
      <xdr:col>16</xdr:col>
      <xdr:colOff>742950</xdr:colOff>
      <xdr:row>74</xdr:row>
      <xdr:rowOff>9525</xdr:rowOff>
    </xdr:to>
    <xdr:pic>
      <xdr:nvPicPr>
        <xdr:cNvPr id="1573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574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575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576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577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578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579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580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581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582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583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584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585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586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587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588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589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590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591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592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593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594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595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596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597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598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599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600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601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602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603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604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605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606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607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1608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1609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1610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1611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724</xdr:row>
      <xdr:rowOff>0</xdr:rowOff>
    </xdr:from>
    <xdr:to>
      <xdr:col>16</xdr:col>
      <xdr:colOff>723900</xdr:colOff>
      <xdr:row>724</xdr:row>
      <xdr:rowOff>9525</xdr:rowOff>
    </xdr:to>
    <xdr:pic>
      <xdr:nvPicPr>
        <xdr:cNvPr id="1612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724</xdr:row>
      <xdr:rowOff>0</xdr:rowOff>
    </xdr:from>
    <xdr:to>
      <xdr:col>16</xdr:col>
      <xdr:colOff>742950</xdr:colOff>
      <xdr:row>724</xdr:row>
      <xdr:rowOff>9525</xdr:rowOff>
    </xdr:to>
    <xdr:pic>
      <xdr:nvPicPr>
        <xdr:cNvPr id="1613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614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615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616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617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618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619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620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621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622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623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624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625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626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627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628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629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630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631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632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633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634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635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636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63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63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63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64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64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64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64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64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64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64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64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164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164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165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165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724</xdr:row>
      <xdr:rowOff>0</xdr:rowOff>
    </xdr:from>
    <xdr:to>
      <xdr:col>16</xdr:col>
      <xdr:colOff>723900</xdr:colOff>
      <xdr:row>724</xdr:row>
      <xdr:rowOff>9525</xdr:rowOff>
    </xdr:to>
    <xdr:pic>
      <xdr:nvPicPr>
        <xdr:cNvPr id="165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724</xdr:row>
      <xdr:rowOff>0</xdr:rowOff>
    </xdr:from>
    <xdr:to>
      <xdr:col>16</xdr:col>
      <xdr:colOff>742950</xdr:colOff>
      <xdr:row>724</xdr:row>
      <xdr:rowOff>9525</xdr:rowOff>
    </xdr:to>
    <xdr:pic>
      <xdr:nvPicPr>
        <xdr:cNvPr id="165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724</xdr:row>
      <xdr:rowOff>0</xdr:rowOff>
    </xdr:from>
    <xdr:to>
      <xdr:col>16</xdr:col>
      <xdr:colOff>762000</xdr:colOff>
      <xdr:row>724</xdr:row>
      <xdr:rowOff>9525</xdr:rowOff>
    </xdr:to>
    <xdr:pic>
      <xdr:nvPicPr>
        <xdr:cNvPr id="165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65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65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65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65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65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66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66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66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66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66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66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66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66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66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66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67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67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67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67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67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67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67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67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67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67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68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68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68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68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68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68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68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609600</xdr:colOff>
      <xdr:row>724</xdr:row>
      <xdr:rowOff>0</xdr:rowOff>
    </xdr:from>
    <xdr:to>
      <xdr:col>16</xdr:col>
      <xdr:colOff>609600</xdr:colOff>
      <xdr:row>724</xdr:row>
      <xdr:rowOff>9525</xdr:rowOff>
    </xdr:to>
    <xdr:pic>
      <xdr:nvPicPr>
        <xdr:cNvPr id="168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628650</xdr:colOff>
      <xdr:row>724</xdr:row>
      <xdr:rowOff>0</xdr:rowOff>
    </xdr:from>
    <xdr:to>
      <xdr:col>16</xdr:col>
      <xdr:colOff>628650</xdr:colOff>
      <xdr:row>724</xdr:row>
      <xdr:rowOff>9525</xdr:rowOff>
    </xdr:to>
    <xdr:pic>
      <xdr:nvPicPr>
        <xdr:cNvPr id="168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647700</xdr:colOff>
      <xdr:row>724</xdr:row>
      <xdr:rowOff>0</xdr:rowOff>
    </xdr:from>
    <xdr:to>
      <xdr:col>16</xdr:col>
      <xdr:colOff>647700</xdr:colOff>
      <xdr:row>724</xdr:row>
      <xdr:rowOff>9525</xdr:rowOff>
    </xdr:to>
    <xdr:pic>
      <xdr:nvPicPr>
        <xdr:cNvPr id="168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666750</xdr:colOff>
      <xdr:row>724</xdr:row>
      <xdr:rowOff>0</xdr:rowOff>
    </xdr:from>
    <xdr:to>
      <xdr:col>16</xdr:col>
      <xdr:colOff>666750</xdr:colOff>
      <xdr:row>724</xdr:row>
      <xdr:rowOff>9525</xdr:rowOff>
    </xdr:to>
    <xdr:pic>
      <xdr:nvPicPr>
        <xdr:cNvPr id="169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685800</xdr:colOff>
      <xdr:row>724</xdr:row>
      <xdr:rowOff>0</xdr:rowOff>
    </xdr:from>
    <xdr:to>
      <xdr:col>16</xdr:col>
      <xdr:colOff>685800</xdr:colOff>
      <xdr:row>724</xdr:row>
      <xdr:rowOff>9525</xdr:rowOff>
    </xdr:to>
    <xdr:pic>
      <xdr:nvPicPr>
        <xdr:cNvPr id="169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704850</xdr:colOff>
      <xdr:row>724</xdr:row>
      <xdr:rowOff>0</xdr:rowOff>
    </xdr:from>
    <xdr:to>
      <xdr:col>16</xdr:col>
      <xdr:colOff>704850</xdr:colOff>
      <xdr:row>724</xdr:row>
      <xdr:rowOff>9525</xdr:rowOff>
    </xdr:to>
    <xdr:pic>
      <xdr:nvPicPr>
        <xdr:cNvPr id="169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723900</xdr:colOff>
      <xdr:row>724</xdr:row>
      <xdr:rowOff>0</xdr:rowOff>
    </xdr:from>
    <xdr:to>
      <xdr:col>16</xdr:col>
      <xdr:colOff>723900</xdr:colOff>
      <xdr:row>724</xdr:row>
      <xdr:rowOff>9525</xdr:rowOff>
    </xdr:to>
    <xdr:pic>
      <xdr:nvPicPr>
        <xdr:cNvPr id="169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742950</xdr:colOff>
      <xdr:row>724</xdr:row>
      <xdr:rowOff>0</xdr:rowOff>
    </xdr:from>
    <xdr:to>
      <xdr:col>16</xdr:col>
      <xdr:colOff>742950</xdr:colOff>
      <xdr:row>724</xdr:row>
      <xdr:rowOff>9525</xdr:rowOff>
    </xdr:to>
    <xdr:pic>
      <xdr:nvPicPr>
        <xdr:cNvPr id="169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762000</xdr:colOff>
      <xdr:row>724</xdr:row>
      <xdr:rowOff>0</xdr:rowOff>
    </xdr:from>
    <xdr:to>
      <xdr:col>16</xdr:col>
      <xdr:colOff>762000</xdr:colOff>
      <xdr:row>724</xdr:row>
      <xdr:rowOff>9525</xdr:rowOff>
    </xdr:to>
    <xdr:pic>
      <xdr:nvPicPr>
        <xdr:cNvPr id="169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696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697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698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699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700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701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702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703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704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705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706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707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708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709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710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711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712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713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714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715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716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717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718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719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720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721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722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723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724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725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726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727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1728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1729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1730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1731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1732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1733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724</xdr:row>
      <xdr:rowOff>0</xdr:rowOff>
    </xdr:from>
    <xdr:to>
      <xdr:col>17</xdr:col>
      <xdr:colOff>723900</xdr:colOff>
      <xdr:row>724</xdr:row>
      <xdr:rowOff>9525</xdr:rowOff>
    </xdr:to>
    <xdr:pic>
      <xdr:nvPicPr>
        <xdr:cNvPr id="1734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724</xdr:row>
      <xdr:rowOff>0</xdr:rowOff>
    </xdr:from>
    <xdr:to>
      <xdr:col>17</xdr:col>
      <xdr:colOff>742950</xdr:colOff>
      <xdr:row>724</xdr:row>
      <xdr:rowOff>9525</xdr:rowOff>
    </xdr:to>
    <xdr:pic>
      <xdr:nvPicPr>
        <xdr:cNvPr id="1735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724</xdr:row>
      <xdr:rowOff>0</xdr:rowOff>
    </xdr:from>
    <xdr:to>
      <xdr:col>17</xdr:col>
      <xdr:colOff>762000</xdr:colOff>
      <xdr:row>724</xdr:row>
      <xdr:rowOff>9525</xdr:rowOff>
    </xdr:to>
    <xdr:pic>
      <xdr:nvPicPr>
        <xdr:cNvPr id="1736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724</xdr:row>
      <xdr:rowOff>0</xdr:rowOff>
    </xdr:from>
    <xdr:to>
      <xdr:col>17</xdr:col>
      <xdr:colOff>781050</xdr:colOff>
      <xdr:row>724</xdr:row>
      <xdr:rowOff>9525</xdr:rowOff>
    </xdr:to>
    <xdr:pic>
      <xdr:nvPicPr>
        <xdr:cNvPr id="1737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724</xdr:row>
      <xdr:rowOff>0</xdr:rowOff>
    </xdr:from>
    <xdr:to>
      <xdr:col>17</xdr:col>
      <xdr:colOff>800100</xdr:colOff>
      <xdr:row>724</xdr:row>
      <xdr:rowOff>9525</xdr:rowOff>
    </xdr:to>
    <xdr:pic>
      <xdr:nvPicPr>
        <xdr:cNvPr id="1738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724</xdr:row>
      <xdr:rowOff>0</xdr:rowOff>
    </xdr:from>
    <xdr:to>
      <xdr:col>17</xdr:col>
      <xdr:colOff>819150</xdr:colOff>
      <xdr:row>724</xdr:row>
      <xdr:rowOff>9525</xdr:rowOff>
    </xdr:to>
    <xdr:pic>
      <xdr:nvPicPr>
        <xdr:cNvPr id="1739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724</xdr:row>
      <xdr:rowOff>0</xdr:rowOff>
    </xdr:from>
    <xdr:to>
      <xdr:col>17</xdr:col>
      <xdr:colOff>838200</xdr:colOff>
      <xdr:row>724</xdr:row>
      <xdr:rowOff>9525</xdr:rowOff>
    </xdr:to>
    <xdr:pic>
      <xdr:nvPicPr>
        <xdr:cNvPr id="1740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724</xdr:row>
      <xdr:rowOff>0</xdr:rowOff>
    </xdr:from>
    <xdr:to>
      <xdr:col>17</xdr:col>
      <xdr:colOff>857250</xdr:colOff>
      <xdr:row>724</xdr:row>
      <xdr:rowOff>9525</xdr:rowOff>
    </xdr:to>
    <xdr:pic>
      <xdr:nvPicPr>
        <xdr:cNvPr id="1741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724</xdr:row>
      <xdr:rowOff>0</xdr:rowOff>
    </xdr:from>
    <xdr:to>
      <xdr:col>17</xdr:col>
      <xdr:colOff>876300</xdr:colOff>
      <xdr:row>724</xdr:row>
      <xdr:rowOff>9525</xdr:rowOff>
    </xdr:to>
    <xdr:pic>
      <xdr:nvPicPr>
        <xdr:cNvPr id="1742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724</xdr:row>
      <xdr:rowOff>0</xdr:rowOff>
    </xdr:from>
    <xdr:to>
      <xdr:col>17</xdr:col>
      <xdr:colOff>895350</xdr:colOff>
      <xdr:row>724</xdr:row>
      <xdr:rowOff>9525</xdr:rowOff>
    </xdr:to>
    <xdr:pic>
      <xdr:nvPicPr>
        <xdr:cNvPr id="1743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724</xdr:row>
      <xdr:rowOff>0</xdr:rowOff>
    </xdr:from>
    <xdr:to>
      <xdr:col>17</xdr:col>
      <xdr:colOff>914400</xdr:colOff>
      <xdr:row>724</xdr:row>
      <xdr:rowOff>9525</xdr:rowOff>
    </xdr:to>
    <xdr:pic>
      <xdr:nvPicPr>
        <xdr:cNvPr id="1744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724</xdr:row>
      <xdr:rowOff>0</xdr:rowOff>
    </xdr:from>
    <xdr:to>
      <xdr:col>17</xdr:col>
      <xdr:colOff>933450</xdr:colOff>
      <xdr:row>724</xdr:row>
      <xdr:rowOff>9525</xdr:rowOff>
    </xdr:to>
    <xdr:pic>
      <xdr:nvPicPr>
        <xdr:cNvPr id="1745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724</xdr:row>
      <xdr:rowOff>0</xdr:rowOff>
    </xdr:from>
    <xdr:to>
      <xdr:col>17</xdr:col>
      <xdr:colOff>952500</xdr:colOff>
      <xdr:row>724</xdr:row>
      <xdr:rowOff>9525</xdr:rowOff>
    </xdr:to>
    <xdr:pic>
      <xdr:nvPicPr>
        <xdr:cNvPr id="1746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724</xdr:row>
      <xdr:rowOff>0</xdr:rowOff>
    </xdr:from>
    <xdr:to>
      <xdr:col>17</xdr:col>
      <xdr:colOff>971550</xdr:colOff>
      <xdr:row>724</xdr:row>
      <xdr:rowOff>9525</xdr:rowOff>
    </xdr:to>
    <xdr:pic>
      <xdr:nvPicPr>
        <xdr:cNvPr id="1747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724</xdr:row>
      <xdr:rowOff>0</xdr:rowOff>
    </xdr:from>
    <xdr:to>
      <xdr:col>17</xdr:col>
      <xdr:colOff>990600</xdr:colOff>
      <xdr:row>724</xdr:row>
      <xdr:rowOff>9525</xdr:rowOff>
    </xdr:to>
    <xdr:pic>
      <xdr:nvPicPr>
        <xdr:cNvPr id="1748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724</xdr:row>
      <xdr:rowOff>0</xdr:rowOff>
    </xdr:from>
    <xdr:to>
      <xdr:col>17</xdr:col>
      <xdr:colOff>1009650</xdr:colOff>
      <xdr:row>724</xdr:row>
      <xdr:rowOff>9525</xdr:rowOff>
    </xdr:to>
    <xdr:pic>
      <xdr:nvPicPr>
        <xdr:cNvPr id="1749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724</xdr:row>
      <xdr:rowOff>0</xdr:rowOff>
    </xdr:from>
    <xdr:to>
      <xdr:col>17</xdr:col>
      <xdr:colOff>1028700</xdr:colOff>
      <xdr:row>724</xdr:row>
      <xdr:rowOff>9525</xdr:rowOff>
    </xdr:to>
    <xdr:pic>
      <xdr:nvPicPr>
        <xdr:cNvPr id="1750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724</xdr:row>
      <xdr:rowOff>0</xdr:rowOff>
    </xdr:from>
    <xdr:to>
      <xdr:col>17</xdr:col>
      <xdr:colOff>1047750</xdr:colOff>
      <xdr:row>724</xdr:row>
      <xdr:rowOff>9525</xdr:rowOff>
    </xdr:to>
    <xdr:pic>
      <xdr:nvPicPr>
        <xdr:cNvPr id="1751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724</xdr:row>
      <xdr:rowOff>0</xdr:rowOff>
    </xdr:from>
    <xdr:to>
      <xdr:col>17</xdr:col>
      <xdr:colOff>1066800</xdr:colOff>
      <xdr:row>724</xdr:row>
      <xdr:rowOff>9525</xdr:rowOff>
    </xdr:to>
    <xdr:pic>
      <xdr:nvPicPr>
        <xdr:cNvPr id="1752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724</xdr:row>
      <xdr:rowOff>0</xdr:rowOff>
    </xdr:from>
    <xdr:to>
      <xdr:col>17</xdr:col>
      <xdr:colOff>1085850</xdr:colOff>
      <xdr:row>724</xdr:row>
      <xdr:rowOff>9525</xdr:rowOff>
    </xdr:to>
    <xdr:pic>
      <xdr:nvPicPr>
        <xdr:cNvPr id="1753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724</xdr:row>
      <xdr:rowOff>0</xdr:rowOff>
    </xdr:from>
    <xdr:to>
      <xdr:col>17</xdr:col>
      <xdr:colOff>1104900</xdr:colOff>
      <xdr:row>724</xdr:row>
      <xdr:rowOff>9525</xdr:rowOff>
    </xdr:to>
    <xdr:pic>
      <xdr:nvPicPr>
        <xdr:cNvPr id="1754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724</xdr:row>
      <xdr:rowOff>0</xdr:rowOff>
    </xdr:from>
    <xdr:to>
      <xdr:col>17</xdr:col>
      <xdr:colOff>1123950</xdr:colOff>
      <xdr:row>724</xdr:row>
      <xdr:rowOff>9525</xdr:rowOff>
    </xdr:to>
    <xdr:pic>
      <xdr:nvPicPr>
        <xdr:cNvPr id="1755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724</xdr:row>
      <xdr:rowOff>0</xdr:rowOff>
    </xdr:from>
    <xdr:to>
      <xdr:col>17</xdr:col>
      <xdr:colOff>1143000</xdr:colOff>
      <xdr:row>724</xdr:row>
      <xdr:rowOff>9525</xdr:rowOff>
    </xdr:to>
    <xdr:pic>
      <xdr:nvPicPr>
        <xdr:cNvPr id="1756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724</xdr:row>
      <xdr:rowOff>0</xdr:rowOff>
    </xdr:from>
    <xdr:to>
      <xdr:col>17</xdr:col>
      <xdr:colOff>1162050</xdr:colOff>
      <xdr:row>724</xdr:row>
      <xdr:rowOff>9525</xdr:rowOff>
    </xdr:to>
    <xdr:pic>
      <xdr:nvPicPr>
        <xdr:cNvPr id="1757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724</xdr:row>
      <xdr:rowOff>0</xdr:rowOff>
    </xdr:from>
    <xdr:to>
      <xdr:col>17</xdr:col>
      <xdr:colOff>1181100</xdr:colOff>
      <xdr:row>724</xdr:row>
      <xdr:rowOff>9525</xdr:rowOff>
    </xdr:to>
    <xdr:pic>
      <xdr:nvPicPr>
        <xdr:cNvPr id="1758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724</xdr:row>
      <xdr:rowOff>0</xdr:rowOff>
    </xdr:from>
    <xdr:to>
      <xdr:col>17</xdr:col>
      <xdr:colOff>1200150</xdr:colOff>
      <xdr:row>724</xdr:row>
      <xdr:rowOff>9525</xdr:rowOff>
    </xdr:to>
    <xdr:pic>
      <xdr:nvPicPr>
        <xdr:cNvPr id="1759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724</xdr:row>
      <xdr:rowOff>0</xdr:rowOff>
    </xdr:from>
    <xdr:to>
      <xdr:col>17</xdr:col>
      <xdr:colOff>1219200</xdr:colOff>
      <xdr:row>724</xdr:row>
      <xdr:rowOff>9525</xdr:rowOff>
    </xdr:to>
    <xdr:pic>
      <xdr:nvPicPr>
        <xdr:cNvPr id="1760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724</xdr:row>
      <xdr:rowOff>0</xdr:rowOff>
    </xdr:from>
    <xdr:to>
      <xdr:col>17</xdr:col>
      <xdr:colOff>1238250</xdr:colOff>
      <xdr:row>724</xdr:row>
      <xdr:rowOff>9525</xdr:rowOff>
    </xdr:to>
    <xdr:pic>
      <xdr:nvPicPr>
        <xdr:cNvPr id="1761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724</xdr:row>
      <xdr:rowOff>0</xdr:rowOff>
    </xdr:from>
    <xdr:to>
      <xdr:col>17</xdr:col>
      <xdr:colOff>1257300</xdr:colOff>
      <xdr:row>724</xdr:row>
      <xdr:rowOff>9525</xdr:rowOff>
    </xdr:to>
    <xdr:pic>
      <xdr:nvPicPr>
        <xdr:cNvPr id="1762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724</xdr:row>
      <xdr:rowOff>0</xdr:rowOff>
    </xdr:from>
    <xdr:to>
      <xdr:col>17</xdr:col>
      <xdr:colOff>1276350</xdr:colOff>
      <xdr:row>724</xdr:row>
      <xdr:rowOff>9525</xdr:rowOff>
    </xdr:to>
    <xdr:pic>
      <xdr:nvPicPr>
        <xdr:cNvPr id="1763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724</xdr:row>
      <xdr:rowOff>0</xdr:rowOff>
    </xdr:from>
    <xdr:to>
      <xdr:col>17</xdr:col>
      <xdr:colOff>1295400</xdr:colOff>
      <xdr:row>724</xdr:row>
      <xdr:rowOff>9525</xdr:rowOff>
    </xdr:to>
    <xdr:pic>
      <xdr:nvPicPr>
        <xdr:cNvPr id="1764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765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766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767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768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769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770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771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772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773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774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775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776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777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778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779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780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781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782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783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784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785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786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787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788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789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790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791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792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793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794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795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796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797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798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799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800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801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802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803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804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805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806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807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808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1809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1810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1811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1812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1813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1814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724</xdr:row>
      <xdr:rowOff>0</xdr:rowOff>
    </xdr:from>
    <xdr:to>
      <xdr:col>17</xdr:col>
      <xdr:colOff>723900</xdr:colOff>
      <xdr:row>724</xdr:row>
      <xdr:rowOff>9525</xdr:rowOff>
    </xdr:to>
    <xdr:pic>
      <xdr:nvPicPr>
        <xdr:cNvPr id="1815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724</xdr:row>
      <xdr:rowOff>0</xdr:rowOff>
    </xdr:from>
    <xdr:to>
      <xdr:col>17</xdr:col>
      <xdr:colOff>742950</xdr:colOff>
      <xdr:row>724</xdr:row>
      <xdr:rowOff>9525</xdr:rowOff>
    </xdr:to>
    <xdr:pic>
      <xdr:nvPicPr>
        <xdr:cNvPr id="1816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724</xdr:row>
      <xdr:rowOff>0</xdr:rowOff>
    </xdr:from>
    <xdr:to>
      <xdr:col>17</xdr:col>
      <xdr:colOff>762000</xdr:colOff>
      <xdr:row>724</xdr:row>
      <xdr:rowOff>9525</xdr:rowOff>
    </xdr:to>
    <xdr:pic>
      <xdr:nvPicPr>
        <xdr:cNvPr id="1817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724</xdr:row>
      <xdr:rowOff>0</xdr:rowOff>
    </xdr:from>
    <xdr:to>
      <xdr:col>17</xdr:col>
      <xdr:colOff>781050</xdr:colOff>
      <xdr:row>724</xdr:row>
      <xdr:rowOff>9525</xdr:rowOff>
    </xdr:to>
    <xdr:pic>
      <xdr:nvPicPr>
        <xdr:cNvPr id="1818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724</xdr:row>
      <xdr:rowOff>0</xdr:rowOff>
    </xdr:from>
    <xdr:to>
      <xdr:col>17</xdr:col>
      <xdr:colOff>800100</xdr:colOff>
      <xdr:row>724</xdr:row>
      <xdr:rowOff>9525</xdr:rowOff>
    </xdr:to>
    <xdr:pic>
      <xdr:nvPicPr>
        <xdr:cNvPr id="1819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724</xdr:row>
      <xdr:rowOff>0</xdr:rowOff>
    </xdr:from>
    <xdr:to>
      <xdr:col>17</xdr:col>
      <xdr:colOff>819150</xdr:colOff>
      <xdr:row>724</xdr:row>
      <xdr:rowOff>9525</xdr:rowOff>
    </xdr:to>
    <xdr:pic>
      <xdr:nvPicPr>
        <xdr:cNvPr id="1820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724</xdr:row>
      <xdr:rowOff>0</xdr:rowOff>
    </xdr:from>
    <xdr:to>
      <xdr:col>17</xdr:col>
      <xdr:colOff>838200</xdr:colOff>
      <xdr:row>724</xdr:row>
      <xdr:rowOff>9525</xdr:rowOff>
    </xdr:to>
    <xdr:pic>
      <xdr:nvPicPr>
        <xdr:cNvPr id="1821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724</xdr:row>
      <xdr:rowOff>0</xdr:rowOff>
    </xdr:from>
    <xdr:to>
      <xdr:col>17</xdr:col>
      <xdr:colOff>857250</xdr:colOff>
      <xdr:row>724</xdr:row>
      <xdr:rowOff>9525</xdr:rowOff>
    </xdr:to>
    <xdr:pic>
      <xdr:nvPicPr>
        <xdr:cNvPr id="1822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724</xdr:row>
      <xdr:rowOff>0</xdr:rowOff>
    </xdr:from>
    <xdr:to>
      <xdr:col>17</xdr:col>
      <xdr:colOff>876300</xdr:colOff>
      <xdr:row>724</xdr:row>
      <xdr:rowOff>9525</xdr:rowOff>
    </xdr:to>
    <xdr:pic>
      <xdr:nvPicPr>
        <xdr:cNvPr id="1823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724</xdr:row>
      <xdr:rowOff>0</xdr:rowOff>
    </xdr:from>
    <xdr:to>
      <xdr:col>17</xdr:col>
      <xdr:colOff>895350</xdr:colOff>
      <xdr:row>724</xdr:row>
      <xdr:rowOff>9525</xdr:rowOff>
    </xdr:to>
    <xdr:pic>
      <xdr:nvPicPr>
        <xdr:cNvPr id="1824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724</xdr:row>
      <xdr:rowOff>0</xdr:rowOff>
    </xdr:from>
    <xdr:to>
      <xdr:col>17</xdr:col>
      <xdr:colOff>914400</xdr:colOff>
      <xdr:row>724</xdr:row>
      <xdr:rowOff>9525</xdr:rowOff>
    </xdr:to>
    <xdr:pic>
      <xdr:nvPicPr>
        <xdr:cNvPr id="1825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724</xdr:row>
      <xdr:rowOff>0</xdr:rowOff>
    </xdr:from>
    <xdr:to>
      <xdr:col>17</xdr:col>
      <xdr:colOff>933450</xdr:colOff>
      <xdr:row>724</xdr:row>
      <xdr:rowOff>9525</xdr:rowOff>
    </xdr:to>
    <xdr:pic>
      <xdr:nvPicPr>
        <xdr:cNvPr id="1826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724</xdr:row>
      <xdr:rowOff>0</xdr:rowOff>
    </xdr:from>
    <xdr:to>
      <xdr:col>17</xdr:col>
      <xdr:colOff>952500</xdr:colOff>
      <xdr:row>724</xdr:row>
      <xdr:rowOff>9525</xdr:rowOff>
    </xdr:to>
    <xdr:pic>
      <xdr:nvPicPr>
        <xdr:cNvPr id="1827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724</xdr:row>
      <xdr:rowOff>0</xdr:rowOff>
    </xdr:from>
    <xdr:to>
      <xdr:col>17</xdr:col>
      <xdr:colOff>971550</xdr:colOff>
      <xdr:row>724</xdr:row>
      <xdr:rowOff>9525</xdr:rowOff>
    </xdr:to>
    <xdr:pic>
      <xdr:nvPicPr>
        <xdr:cNvPr id="1828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724</xdr:row>
      <xdr:rowOff>0</xdr:rowOff>
    </xdr:from>
    <xdr:to>
      <xdr:col>17</xdr:col>
      <xdr:colOff>990600</xdr:colOff>
      <xdr:row>724</xdr:row>
      <xdr:rowOff>9525</xdr:rowOff>
    </xdr:to>
    <xdr:pic>
      <xdr:nvPicPr>
        <xdr:cNvPr id="1829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724</xdr:row>
      <xdr:rowOff>0</xdr:rowOff>
    </xdr:from>
    <xdr:to>
      <xdr:col>17</xdr:col>
      <xdr:colOff>1009650</xdr:colOff>
      <xdr:row>724</xdr:row>
      <xdr:rowOff>9525</xdr:rowOff>
    </xdr:to>
    <xdr:pic>
      <xdr:nvPicPr>
        <xdr:cNvPr id="1830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724</xdr:row>
      <xdr:rowOff>0</xdr:rowOff>
    </xdr:from>
    <xdr:to>
      <xdr:col>17</xdr:col>
      <xdr:colOff>1028700</xdr:colOff>
      <xdr:row>724</xdr:row>
      <xdr:rowOff>9525</xdr:rowOff>
    </xdr:to>
    <xdr:pic>
      <xdr:nvPicPr>
        <xdr:cNvPr id="1831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724</xdr:row>
      <xdr:rowOff>0</xdr:rowOff>
    </xdr:from>
    <xdr:to>
      <xdr:col>17</xdr:col>
      <xdr:colOff>1047750</xdr:colOff>
      <xdr:row>724</xdr:row>
      <xdr:rowOff>9525</xdr:rowOff>
    </xdr:to>
    <xdr:pic>
      <xdr:nvPicPr>
        <xdr:cNvPr id="1832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724</xdr:row>
      <xdr:rowOff>0</xdr:rowOff>
    </xdr:from>
    <xdr:to>
      <xdr:col>17</xdr:col>
      <xdr:colOff>1066800</xdr:colOff>
      <xdr:row>724</xdr:row>
      <xdr:rowOff>9525</xdr:rowOff>
    </xdr:to>
    <xdr:pic>
      <xdr:nvPicPr>
        <xdr:cNvPr id="1833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724</xdr:row>
      <xdr:rowOff>0</xdr:rowOff>
    </xdr:from>
    <xdr:to>
      <xdr:col>17</xdr:col>
      <xdr:colOff>1085850</xdr:colOff>
      <xdr:row>724</xdr:row>
      <xdr:rowOff>9525</xdr:rowOff>
    </xdr:to>
    <xdr:pic>
      <xdr:nvPicPr>
        <xdr:cNvPr id="1834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724</xdr:row>
      <xdr:rowOff>0</xdr:rowOff>
    </xdr:from>
    <xdr:to>
      <xdr:col>17</xdr:col>
      <xdr:colOff>1104900</xdr:colOff>
      <xdr:row>724</xdr:row>
      <xdr:rowOff>9525</xdr:rowOff>
    </xdr:to>
    <xdr:pic>
      <xdr:nvPicPr>
        <xdr:cNvPr id="1835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724</xdr:row>
      <xdr:rowOff>0</xdr:rowOff>
    </xdr:from>
    <xdr:to>
      <xdr:col>17</xdr:col>
      <xdr:colOff>1123950</xdr:colOff>
      <xdr:row>724</xdr:row>
      <xdr:rowOff>9525</xdr:rowOff>
    </xdr:to>
    <xdr:pic>
      <xdr:nvPicPr>
        <xdr:cNvPr id="1836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724</xdr:row>
      <xdr:rowOff>0</xdr:rowOff>
    </xdr:from>
    <xdr:to>
      <xdr:col>17</xdr:col>
      <xdr:colOff>1143000</xdr:colOff>
      <xdr:row>724</xdr:row>
      <xdr:rowOff>9525</xdr:rowOff>
    </xdr:to>
    <xdr:pic>
      <xdr:nvPicPr>
        <xdr:cNvPr id="1837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724</xdr:row>
      <xdr:rowOff>0</xdr:rowOff>
    </xdr:from>
    <xdr:to>
      <xdr:col>17</xdr:col>
      <xdr:colOff>1162050</xdr:colOff>
      <xdr:row>724</xdr:row>
      <xdr:rowOff>9525</xdr:rowOff>
    </xdr:to>
    <xdr:pic>
      <xdr:nvPicPr>
        <xdr:cNvPr id="1838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724</xdr:row>
      <xdr:rowOff>0</xdr:rowOff>
    </xdr:from>
    <xdr:to>
      <xdr:col>17</xdr:col>
      <xdr:colOff>1181100</xdr:colOff>
      <xdr:row>724</xdr:row>
      <xdr:rowOff>9525</xdr:rowOff>
    </xdr:to>
    <xdr:pic>
      <xdr:nvPicPr>
        <xdr:cNvPr id="1839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724</xdr:row>
      <xdr:rowOff>0</xdr:rowOff>
    </xdr:from>
    <xdr:to>
      <xdr:col>17</xdr:col>
      <xdr:colOff>1200150</xdr:colOff>
      <xdr:row>724</xdr:row>
      <xdr:rowOff>9525</xdr:rowOff>
    </xdr:to>
    <xdr:pic>
      <xdr:nvPicPr>
        <xdr:cNvPr id="1840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724</xdr:row>
      <xdr:rowOff>0</xdr:rowOff>
    </xdr:from>
    <xdr:to>
      <xdr:col>17</xdr:col>
      <xdr:colOff>1219200</xdr:colOff>
      <xdr:row>724</xdr:row>
      <xdr:rowOff>9525</xdr:rowOff>
    </xdr:to>
    <xdr:pic>
      <xdr:nvPicPr>
        <xdr:cNvPr id="1841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724</xdr:row>
      <xdr:rowOff>0</xdr:rowOff>
    </xdr:from>
    <xdr:to>
      <xdr:col>17</xdr:col>
      <xdr:colOff>1238250</xdr:colOff>
      <xdr:row>724</xdr:row>
      <xdr:rowOff>9525</xdr:rowOff>
    </xdr:to>
    <xdr:pic>
      <xdr:nvPicPr>
        <xdr:cNvPr id="1842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724</xdr:row>
      <xdr:rowOff>0</xdr:rowOff>
    </xdr:from>
    <xdr:to>
      <xdr:col>17</xdr:col>
      <xdr:colOff>1257300</xdr:colOff>
      <xdr:row>724</xdr:row>
      <xdr:rowOff>9525</xdr:rowOff>
    </xdr:to>
    <xdr:pic>
      <xdr:nvPicPr>
        <xdr:cNvPr id="1843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724</xdr:row>
      <xdr:rowOff>0</xdr:rowOff>
    </xdr:from>
    <xdr:to>
      <xdr:col>17</xdr:col>
      <xdr:colOff>1276350</xdr:colOff>
      <xdr:row>724</xdr:row>
      <xdr:rowOff>9525</xdr:rowOff>
    </xdr:to>
    <xdr:pic>
      <xdr:nvPicPr>
        <xdr:cNvPr id="1844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724</xdr:row>
      <xdr:rowOff>0</xdr:rowOff>
    </xdr:from>
    <xdr:to>
      <xdr:col>17</xdr:col>
      <xdr:colOff>1295400</xdr:colOff>
      <xdr:row>724</xdr:row>
      <xdr:rowOff>9525</xdr:rowOff>
    </xdr:to>
    <xdr:pic>
      <xdr:nvPicPr>
        <xdr:cNvPr id="1845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184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184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184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184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185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185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185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185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185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1855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1856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1857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1858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1859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1860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1861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1862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1863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1864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1865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1866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1867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1868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1869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1870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1871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1872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1873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1874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1875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1876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1877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609600</xdr:colOff>
      <xdr:row>55</xdr:row>
      <xdr:rowOff>9525</xdr:rowOff>
    </xdr:to>
    <xdr:pic>
      <xdr:nvPicPr>
        <xdr:cNvPr id="1878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628650</xdr:colOff>
      <xdr:row>55</xdr:row>
      <xdr:rowOff>9525</xdr:rowOff>
    </xdr:to>
    <xdr:pic>
      <xdr:nvPicPr>
        <xdr:cNvPr id="1879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647700</xdr:colOff>
      <xdr:row>55</xdr:row>
      <xdr:rowOff>9525</xdr:rowOff>
    </xdr:to>
    <xdr:pic>
      <xdr:nvPicPr>
        <xdr:cNvPr id="1880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666750</xdr:colOff>
      <xdr:row>55</xdr:row>
      <xdr:rowOff>9525</xdr:rowOff>
    </xdr:to>
    <xdr:pic>
      <xdr:nvPicPr>
        <xdr:cNvPr id="1881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685800</xdr:colOff>
      <xdr:row>55</xdr:row>
      <xdr:rowOff>9525</xdr:rowOff>
    </xdr:to>
    <xdr:pic>
      <xdr:nvPicPr>
        <xdr:cNvPr id="1882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704850</xdr:colOff>
      <xdr:row>55</xdr:row>
      <xdr:rowOff>9525</xdr:rowOff>
    </xdr:to>
    <xdr:pic>
      <xdr:nvPicPr>
        <xdr:cNvPr id="1883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723900</xdr:colOff>
      <xdr:row>55</xdr:row>
      <xdr:rowOff>9525</xdr:rowOff>
    </xdr:to>
    <xdr:pic>
      <xdr:nvPicPr>
        <xdr:cNvPr id="1884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742950</xdr:colOff>
      <xdr:row>55</xdr:row>
      <xdr:rowOff>9525</xdr:rowOff>
    </xdr:to>
    <xdr:pic>
      <xdr:nvPicPr>
        <xdr:cNvPr id="1885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762000</xdr:colOff>
      <xdr:row>55</xdr:row>
      <xdr:rowOff>9525</xdr:rowOff>
    </xdr:to>
    <xdr:pic>
      <xdr:nvPicPr>
        <xdr:cNvPr id="1886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781050</xdr:colOff>
      <xdr:row>55</xdr:row>
      <xdr:rowOff>9525</xdr:rowOff>
    </xdr:to>
    <xdr:pic>
      <xdr:nvPicPr>
        <xdr:cNvPr id="1887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800100</xdr:colOff>
      <xdr:row>55</xdr:row>
      <xdr:rowOff>9525</xdr:rowOff>
    </xdr:to>
    <xdr:pic>
      <xdr:nvPicPr>
        <xdr:cNvPr id="1888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819150</xdr:colOff>
      <xdr:row>55</xdr:row>
      <xdr:rowOff>9525</xdr:rowOff>
    </xdr:to>
    <xdr:pic>
      <xdr:nvPicPr>
        <xdr:cNvPr id="1889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838200</xdr:colOff>
      <xdr:row>55</xdr:row>
      <xdr:rowOff>9525</xdr:rowOff>
    </xdr:to>
    <xdr:pic>
      <xdr:nvPicPr>
        <xdr:cNvPr id="1890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857250</xdr:colOff>
      <xdr:row>55</xdr:row>
      <xdr:rowOff>9525</xdr:rowOff>
    </xdr:to>
    <xdr:pic>
      <xdr:nvPicPr>
        <xdr:cNvPr id="1891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876300</xdr:colOff>
      <xdr:row>55</xdr:row>
      <xdr:rowOff>9525</xdr:rowOff>
    </xdr:to>
    <xdr:pic>
      <xdr:nvPicPr>
        <xdr:cNvPr id="1892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895350</xdr:colOff>
      <xdr:row>55</xdr:row>
      <xdr:rowOff>9525</xdr:rowOff>
    </xdr:to>
    <xdr:pic>
      <xdr:nvPicPr>
        <xdr:cNvPr id="1893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914400</xdr:colOff>
      <xdr:row>55</xdr:row>
      <xdr:rowOff>9525</xdr:rowOff>
    </xdr:to>
    <xdr:pic>
      <xdr:nvPicPr>
        <xdr:cNvPr id="1894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933450</xdr:colOff>
      <xdr:row>55</xdr:row>
      <xdr:rowOff>9525</xdr:rowOff>
    </xdr:to>
    <xdr:pic>
      <xdr:nvPicPr>
        <xdr:cNvPr id="1895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952500</xdr:colOff>
      <xdr:row>55</xdr:row>
      <xdr:rowOff>9525</xdr:rowOff>
    </xdr:to>
    <xdr:pic>
      <xdr:nvPicPr>
        <xdr:cNvPr id="1896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971550</xdr:colOff>
      <xdr:row>55</xdr:row>
      <xdr:rowOff>9525</xdr:rowOff>
    </xdr:to>
    <xdr:pic>
      <xdr:nvPicPr>
        <xdr:cNvPr id="1897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990600</xdr:colOff>
      <xdr:row>55</xdr:row>
      <xdr:rowOff>9525</xdr:rowOff>
    </xdr:to>
    <xdr:pic>
      <xdr:nvPicPr>
        <xdr:cNvPr id="1898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1009650</xdr:colOff>
      <xdr:row>55</xdr:row>
      <xdr:rowOff>9525</xdr:rowOff>
    </xdr:to>
    <xdr:pic>
      <xdr:nvPicPr>
        <xdr:cNvPr id="1899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1028700</xdr:colOff>
      <xdr:row>55</xdr:row>
      <xdr:rowOff>9525</xdr:rowOff>
    </xdr:to>
    <xdr:pic>
      <xdr:nvPicPr>
        <xdr:cNvPr id="1900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1047750</xdr:colOff>
      <xdr:row>55</xdr:row>
      <xdr:rowOff>9525</xdr:rowOff>
    </xdr:to>
    <xdr:pic>
      <xdr:nvPicPr>
        <xdr:cNvPr id="1901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1066800</xdr:colOff>
      <xdr:row>55</xdr:row>
      <xdr:rowOff>9525</xdr:rowOff>
    </xdr:to>
    <xdr:pic>
      <xdr:nvPicPr>
        <xdr:cNvPr id="1902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1085850</xdr:colOff>
      <xdr:row>55</xdr:row>
      <xdr:rowOff>9525</xdr:rowOff>
    </xdr:to>
    <xdr:pic>
      <xdr:nvPicPr>
        <xdr:cNvPr id="1903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1104900</xdr:colOff>
      <xdr:row>55</xdr:row>
      <xdr:rowOff>9525</xdr:rowOff>
    </xdr:to>
    <xdr:pic>
      <xdr:nvPicPr>
        <xdr:cNvPr id="1904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1123950</xdr:colOff>
      <xdr:row>55</xdr:row>
      <xdr:rowOff>9525</xdr:rowOff>
    </xdr:to>
    <xdr:pic>
      <xdr:nvPicPr>
        <xdr:cNvPr id="1905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1143000</xdr:colOff>
      <xdr:row>55</xdr:row>
      <xdr:rowOff>9525</xdr:rowOff>
    </xdr:to>
    <xdr:pic>
      <xdr:nvPicPr>
        <xdr:cNvPr id="1906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1162050</xdr:colOff>
      <xdr:row>55</xdr:row>
      <xdr:rowOff>9525</xdr:rowOff>
    </xdr:to>
    <xdr:pic>
      <xdr:nvPicPr>
        <xdr:cNvPr id="1907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1181100</xdr:colOff>
      <xdr:row>55</xdr:row>
      <xdr:rowOff>9525</xdr:rowOff>
    </xdr:to>
    <xdr:pic>
      <xdr:nvPicPr>
        <xdr:cNvPr id="1908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1200150</xdr:colOff>
      <xdr:row>55</xdr:row>
      <xdr:rowOff>9525</xdr:rowOff>
    </xdr:to>
    <xdr:pic>
      <xdr:nvPicPr>
        <xdr:cNvPr id="1909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1219200</xdr:colOff>
      <xdr:row>55</xdr:row>
      <xdr:rowOff>9525</xdr:rowOff>
    </xdr:to>
    <xdr:pic>
      <xdr:nvPicPr>
        <xdr:cNvPr id="1910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1238250</xdr:colOff>
      <xdr:row>55</xdr:row>
      <xdr:rowOff>9525</xdr:rowOff>
    </xdr:to>
    <xdr:pic>
      <xdr:nvPicPr>
        <xdr:cNvPr id="1911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1257300</xdr:colOff>
      <xdr:row>55</xdr:row>
      <xdr:rowOff>9525</xdr:rowOff>
    </xdr:to>
    <xdr:pic>
      <xdr:nvPicPr>
        <xdr:cNvPr id="1912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1276350</xdr:colOff>
      <xdr:row>55</xdr:row>
      <xdr:rowOff>9525</xdr:rowOff>
    </xdr:to>
    <xdr:pic>
      <xdr:nvPicPr>
        <xdr:cNvPr id="1913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1295400</xdr:colOff>
      <xdr:row>55</xdr:row>
      <xdr:rowOff>9525</xdr:rowOff>
    </xdr:to>
    <xdr:pic>
      <xdr:nvPicPr>
        <xdr:cNvPr id="1914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1314450</xdr:colOff>
      <xdr:row>55</xdr:row>
      <xdr:rowOff>9525</xdr:rowOff>
    </xdr:to>
    <xdr:pic>
      <xdr:nvPicPr>
        <xdr:cNvPr id="1915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1333500</xdr:colOff>
      <xdr:row>55</xdr:row>
      <xdr:rowOff>9525</xdr:rowOff>
    </xdr:to>
    <xdr:pic>
      <xdr:nvPicPr>
        <xdr:cNvPr id="1916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1352550</xdr:colOff>
      <xdr:row>55</xdr:row>
      <xdr:rowOff>9525</xdr:rowOff>
    </xdr:to>
    <xdr:pic>
      <xdr:nvPicPr>
        <xdr:cNvPr id="1917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1371600</xdr:colOff>
      <xdr:row>55</xdr:row>
      <xdr:rowOff>9525</xdr:rowOff>
    </xdr:to>
    <xdr:pic>
      <xdr:nvPicPr>
        <xdr:cNvPr id="1918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1390650</xdr:colOff>
      <xdr:row>55</xdr:row>
      <xdr:rowOff>9525</xdr:rowOff>
    </xdr:to>
    <xdr:pic>
      <xdr:nvPicPr>
        <xdr:cNvPr id="1919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17</xdr:col>
      <xdr:colOff>1409700</xdr:colOff>
      <xdr:row>55</xdr:row>
      <xdr:rowOff>9525</xdr:rowOff>
    </xdr:to>
    <xdr:pic>
      <xdr:nvPicPr>
        <xdr:cNvPr id="1920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9525</xdr:colOff>
      <xdr:row>125</xdr:row>
      <xdr:rowOff>9525</xdr:rowOff>
    </xdr:to>
    <xdr:pic>
      <xdr:nvPicPr>
        <xdr:cNvPr id="192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125</xdr:row>
      <xdr:rowOff>0</xdr:rowOff>
    </xdr:from>
    <xdr:to>
      <xdr:col>17</xdr:col>
      <xdr:colOff>28575</xdr:colOff>
      <xdr:row>125</xdr:row>
      <xdr:rowOff>9525</xdr:rowOff>
    </xdr:to>
    <xdr:pic>
      <xdr:nvPicPr>
        <xdr:cNvPr id="192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125</xdr:row>
      <xdr:rowOff>0</xdr:rowOff>
    </xdr:from>
    <xdr:to>
      <xdr:col>17</xdr:col>
      <xdr:colOff>47625</xdr:colOff>
      <xdr:row>125</xdr:row>
      <xdr:rowOff>9525</xdr:rowOff>
    </xdr:to>
    <xdr:pic>
      <xdr:nvPicPr>
        <xdr:cNvPr id="192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125</xdr:row>
      <xdr:rowOff>0</xdr:rowOff>
    </xdr:from>
    <xdr:to>
      <xdr:col>17</xdr:col>
      <xdr:colOff>66675</xdr:colOff>
      <xdr:row>125</xdr:row>
      <xdr:rowOff>9525</xdr:rowOff>
    </xdr:to>
    <xdr:pic>
      <xdr:nvPicPr>
        <xdr:cNvPr id="192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125</xdr:row>
      <xdr:rowOff>0</xdr:rowOff>
    </xdr:from>
    <xdr:to>
      <xdr:col>17</xdr:col>
      <xdr:colOff>85725</xdr:colOff>
      <xdr:row>125</xdr:row>
      <xdr:rowOff>9525</xdr:rowOff>
    </xdr:to>
    <xdr:pic>
      <xdr:nvPicPr>
        <xdr:cNvPr id="192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125</xdr:row>
      <xdr:rowOff>0</xdr:rowOff>
    </xdr:from>
    <xdr:to>
      <xdr:col>17</xdr:col>
      <xdr:colOff>104775</xdr:colOff>
      <xdr:row>125</xdr:row>
      <xdr:rowOff>9525</xdr:rowOff>
    </xdr:to>
    <xdr:pic>
      <xdr:nvPicPr>
        <xdr:cNvPr id="192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125</xdr:row>
      <xdr:rowOff>0</xdr:rowOff>
    </xdr:from>
    <xdr:to>
      <xdr:col>17</xdr:col>
      <xdr:colOff>123825</xdr:colOff>
      <xdr:row>125</xdr:row>
      <xdr:rowOff>9525</xdr:rowOff>
    </xdr:to>
    <xdr:pic>
      <xdr:nvPicPr>
        <xdr:cNvPr id="192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125</xdr:row>
      <xdr:rowOff>0</xdr:rowOff>
    </xdr:from>
    <xdr:to>
      <xdr:col>17</xdr:col>
      <xdr:colOff>142875</xdr:colOff>
      <xdr:row>125</xdr:row>
      <xdr:rowOff>9525</xdr:rowOff>
    </xdr:to>
    <xdr:pic>
      <xdr:nvPicPr>
        <xdr:cNvPr id="192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125</xdr:row>
      <xdr:rowOff>0</xdr:rowOff>
    </xdr:from>
    <xdr:to>
      <xdr:col>17</xdr:col>
      <xdr:colOff>161925</xdr:colOff>
      <xdr:row>125</xdr:row>
      <xdr:rowOff>9525</xdr:rowOff>
    </xdr:to>
    <xdr:pic>
      <xdr:nvPicPr>
        <xdr:cNvPr id="192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125</xdr:row>
      <xdr:rowOff>0</xdr:rowOff>
    </xdr:from>
    <xdr:to>
      <xdr:col>17</xdr:col>
      <xdr:colOff>180975</xdr:colOff>
      <xdr:row>125</xdr:row>
      <xdr:rowOff>9525</xdr:rowOff>
    </xdr:to>
    <xdr:pic>
      <xdr:nvPicPr>
        <xdr:cNvPr id="193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125</xdr:row>
      <xdr:rowOff>0</xdr:rowOff>
    </xdr:from>
    <xdr:to>
      <xdr:col>17</xdr:col>
      <xdr:colOff>200025</xdr:colOff>
      <xdr:row>125</xdr:row>
      <xdr:rowOff>9525</xdr:rowOff>
    </xdr:to>
    <xdr:pic>
      <xdr:nvPicPr>
        <xdr:cNvPr id="193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125</xdr:row>
      <xdr:rowOff>0</xdr:rowOff>
    </xdr:from>
    <xdr:to>
      <xdr:col>17</xdr:col>
      <xdr:colOff>219075</xdr:colOff>
      <xdr:row>125</xdr:row>
      <xdr:rowOff>9525</xdr:rowOff>
    </xdr:to>
    <xdr:pic>
      <xdr:nvPicPr>
        <xdr:cNvPr id="193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125</xdr:row>
      <xdr:rowOff>0</xdr:rowOff>
    </xdr:from>
    <xdr:to>
      <xdr:col>17</xdr:col>
      <xdr:colOff>238125</xdr:colOff>
      <xdr:row>125</xdr:row>
      <xdr:rowOff>9525</xdr:rowOff>
    </xdr:to>
    <xdr:pic>
      <xdr:nvPicPr>
        <xdr:cNvPr id="193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125</xdr:row>
      <xdr:rowOff>0</xdr:rowOff>
    </xdr:from>
    <xdr:to>
      <xdr:col>17</xdr:col>
      <xdr:colOff>257175</xdr:colOff>
      <xdr:row>125</xdr:row>
      <xdr:rowOff>9525</xdr:rowOff>
    </xdr:to>
    <xdr:pic>
      <xdr:nvPicPr>
        <xdr:cNvPr id="193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125</xdr:row>
      <xdr:rowOff>0</xdr:rowOff>
    </xdr:from>
    <xdr:to>
      <xdr:col>17</xdr:col>
      <xdr:colOff>276225</xdr:colOff>
      <xdr:row>125</xdr:row>
      <xdr:rowOff>9525</xdr:rowOff>
    </xdr:to>
    <xdr:pic>
      <xdr:nvPicPr>
        <xdr:cNvPr id="193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125</xdr:row>
      <xdr:rowOff>0</xdr:rowOff>
    </xdr:from>
    <xdr:to>
      <xdr:col>17</xdr:col>
      <xdr:colOff>295275</xdr:colOff>
      <xdr:row>125</xdr:row>
      <xdr:rowOff>9525</xdr:rowOff>
    </xdr:to>
    <xdr:pic>
      <xdr:nvPicPr>
        <xdr:cNvPr id="193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125</xdr:row>
      <xdr:rowOff>0</xdr:rowOff>
    </xdr:from>
    <xdr:to>
      <xdr:col>17</xdr:col>
      <xdr:colOff>314325</xdr:colOff>
      <xdr:row>125</xdr:row>
      <xdr:rowOff>9525</xdr:rowOff>
    </xdr:to>
    <xdr:pic>
      <xdr:nvPicPr>
        <xdr:cNvPr id="193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125</xdr:row>
      <xdr:rowOff>0</xdr:rowOff>
    </xdr:from>
    <xdr:to>
      <xdr:col>17</xdr:col>
      <xdr:colOff>333375</xdr:colOff>
      <xdr:row>125</xdr:row>
      <xdr:rowOff>9525</xdr:rowOff>
    </xdr:to>
    <xdr:pic>
      <xdr:nvPicPr>
        <xdr:cNvPr id="193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125</xdr:row>
      <xdr:rowOff>0</xdr:rowOff>
    </xdr:from>
    <xdr:to>
      <xdr:col>17</xdr:col>
      <xdr:colOff>352425</xdr:colOff>
      <xdr:row>125</xdr:row>
      <xdr:rowOff>9525</xdr:rowOff>
    </xdr:to>
    <xdr:pic>
      <xdr:nvPicPr>
        <xdr:cNvPr id="193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125</xdr:row>
      <xdr:rowOff>0</xdr:rowOff>
    </xdr:from>
    <xdr:to>
      <xdr:col>17</xdr:col>
      <xdr:colOff>371475</xdr:colOff>
      <xdr:row>125</xdr:row>
      <xdr:rowOff>9525</xdr:rowOff>
    </xdr:to>
    <xdr:pic>
      <xdr:nvPicPr>
        <xdr:cNvPr id="194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125</xdr:row>
      <xdr:rowOff>0</xdr:rowOff>
    </xdr:from>
    <xdr:to>
      <xdr:col>17</xdr:col>
      <xdr:colOff>390525</xdr:colOff>
      <xdr:row>125</xdr:row>
      <xdr:rowOff>9525</xdr:rowOff>
    </xdr:to>
    <xdr:pic>
      <xdr:nvPicPr>
        <xdr:cNvPr id="194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125</xdr:row>
      <xdr:rowOff>0</xdr:rowOff>
    </xdr:from>
    <xdr:to>
      <xdr:col>17</xdr:col>
      <xdr:colOff>409575</xdr:colOff>
      <xdr:row>125</xdr:row>
      <xdr:rowOff>9525</xdr:rowOff>
    </xdr:to>
    <xdr:pic>
      <xdr:nvPicPr>
        <xdr:cNvPr id="194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125</xdr:row>
      <xdr:rowOff>0</xdr:rowOff>
    </xdr:from>
    <xdr:to>
      <xdr:col>17</xdr:col>
      <xdr:colOff>428625</xdr:colOff>
      <xdr:row>125</xdr:row>
      <xdr:rowOff>9525</xdr:rowOff>
    </xdr:to>
    <xdr:pic>
      <xdr:nvPicPr>
        <xdr:cNvPr id="194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125</xdr:row>
      <xdr:rowOff>0</xdr:rowOff>
    </xdr:from>
    <xdr:to>
      <xdr:col>17</xdr:col>
      <xdr:colOff>447675</xdr:colOff>
      <xdr:row>125</xdr:row>
      <xdr:rowOff>9525</xdr:rowOff>
    </xdr:to>
    <xdr:pic>
      <xdr:nvPicPr>
        <xdr:cNvPr id="194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125</xdr:row>
      <xdr:rowOff>0</xdr:rowOff>
    </xdr:from>
    <xdr:to>
      <xdr:col>17</xdr:col>
      <xdr:colOff>466725</xdr:colOff>
      <xdr:row>125</xdr:row>
      <xdr:rowOff>9525</xdr:rowOff>
    </xdr:to>
    <xdr:pic>
      <xdr:nvPicPr>
        <xdr:cNvPr id="194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125</xdr:row>
      <xdr:rowOff>0</xdr:rowOff>
    </xdr:from>
    <xdr:to>
      <xdr:col>17</xdr:col>
      <xdr:colOff>485775</xdr:colOff>
      <xdr:row>125</xdr:row>
      <xdr:rowOff>9525</xdr:rowOff>
    </xdr:to>
    <xdr:pic>
      <xdr:nvPicPr>
        <xdr:cNvPr id="194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125</xdr:row>
      <xdr:rowOff>0</xdr:rowOff>
    </xdr:from>
    <xdr:to>
      <xdr:col>17</xdr:col>
      <xdr:colOff>504825</xdr:colOff>
      <xdr:row>125</xdr:row>
      <xdr:rowOff>9525</xdr:rowOff>
    </xdr:to>
    <xdr:pic>
      <xdr:nvPicPr>
        <xdr:cNvPr id="194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125</xdr:row>
      <xdr:rowOff>0</xdr:rowOff>
    </xdr:from>
    <xdr:to>
      <xdr:col>17</xdr:col>
      <xdr:colOff>523875</xdr:colOff>
      <xdr:row>125</xdr:row>
      <xdr:rowOff>9525</xdr:rowOff>
    </xdr:to>
    <xdr:pic>
      <xdr:nvPicPr>
        <xdr:cNvPr id="194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125</xdr:row>
      <xdr:rowOff>0</xdr:rowOff>
    </xdr:from>
    <xdr:to>
      <xdr:col>17</xdr:col>
      <xdr:colOff>542925</xdr:colOff>
      <xdr:row>125</xdr:row>
      <xdr:rowOff>9525</xdr:rowOff>
    </xdr:to>
    <xdr:pic>
      <xdr:nvPicPr>
        <xdr:cNvPr id="194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125</xdr:row>
      <xdr:rowOff>0</xdr:rowOff>
    </xdr:from>
    <xdr:to>
      <xdr:col>17</xdr:col>
      <xdr:colOff>561975</xdr:colOff>
      <xdr:row>125</xdr:row>
      <xdr:rowOff>9525</xdr:rowOff>
    </xdr:to>
    <xdr:pic>
      <xdr:nvPicPr>
        <xdr:cNvPr id="195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125</xdr:row>
      <xdr:rowOff>0</xdr:rowOff>
    </xdr:from>
    <xdr:to>
      <xdr:col>17</xdr:col>
      <xdr:colOff>581025</xdr:colOff>
      <xdr:row>125</xdr:row>
      <xdr:rowOff>9525</xdr:rowOff>
    </xdr:to>
    <xdr:pic>
      <xdr:nvPicPr>
        <xdr:cNvPr id="195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125</xdr:row>
      <xdr:rowOff>0</xdr:rowOff>
    </xdr:from>
    <xdr:to>
      <xdr:col>17</xdr:col>
      <xdr:colOff>600075</xdr:colOff>
      <xdr:row>125</xdr:row>
      <xdr:rowOff>9525</xdr:rowOff>
    </xdr:to>
    <xdr:pic>
      <xdr:nvPicPr>
        <xdr:cNvPr id="195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125</xdr:row>
      <xdr:rowOff>0</xdr:rowOff>
    </xdr:from>
    <xdr:to>
      <xdr:col>17</xdr:col>
      <xdr:colOff>609600</xdr:colOff>
      <xdr:row>125</xdr:row>
      <xdr:rowOff>9525</xdr:rowOff>
    </xdr:to>
    <xdr:pic>
      <xdr:nvPicPr>
        <xdr:cNvPr id="195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125</xdr:row>
      <xdr:rowOff>0</xdr:rowOff>
    </xdr:from>
    <xdr:to>
      <xdr:col>17</xdr:col>
      <xdr:colOff>628650</xdr:colOff>
      <xdr:row>125</xdr:row>
      <xdr:rowOff>9525</xdr:rowOff>
    </xdr:to>
    <xdr:pic>
      <xdr:nvPicPr>
        <xdr:cNvPr id="1954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125</xdr:row>
      <xdr:rowOff>0</xdr:rowOff>
    </xdr:from>
    <xdr:to>
      <xdr:col>17</xdr:col>
      <xdr:colOff>647700</xdr:colOff>
      <xdr:row>125</xdr:row>
      <xdr:rowOff>9525</xdr:rowOff>
    </xdr:to>
    <xdr:pic>
      <xdr:nvPicPr>
        <xdr:cNvPr id="1955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125</xdr:row>
      <xdr:rowOff>0</xdr:rowOff>
    </xdr:from>
    <xdr:to>
      <xdr:col>17</xdr:col>
      <xdr:colOff>666750</xdr:colOff>
      <xdr:row>125</xdr:row>
      <xdr:rowOff>9525</xdr:rowOff>
    </xdr:to>
    <xdr:pic>
      <xdr:nvPicPr>
        <xdr:cNvPr id="1956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125</xdr:row>
      <xdr:rowOff>0</xdr:rowOff>
    </xdr:from>
    <xdr:to>
      <xdr:col>17</xdr:col>
      <xdr:colOff>685800</xdr:colOff>
      <xdr:row>125</xdr:row>
      <xdr:rowOff>9525</xdr:rowOff>
    </xdr:to>
    <xdr:pic>
      <xdr:nvPicPr>
        <xdr:cNvPr id="1957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125</xdr:row>
      <xdr:rowOff>0</xdr:rowOff>
    </xdr:from>
    <xdr:to>
      <xdr:col>17</xdr:col>
      <xdr:colOff>704850</xdr:colOff>
      <xdr:row>125</xdr:row>
      <xdr:rowOff>9525</xdr:rowOff>
    </xdr:to>
    <xdr:pic>
      <xdr:nvPicPr>
        <xdr:cNvPr id="1958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125</xdr:row>
      <xdr:rowOff>0</xdr:rowOff>
    </xdr:from>
    <xdr:to>
      <xdr:col>17</xdr:col>
      <xdr:colOff>723900</xdr:colOff>
      <xdr:row>125</xdr:row>
      <xdr:rowOff>9525</xdr:rowOff>
    </xdr:to>
    <xdr:pic>
      <xdr:nvPicPr>
        <xdr:cNvPr id="1959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125</xdr:row>
      <xdr:rowOff>0</xdr:rowOff>
    </xdr:from>
    <xdr:to>
      <xdr:col>17</xdr:col>
      <xdr:colOff>742950</xdr:colOff>
      <xdr:row>125</xdr:row>
      <xdr:rowOff>9525</xdr:rowOff>
    </xdr:to>
    <xdr:pic>
      <xdr:nvPicPr>
        <xdr:cNvPr id="1960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1961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1962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1963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1964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1965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1966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1967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1968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1969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1970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1971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1972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1973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1974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1975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1976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1977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1978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1979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1980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1981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1982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1983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1984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1985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1986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1987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1988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1989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1990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1991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1992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1993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1994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1995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1996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1997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1998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724</xdr:row>
      <xdr:rowOff>0</xdr:rowOff>
    </xdr:from>
    <xdr:to>
      <xdr:col>17</xdr:col>
      <xdr:colOff>723900</xdr:colOff>
      <xdr:row>724</xdr:row>
      <xdr:rowOff>9525</xdr:rowOff>
    </xdr:to>
    <xdr:pic>
      <xdr:nvPicPr>
        <xdr:cNvPr id="1999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724</xdr:row>
      <xdr:rowOff>0</xdr:rowOff>
    </xdr:from>
    <xdr:to>
      <xdr:col>17</xdr:col>
      <xdr:colOff>742950</xdr:colOff>
      <xdr:row>724</xdr:row>
      <xdr:rowOff>9525</xdr:rowOff>
    </xdr:to>
    <xdr:pic>
      <xdr:nvPicPr>
        <xdr:cNvPr id="2000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724</xdr:row>
      <xdr:rowOff>0</xdr:rowOff>
    </xdr:from>
    <xdr:to>
      <xdr:col>17</xdr:col>
      <xdr:colOff>762000</xdr:colOff>
      <xdr:row>724</xdr:row>
      <xdr:rowOff>9525</xdr:rowOff>
    </xdr:to>
    <xdr:pic>
      <xdr:nvPicPr>
        <xdr:cNvPr id="2001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724</xdr:row>
      <xdr:rowOff>0</xdr:rowOff>
    </xdr:from>
    <xdr:to>
      <xdr:col>17</xdr:col>
      <xdr:colOff>781050</xdr:colOff>
      <xdr:row>724</xdr:row>
      <xdr:rowOff>9525</xdr:rowOff>
    </xdr:to>
    <xdr:pic>
      <xdr:nvPicPr>
        <xdr:cNvPr id="2002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724</xdr:row>
      <xdr:rowOff>0</xdr:rowOff>
    </xdr:from>
    <xdr:to>
      <xdr:col>17</xdr:col>
      <xdr:colOff>800100</xdr:colOff>
      <xdr:row>724</xdr:row>
      <xdr:rowOff>9525</xdr:rowOff>
    </xdr:to>
    <xdr:pic>
      <xdr:nvPicPr>
        <xdr:cNvPr id="2003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724</xdr:row>
      <xdr:rowOff>0</xdr:rowOff>
    </xdr:from>
    <xdr:to>
      <xdr:col>17</xdr:col>
      <xdr:colOff>819150</xdr:colOff>
      <xdr:row>724</xdr:row>
      <xdr:rowOff>9525</xdr:rowOff>
    </xdr:to>
    <xdr:pic>
      <xdr:nvPicPr>
        <xdr:cNvPr id="2004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724</xdr:row>
      <xdr:rowOff>0</xdr:rowOff>
    </xdr:from>
    <xdr:to>
      <xdr:col>17</xdr:col>
      <xdr:colOff>838200</xdr:colOff>
      <xdr:row>724</xdr:row>
      <xdr:rowOff>9525</xdr:rowOff>
    </xdr:to>
    <xdr:pic>
      <xdr:nvPicPr>
        <xdr:cNvPr id="2005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724</xdr:row>
      <xdr:rowOff>0</xdr:rowOff>
    </xdr:from>
    <xdr:to>
      <xdr:col>17</xdr:col>
      <xdr:colOff>857250</xdr:colOff>
      <xdr:row>724</xdr:row>
      <xdr:rowOff>9525</xdr:rowOff>
    </xdr:to>
    <xdr:pic>
      <xdr:nvPicPr>
        <xdr:cNvPr id="2006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724</xdr:row>
      <xdr:rowOff>0</xdr:rowOff>
    </xdr:from>
    <xdr:to>
      <xdr:col>17</xdr:col>
      <xdr:colOff>876300</xdr:colOff>
      <xdr:row>724</xdr:row>
      <xdr:rowOff>9525</xdr:rowOff>
    </xdr:to>
    <xdr:pic>
      <xdr:nvPicPr>
        <xdr:cNvPr id="2007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724</xdr:row>
      <xdr:rowOff>0</xdr:rowOff>
    </xdr:from>
    <xdr:to>
      <xdr:col>17</xdr:col>
      <xdr:colOff>895350</xdr:colOff>
      <xdr:row>724</xdr:row>
      <xdr:rowOff>9525</xdr:rowOff>
    </xdr:to>
    <xdr:pic>
      <xdr:nvPicPr>
        <xdr:cNvPr id="2008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724</xdr:row>
      <xdr:rowOff>0</xdr:rowOff>
    </xdr:from>
    <xdr:to>
      <xdr:col>17</xdr:col>
      <xdr:colOff>914400</xdr:colOff>
      <xdr:row>724</xdr:row>
      <xdr:rowOff>9525</xdr:rowOff>
    </xdr:to>
    <xdr:pic>
      <xdr:nvPicPr>
        <xdr:cNvPr id="2009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724</xdr:row>
      <xdr:rowOff>0</xdr:rowOff>
    </xdr:from>
    <xdr:to>
      <xdr:col>17</xdr:col>
      <xdr:colOff>933450</xdr:colOff>
      <xdr:row>724</xdr:row>
      <xdr:rowOff>9525</xdr:rowOff>
    </xdr:to>
    <xdr:pic>
      <xdr:nvPicPr>
        <xdr:cNvPr id="2010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724</xdr:row>
      <xdr:rowOff>0</xdr:rowOff>
    </xdr:from>
    <xdr:to>
      <xdr:col>17</xdr:col>
      <xdr:colOff>952500</xdr:colOff>
      <xdr:row>724</xdr:row>
      <xdr:rowOff>9525</xdr:rowOff>
    </xdr:to>
    <xdr:pic>
      <xdr:nvPicPr>
        <xdr:cNvPr id="2011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724</xdr:row>
      <xdr:rowOff>0</xdr:rowOff>
    </xdr:from>
    <xdr:to>
      <xdr:col>17</xdr:col>
      <xdr:colOff>971550</xdr:colOff>
      <xdr:row>724</xdr:row>
      <xdr:rowOff>9525</xdr:rowOff>
    </xdr:to>
    <xdr:pic>
      <xdr:nvPicPr>
        <xdr:cNvPr id="2012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724</xdr:row>
      <xdr:rowOff>0</xdr:rowOff>
    </xdr:from>
    <xdr:to>
      <xdr:col>17</xdr:col>
      <xdr:colOff>990600</xdr:colOff>
      <xdr:row>724</xdr:row>
      <xdr:rowOff>9525</xdr:rowOff>
    </xdr:to>
    <xdr:pic>
      <xdr:nvPicPr>
        <xdr:cNvPr id="2013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724</xdr:row>
      <xdr:rowOff>0</xdr:rowOff>
    </xdr:from>
    <xdr:to>
      <xdr:col>17</xdr:col>
      <xdr:colOff>1009650</xdr:colOff>
      <xdr:row>724</xdr:row>
      <xdr:rowOff>9525</xdr:rowOff>
    </xdr:to>
    <xdr:pic>
      <xdr:nvPicPr>
        <xdr:cNvPr id="2014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724</xdr:row>
      <xdr:rowOff>0</xdr:rowOff>
    </xdr:from>
    <xdr:to>
      <xdr:col>17</xdr:col>
      <xdr:colOff>1028700</xdr:colOff>
      <xdr:row>724</xdr:row>
      <xdr:rowOff>9525</xdr:rowOff>
    </xdr:to>
    <xdr:pic>
      <xdr:nvPicPr>
        <xdr:cNvPr id="2015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724</xdr:row>
      <xdr:rowOff>0</xdr:rowOff>
    </xdr:from>
    <xdr:to>
      <xdr:col>17</xdr:col>
      <xdr:colOff>1047750</xdr:colOff>
      <xdr:row>724</xdr:row>
      <xdr:rowOff>9525</xdr:rowOff>
    </xdr:to>
    <xdr:pic>
      <xdr:nvPicPr>
        <xdr:cNvPr id="2016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724</xdr:row>
      <xdr:rowOff>0</xdr:rowOff>
    </xdr:from>
    <xdr:to>
      <xdr:col>17</xdr:col>
      <xdr:colOff>1066800</xdr:colOff>
      <xdr:row>724</xdr:row>
      <xdr:rowOff>9525</xdr:rowOff>
    </xdr:to>
    <xdr:pic>
      <xdr:nvPicPr>
        <xdr:cNvPr id="2017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724</xdr:row>
      <xdr:rowOff>0</xdr:rowOff>
    </xdr:from>
    <xdr:to>
      <xdr:col>17</xdr:col>
      <xdr:colOff>1085850</xdr:colOff>
      <xdr:row>724</xdr:row>
      <xdr:rowOff>9525</xdr:rowOff>
    </xdr:to>
    <xdr:pic>
      <xdr:nvPicPr>
        <xdr:cNvPr id="2018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724</xdr:row>
      <xdr:rowOff>0</xdr:rowOff>
    </xdr:from>
    <xdr:to>
      <xdr:col>17</xdr:col>
      <xdr:colOff>1104900</xdr:colOff>
      <xdr:row>724</xdr:row>
      <xdr:rowOff>9525</xdr:rowOff>
    </xdr:to>
    <xdr:pic>
      <xdr:nvPicPr>
        <xdr:cNvPr id="2019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724</xdr:row>
      <xdr:rowOff>0</xdr:rowOff>
    </xdr:from>
    <xdr:to>
      <xdr:col>17</xdr:col>
      <xdr:colOff>1123950</xdr:colOff>
      <xdr:row>724</xdr:row>
      <xdr:rowOff>9525</xdr:rowOff>
    </xdr:to>
    <xdr:pic>
      <xdr:nvPicPr>
        <xdr:cNvPr id="2020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724</xdr:row>
      <xdr:rowOff>0</xdr:rowOff>
    </xdr:from>
    <xdr:to>
      <xdr:col>17</xdr:col>
      <xdr:colOff>1143000</xdr:colOff>
      <xdr:row>724</xdr:row>
      <xdr:rowOff>9525</xdr:rowOff>
    </xdr:to>
    <xdr:pic>
      <xdr:nvPicPr>
        <xdr:cNvPr id="2021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724</xdr:row>
      <xdr:rowOff>0</xdr:rowOff>
    </xdr:from>
    <xdr:to>
      <xdr:col>17</xdr:col>
      <xdr:colOff>1162050</xdr:colOff>
      <xdr:row>724</xdr:row>
      <xdr:rowOff>9525</xdr:rowOff>
    </xdr:to>
    <xdr:pic>
      <xdr:nvPicPr>
        <xdr:cNvPr id="2022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724</xdr:row>
      <xdr:rowOff>0</xdr:rowOff>
    </xdr:from>
    <xdr:to>
      <xdr:col>17</xdr:col>
      <xdr:colOff>1181100</xdr:colOff>
      <xdr:row>724</xdr:row>
      <xdr:rowOff>9525</xdr:rowOff>
    </xdr:to>
    <xdr:pic>
      <xdr:nvPicPr>
        <xdr:cNvPr id="2023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724</xdr:row>
      <xdr:rowOff>0</xdr:rowOff>
    </xdr:from>
    <xdr:to>
      <xdr:col>17</xdr:col>
      <xdr:colOff>1200150</xdr:colOff>
      <xdr:row>724</xdr:row>
      <xdr:rowOff>9525</xdr:rowOff>
    </xdr:to>
    <xdr:pic>
      <xdr:nvPicPr>
        <xdr:cNvPr id="2024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724</xdr:row>
      <xdr:rowOff>0</xdr:rowOff>
    </xdr:from>
    <xdr:to>
      <xdr:col>17</xdr:col>
      <xdr:colOff>1219200</xdr:colOff>
      <xdr:row>724</xdr:row>
      <xdr:rowOff>9525</xdr:rowOff>
    </xdr:to>
    <xdr:pic>
      <xdr:nvPicPr>
        <xdr:cNvPr id="2025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724</xdr:row>
      <xdr:rowOff>0</xdr:rowOff>
    </xdr:from>
    <xdr:to>
      <xdr:col>17</xdr:col>
      <xdr:colOff>1238250</xdr:colOff>
      <xdr:row>724</xdr:row>
      <xdr:rowOff>9525</xdr:rowOff>
    </xdr:to>
    <xdr:pic>
      <xdr:nvPicPr>
        <xdr:cNvPr id="2026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724</xdr:row>
      <xdr:rowOff>0</xdr:rowOff>
    </xdr:from>
    <xdr:to>
      <xdr:col>17</xdr:col>
      <xdr:colOff>1257300</xdr:colOff>
      <xdr:row>724</xdr:row>
      <xdr:rowOff>9525</xdr:rowOff>
    </xdr:to>
    <xdr:pic>
      <xdr:nvPicPr>
        <xdr:cNvPr id="2027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724</xdr:row>
      <xdr:rowOff>0</xdr:rowOff>
    </xdr:from>
    <xdr:to>
      <xdr:col>17</xdr:col>
      <xdr:colOff>1276350</xdr:colOff>
      <xdr:row>724</xdr:row>
      <xdr:rowOff>9525</xdr:rowOff>
    </xdr:to>
    <xdr:pic>
      <xdr:nvPicPr>
        <xdr:cNvPr id="2028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724</xdr:row>
      <xdr:rowOff>0</xdr:rowOff>
    </xdr:from>
    <xdr:to>
      <xdr:col>17</xdr:col>
      <xdr:colOff>1295400</xdr:colOff>
      <xdr:row>724</xdr:row>
      <xdr:rowOff>9525</xdr:rowOff>
    </xdr:to>
    <xdr:pic>
      <xdr:nvPicPr>
        <xdr:cNvPr id="2029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724</xdr:row>
      <xdr:rowOff>0</xdr:rowOff>
    </xdr:from>
    <xdr:to>
      <xdr:col>17</xdr:col>
      <xdr:colOff>1314450</xdr:colOff>
      <xdr:row>724</xdr:row>
      <xdr:rowOff>9525</xdr:rowOff>
    </xdr:to>
    <xdr:pic>
      <xdr:nvPicPr>
        <xdr:cNvPr id="2030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724</xdr:row>
      <xdr:rowOff>0</xdr:rowOff>
    </xdr:from>
    <xdr:to>
      <xdr:col>17</xdr:col>
      <xdr:colOff>1333500</xdr:colOff>
      <xdr:row>724</xdr:row>
      <xdr:rowOff>9525</xdr:rowOff>
    </xdr:to>
    <xdr:pic>
      <xdr:nvPicPr>
        <xdr:cNvPr id="2031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724</xdr:row>
      <xdr:rowOff>0</xdr:rowOff>
    </xdr:from>
    <xdr:to>
      <xdr:col>17</xdr:col>
      <xdr:colOff>1352550</xdr:colOff>
      <xdr:row>724</xdr:row>
      <xdr:rowOff>9525</xdr:rowOff>
    </xdr:to>
    <xdr:pic>
      <xdr:nvPicPr>
        <xdr:cNvPr id="2032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724</xdr:row>
      <xdr:rowOff>0</xdr:rowOff>
    </xdr:from>
    <xdr:to>
      <xdr:col>17</xdr:col>
      <xdr:colOff>1371600</xdr:colOff>
      <xdr:row>724</xdr:row>
      <xdr:rowOff>9525</xdr:rowOff>
    </xdr:to>
    <xdr:pic>
      <xdr:nvPicPr>
        <xdr:cNvPr id="2033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724</xdr:row>
      <xdr:rowOff>0</xdr:rowOff>
    </xdr:from>
    <xdr:to>
      <xdr:col>17</xdr:col>
      <xdr:colOff>1390650</xdr:colOff>
      <xdr:row>724</xdr:row>
      <xdr:rowOff>9525</xdr:rowOff>
    </xdr:to>
    <xdr:pic>
      <xdr:nvPicPr>
        <xdr:cNvPr id="2034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724</xdr:row>
      <xdr:rowOff>0</xdr:rowOff>
    </xdr:from>
    <xdr:to>
      <xdr:col>17</xdr:col>
      <xdr:colOff>1409700</xdr:colOff>
      <xdr:row>724</xdr:row>
      <xdr:rowOff>9525</xdr:rowOff>
    </xdr:to>
    <xdr:pic>
      <xdr:nvPicPr>
        <xdr:cNvPr id="2035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03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03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03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03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04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04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04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04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04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04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04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04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04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04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05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05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05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05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05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05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05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205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205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205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206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206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206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206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206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206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206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206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206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206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207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207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207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207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207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207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207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207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207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207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208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208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208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208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208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208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208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208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208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609600</xdr:colOff>
      <xdr:row>55</xdr:row>
      <xdr:rowOff>9525</xdr:rowOff>
    </xdr:to>
    <xdr:pic>
      <xdr:nvPicPr>
        <xdr:cNvPr id="2089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628650</xdr:colOff>
      <xdr:row>55</xdr:row>
      <xdr:rowOff>9525</xdr:rowOff>
    </xdr:to>
    <xdr:pic>
      <xdr:nvPicPr>
        <xdr:cNvPr id="2090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647700</xdr:colOff>
      <xdr:row>55</xdr:row>
      <xdr:rowOff>9525</xdr:rowOff>
    </xdr:to>
    <xdr:pic>
      <xdr:nvPicPr>
        <xdr:cNvPr id="2091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666750</xdr:colOff>
      <xdr:row>55</xdr:row>
      <xdr:rowOff>9525</xdr:rowOff>
    </xdr:to>
    <xdr:pic>
      <xdr:nvPicPr>
        <xdr:cNvPr id="2092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685800</xdr:colOff>
      <xdr:row>55</xdr:row>
      <xdr:rowOff>9525</xdr:rowOff>
    </xdr:to>
    <xdr:pic>
      <xdr:nvPicPr>
        <xdr:cNvPr id="2093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704850</xdr:colOff>
      <xdr:row>55</xdr:row>
      <xdr:rowOff>9525</xdr:rowOff>
    </xdr:to>
    <xdr:pic>
      <xdr:nvPicPr>
        <xdr:cNvPr id="2094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723900</xdr:colOff>
      <xdr:row>55</xdr:row>
      <xdr:rowOff>9525</xdr:rowOff>
    </xdr:to>
    <xdr:pic>
      <xdr:nvPicPr>
        <xdr:cNvPr id="2095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742950</xdr:colOff>
      <xdr:row>55</xdr:row>
      <xdr:rowOff>9525</xdr:rowOff>
    </xdr:to>
    <xdr:pic>
      <xdr:nvPicPr>
        <xdr:cNvPr id="2096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762000</xdr:colOff>
      <xdr:row>55</xdr:row>
      <xdr:rowOff>9525</xdr:rowOff>
    </xdr:to>
    <xdr:pic>
      <xdr:nvPicPr>
        <xdr:cNvPr id="2097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781050</xdr:colOff>
      <xdr:row>55</xdr:row>
      <xdr:rowOff>9525</xdr:rowOff>
    </xdr:to>
    <xdr:pic>
      <xdr:nvPicPr>
        <xdr:cNvPr id="2098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800100</xdr:colOff>
      <xdr:row>55</xdr:row>
      <xdr:rowOff>9525</xdr:rowOff>
    </xdr:to>
    <xdr:pic>
      <xdr:nvPicPr>
        <xdr:cNvPr id="2099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819150</xdr:colOff>
      <xdr:row>55</xdr:row>
      <xdr:rowOff>9525</xdr:rowOff>
    </xdr:to>
    <xdr:pic>
      <xdr:nvPicPr>
        <xdr:cNvPr id="2100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838200</xdr:colOff>
      <xdr:row>55</xdr:row>
      <xdr:rowOff>9525</xdr:rowOff>
    </xdr:to>
    <xdr:pic>
      <xdr:nvPicPr>
        <xdr:cNvPr id="2101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857250</xdr:colOff>
      <xdr:row>55</xdr:row>
      <xdr:rowOff>9525</xdr:rowOff>
    </xdr:to>
    <xdr:pic>
      <xdr:nvPicPr>
        <xdr:cNvPr id="2102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876300</xdr:colOff>
      <xdr:row>55</xdr:row>
      <xdr:rowOff>9525</xdr:rowOff>
    </xdr:to>
    <xdr:pic>
      <xdr:nvPicPr>
        <xdr:cNvPr id="2103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895350</xdr:colOff>
      <xdr:row>55</xdr:row>
      <xdr:rowOff>9525</xdr:rowOff>
    </xdr:to>
    <xdr:pic>
      <xdr:nvPicPr>
        <xdr:cNvPr id="2104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914400</xdr:colOff>
      <xdr:row>55</xdr:row>
      <xdr:rowOff>9525</xdr:rowOff>
    </xdr:to>
    <xdr:pic>
      <xdr:nvPicPr>
        <xdr:cNvPr id="2105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933450</xdr:colOff>
      <xdr:row>55</xdr:row>
      <xdr:rowOff>9525</xdr:rowOff>
    </xdr:to>
    <xdr:pic>
      <xdr:nvPicPr>
        <xdr:cNvPr id="2106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952500</xdr:colOff>
      <xdr:row>55</xdr:row>
      <xdr:rowOff>9525</xdr:rowOff>
    </xdr:to>
    <xdr:pic>
      <xdr:nvPicPr>
        <xdr:cNvPr id="2107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971550</xdr:colOff>
      <xdr:row>55</xdr:row>
      <xdr:rowOff>9525</xdr:rowOff>
    </xdr:to>
    <xdr:pic>
      <xdr:nvPicPr>
        <xdr:cNvPr id="2108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990600</xdr:colOff>
      <xdr:row>55</xdr:row>
      <xdr:rowOff>9525</xdr:rowOff>
    </xdr:to>
    <xdr:pic>
      <xdr:nvPicPr>
        <xdr:cNvPr id="2109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1009650</xdr:colOff>
      <xdr:row>55</xdr:row>
      <xdr:rowOff>9525</xdr:rowOff>
    </xdr:to>
    <xdr:pic>
      <xdr:nvPicPr>
        <xdr:cNvPr id="2110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1028700</xdr:colOff>
      <xdr:row>55</xdr:row>
      <xdr:rowOff>9525</xdr:rowOff>
    </xdr:to>
    <xdr:pic>
      <xdr:nvPicPr>
        <xdr:cNvPr id="2111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1047750</xdr:colOff>
      <xdr:row>55</xdr:row>
      <xdr:rowOff>9525</xdr:rowOff>
    </xdr:to>
    <xdr:pic>
      <xdr:nvPicPr>
        <xdr:cNvPr id="2112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1066800</xdr:colOff>
      <xdr:row>55</xdr:row>
      <xdr:rowOff>9525</xdr:rowOff>
    </xdr:to>
    <xdr:pic>
      <xdr:nvPicPr>
        <xdr:cNvPr id="2113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1085850</xdr:colOff>
      <xdr:row>55</xdr:row>
      <xdr:rowOff>9525</xdr:rowOff>
    </xdr:to>
    <xdr:pic>
      <xdr:nvPicPr>
        <xdr:cNvPr id="2114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1104900</xdr:colOff>
      <xdr:row>55</xdr:row>
      <xdr:rowOff>9525</xdr:rowOff>
    </xdr:to>
    <xdr:pic>
      <xdr:nvPicPr>
        <xdr:cNvPr id="2115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1123950</xdr:colOff>
      <xdr:row>55</xdr:row>
      <xdr:rowOff>9525</xdr:rowOff>
    </xdr:to>
    <xdr:pic>
      <xdr:nvPicPr>
        <xdr:cNvPr id="2116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1143000</xdr:colOff>
      <xdr:row>55</xdr:row>
      <xdr:rowOff>9525</xdr:rowOff>
    </xdr:to>
    <xdr:pic>
      <xdr:nvPicPr>
        <xdr:cNvPr id="2117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1162050</xdr:colOff>
      <xdr:row>55</xdr:row>
      <xdr:rowOff>9525</xdr:rowOff>
    </xdr:to>
    <xdr:pic>
      <xdr:nvPicPr>
        <xdr:cNvPr id="2118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1181100</xdr:colOff>
      <xdr:row>55</xdr:row>
      <xdr:rowOff>9525</xdr:rowOff>
    </xdr:to>
    <xdr:pic>
      <xdr:nvPicPr>
        <xdr:cNvPr id="2119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1200150</xdr:colOff>
      <xdr:row>55</xdr:row>
      <xdr:rowOff>9525</xdr:rowOff>
    </xdr:to>
    <xdr:pic>
      <xdr:nvPicPr>
        <xdr:cNvPr id="2120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1219200</xdr:colOff>
      <xdr:row>55</xdr:row>
      <xdr:rowOff>9525</xdr:rowOff>
    </xdr:to>
    <xdr:pic>
      <xdr:nvPicPr>
        <xdr:cNvPr id="2121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1238250</xdr:colOff>
      <xdr:row>55</xdr:row>
      <xdr:rowOff>9525</xdr:rowOff>
    </xdr:to>
    <xdr:pic>
      <xdr:nvPicPr>
        <xdr:cNvPr id="2122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1257300</xdr:colOff>
      <xdr:row>55</xdr:row>
      <xdr:rowOff>9525</xdr:rowOff>
    </xdr:to>
    <xdr:pic>
      <xdr:nvPicPr>
        <xdr:cNvPr id="2123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1276350</xdr:colOff>
      <xdr:row>55</xdr:row>
      <xdr:rowOff>9525</xdr:rowOff>
    </xdr:to>
    <xdr:pic>
      <xdr:nvPicPr>
        <xdr:cNvPr id="2124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1295400</xdr:colOff>
      <xdr:row>55</xdr:row>
      <xdr:rowOff>9525</xdr:rowOff>
    </xdr:to>
    <xdr:pic>
      <xdr:nvPicPr>
        <xdr:cNvPr id="2125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1314450</xdr:colOff>
      <xdr:row>55</xdr:row>
      <xdr:rowOff>9525</xdr:rowOff>
    </xdr:to>
    <xdr:pic>
      <xdr:nvPicPr>
        <xdr:cNvPr id="2126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1333500</xdr:colOff>
      <xdr:row>55</xdr:row>
      <xdr:rowOff>9525</xdr:rowOff>
    </xdr:to>
    <xdr:pic>
      <xdr:nvPicPr>
        <xdr:cNvPr id="2127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1352550</xdr:colOff>
      <xdr:row>55</xdr:row>
      <xdr:rowOff>9525</xdr:rowOff>
    </xdr:to>
    <xdr:pic>
      <xdr:nvPicPr>
        <xdr:cNvPr id="2128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1371600</xdr:colOff>
      <xdr:row>55</xdr:row>
      <xdr:rowOff>9525</xdr:rowOff>
    </xdr:to>
    <xdr:pic>
      <xdr:nvPicPr>
        <xdr:cNvPr id="2129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1390650</xdr:colOff>
      <xdr:row>55</xdr:row>
      <xdr:rowOff>9525</xdr:rowOff>
    </xdr:to>
    <xdr:pic>
      <xdr:nvPicPr>
        <xdr:cNvPr id="213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17</xdr:col>
      <xdr:colOff>1409700</xdr:colOff>
      <xdr:row>55</xdr:row>
      <xdr:rowOff>9525</xdr:rowOff>
    </xdr:to>
    <xdr:pic>
      <xdr:nvPicPr>
        <xdr:cNvPr id="213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132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133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134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135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136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137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138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139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140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141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142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143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144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145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146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147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148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149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150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151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152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153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154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155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156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157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158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159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160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161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162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163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164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165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166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167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168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169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170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171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172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173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2174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2175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2176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2177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2178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2179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2180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2181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2182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2183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2184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2185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2186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187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188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189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190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191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192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193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194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195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196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197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198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199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200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201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202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203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204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205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206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207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2208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2209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2210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2211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2212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2213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2214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2215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2216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2217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2218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2219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220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221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222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223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224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225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226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227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228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229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230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231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232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233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234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235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236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237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238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239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240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2241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2242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2243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2244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2245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2246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2247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2248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2249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2250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2251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2252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2253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2254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2255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2256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2257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17</xdr:col>
      <xdr:colOff>9525</xdr:colOff>
      <xdr:row>73</xdr:row>
      <xdr:rowOff>9525</xdr:rowOff>
    </xdr:to>
    <xdr:pic>
      <xdr:nvPicPr>
        <xdr:cNvPr id="2258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</xdr:row>
      <xdr:rowOff>0</xdr:rowOff>
    </xdr:from>
    <xdr:to>
      <xdr:col>17</xdr:col>
      <xdr:colOff>28575</xdr:colOff>
      <xdr:row>73</xdr:row>
      <xdr:rowOff>9525</xdr:rowOff>
    </xdr:to>
    <xdr:pic>
      <xdr:nvPicPr>
        <xdr:cNvPr id="2259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</xdr:row>
      <xdr:rowOff>0</xdr:rowOff>
    </xdr:from>
    <xdr:to>
      <xdr:col>17</xdr:col>
      <xdr:colOff>47625</xdr:colOff>
      <xdr:row>73</xdr:row>
      <xdr:rowOff>9525</xdr:rowOff>
    </xdr:to>
    <xdr:pic>
      <xdr:nvPicPr>
        <xdr:cNvPr id="2260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</xdr:row>
      <xdr:rowOff>0</xdr:rowOff>
    </xdr:from>
    <xdr:to>
      <xdr:col>17</xdr:col>
      <xdr:colOff>66675</xdr:colOff>
      <xdr:row>73</xdr:row>
      <xdr:rowOff>9525</xdr:rowOff>
    </xdr:to>
    <xdr:pic>
      <xdr:nvPicPr>
        <xdr:cNvPr id="2261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</xdr:row>
      <xdr:rowOff>0</xdr:rowOff>
    </xdr:from>
    <xdr:to>
      <xdr:col>17</xdr:col>
      <xdr:colOff>85725</xdr:colOff>
      <xdr:row>73</xdr:row>
      <xdr:rowOff>9525</xdr:rowOff>
    </xdr:to>
    <xdr:pic>
      <xdr:nvPicPr>
        <xdr:cNvPr id="2262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</xdr:row>
      <xdr:rowOff>0</xdr:rowOff>
    </xdr:from>
    <xdr:to>
      <xdr:col>17</xdr:col>
      <xdr:colOff>104775</xdr:colOff>
      <xdr:row>73</xdr:row>
      <xdr:rowOff>9525</xdr:rowOff>
    </xdr:to>
    <xdr:pic>
      <xdr:nvPicPr>
        <xdr:cNvPr id="2263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</xdr:row>
      <xdr:rowOff>0</xdr:rowOff>
    </xdr:from>
    <xdr:to>
      <xdr:col>17</xdr:col>
      <xdr:colOff>123825</xdr:colOff>
      <xdr:row>73</xdr:row>
      <xdr:rowOff>9525</xdr:rowOff>
    </xdr:to>
    <xdr:pic>
      <xdr:nvPicPr>
        <xdr:cNvPr id="2264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</xdr:row>
      <xdr:rowOff>0</xdr:rowOff>
    </xdr:from>
    <xdr:to>
      <xdr:col>17</xdr:col>
      <xdr:colOff>142875</xdr:colOff>
      <xdr:row>73</xdr:row>
      <xdr:rowOff>9525</xdr:rowOff>
    </xdr:to>
    <xdr:pic>
      <xdr:nvPicPr>
        <xdr:cNvPr id="2265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</xdr:row>
      <xdr:rowOff>0</xdr:rowOff>
    </xdr:from>
    <xdr:to>
      <xdr:col>17</xdr:col>
      <xdr:colOff>161925</xdr:colOff>
      <xdr:row>73</xdr:row>
      <xdr:rowOff>9525</xdr:rowOff>
    </xdr:to>
    <xdr:pic>
      <xdr:nvPicPr>
        <xdr:cNvPr id="2266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</xdr:row>
      <xdr:rowOff>0</xdr:rowOff>
    </xdr:from>
    <xdr:to>
      <xdr:col>17</xdr:col>
      <xdr:colOff>180975</xdr:colOff>
      <xdr:row>73</xdr:row>
      <xdr:rowOff>9525</xdr:rowOff>
    </xdr:to>
    <xdr:pic>
      <xdr:nvPicPr>
        <xdr:cNvPr id="2267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</xdr:row>
      <xdr:rowOff>0</xdr:rowOff>
    </xdr:from>
    <xdr:to>
      <xdr:col>17</xdr:col>
      <xdr:colOff>200025</xdr:colOff>
      <xdr:row>73</xdr:row>
      <xdr:rowOff>9525</xdr:rowOff>
    </xdr:to>
    <xdr:pic>
      <xdr:nvPicPr>
        <xdr:cNvPr id="2268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</xdr:row>
      <xdr:rowOff>0</xdr:rowOff>
    </xdr:from>
    <xdr:to>
      <xdr:col>17</xdr:col>
      <xdr:colOff>219075</xdr:colOff>
      <xdr:row>73</xdr:row>
      <xdr:rowOff>9525</xdr:rowOff>
    </xdr:to>
    <xdr:pic>
      <xdr:nvPicPr>
        <xdr:cNvPr id="2269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</xdr:row>
      <xdr:rowOff>0</xdr:rowOff>
    </xdr:from>
    <xdr:to>
      <xdr:col>17</xdr:col>
      <xdr:colOff>238125</xdr:colOff>
      <xdr:row>73</xdr:row>
      <xdr:rowOff>9525</xdr:rowOff>
    </xdr:to>
    <xdr:pic>
      <xdr:nvPicPr>
        <xdr:cNvPr id="2270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</xdr:row>
      <xdr:rowOff>0</xdr:rowOff>
    </xdr:from>
    <xdr:to>
      <xdr:col>17</xdr:col>
      <xdr:colOff>257175</xdr:colOff>
      <xdr:row>73</xdr:row>
      <xdr:rowOff>9525</xdr:rowOff>
    </xdr:to>
    <xdr:pic>
      <xdr:nvPicPr>
        <xdr:cNvPr id="2271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</xdr:row>
      <xdr:rowOff>0</xdr:rowOff>
    </xdr:from>
    <xdr:to>
      <xdr:col>17</xdr:col>
      <xdr:colOff>276225</xdr:colOff>
      <xdr:row>73</xdr:row>
      <xdr:rowOff>9525</xdr:rowOff>
    </xdr:to>
    <xdr:pic>
      <xdr:nvPicPr>
        <xdr:cNvPr id="2272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</xdr:row>
      <xdr:rowOff>0</xdr:rowOff>
    </xdr:from>
    <xdr:to>
      <xdr:col>17</xdr:col>
      <xdr:colOff>295275</xdr:colOff>
      <xdr:row>73</xdr:row>
      <xdr:rowOff>9525</xdr:rowOff>
    </xdr:to>
    <xdr:pic>
      <xdr:nvPicPr>
        <xdr:cNvPr id="2273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</xdr:row>
      <xdr:rowOff>0</xdr:rowOff>
    </xdr:from>
    <xdr:to>
      <xdr:col>17</xdr:col>
      <xdr:colOff>314325</xdr:colOff>
      <xdr:row>73</xdr:row>
      <xdr:rowOff>9525</xdr:rowOff>
    </xdr:to>
    <xdr:pic>
      <xdr:nvPicPr>
        <xdr:cNvPr id="2274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</xdr:row>
      <xdr:rowOff>0</xdr:rowOff>
    </xdr:from>
    <xdr:to>
      <xdr:col>17</xdr:col>
      <xdr:colOff>333375</xdr:colOff>
      <xdr:row>73</xdr:row>
      <xdr:rowOff>9525</xdr:rowOff>
    </xdr:to>
    <xdr:pic>
      <xdr:nvPicPr>
        <xdr:cNvPr id="2275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</xdr:row>
      <xdr:rowOff>0</xdr:rowOff>
    </xdr:from>
    <xdr:to>
      <xdr:col>17</xdr:col>
      <xdr:colOff>352425</xdr:colOff>
      <xdr:row>73</xdr:row>
      <xdr:rowOff>9525</xdr:rowOff>
    </xdr:to>
    <xdr:pic>
      <xdr:nvPicPr>
        <xdr:cNvPr id="2276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</xdr:row>
      <xdr:rowOff>0</xdr:rowOff>
    </xdr:from>
    <xdr:to>
      <xdr:col>17</xdr:col>
      <xdr:colOff>371475</xdr:colOff>
      <xdr:row>73</xdr:row>
      <xdr:rowOff>9525</xdr:rowOff>
    </xdr:to>
    <xdr:pic>
      <xdr:nvPicPr>
        <xdr:cNvPr id="2277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</xdr:row>
      <xdr:rowOff>0</xdr:rowOff>
    </xdr:from>
    <xdr:to>
      <xdr:col>17</xdr:col>
      <xdr:colOff>390525</xdr:colOff>
      <xdr:row>73</xdr:row>
      <xdr:rowOff>9525</xdr:rowOff>
    </xdr:to>
    <xdr:pic>
      <xdr:nvPicPr>
        <xdr:cNvPr id="2278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</xdr:row>
      <xdr:rowOff>0</xdr:rowOff>
    </xdr:from>
    <xdr:to>
      <xdr:col>17</xdr:col>
      <xdr:colOff>409575</xdr:colOff>
      <xdr:row>73</xdr:row>
      <xdr:rowOff>9525</xdr:rowOff>
    </xdr:to>
    <xdr:pic>
      <xdr:nvPicPr>
        <xdr:cNvPr id="2279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</xdr:row>
      <xdr:rowOff>0</xdr:rowOff>
    </xdr:from>
    <xdr:to>
      <xdr:col>17</xdr:col>
      <xdr:colOff>428625</xdr:colOff>
      <xdr:row>73</xdr:row>
      <xdr:rowOff>9525</xdr:rowOff>
    </xdr:to>
    <xdr:pic>
      <xdr:nvPicPr>
        <xdr:cNvPr id="2280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</xdr:row>
      <xdr:rowOff>0</xdr:rowOff>
    </xdr:from>
    <xdr:to>
      <xdr:col>17</xdr:col>
      <xdr:colOff>447675</xdr:colOff>
      <xdr:row>73</xdr:row>
      <xdr:rowOff>9525</xdr:rowOff>
    </xdr:to>
    <xdr:pic>
      <xdr:nvPicPr>
        <xdr:cNvPr id="2281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</xdr:row>
      <xdr:rowOff>0</xdr:rowOff>
    </xdr:from>
    <xdr:to>
      <xdr:col>17</xdr:col>
      <xdr:colOff>466725</xdr:colOff>
      <xdr:row>73</xdr:row>
      <xdr:rowOff>9525</xdr:rowOff>
    </xdr:to>
    <xdr:pic>
      <xdr:nvPicPr>
        <xdr:cNvPr id="2282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</xdr:row>
      <xdr:rowOff>0</xdr:rowOff>
    </xdr:from>
    <xdr:to>
      <xdr:col>17</xdr:col>
      <xdr:colOff>485775</xdr:colOff>
      <xdr:row>73</xdr:row>
      <xdr:rowOff>9525</xdr:rowOff>
    </xdr:to>
    <xdr:pic>
      <xdr:nvPicPr>
        <xdr:cNvPr id="2283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</xdr:row>
      <xdr:rowOff>0</xdr:rowOff>
    </xdr:from>
    <xdr:to>
      <xdr:col>17</xdr:col>
      <xdr:colOff>504825</xdr:colOff>
      <xdr:row>73</xdr:row>
      <xdr:rowOff>9525</xdr:rowOff>
    </xdr:to>
    <xdr:pic>
      <xdr:nvPicPr>
        <xdr:cNvPr id="2284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</xdr:row>
      <xdr:rowOff>0</xdr:rowOff>
    </xdr:from>
    <xdr:to>
      <xdr:col>17</xdr:col>
      <xdr:colOff>523875</xdr:colOff>
      <xdr:row>73</xdr:row>
      <xdr:rowOff>9525</xdr:rowOff>
    </xdr:to>
    <xdr:pic>
      <xdr:nvPicPr>
        <xdr:cNvPr id="2285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</xdr:row>
      <xdr:rowOff>0</xdr:rowOff>
    </xdr:from>
    <xdr:to>
      <xdr:col>17</xdr:col>
      <xdr:colOff>542925</xdr:colOff>
      <xdr:row>73</xdr:row>
      <xdr:rowOff>9525</xdr:rowOff>
    </xdr:to>
    <xdr:pic>
      <xdr:nvPicPr>
        <xdr:cNvPr id="2286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</xdr:row>
      <xdr:rowOff>0</xdr:rowOff>
    </xdr:from>
    <xdr:to>
      <xdr:col>17</xdr:col>
      <xdr:colOff>561975</xdr:colOff>
      <xdr:row>73</xdr:row>
      <xdr:rowOff>9525</xdr:rowOff>
    </xdr:to>
    <xdr:pic>
      <xdr:nvPicPr>
        <xdr:cNvPr id="2287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</xdr:row>
      <xdr:rowOff>0</xdr:rowOff>
    </xdr:from>
    <xdr:to>
      <xdr:col>17</xdr:col>
      <xdr:colOff>581025</xdr:colOff>
      <xdr:row>73</xdr:row>
      <xdr:rowOff>9525</xdr:rowOff>
    </xdr:to>
    <xdr:pic>
      <xdr:nvPicPr>
        <xdr:cNvPr id="2288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</xdr:row>
      <xdr:rowOff>0</xdr:rowOff>
    </xdr:from>
    <xdr:to>
      <xdr:col>17</xdr:col>
      <xdr:colOff>600075</xdr:colOff>
      <xdr:row>73</xdr:row>
      <xdr:rowOff>9525</xdr:rowOff>
    </xdr:to>
    <xdr:pic>
      <xdr:nvPicPr>
        <xdr:cNvPr id="2289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</xdr:row>
      <xdr:rowOff>0</xdr:rowOff>
    </xdr:from>
    <xdr:to>
      <xdr:col>17</xdr:col>
      <xdr:colOff>609600</xdr:colOff>
      <xdr:row>73</xdr:row>
      <xdr:rowOff>9525</xdr:rowOff>
    </xdr:to>
    <xdr:pic>
      <xdr:nvPicPr>
        <xdr:cNvPr id="2290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</xdr:row>
      <xdr:rowOff>0</xdr:rowOff>
    </xdr:from>
    <xdr:to>
      <xdr:col>17</xdr:col>
      <xdr:colOff>628650</xdr:colOff>
      <xdr:row>73</xdr:row>
      <xdr:rowOff>9525</xdr:rowOff>
    </xdr:to>
    <xdr:pic>
      <xdr:nvPicPr>
        <xdr:cNvPr id="2291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</xdr:row>
      <xdr:rowOff>0</xdr:rowOff>
    </xdr:from>
    <xdr:to>
      <xdr:col>17</xdr:col>
      <xdr:colOff>647700</xdr:colOff>
      <xdr:row>73</xdr:row>
      <xdr:rowOff>9525</xdr:rowOff>
    </xdr:to>
    <xdr:pic>
      <xdr:nvPicPr>
        <xdr:cNvPr id="2292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</xdr:row>
      <xdr:rowOff>0</xdr:rowOff>
    </xdr:from>
    <xdr:to>
      <xdr:col>17</xdr:col>
      <xdr:colOff>666750</xdr:colOff>
      <xdr:row>73</xdr:row>
      <xdr:rowOff>9525</xdr:rowOff>
    </xdr:to>
    <xdr:pic>
      <xdr:nvPicPr>
        <xdr:cNvPr id="2293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</xdr:row>
      <xdr:rowOff>0</xdr:rowOff>
    </xdr:from>
    <xdr:to>
      <xdr:col>17</xdr:col>
      <xdr:colOff>685800</xdr:colOff>
      <xdr:row>73</xdr:row>
      <xdr:rowOff>9525</xdr:rowOff>
    </xdr:to>
    <xdr:pic>
      <xdr:nvPicPr>
        <xdr:cNvPr id="2294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</xdr:row>
      <xdr:rowOff>0</xdr:rowOff>
    </xdr:from>
    <xdr:to>
      <xdr:col>17</xdr:col>
      <xdr:colOff>704850</xdr:colOff>
      <xdr:row>73</xdr:row>
      <xdr:rowOff>9525</xdr:rowOff>
    </xdr:to>
    <xdr:pic>
      <xdr:nvPicPr>
        <xdr:cNvPr id="2295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</xdr:row>
      <xdr:rowOff>0</xdr:rowOff>
    </xdr:from>
    <xdr:to>
      <xdr:col>17</xdr:col>
      <xdr:colOff>723900</xdr:colOff>
      <xdr:row>73</xdr:row>
      <xdr:rowOff>9525</xdr:rowOff>
    </xdr:to>
    <xdr:pic>
      <xdr:nvPicPr>
        <xdr:cNvPr id="2296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9525</xdr:colOff>
      <xdr:row>74</xdr:row>
      <xdr:rowOff>9525</xdr:rowOff>
    </xdr:to>
    <xdr:pic>
      <xdr:nvPicPr>
        <xdr:cNvPr id="2297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74</xdr:row>
      <xdr:rowOff>0</xdr:rowOff>
    </xdr:from>
    <xdr:to>
      <xdr:col>17</xdr:col>
      <xdr:colOff>28575</xdr:colOff>
      <xdr:row>74</xdr:row>
      <xdr:rowOff>9525</xdr:rowOff>
    </xdr:to>
    <xdr:pic>
      <xdr:nvPicPr>
        <xdr:cNvPr id="2298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74</xdr:row>
      <xdr:rowOff>0</xdr:rowOff>
    </xdr:from>
    <xdr:to>
      <xdr:col>17</xdr:col>
      <xdr:colOff>47625</xdr:colOff>
      <xdr:row>74</xdr:row>
      <xdr:rowOff>9525</xdr:rowOff>
    </xdr:to>
    <xdr:pic>
      <xdr:nvPicPr>
        <xdr:cNvPr id="2299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74</xdr:row>
      <xdr:rowOff>0</xdr:rowOff>
    </xdr:from>
    <xdr:to>
      <xdr:col>17</xdr:col>
      <xdr:colOff>66675</xdr:colOff>
      <xdr:row>74</xdr:row>
      <xdr:rowOff>9525</xdr:rowOff>
    </xdr:to>
    <xdr:pic>
      <xdr:nvPicPr>
        <xdr:cNvPr id="2300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74</xdr:row>
      <xdr:rowOff>0</xdr:rowOff>
    </xdr:from>
    <xdr:to>
      <xdr:col>17</xdr:col>
      <xdr:colOff>85725</xdr:colOff>
      <xdr:row>74</xdr:row>
      <xdr:rowOff>9525</xdr:rowOff>
    </xdr:to>
    <xdr:pic>
      <xdr:nvPicPr>
        <xdr:cNvPr id="2301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74</xdr:row>
      <xdr:rowOff>0</xdr:rowOff>
    </xdr:from>
    <xdr:to>
      <xdr:col>17</xdr:col>
      <xdr:colOff>104775</xdr:colOff>
      <xdr:row>74</xdr:row>
      <xdr:rowOff>9525</xdr:rowOff>
    </xdr:to>
    <xdr:pic>
      <xdr:nvPicPr>
        <xdr:cNvPr id="2302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74</xdr:row>
      <xdr:rowOff>0</xdr:rowOff>
    </xdr:from>
    <xdr:to>
      <xdr:col>17</xdr:col>
      <xdr:colOff>123825</xdr:colOff>
      <xdr:row>74</xdr:row>
      <xdr:rowOff>9525</xdr:rowOff>
    </xdr:to>
    <xdr:pic>
      <xdr:nvPicPr>
        <xdr:cNvPr id="2303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74</xdr:row>
      <xdr:rowOff>0</xdr:rowOff>
    </xdr:from>
    <xdr:to>
      <xdr:col>17</xdr:col>
      <xdr:colOff>142875</xdr:colOff>
      <xdr:row>74</xdr:row>
      <xdr:rowOff>9525</xdr:rowOff>
    </xdr:to>
    <xdr:pic>
      <xdr:nvPicPr>
        <xdr:cNvPr id="2304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74</xdr:row>
      <xdr:rowOff>0</xdr:rowOff>
    </xdr:from>
    <xdr:to>
      <xdr:col>17</xdr:col>
      <xdr:colOff>161925</xdr:colOff>
      <xdr:row>74</xdr:row>
      <xdr:rowOff>9525</xdr:rowOff>
    </xdr:to>
    <xdr:pic>
      <xdr:nvPicPr>
        <xdr:cNvPr id="2305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74</xdr:row>
      <xdr:rowOff>0</xdr:rowOff>
    </xdr:from>
    <xdr:to>
      <xdr:col>17</xdr:col>
      <xdr:colOff>180975</xdr:colOff>
      <xdr:row>74</xdr:row>
      <xdr:rowOff>9525</xdr:rowOff>
    </xdr:to>
    <xdr:pic>
      <xdr:nvPicPr>
        <xdr:cNvPr id="2306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74</xdr:row>
      <xdr:rowOff>0</xdr:rowOff>
    </xdr:from>
    <xdr:to>
      <xdr:col>17</xdr:col>
      <xdr:colOff>200025</xdr:colOff>
      <xdr:row>74</xdr:row>
      <xdr:rowOff>9525</xdr:rowOff>
    </xdr:to>
    <xdr:pic>
      <xdr:nvPicPr>
        <xdr:cNvPr id="2307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74</xdr:row>
      <xdr:rowOff>0</xdr:rowOff>
    </xdr:from>
    <xdr:to>
      <xdr:col>17</xdr:col>
      <xdr:colOff>219075</xdr:colOff>
      <xdr:row>74</xdr:row>
      <xdr:rowOff>9525</xdr:rowOff>
    </xdr:to>
    <xdr:pic>
      <xdr:nvPicPr>
        <xdr:cNvPr id="2308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74</xdr:row>
      <xdr:rowOff>0</xdr:rowOff>
    </xdr:from>
    <xdr:to>
      <xdr:col>17</xdr:col>
      <xdr:colOff>238125</xdr:colOff>
      <xdr:row>74</xdr:row>
      <xdr:rowOff>9525</xdr:rowOff>
    </xdr:to>
    <xdr:pic>
      <xdr:nvPicPr>
        <xdr:cNvPr id="2309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74</xdr:row>
      <xdr:rowOff>0</xdr:rowOff>
    </xdr:from>
    <xdr:to>
      <xdr:col>17</xdr:col>
      <xdr:colOff>257175</xdr:colOff>
      <xdr:row>74</xdr:row>
      <xdr:rowOff>9525</xdr:rowOff>
    </xdr:to>
    <xdr:pic>
      <xdr:nvPicPr>
        <xdr:cNvPr id="2310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74</xdr:row>
      <xdr:rowOff>0</xdr:rowOff>
    </xdr:from>
    <xdr:to>
      <xdr:col>17</xdr:col>
      <xdr:colOff>276225</xdr:colOff>
      <xdr:row>74</xdr:row>
      <xdr:rowOff>9525</xdr:rowOff>
    </xdr:to>
    <xdr:pic>
      <xdr:nvPicPr>
        <xdr:cNvPr id="2311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74</xdr:row>
      <xdr:rowOff>0</xdr:rowOff>
    </xdr:from>
    <xdr:to>
      <xdr:col>17</xdr:col>
      <xdr:colOff>295275</xdr:colOff>
      <xdr:row>74</xdr:row>
      <xdr:rowOff>9525</xdr:rowOff>
    </xdr:to>
    <xdr:pic>
      <xdr:nvPicPr>
        <xdr:cNvPr id="2312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74</xdr:row>
      <xdr:rowOff>0</xdr:rowOff>
    </xdr:from>
    <xdr:to>
      <xdr:col>17</xdr:col>
      <xdr:colOff>314325</xdr:colOff>
      <xdr:row>74</xdr:row>
      <xdr:rowOff>9525</xdr:rowOff>
    </xdr:to>
    <xdr:pic>
      <xdr:nvPicPr>
        <xdr:cNvPr id="2313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74</xdr:row>
      <xdr:rowOff>0</xdr:rowOff>
    </xdr:from>
    <xdr:to>
      <xdr:col>17</xdr:col>
      <xdr:colOff>333375</xdr:colOff>
      <xdr:row>74</xdr:row>
      <xdr:rowOff>9525</xdr:rowOff>
    </xdr:to>
    <xdr:pic>
      <xdr:nvPicPr>
        <xdr:cNvPr id="2314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74</xdr:row>
      <xdr:rowOff>0</xdr:rowOff>
    </xdr:from>
    <xdr:to>
      <xdr:col>17</xdr:col>
      <xdr:colOff>352425</xdr:colOff>
      <xdr:row>74</xdr:row>
      <xdr:rowOff>9525</xdr:rowOff>
    </xdr:to>
    <xdr:pic>
      <xdr:nvPicPr>
        <xdr:cNvPr id="2315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74</xdr:row>
      <xdr:rowOff>0</xdr:rowOff>
    </xdr:from>
    <xdr:to>
      <xdr:col>17</xdr:col>
      <xdr:colOff>371475</xdr:colOff>
      <xdr:row>74</xdr:row>
      <xdr:rowOff>9525</xdr:rowOff>
    </xdr:to>
    <xdr:pic>
      <xdr:nvPicPr>
        <xdr:cNvPr id="2316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74</xdr:row>
      <xdr:rowOff>0</xdr:rowOff>
    </xdr:from>
    <xdr:to>
      <xdr:col>17</xdr:col>
      <xdr:colOff>390525</xdr:colOff>
      <xdr:row>74</xdr:row>
      <xdr:rowOff>9525</xdr:rowOff>
    </xdr:to>
    <xdr:pic>
      <xdr:nvPicPr>
        <xdr:cNvPr id="2317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74</xdr:row>
      <xdr:rowOff>0</xdr:rowOff>
    </xdr:from>
    <xdr:to>
      <xdr:col>17</xdr:col>
      <xdr:colOff>409575</xdr:colOff>
      <xdr:row>74</xdr:row>
      <xdr:rowOff>9525</xdr:rowOff>
    </xdr:to>
    <xdr:pic>
      <xdr:nvPicPr>
        <xdr:cNvPr id="2318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74</xdr:row>
      <xdr:rowOff>0</xdr:rowOff>
    </xdr:from>
    <xdr:to>
      <xdr:col>17</xdr:col>
      <xdr:colOff>428625</xdr:colOff>
      <xdr:row>74</xdr:row>
      <xdr:rowOff>9525</xdr:rowOff>
    </xdr:to>
    <xdr:pic>
      <xdr:nvPicPr>
        <xdr:cNvPr id="2319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74</xdr:row>
      <xdr:rowOff>0</xdr:rowOff>
    </xdr:from>
    <xdr:to>
      <xdr:col>17</xdr:col>
      <xdr:colOff>447675</xdr:colOff>
      <xdr:row>74</xdr:row>
      <xdr:rowOff>9525</xdr:rowOff>
    </xdr:to>
    <xdr:pic>
      <xdr:nvPicPr>
        <xdr:cNvPr id="2320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74</xdr:row>
      <xdr:rowOff>0</xdr:rowOff>
    </xdr:from>
    <xdr:to>
      <xdr:col>17</xdr:col>
      <xdr:colOff>466725</xdr:colOff>
      <xdr:row>74</xdr:row>
      <xdr:rowOff>9525</xdr:rowOff>
    </xdr:to>
    <xdr:pic>
      <xdr:nvPicPr>
        <xdr:cNvPr id="2321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74</xdr:row>
      <xdr:rowOff>0</xdr:rowOff>
    </xdr:from>
    <xdr:to>
      <xdr:col>17</xdr:col>
      <xdr:colOff>485775</xdr:colOff>
      <xdr:row>74</xdr:row>
      <xdr:rowOff>9525</xdr:rowOff>
    </xdr:to>
    <xdr:pic>
      <xdr:nvPicPr>
        <xdr:cNvPr id="2322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74</xdr:row>
      <xdr:rowOff>0</xdr:rowOff>
    </xdr:from>
    <xdr:to>
      <xdr:col>17</xdr:col>
      <xdr:colOff>504825</xdr:colOff>
      <xdr:row>74</xdr:row>
      <xdr:rowOff>9525</xdr:rowOff>
    </xdr:to>
    <xdr:pic>
      <xdr:nvPicPr>
        <xdr:cNvPr id="2323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74</xdr:row>
      <xdr:rowOff>0</xdr:rowOff>
    </xdr:from>
    <xdr:to>
      <xdr:col>17</xdr:col>
      <xdr:colOff>523875</xdr:colOff>
      <xdr:row>74</xdr:row>
      <xdr:rowOff>9525</xdr:rowOff>
    </xdr:to>
    <xdr:pic>
      <xdr:nvPicPr>
        <xdr:cNvPr id="2324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74</xdr:row>
      <xdr:rowOff>0</xdr:rowOff>
    </xdr:from>
    <xdr:to>
      <xdr:col>17</xdr:col>
      <xdr:colOff>542925</xdr:colOff>
      <xdr:row>74</xdr:row>
      <xdr:rowOff>9525</xdr:rowOff>
    </xdr:to>
    <xdr:pic>
      <xdr:nvPicPr>
        <xdr:cNvPr id="2325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74</xdr:row>
      <xdr:rowOff>0</xdr:rowOff>
    </xdr:from>
    <xdr:to>
      <xdr:col>17</xdr:col>
      <xdr:colOff>561975</xdr:colOff>
      <xdr:row>74</xdr:row>
      <xdr:rowOff>9525</xdr:rowOff>
    </xdr:to>
    <xdr:pic>
      <xdr:nvPicPr>
        <xdr:cNvPr id="2326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74</xdr:row>
      <xdr:rowOff>0</xdr:rowOff>
    </xdr:from>
    <xdr:to>
      <xdr:col>17</xdr:col>
      <xdr:colOff>581025</xdr:colOff>
      <xdr:row>74</xdr:row>
      <xdr:rowOff>9525</xdr:rowOff>
    </xdr:to>
    <xdr:pic>
      <xdr:nvPicPr>
        <xdr:cNvPr id="2327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74</xdr:row>
      <xdr:rowOff>0</xdr:rowOff>
    </xdr:from>
    <xdr:to>
      <xdr:col>17</xdr:col>
      <xdr:colOff>600075</xdr:colOff>
      <xdr:row>74</xdr:row>
      <xdr:rowOff>9525</xdr:rowOff>
    </xdr:to>
    <xdr:pic>
      <xdr:nvPicPr>
        <xdr:cNvPr id="2328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74</xdr:row>
      <xdr:rowOff>0</xdr:rowOff>
    </xdr:from>
    <xdr:to>
      <xdr:col>17</xdr:col>
      <xdr:colOff>609600</xdr:colOff>
      <xdr:row>74</xdr:row>
      <xdr:rowOff>9525</xdr:rowOff>
    </xdr:to>
    <xdr:pic>
      <xdr:nvPicPr>
        <xdr:cNvPr id="2329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74</xdr:row>
      <xdr:rowOff>0</xdr:rowOff>
    </xdr:from>
    <xdr:to>
      <xdr:col>17</xdr:col>
      <xdr:colOff>628650</xdr:colOff>
      <xdr:row>74</xdr:row>
      <xdr:rowOff>9525</xdr:rowOff>
    </xdr:to>
    <xdr:pic>
      <xdr:nvPicPr>
        <xdr:cNvPr id="2330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74</xdr:row>
      <xdr:rowOff>0</xdr:rowOff>
    </xdr:from>
    <xdr:to>
      <xdr:col>17</xdr:col>
      <xdr:colOff>647700</xdr:colOff>
      <xdr:row>74</xdr:row>
      <xdr:rowOff>9525</xdr:rowOff>
    </xdr:to>
    <xdr:pic>
      <xdr:nvPicPr>
        <xdr:cNvPr id="2331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74</xdr:row>
      <xdr:rowOff>0</xdr:rowOff>
    </xdr:from>
    <xdr:to>
      <xdr:col>17</xdr:col>
      <xdr:colOff>666750</xdr:colOff>
      <xdr:row>74</xdr:row>
      <xdr:rowOff>9525</xdr:rowOff>
    </xdr:to>
    <xdr:pic>
      <xdr:nvPicPr>
        <xdr:cNvPr id="2332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74</xdr:row>
      <xdr:rowOff>0</xdr:rowOff>
    </xdr:from>
    <xdr:to>
      <xdr:col>17</xdr:col>
      <xdr:colOff>685800</xdr:colOff>
      <xdr:row>74</xdr:row>
      <xdr:rowOff>9525</xdr:rowOff>
    </xdr:to>
    <xdr:pic>
      <xdr:nvPicPr>
        <xdr:cNvPr id="2333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74</xdr:row>
      <xdr:rowOff>0</xdr:rowOff>
    </xdr:from>
    <xdr:to>
      <xdr:col>17</xdr:col>
      <xdr:colOff>704850</xdr:colOff>
      <xdr:row>74</xdr:row>
      <xdr:rowOff>9525</xdr:rowOff>
    </xdr:to>
    <xdr:pic>
      <xdr:nvPicPr>
        <xdr:cNvPr id="2334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74</xdr:row>
      <xdr:rowOff>0</xdr:rowOff>
    </xdr:from>
    <xdr:to>
      <xdr:col>17</xdr:col>
      <xdr:colOff>723900</xdr:colOff>
      <xdr:row>74</xdr:row>
      <xdr:rowOff>9525</xdr:rowOff>
    </xdr:to>
    <xdr:pic>
      <xdr:nvPicPr>
        <xdr:cNvPr id="2335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74</xdr:row>
      <xdr:rowOff>0</xdr:rowOff>
    </xdr:from>
    <xdr:to>
      <xdr:col>17</xdr:col>
      <xdr:colOff>742950</xdr:colOff>
      <xdr:row>74</xdr:row>
      <xdr:rowOff>9525</xdr:rowOff>
    </xdr:to>
    <xdr:pic>
      <xdr:nvPicPr>
        <xdr:cNvPr id="2336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337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338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339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340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341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342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343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344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345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346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347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348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349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350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351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352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353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354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355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356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357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2358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2359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2360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2361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2362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2363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2364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2365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2366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2367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2368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2369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2370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2371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2372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2373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2374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724</xdr:row>
      <xdr:rowOff>0</xdr:rowOff>
    </xdr:from>
    <xdr:to>
      <xdr:col>17</xdr:col>
      <xdr:colOff>723900</xdr:colOff>
      <xdr:row>724</xdr:row>
      <xdr:rowOff>9525</xdr:rowOff>
    </xdr:to>
    <xdr:pic>
      <xdr:nvPicPr>
        <xdr:cNvPr id="2375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724</xdr:row>
      <xdr:rowOff>0</xdr:rowOff>
    </xdr:from>
    <xdr:to>
      <xdr:col>17</xdr:col>
      <xdr:colOff>742950</xdr:colOff>
      <xdr:row>724</xdr:row>
      <xdr:rowOff>9525</xdr:rowOff>
    </xdr:to>
    <xdr:pic>
      <xdr:nvPicPr>
        <xdr:cNvPr id="2376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377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378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379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380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381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382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383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384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385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386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387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388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389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390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391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392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393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394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395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396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39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239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239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2400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2401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2402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2403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2404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2405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2406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2407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2408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2409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2410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2411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2412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2413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2414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724</xdr:row>
      <xdr:rowOff>0</xdr:rowOff>
    </xdr:from>
    <xdr:to>
      <xdr:col>17</xdr:col>
      <xdr:colOff>723900</xdr:colOff>
      <xdr:row>724</xdr:row>
      <xdr:rowOff>9525</xdr:rowOff>
    </xdr:to>
    <xdr:pic>
      <xdr:nvPicPr>
        <xdr:cNvPr id="2415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724</xdr:row>
      <xdr:rowOff>0</xdr:rowOff>
    </xdr:from>
    <xdr:to>
      <xdr:col>17</xdr:col>
      <xdr:colOff>742950</xdr:colOff>
      <xdr:row>724</xdr:row>
      <xdr:rowOff>9525</xdr:rowOff>
    </xdr:to>
    <xdr:pic>
      <xdr:nvPicPr>
        <xdr:cNvPr id="2416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724</xdr:row>
      <xdr:rowOff>0</xdr:rowOff>
    </xdr:from>
    <xdr:to>
      <xdr:col>17</xdr:col>
      <xdr:colOff>762000</xdr:colOff>
      <xdr:row>724</xdr:row>
      <xdr:rowOff>9525</xdr:rowOff>
    </xdr:to>
    <xdr:pic>
      <xdr:nvPicPr>
        <xdr:cNvPr id="2417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724</xdr:row>
      <xdr:rowOff>0</xdr:rowOff>
    </xdr:from>
    <xdr:to>
      <xdr:col>17</xdr:col>
      <xdr:colOff>9525</xdr:colOff>
      <xdr:row>724</xdr:row>
      <xdr:rowOff>9525</xdr:rowOff>
    </xdr:to>
    <xdr:pic>
      <xdr:nvPicPr>
        <xdr:cNvPr id="2418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724</xdr:row>
      <xdr:rowOff>0</xdr:rowOff>
    </xdr:from>
    <xdr:to>
      <xdr:col>17</xdr:col>
      <xdr:colOff>28575</xdr:colOff>
      <xdr:row>724</xdr:row>
      <xdr:rowOff>9525</xdr:rowOff>
    </xdr:to>
    <xdr:pic>
      <xdr:nvPicPr>
        <xdr:cNvPr id="2419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724</xdr:row>
      <xdr:rowOff>0</xdr:rowOff>
    </xdr:from>
    <xdr:to>
      <xdr:col>17</xdr:col>
      <xdr:colOff>47625</xdr:colOff>
      <xdr:row>724</xdr:row>
      <xdr:rowOff>9525</xdr:rowOff>
    </xdr:to>
    <xdr:pic>
      <xdr:nvPicPr>
        <xdr:cNvPr id="2420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724</xdr:row>
      <xdr:rowOff>0</xdr:rowOff>
    </xdr:from>
    <xdr:to>
      <xdr:col>17</xdr:col>
      <xdr:colOff>66675</xdr:colOff>
      <xdr:row>724</xdr:row>
      <xdr:rowOff>9525</xdr:rowOff>
    </xdr:to>
    <xdr:pic>
      <xdr:nvPicPr>
        <xdr:cNvPr id="2421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724</xdr:row>
      <xdr:rowOff>0</xdr:rowOff>
    </xdr:from>
    <xdr:to>
      <xdr:col>17</xdr:col>
      <xdr:colOff>85725</xdr:colOff>
      <xdr:row>724</xdr:row>
      <xdr:rowOff>9525</xdr:rowOff>
    </xdr:to>
    <xdr:pic>
      <xdr:nvPicPr>
        <xdr:cNvPr id="2422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724</xdr:row>
      <xdr:rowOff>0</xdr:rowOff>
    </xdr:from>
    <xdr:to>
      <xdr:col>17</xdr:col>
      <xdr:colOff>104775</xdr:colOff>
      <xdr:row>724</xdr:row>
      <xdr:rowOff>9525</xdr:rowOff>
    </xdr:to>
    <xdr:pic>
      <xdr:nvPicPr>
        <xdr:cNvPr id="2423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724</xdr:row>
      <xdr:rowOff>0</xdr:rowOff>
    </xdr:from>
    <xdr:to>
      <xdr:col>17</xdr:col>
      <xdr:colOff>123825</xdr:colOff>
      <xdr:row>724</xdr:row>
      <xdr:rowOff>9525</xdr:rowOff>
    </xdr:to>
    <xdr:pic>
      <xdr:nvPicPr>
        <xdr:cNvPr id="2424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724</xdr:row>
      <xdr:rowOff>0</xdr:rowOff>
    </xdr:from>
    <xdr:to>
      <xdr:col>17</xdr:col>
      <xdr:colOff>142875</xdr:colOff>
      <xdr:row>724</xdr:row>
      <xdr:rowOff>9525</xdr:rowOff>
    </xdr:to>
    <xdr:pic>
      <xdr:nvPicPr>
        <xdr:cNvPr id="2425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724</xdr:row>
      <xdr:rowOff>0</xdr:rowOff>
    </xdr:from>
    <xdr:to>
      <xdr:col>17</xdr:col>
      <xdr:colOff>161925</xdr:colOff>
      <xdr:row>724</xdr:row>
      <xdr:rowOff>9525</xdr:rowOff>
    </xdr:to>
    <xdr:pic>
      <xdr:nvPicPr>
        <xdr:cNvPr id="2426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724</xdr:row>
      <xdr:rowOff>0</xdr:rowOff>
    </xdr:from>
    <xdr:to>
      <xdr:col>17</xdr:col>
      <xdr:colOff>180975</xdr:colOff>
      <xdr:row>724</xdr:row>
      <xdr:rowOff>9525</xdr:rowOff>
    </xdr:to>
    <xdr:pic>
      <xdr:nvPicPr>
        <xdr:cNvPr id="2427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724</xdr:row>
      <xdr:rowOff>0</xdr:rowOff>
    </xdr:from>
    <xdr:to>
      <xdr:col>17</xdr:col>
      <xdr:colOff>200025</xdr:colOff>
      <xdr:row>724</xdr:row>
      <xdr:rowOff>9525</xdr:rowOff>
    </xdr:to>
    <xdr:pic>
      <xdr:nvPicPr>
        <xdr:cNvPr id="2428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724</xdr:row>
      <xdr:rowOff>0</xdr:rowOff>
    </xdr:from>
    <xdr:to>
      <xdr:col>17</xdr:col>
      <xdr:colOff>219075</xdr:colOff>
      <xdr:row>724</xdr:row>
      <xdr:rowOff>9525</xdr:rowOff>
    </xdr:to>
    <xdr:pic>
      <xdr:nvPicPr>
        <xdr:cNvPr id="2429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724</xdr:row>
      <xdr:rowOff>0</xdr:rowOff>
    </xdr:from>
    <xdr:to>
      <xdr:col>17</xdr:col>
      <xdr:colOff>238125</xdr:colOff>
      <xdr:row>724</xdr:row>
      <xdr:rowOff>9525</xdr:rowOff>
    </xdr:to>
    <xdr:pic>
      <xdr:nvPicPr>
        <xdr:cNvPr id="2430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724</xdr:row>
      <xdr:rowOff>0</xdr:rowOff>
    </xdr:from>
    <xdr:to>
      <xdr:col>17</xdr:col>
      <xdr:colOff>257175</xdr:colOff>
      <xdr:row>724</xdr:row>
      <xdr:rowOff>9525</xdr:rowOff>
    </xdr:to>
    <xdr:pic>
      <xdr:nvPicPr>
        <xdr:cNvPr id="2431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724</xdr:row>
      <xdr:rowOff>0</xdr:rowOff>
    </xdr:from>
    <xdr:to>
      <xdr:col>17</xdr:col>
      <xdr:colOff>276225</xdr:colOff>
      <xdr:row>724</xdr:row>
      <xdr:rowOff>9525</xdr:rowOff>
    </xdr:to>
    <xdr:pic>
      <xdr:nvPicPr>
        <xdr:cNvPr id="2432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724</xdr:row>
      <xdr:rowOff>0</xdr:rowOff>
    </xdr:from>
    <xdr:to>
      <xdr:col>17</xdr:col>
      <xdr:colOff>295275</xdr:colOff>
      <xdr:row>724</xdr:row>
      <xdr:rowOff>9525</xdr:rowOff>
    </xdr:to>
    <xdr:pic>
      <xdr:nvPicPr>
        <xdr:cNvPr id="2433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724</xdr:row>
      <xdr:rowOff>0</xdr:rowOff>
    </xdr:from>
    <xdr:to>
      <xdr:col>17</xdr:col>
      <xdr:colOff>314325</xdr:colOff>
      <xdr:row>724</xdr:row>
      <xdr:rowOff>9525</xdr:rowOff>
    </xdr:to>
    <xdr:pic>
      <xdr:nvPicPr>
        <xdr:cNvPr id="2434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724</xdr:row>
      <xdr:rowOff>0</xdr:rowOff>
    </xdr:from>
    <xdr:to>
      <xdr:col>17</xdr:col>
      <xdr:colOff>333375</xdr:colOff>
      <xdr:row>724</xdr:row>
      <xdr:rowOff>9525</xdr:rowOff>
    </xdr:to>
    <xdr:pic>
      <xdr:nvPicPr>
        <xdr:cNvPr id="2435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724</xdr:row>
      <xdr:rowOff>0</xdr:rowOff>
    </xdr:from>
    <xdr:to>
      <xdr:col>17</xdr:col>
      <xdr:colOff>352425</xdr:colOff>
      <xdr:row>724</xdr:row>
      <xdr:rowOff>9525</xdr:rowOff>
    </xdr:to>
    <xdr:pic>
      <xdr:nvPicPr>
        <xdr:cNvPr id="2436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724</xdr:row>
      <xdr:rowOff>0</xdr:rowOff>
    </xdr:from>
    <xdr:to>
      <xdr:col>17</xdr:col>
      <xdr:colOff>371475</xdr:colOff>
      <xdr:row>724</xdr:row>
      <xdr:rowOff>9525</xdr:rowOff>
    </xdr:to>
    <xdr:pic>
      <xdr:nvPicPr>
        <xdr:cNvPr id="2437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724</xdr:row>
      <xdr:rowOff>0</xdr:rowOff>
    </xdr:from>
    <xdr:to>
      <xdr:col>17</xdr:col>
      <xdr:colOff>390525</xdr:colOff>
      <xdr:row>724</xdr:row>
      <xdr:rowOff>9525</xdr:rowOff>
    </xdr:to>
    <xdr:pic>
      <xdr:nvPicPr>
        <xdr:cNvPr id="2438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724</xdr:row>
      <xdr:rowOff>0</xdr:rowOff>
    </xdr:from>
    <xdr:to>
      <xdr:col>17</xdr:col>
      <xdr:colOff>409575</xdr:colOff>
      <xdr:row>724</xdr:row>
      <xdr:rowOff>9525</xdr:rowOff>
    </xdr:to>
    <xdr:pic>
      <xdr:nvPicPr>
        <xdr:cNvPr id="2439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724</xdr:row>
      <xdr:rowOff>0</xdr:rowOff>
    </xdr:from>
    <xdr:to>
      <xdr:col>17</xdr:col>
      <xdr:colOff>428625</xdr:colOff>
      <xdr:row>724</xdr:row>
      <xdr:rowOff>9525</xdr:rowOff>
    </xdr:to>
    <xdr:pic>
      <xdr:nvPicPr>
        <xdr:cNvPr id="2440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724</xdr:row>
      <xdr:rowOff>0</xdr:rowOff>
    </xdr:from>
    <xdr:to>
      <xdr:col>17</xdr:col>
      <xdr:colOff>447675</xdr:colOff>
      <xdr:row>724</xdr:row>
      <xdr:rowOff>9525</xdr:rowOff>
    </xdr:to>
    <xdr:pic>
      <xdr:nvPicPr>
        <xdr:cNvPr id="2441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724</xdr:row>
      <xdr:rowOff>0</xdr:rowOff>
    </xdr:from>
    <xdr:to>
      <xdr:col>17</xdr:col>
      <xdr:colOff>466725</xdr:colOff>
      <xdr:row>724</xdr:row>
      <xdr:rowOff>9525</xdr:rowOff>
    </xdr:to>
    <xdr:pic>
      <xdr:nvPicPr>
        <xdr:cNvPr id="2442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724</xdr:row>
      <xdr:rowOff>0</xdr:rowOff>
    </xdr:from>
    <xdr:to>
      <xdr:col>17</xdr:col>
      <xdr:colOff>485775</xdr:colOff>
      <xdr:row>724</xdr:row>
      <xdr:rowOff>9525</xdr:rowOff>
    </xdr:to>
    <xdr:pic>
      <xdr:nvPicPr>
        <xdr:cNvPr id="2443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724</xdr:row>
      <xdr:rowOff>0</xdr:rowOff>
    </xdr:from>
    <xdr:to>
      <xdr:col>17</xdr:col>
      <xdr:colOff>504825</xdr:colOff>
      <xdr:row>724</xdr:row>
      <xdr:rowOff>9525</xdr:rowOff>
    </xdr:to>
    <xdr:pic>
      <xdr:nvPicPr>
        <xdr:cNvPr id="2444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724</xdr:row>
      <xdr:rowOff>0</xdr:rowOff>
    </xdr:from>
    <xdr:to>
      <xdr:col>17</xdr:col>
      <xdr:colOff>523875</xdr:colOff>
      <xdr:row>724</xdr:row>
      <xdr:rowOff>9525</xdr:rowOff>
    </xdr:to>
    <xdr:pic>
      <xdr:nvPicPr>
        <xdr:cNvPr id="2445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724</xdr:row>
      <xdr:rowOff>0</xdr:rowOff>
    </xdr:from>
    <xdr:to>
      <xdr:col>17</xdr:col>
      <xdr:colOff>542925</xdr:colOff>
      <xdr:row>724</xdr:row>
      <xdr:rowOff>9525</xdr:rowOff>
    </xdr:to>
    <xdr:pic>
      <xdr:nvPicPr>
        <xdr:cNvPr id="2446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724</xdr:row>
      <xdr:rowOff>0</xdr:rowOff>
    </xdr:from>
    <xdr:to>
      <xdr:col>17</xdr:col>
      <xdr:colOff>561975</xdr:colOff>
      <xdr:row>724</xdr:row>
      <xdr:rowOff>9525</xdr:rowOff>
    </xdr:to>
    <xdr:pic>
      <xdr:nvPicPr>
        <xdr:cNvPr id="2447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724</xdr:row>
      <xdr:rowOff>0</xdr:rowOff>
    </xdr:from>
    <xdr:to>
      <xdr:col>17</xdr:col>
      <xdr:colOff>581025</xdr:colOff>
      <xdr:row>724</xdr:row>
      <xdr:rowOff>9525</xdr:rowOff>
    </xdr:to>
    <xdr:pic>
      <xdr:nvPicPr>
        <xdr:cNvPr id="2448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724</xdr:row>
      <xdr:rowOff>0</xdr:rowOff>
    </xdr:from>
    <xdr:to>
      <xdr:col>17</xdr:col>
      <xdr:colOff>600075</xdr:colOff>
      <xdr:row>724</xdr:row>
      <xdr:rowOff>9525</xdr:rowOff>
    </xdr:to>
    <xdr:pic>
      <xdr:nvPicPr>
        <xdr:cNvPr id="2449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724</xdr:row>
      <xdr:rowOff>0</xdr:rowOff>
    </xdr:from>
    <xdr:to>
      <xdr:col>17</xdr:col>
      <xdr:colOff>609600</xdr:colOff>
      <xdr:row>724</xdr:row>
      <xdr:rowOff>9525</xdr:rowOff>
    </xdr:to>
    <xdr:pic>
      <xdr:nvPicPr>
        <xdr:cNvPr id="2450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724</xdr:row>
      <xdr:rowOff>0</xdr:rowOff>
    </xdr:from>
    <xdr:to>
      <xdr:col>17</xdr:col>
      <xdr:colOff>628650</xdr:colOff>
      <xdr:row>724</xdr:row>
      <xdr:rowOff>9525</xdr:rowOff>
    </xdr:to>
    <xdr:pic>
      <xdr:nvPicPr>
        <xdr:cNvPr id="2451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724</xdr:row>
      <xdr:rowOff>0</xdr:rowOff>
    </xdr:from>
    <xdr:to>
      <xdr:col>17</xdr:col>
      <xdr:colOff>647700</xdr:colOff>
      <xdr:row>724</xdr:row>
      <xdr:rowOff>9525</xdr:rowOff>
    </xdr:to>
    <xdr:pic>
      <xdr:nvPicPr>
        <xdr:cNvPr id="2452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724</xdr:row>
      <xdr:rowOff>0</xdr:rowOff>
    </xdr:from>
    <xdr:to>
      <xdr:col>17</xdr:col>
      <xdr:colOff>666750</xdr:colOff>
      <xdr:row>724</xdr:row>
      <xdr:rowOff>9525</xdr:rowOff>
    </xdr:to>
    <xdr:pic>
      <xdr:nvPicPr>
        <xdr:cNvPr id="2453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724</xdr:row>
      <xdr:rowOff>0</xdr:rowOff>
    </xdr:from>
    <xdr:to>
      <xdr:col>17</xdr:col>
      <xdr:colOff>685800</xdr:colOff>
      <xdr:row>724</xdr:row>
      <xdr:rowOff>9525</xdr:rowOff>
    </xdr:to>
    <xdr:pic>
      <xdr:nvPicPr>
        <xdr:cNvPr id="2454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724</xdr:row>
      <xdr:rowOff>0</xdr:rowOff>
    </xdr:from>
    <xdr:to>
      <xdr:col>17</xdr:col>
      <xdr:colOff>704850</xdr:colOff>
      <xdr:row>724</xdr:row>
      <xdr:rowOff>9525</xdr:rowOff>
    </xdr:to>
    <xdr:pic>
      <xdr:nvPicPr>
        <xdr:cNvPr id="2455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724</xdr:row>
      <xdr:rowOff>0</xdr:rowOff>
    </xdr:from>
    <xdr:to>
      <xdr:col>17</xdr:col>
      <xdr:colOff>723900</xdr:colOff>
      <xdr:row>724</xdr:row>
      <xdr:rowOff>9525</xdr:rowOff>
    </xdr:to>
    <xdr:pic>
      <xdr:nvPicPr>
        <xdr:cNvPr id="2456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724</xdr:row>
      <xdr:rowOff>0</xdr:rowOff>
    </xdr:from>
    <xdr:to>
      <xdr:col>17</xdr:col>
      <xdr:colOff>742950</xdr:colOff>
      <xdr:row>724</xdr:row>
      <xdr:rowOff>9525</xdr:rowOff>
    </xdr:to>
    <xdr:pic>
      <xdr:nvPicPr>
        <xdr:cNvPr id="2457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724</xdr:row>
      <xdr:rowOff>0</xdr:rowOff>
    </xdr:from>
    <xdr:to>
      <xdr:col>17</xdr:col>
      <xdr:colOff>762000</xdr:colOff>
      <xdr:row>724</xdr:row>
      <xdr:rowOff>9525</xdr:rowOff>
    </xdr:to>
    <xdr:pic>
      <xdr:nvPicPr>
        <xdr:cNvPr id="2458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459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460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461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462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463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464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465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466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467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468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469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470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471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472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473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474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475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476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477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478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479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2480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2481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2482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2483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2484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2485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2486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2487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2488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2489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2490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2491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2492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2493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2494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2495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2496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2497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2498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2499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2500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2501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2502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2503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2504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2505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2506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2507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2508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2509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2510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2511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2512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2513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2514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2515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2516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2517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2518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2519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2520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2521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2522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2523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2524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2525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2526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2527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528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529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530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531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532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533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534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535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536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537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538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539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540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541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542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543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544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545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546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547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548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549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550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551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552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553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554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555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556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557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558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559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560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2561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2562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2563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2564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2565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2566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2567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2568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2569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2570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2571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2572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2573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2574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2575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2576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2577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2578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2579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2580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2581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2582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2583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2584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2585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2586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2587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2588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2589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2590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2591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2592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2593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2594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2595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2596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2597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2598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2599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2600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2601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2602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2603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2604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2605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2606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2607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2608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2609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2610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2611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2612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2613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2614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2615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2616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2617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2618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2619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2620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2621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2622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2623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2624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2625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2626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2627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2628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2629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2630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2631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2632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2633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2634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2635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2636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2637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2638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2639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2640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2641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2642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2643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2644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2645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2646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2647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2648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2649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2650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2651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2652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2653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2654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2655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2656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2657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2658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2659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2660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2661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2662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2663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2664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2665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2666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2667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2668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2669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2670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2671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2672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2673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2674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2675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2676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2677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2678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2679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2680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2681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2682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2683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9525</xdr:colOff>
      <xdr:row>125</xdr:row>
      <xdr:rowOff>9525</xdr:rowOff>
    </xdr:to>
    <xdr:pic>
      <xdr:nvPicPr>
        <xdr:cNvPr id="268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125</xdr:row>
      <xdr:rowOff>0</xdr:rowOff>
    </xdr:from>
    <xdr:to>
      <xdr:col>17</xdr:col>
      <xdr:colOff>28575</xdr:colOff>
      <xdr:row>125</xdr:row>
      <xdr:rowOff>9525</xdr:rowOff>
    </xdr:to>
    <xdr:pic>
      <xdr:nvPicPr>
        <xdr:cNvPr id="268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125</xdr:row>
      <xdr:rowOff>0</xdr:rowOff>
    </xdr:from>
    <xdr:to>
      <xdr:col>17</xdr:col>
      <xdr:colOff>47625</xdr:colOff>
      <xdr:row>125</xdr:row>
      <xdr:rowOff>9525</xdr:rowOff>
    </xdr:to>
    <xdr:pic>
      <xdr:nvPicPr>
        <xdr:cNvPr id="268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125</xdr:row>
      <xdr:rowOff>0</xdr:rowOff>
    </xdr:from>
    <xdr:to>
      <xdr:col>17</xdr:col>
      <xdr:colOff>66675</xdr:colOff>
      <xdr:row>125</xdr:row>
      <xdr:rowOff>9525</xdr:rowOff>
    </xdr:to>
    <xdr:pic>
      <xdr:nvPicPr>
        <xdr:cNvPr id="268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125</xdr:row>
      <xdr:rowOff>0</xdr:rowOff>
    </xdr:from>
    <xdr:to>
      <xdr:col>17</xdr:col>
      <xdr:colOff>85725</xdr:colOff>
      <xdr:row>125</xdr:row>
      <xdr:rowOff>9525</xdr:rowOff>
    </xdr:to>
    <xdr:pic>
      <xdr:nvPicPr>
        <xdr:cNvPr id="268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125</xdr:row>
      <xdr:rowOff>0</xdr:rowOff>
    </xdr:from>
    <xdr:to>
      <xdr:col>17</xdr:col>
      <xdr:colOff>104775</xdr:colOff>
      <xdr:row>125</xdr:row>
      <xdr:rowOff>9525</xdr:rowOff>
    </xdr:to>
    <xdr:pic>
      <xdr:nvPicPr>
        <xdr:cNvPr id="268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125</xdr:row>
      <xdr:rowOff>0</xdr:rowOff>
    </xdr:from>
    <xdr:to>
      <xdr:col>17</xdr:col>
      <xdr:colOff>123825</xdr:colOff>
      <xdr:row>125</xdr:row>
      <xdr:rowOff>9525</xdr:rowOff>
    </xdr:to>
    <xdr:pic>
      <xdr:nvPicPr>
        <xdr:cNvPr id="269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125</xdr:row>
      <xdr:rowOff>0</xdr:rowOff>
    </xdr:from>
    <xdr:to>
      <xdr:col>17</xdr:col>
      <xdr:colOff>142875</xdr:colOff>
      <xdr:row>125</xdr:row>
      <xdr:rowOff>9525</xdr:rowOff>
    </xdr:to>
    <xdr:pic>
      <xdr:nvPicPr>
        <xdr:cNvPr id="269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125</xdr:row>
      <xdr:rowOff>0</xdr:rowOff>
    </xdr:from>
    <xdr:to>
      <xdr:col>17</xdr:col>
      <xdr:colOff>161925</xdr:colOff>
      <xdr:row>125</xdr:row>
      <xdr:rowOff>9525</xdr:rowOff>
    </xdr:to>
    <xdr:pic>
      <xdr:nvPicPr>
        <xdr:cNvPr id="269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125</xdr:row>
      <xdr:rowOff>0</xdr:rowOff>
    </xdr:from>
    <xdr:to>
      <xdr:col>17</xdr:col>
      <xdr:colOff>180975</xdr:colOff>
      <xdr:row>125</xdr:row>
      <xdr:rowOff>9525</xdr:rowOff>
    </xdr:to>
    <xdr:pic>
      <xdr:nvPicPr>
        <xdr:cNvPr id="269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125</xdr:row>
      <xdr:rowOff>0</xdr:rowOff>
    </xdr:from>
    <xdr:to>
      <xdr:col>17</xdr:col>
      <xdr:colOff>200025</xdr:colOff>
      <xdr:row>125</xdr:row>
      <xdr:rowOff>9525</xdr:rowOff>
    </xdr:to>
    <xdr:pic>
      <xdr:nvPicPr>
        <xdr:cNvPr id="269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125</xdr:row>
      <xdr:rowOff>0</xdr:rowOff>
    </xdr:from>
    <xdr:to>
      <xdr:col>17</xdr:col>
      <xdr:colOff>219075</xdr:colOff>
      <xdr:row>125</xdr:row>
      <xdr:rowOff>9525</xdr:rowOff>
    </xdr:to>
    <xdr:pic>
      <xdr:nvPicPr>
        <xdr:cNvPr id="269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125</xdr:row>
      <xdr:rowOff>0</xdr:rowOff>
    </xdr:from>
    <xdr:to>
      <xdr:col>17</xdr:col>
      <xdr:colOff>238125</xdr:colOff>
      <xdr:row>125</xdr:row>
      <xdr:rowOff>9525</xdr:rowOff>
    </xdr:to>
    <xdr:pic>
      <xdr:nvPicPr>
        <xdr:cNvPr id="2696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125</xdr:row>
      <xdr:rowOff>0</xdr:rowOff>
    </xdr:from>
    <xdr:to>
      <xdr:col>17</xdr:col>
      <xdr:colOff>257175</xdr:colOff>
      <xdr:row>125</xdr:row>
      <xdr:rowOff>9525</xdr:rowOff>
    </xdr:to>
    <xdr:pic>
      <xdr:nvPicPr>
        <xdr:cNvPr id="2697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125</xdr:row>
      <xdr:rowOff>0</xdr:rowOff>
    </xdr:from>
    <xdr:to>
      <xdr:col>17</xdr:col>
      <xdr:colOff>276225</xdr:colOff>
      <xdr:row>125</xdr:row>
      <xdr:rowOff>9525</xdr:rowOff>
    </xdr:to>
    <xdr:pic>
      <xdr:nvPicPr>
        <xdr:cNvPr id="2698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125</xdr:row>
      <xdr:rowOff>0</xdr:rowOff>
    </xdr:from>
    <xdr:to>
      <xdr:col>17</xdr:col>
      <xdr:colOff>295275</xdr:colOff>
      <xdr:row>125</xdr:row>
      <xdr:rowOff>9525</xdr:rowOff>
    </xdr:to>
    <xdr:pic>
      <xdr:nvPicPr>
        <xdr:cNvPr id="2699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125</xdr:row>
      <xdr:rowOff>0</xdr:rowOff>
    </xdr:from>
    <xdr:to>
      <xdr:col>17</xdr:col>
      <xdr:colOff>314325</xdr:colOff>
      <xdr:row>125</xdr:row>
      <xdr:rowOff>9525</xdr:rowOff>
    </xdr:to>
    <xdr:pic>
      <xdr:nvPicPr>
        <xdr:cNvPr id="2700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125</xdr:row>
      <xdr:rowOff>0</xdr:rowOff>
    </xdr:from>
    <xdr:to>
      <xdr:col>17</xdr:col>
      <xdr:colOff>333375</xdr:colOff>
      <xdr:row>125</xdr:row>
      <xdr:rowOff>9525</xdr:rowOff>
    </xdr:to>
    <xdr:pic>
      <xdr:nvPicPr>
        <xdr:cNvPr id="2701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125</xdr:row>
      <xdr:rowOff>0</xdr:rowOff>
    </xdr:from>
    <xdr:to>
      <xdr:col>17</xdr:col>
      <xdr:colOff>352425</xdr:colOff>
      <xdr:row>125</xdr:row>
      <xdr:rowOff>9525</xdr:rowOff>
    </xdr:to>
    <xdr:pic>
      <xdr:nvPicPr>
        <xdr:cNvPr id="2702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125</xdr:row>
      <xdr:rowOff>0</xdr:rowOff>
    </xdr:from>
    <xdr:to>
      <xdr:col>17</xdr:col>
      <xdr:colOff>371475</xdr:colOff>
      <xdr:row>125</xdr:row>
      <xdr:rowOff>9525</xdr:rowOff>
    </xdr:to>
    <xdr:pic>
      <xdr:nvPicPr>
        <xdr:cNvPr id="2703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125</xdr:row>
      <xdr:rowOff>0</xdr:rowOff>
    </xdr:from>
    <xdr:to>
      <xdr:col>17</xdr:col>
      <xdr:colOff>390525</xdr:colOff>
      <xdr:row>125</xdr:row>
      <xdr:rowOff>9525</xdr:rowOff>
    </xdr:to>
    <xdr:pic>
      <xdr:nvPicPr>
        <xdr:cNvPr id="2704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125</xdr:row>
      <xdr:rowOff>0</xdr:rowOff>
    </xdr:from>
    <xdr:to>
      <xdr:col>17</xdr:col>
      <xdr:colOff>409575</xdr:colOff>
      <xdr:row>125</xdr:row>
      <xdr:rowOff>9525</xdr:rowOff>
    </xdr:to>
    <xdr:pic>
      <xdr:nvPicPr>
        <xdr:cNvPr id="2705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125</xdr:row>
      <xdr:rowOff>0</xdr:rowOff>
    </xdr:from>
    <xdr:to>
      <xdr:col>17</xdr:col>
      <xdr:colOff>428625</xdr:colOff>
      <xdr:row>125</xdr:row>
      <xdr:rowOff>9525</xdr:rowOff>
    </xdr:to>
    <xdr:pic>
      <xdr:nvPicPr>
        <xdr:cNvPr id="2706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125</xdr:row>
      <xdr:rowOff>0</xdr:rowOff>
    </xdr:from>
    <xdr:to>
      <xdr:col>17</xdr:col>
      <xdr:colOff>447675</xdr:colOff>
      <xdr:row>125</xdr:row>
      <xdr:rowOff>9525</xdr:rowOff>
    </xdr:to>
    <xdr:pic>
      <xdr:nvPicPr>
        <xdr:cNvPr id="2707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125</xdr:row>
      <xdr:rowOff>0</xdr:rowOff>
    </xdr:from>
    <xdr:to>
      <xdr:col>17</xdr:col>
      <xdr:colOff>466725</xdr:colOff>
      <xdr:row>125</xdr:row>
      <xdr:rowOff>9525</xdr:rowOff>
    </xdr:to>
    <xdr:pic>
      <xdr:nvPicPr>
        <xdr:cNvPr id="2708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125</xdr:row>
      <xdr:rowOff>0</xdr:rowOff>
    </xdr:from>
    <xdr:to>
      <xdr:col>17</xdr:col>
      <xdr:colOff>485775</xdr:colOff>
      <xdr:row>125</xdr:row>
      <xdr:rowOff>9525</xdr:rowOff>
    </xdr:to>
    <xdr:pic>
      <xdr:nvPicPr>
        <xdr:cNvPr id="2709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125</xdr:row>
      <xdr:rowOff>0</xdr:rowOff>
    </xdr:from>
    <xdr:to>
      <xdr:col>17</xdr:col>
      <xdr:colOff>504825</xdr:colOff>
      <xdr:row>125</xdr:row>
      <xdr:rowOff>9525</xdr:rowOff>
    </xdr:to>
    <xdr:pic>
      <xdr:nvPicPr>
        <xdr:cNvPr id="2710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125</xdr:row>
      <xdr:rowOff>0</xdr:rowOff>
    </xdr:from>
    <xdr:to>
      <xdr:col>17</xdr:col>
      <xdr:colOff>523875</xdr:colOff>
      <xdr:row>125</xdr:row>
      <xdr:rowOff>9525</xdr:rowOff>
    </xdr:to>
    <xdr:pic>
      <xdr:nvPicPr>
        <xdr:cNvPr id="2711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125</xdr:row>
      <xdr:rowOff>0</xdr:rowOff>
    </xdr:from>
    <xdr:to>
      <xdr:col>17</xdr:col>
      <xdr:colOff>542925</xdr:colOff>
      <xdr:row>125</xdr:row>
      <xdr:rowOff>9525</xdr:rowOff>
    </xdr:to>
    <xdr:pic>
      <xdr:nvPicPr>
        <xdr:cNvPr id="2712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125</xdr:row>
      <xdr:rowOff>0</xdr:rowOff>
    </xdr:from>
    <xdr:to>
      <xdr:col>17</xdr:col>
      <xdr:colOff>561975</xdr:colOff>
      <xdr:row>125</xdr:row>
      <xdr:rowOff>9525</xdr:rowOff>
    </xdr:to>
    <xdr:pic>
      <xdr:nvPicPr>
        <xdr:cNvPr id="2713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125</xdr:row>
      <xdr:rowOff>0</xdr:rowOff>
    </xdr:from>
    <xdr:to>
      <xdr:col>17</xdr:col>
      <xdr:colOff>581025</xdr:colOff>
      <xdr:row>125</xdr:row>
      <xdr:rowOff>9525</xdr:rowOff>
    </xdr:to>
    <xdr:pic>
      <xdr:nvPicPr>
        <xdr:cNvPr id="2714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125</xdr:row>
      <xdr:rowOff>0</xdr:rowOff>
    </xdr:from>
    <xdr:to>
      <xdr:col>17</xdr:col>
      <xdr:colOff>600075</xdr:colOff>
      <xdr:row>125</xdr:row>
      <xdr:rowOff>9525</xdr:rowOff>
    </xdr:to>
    <xdr:pic>
      <xdr:nvPicPr>
        <xdr:cNvPr id="2715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125</xdr:row>
      <xdr:rowOff>0</xdr:rowOff>
    </xdr:from>
    <xdr:to>
      <xdr:col>17</xdr:col>
      <xdr:colOff>619125</xdr:colOff>
      <xdr:row>125</xdr:row>
      <xdr:rowOff>9525</xdr:rowOff>
    </xdr:to>
    <xdr:pic>
      <xdr:nvPicPr>
        <xdr:cNvPr id="2716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125</xdr:row>
      <xdr:rowOff>0</xdr:rowOff>
    </xdr:from>
    <xdr:to>
      <xdr:col>17</xdr:col>
      <xdr:colOff>638175</xdr:colOff>
      <xdr:row>125</xdr:row>
      <xdr:rowOff>9525</xdr:rowOff>
    </xdr:to>
    <xdr:pic>
      <xdr:nvPicPr>
        <xdr:cNvPr id="271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125</xdr:row>
      <xdr:rowOff>0</xdr:rowOff>
    </xdr:from>
    <xdr:to>
      <xdr:col>17</xdr:col>
      <xdr:colOff>657225</xdr:colOff>
      <xdr:row>125</xdr:row>
      <xdr:rowOff>9525</xdr:rowOff>
    </xdr:to>
    <xdr:pic>
      <xdr:nvPicPr>
        <xdr:cNvPr id="271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125</xdr:row>
      <xdr:rowOff>0</xdr:rowOff>
    </xdr:from>
    <xdr:to>
      <xdr:col>17</xdr:col>
      <xdr:colOff>676275</xdr:colOff>
      <xdr:row>125</xdr:row>
      <xdr:rowOff>9525</xdr:rowOff>
    </xdr:to>
    <xdr:pic>
      <xdr:nvPicPr>
        <xdr:cNvPr id="271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125</xdr:row>
      <xdr:rowOff>0</xdr:rowOff>
    </xdr:from>
    <xdr:to>
      <xdr:col>17</xdr:col>
      <xdr:colOff>695325</xdr:colOff>
      <xdr:row>125</xdr:row>
      <xdr:rowOff>9525</xdr:rowOff>
    </xdr:to>
    <xdr:pic>
      <xdr:nvPicPr>
        <xdr:cNvPr id="272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125</xdr:row>
      <xdr:rowOff>0</xdr:rowOff>
    </xdr:from>
    <xdr:to>
      <xdr:col>17</xdr:col>
      <xdr:colOff>714375</xdr:colOff>
      <xdr:row>125</xdr:row>
      <xdr:rowOff>9525</xdr:rowOff>
    </xdr:to>
    <xdr:pic>
      <xdr:nvPicPr>
        <xdr:cNvPr id="272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125</xdr:row>
      <xdr:rowOff>0</xdr:rowOff>
    </xdr:from>
    <xdr:to>
      <xdr:col>17</xdr:col>
      <xdr:colOff>733425</xdr:colOff>
      <xdr:row>125</xdr:row>
      <xdr:rowOff>9525</xdr:rowOff>
    </xdr:to>
    <xdr:pic>
      <xdr:nvPicPr>
        <xdr:cNvPr id="272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125</xdr:row>
      <xdr:rowOff>0</xdr:rowOff>
    </xdr:from>
    <xdr:to>
      <xdr:col>17</xdr:col>
      <xdr:colOff>752475</xdr:colOff>
      <xdr:row>125</xdr:row>
      <xdr:rowOff>9525</xdr:rowOff>
    </xdr:to>
    <xdr:pic>
      <xdr:nvPicPr>
        <xdr:cNvPr id="272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724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725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726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727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728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729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730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731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732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733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734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735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736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737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738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739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740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741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742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743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744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2745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2746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2747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2748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2749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2750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2751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2752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2753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2754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2755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2756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2757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2758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2759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2760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2761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2762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2763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2764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2765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2766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2767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2768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2769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2770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2771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2772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2773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2774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2775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2776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2777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2778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2779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2780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2781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2782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2783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2784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2785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2786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2787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2788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2789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2790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2791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2792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723</xdr:row>
      <xdr:rowOff>0</xdr:rowOff>
    </xdr:from>
    <xdr:to>
      <xdr:col>17</xdr:col>
      <xdr:colOff>1323975</xdr:colOff>
      <xdr:row>723</xdr:row>
      <xdr:rowOff>9525</xdr:rowOff>
    </xdr:to>
    <xdr:pic>
      <xdr:nvPicPr>
        <xdr:cNvPr id="2793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723</xdr:row>
      <xdr:rowOff>0</xdr:rowOff>
    </xdr:from>
    <xdr:to>
      <xdr:col>17</xdr:col>
      <xdr:colOff>1343025</xdr:colOff>
      <xdr:row>723</xdr:row>
      <xdr:rowOff>9525</xdr:rowOff>
    </xdr:to>
    <xdr:pic>
      <xdr:nvPicPr>
        <xdr:cNvPr id="2794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723</xdr:row>
      <xdr:rowOff>0</xdr:rowOff>
    </xdr:from>
    <xdr:to>
      <xdr:col>17</xdr:col>
      <xdr:colOff>1362075</xdr:colOff>
      <xdr:row>723</xdr:row>
      <xdr:rowOff>9525</xdr:rowOff>
    </xdr:to>
    <xdr:pic>
      <xdr:nvPicPr>
        <xdr:cNvPr id="2795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723</xdr:row>
      <xdr:rowOff>0</xdr:rowOff>
    </xdr:from>
    <xdr:to>
      <xdr:col>17</xdr:col>
      <xdr:colOff>1381125</xdr:colOff>
      <xdr:row>723</xdr:row>
      <xdr:rowOff>9525</xdr:rowOff>
    </xdr:to>
    <xdr:pic>
      <xdr:nvPicPr>
        <xdr:cNvPr id="2796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723</xdr:row>
      <xdr:rowOff>0</xdr:rowOff>
    </xdr:from>
    <xdr:to>
      <xdr:col>17</xdr:col>
      <xdr:colOff>1400175</xdr:colOff>
      <xdr:row>723</xdr:row>
      <xdr:rowOff>9525</xdr:rowOff>
    </xdr:to>
    <xdr:pic>
      <xdr:nvPicPr>
        <xdr:cNvPr id="2797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723</xdr:row>
      <xdr:rowOff>0</xdr:rowOff>
    </xdr:from>
    <xdr:to>
      <xdr:col>18</xdr:col>
      <xdr:colOff>0</xdr:colOff>
      <xdr:row>723</xdr:row>
      <xdr:rowOff>9525</xdr:rowOff>
    </xdr:to>
    <xdr:pic>
      <xdr:nvPicPr>
        <xdr:cNvPr id="2798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79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80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80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80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80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80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80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80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80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80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80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81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81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81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81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81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81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81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81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81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81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282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282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282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282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282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282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282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282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282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282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283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283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283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283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283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283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283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283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283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283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284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284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284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284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284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284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284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284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284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284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285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285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285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285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285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285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285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285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285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285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286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286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286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286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286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286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286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286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286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286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287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287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287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287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287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287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287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287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287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287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288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288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288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288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288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288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288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288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288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288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289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289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289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289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289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895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896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897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898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899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900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901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902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903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904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905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906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907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908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909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910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911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912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913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914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915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91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91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91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91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92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92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92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923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924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925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926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927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928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929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930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931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932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933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934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935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936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2937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2938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2939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2940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2941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2942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2943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2944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2945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2946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2947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2948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2949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950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951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952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953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954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955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956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957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958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959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960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961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962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963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964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965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966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2967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2968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2969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2970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2971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2972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2973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2974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2975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2976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2977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2978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2979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2980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2981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2982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2983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2984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2985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2986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2987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2988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2989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2990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2991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2992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2993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2994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2995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2996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2997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2998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2999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000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001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002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003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004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005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006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007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008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009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010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011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012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013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014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015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016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017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018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019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020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17</xdr:col>
      <xdr:colOff>9525</xdr:colOff>
      <xdr:row>73</xdr:row>
      <xdr:rowOff>9525</xdr:rowOff>
    </xdr:to>
    <xdr:pic>
      <xdr:nvPicPr>
        <xdr:cNvPr id="3021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</xdr:row>
      <xdr:rowOff>0</xdr:rowOff>
    </xdr:from>
    <xdr:to>
      <xdr:col>17</xdr:col>
      <xdr:colOff>28575</xdr:colOff>
      <xdr:row>73</xdr:row>
      <xdr:rowOff>9525</xdr:rowOff>
    </xdr:to>
    <xdr:pic>
      <xdr:nvPicPr>
        <xdr:cNvPr id="3022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</xdr:row>
      <xdr:rowOff>0</xdr:rowOff>
    </xdr:from>
    <xdr:to>
      <xdr:col>17</xdr:col>
      <xdr:colOff>47625</xdr:colOff>
      <xdr:row>73</xdr:row>
      <xdr:rowOff>9525</xdr:rowOff>
    </xdr:to>
    <xdr:pic>
      <xdr:nvPicPr>
        <xdr:cNvPr id="3023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</xdr:row>
      <xdr:rowOff>0</xdr:rowOff>
    </xdr:from>
    <xdr:to>
      <xdr:col>17</xdr:col>
      <xdr:colOff>66675</xdr:colOff>
      <xdr:row>73</xdr:row>
      <xdr:rowOff>9525</xdr:rowOff>
    </xdr:to>
    <xdr:pic>
      <xdr:nvPicPr>
        <xdr:cNvPr id="3024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</xdr:row>
      <xdr:rowOff>0</xdr:rowOff>
    </xdr:from>
    <xdr:to>
      <xdr:col>17</xdr:col>
      <xdr:colOff>85725</xdr:colOff>
      <xdr:row>73</xdr:row>
      <xdr:rowOff>9525</xdr:rowOff>
    </xdr:to>
    <xdr:pic>
      <xdr:nvPicPr>
        <xdr:cNvPr id="3025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</xdr:row>
      <xdr:rowOff>0</xdr:rowOff>
    </xdr:from>
    <xdr:to>
      <xdr:col>17</xdr:col>
      <xdr:colOff>104775</xdr:colOff>
      <xdr:row>73</xdr:row>
      <xdr:rowOff>9525</xdr:rowOff>
    </xdr:to>
    <xdr:pic>
      <xdr:nvPicPr>
        <xdr:cNvPr id="3026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</xdr:row>
      <xdr:rowOff>0</xdr:rowOff>
    </xdr:from>
    <xdr:to>
      <xdr:col>17</xdr:col>
      <xdr:colOff>123825</xdr:colOff>
      <xdr:row>73</xdr:row>
      <xdr:rowOff>9525</xdr:rowOff>
    </xdr:to>
    <xdr:pic>
      <xdr:nvPicPr>
        <xdr:cNvPr id="3027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</xdr:row>
      <xdr:rowOff>0</xdr:rowOff>
    </xdr:from>
    <xdr:to>
      <xdr:col>17</xdr:col>
      <xdr:colOff>142875</xdr:colOff>
      <xdr:row>73</xdr:row>
      <xdr:rowOff>9525</xdr:rowOff>
    </xdr:to>
    <xdr:pic>
      <xdr:nvPicPr>
        <xdr:cNvPr id="3028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</xdr:row>
      <xdr:rowOff>0</xdr:rowOff>
    </xdr:from>
    <xdr:to>
      <xdr:col>17</xdr:col>
      <xdr:colOff>161925</xdr:colOff>
      <xdr:row>73</xdr:row>
      <xdr:rowOff>9525</xdr:rowOff>
    </xdr:to>
    <xdr:pic>
      <xdr:nvPicPr>
        <xdr:cNvPr id="3029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</xdr:row>
      <xdr:rowOff>0</xdr:rowOff>
    </xdr:from>
    <xdr:to>
      <xdr:col>17</xdr:col>
      <xdr:colOff>180975</xdr:colOff>
      <xdr:row>73</xdr:row>
      <xdr:rowOff>9525</xdr:rowOff>
    </xdr:to>
    <xdr:pic>
      <xdr:nvPicPr>
        <xdr:cNvPr id="3030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</xdr:row>
      <xdr:rowOff>0</xdr:rowOff>
    </xdr:from>
    <xdr:to>
      <xdr:col>17</xdr:col>
      <xdr:colOff>200025</xdr:colOff>
      <xdr:row>73</xdr:row>
      <xdr:rowOff>9525</xdr:rowOff>
    </xdr:to>
    <xdr:pic>
      <xdr:nvPicPr>
        <xdr:cNvPr id="3031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</xdr:row>
      <xdr:rowOff>0</xdr:rowOff>
    </xdr:from>
    <xdr:to>
      <xdr:col>17</xdr:col>
      <xdr:colOff>219075</xdr:colOff>
      <xdr:row>73</xdr:row>
      <xdr:rowOff>9525</xdr:rowOff>
    </xdr:to>
    <xdr:pic>
      <xdr:nvPicPr>
        <xdr:cNvPr id="3032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</xdr:row>
      <xdr:rowOff>0</xdr:rowOff>
    </xdr:from>
    <xdr:to>
      <xdr:col>17</xdr:col>
      <xdr:colOff>238125</xdr:colOff>
      <xdr:row>73</xdr:row>
      <xdr:rowOff>9525</xdr:rowOff>
    </xdr:to>
    <xdr:pic>
      <xdr:nvPicPr>
        <xdr:cNvPr id="3033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</xdr:row>
      <xdr:rowOff>0</xdr:rowOff>
    </xdr:from>
    <xdr:to>
      <xdr:col>17</xdr:col>
      <xdr:colOff>257175</xdr:colOff>
      <xdr:row>73</xdr:row>
      <xdr:rowOff>9525</xdr:rowOff>
    </xdr:to>
    <xdr:pic>
      <xdr:nvPicPr>
        <xdr:cNvPr id="3034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</xdr:row>
      <xdr:rowOff>0</xdr:rowOff>
    </xdr:from>
    <xdr:to>
      <xdr:col>17</xdr:col>
      <xdr:colOff>276225</xdr:colOff>
      <xdr:row>73</xdr:row>
      <xdr:rowOff>9525</xdr:rowOff>
    </xdr:to>
    <xdr:pic>
      <xdr:nvPicPr>
        <xdr:cNvPr id="3035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</xdr:row>
      <xdr:rowOff>0</xdr:rowOff>
    </xdr:from>
    <xdr:to>
      <xdr:col>17</xdr:col>
      <xdr:colOff>295275</xdr:colOff>
      <xdr:row>73</xdr:row>
      <xdr:rowOff>9525</xdr:rowOff>
    </xdr:to>
    <xdr:pic>
      <xdr:nvPicPr>
        <xdr:cNvPr id="3036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</xdr:row>
      <xdr:rowOff>0</xdr:rowOff>
    </xdr:from>
    <xdr:to>
      <xdr:col>17</xdr:col>
      <xdr:colOff>314325</xdr:colOff>
      <xdr:row>73</xdr:row>
      <xdr:rowOff>9525</xdr:rowOff>
    </xdr:to>
    <xdr:pic>
      <xdr:nvPicPr>
        <xdr:cNvPr id="3037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</xdr:row>
      <xdr:rowOff>0</xdr:rowOff>
    </xdr:from>
    <xdr:to>
      <xdr:col>17</xdr:col>
      <xdr:colOff>333375</xdr:colOff>
      <xdr:row>73</xdr:row>
      <xdr:rowOff>9525</xdr:rowOff>
    </xdr:to>
    <xdr:pic>
      <xdr:nvPicPr>
        <xdr:cNvPr id="3038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</xdr:row>
      <xdr:rowOff>0</xdr:rowOff>
    </xdr:from>
    <xdr:to>
      <xdr:col>17</xdr:col>
      <xdr:colOff>352425</xdr:colOff>
      <xdr:row>73</xdr:row>
      <xdr:rowOff>9525</xdr:rowOff>
    </xdr:to>
    <xdr:pic>
      <xdr:nvPicPr>
        <xdr:cNvPr id="3039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</xdr:row>
      <xdr:rowOff>0</xdr:rowOff>
    </xdr:from>
    <xdr:to>
      <xdr:col>17</xdr:col>
      <xdr:colOff>371475</xdr:colOff>
      <xdr:row>73</xdr:row>
      <xdr:rowOff>9525</xdr:rowOff>
    </xdr:to>
    <xdr:pic>
      <xdr:nvPicPr>
        <xdr:cNvPr id="3040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</xdr:row>
      <xdr:rowOff>0</xdr:rowOff>
    </xdr:from>
    <xdr:to>
      <xdr:col>17</xdr:col>
      <xdr:colOff>390525</xdr:colOff>
      <xdr:row>73</xdr:row>
      <xdr:rowOff>9525</xdr:rowOff>
    </xdr:to>
    <xdr:pic>
      <xdr:nvPicPr>
        <xdr:cNvPr id="3041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</xdr:row>
      <xdr:rowOff>0</xdr:rowOff>
    </xdr:from>
    <xdr:to>
      <xdr:col>17</xdr:col>
      <xdr:colOff>409575</xdr:colOff>
      <xdr:row>73</xdr:row>
      <xdr:rowOff>9525</xdr:rowOff>
    </xdr:to>
    <xdr:pic>
      <xdr:nvPicPr>
        <xdr:cNvPr id="3042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</xdr:row>
      <xdr:rowOff>0</xdr:rowOff>
    </xdr:from>
    <xdr:to>
      <xdr:col>17</xdr:col>
      <xdr:colOff>428625</xdr:colOff>
      <xdr:row>73</xdr:row>
      <xdr:rowOff>9525</xdr:rowOff>
    </xdr:to>
    <xdr:pic>
      <xdr:nvPicPr>
        <xdr:cNvPr id="3043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</xdr:row>
      <xdr:rowOff>0</xdr:rowOff>
    </xdr:from>
    <xdr:to>
      <xdr:col>17</xdr:col>
      <xdr:colOff>447675</xdr:colOff>
      <xdr:row>73</xdr:row>
      <xdr:rowOff>9525</xdr:rowOff>
    </xdr:to>
    <xdr:pic>
      <xdr:nvPicPr>
        <xdr:cNvPr id="3044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</xdr:row>
      <xdr:rowOff>0</xdr:rowOff>
    </xdr:from>
    <xdr:to>
      <xdr:col>17</xdr:col>
      <xdr:colOff>466725</xdr:colOff>
      <xdr:row>73</xdr:row>
      <xdr:rowOff>9525</xdr:rowOff>
    </xdr:to>
    <xdr:pic>
      <xdr:nvPicPr>
        <xdr:cNvPr id="3045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</xdr:row>
      <xdr:rowOff>0</xdr:rowOff>
    </xdr:from>
    <xdr:to>
      <xdr:col>17</xdr:col>
      <xdr:colOff>485775</xdr:colOff>
      <xdr:row>73</xdr:row>
      <xdr:rowOff>9525</xdr:rowOff>
    </xdr:to>
    <xdr:pic>
      <xdr:nvPicPr>
        <xdr:cNvPr id="3046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</xdr:row>
      <xdr:rowOff>0</xdr:rowOff>
    </xdr:from>
    <xdr:to>
      <xdr:col>17</xdr:col>
      <xdr:colOff>504825</xdr:colOff>
      <xdr:row>73</xdr:row>
      <xdr:rowOff>9525</xdr:rowOff>
    </xdr:to>
    <xdr:pic>
      <xdr:nvPicPr>
        <xdr:cNvPr id="3047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</xdr:row>
      <xdr:rowOff>0</xdr:rowOff>
    </xdr:from>
    <xdr:to>
      <xdr:col>17</xdr:col>
      <xdr:colOff>523875</xdr:colOff>
      <xdr:row>73</xdr:row>
      <xdr:rowOff>9525</xdr:rowOff>
    </xdr:to>
    <xdr:pic>
      <xdr:nvPicPr>
        <xdr:cNvPr id="3048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</xdr:row>
      <xdr:rowOff>0</xdr:rowOff>
    </xdr:from>
    <xdr:to>
      <xdr:col>17</xdr:col>
      <xdr:colOff>542925</xdr:colOff>
      <xdr:row>73</xdr:row>
      <xdr:rowOff>9525</xdr:rowOff>
    </xdr:to>
    <xdr:pic>
      <xdr:nvPicPr>
        <xdr:cNvPr id="3049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</xdr:row>
      <xdr:rowOff>0</xdr:rowOff>
    </xdr:from>
    <xdr:to>
      <xdr:col>17</xdr:col>
      <xdr:colOff>561975</xdr:colOff>
      <xdr:row>73</xdr:row>
      <xdr:rowOff>9525</xdr:rowOff>
    </xdr:to>
    <xdr:pic>
      <xdr:nvPicPr>
        <xdr:cNvPr id="3050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</xdr:row>
      <xdr:rowOff>0</xdr:rowOff>
    </xdr:from>
    <xdr:to>
      <xdr:col>17</xdr:col>
      <xdr:colOff>581025</xdr:colOff>
      <xdr:row>73</xdr:row>
      <xdr:rowOff>9525</xdr:rowOff>
    </xdr:to>
    <xdr:pic>
      <xdr:nvPicPr>
        <xdr:cNvPr id="3051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</xdr:row>
      <xdr:rowOff>0</xdr:rowOff>
    </xdr:from>
    <xdr:to>
      <xdr:col>17</xdr:col>
      <xdr:colOff>600075</xdr:colOff>
      <xdr:row>73</xdr:row>
      <xdr:rowOff>9525</xdr:rowOff>
    </xdr:to>
    <xdr:pic>
      <xdr:nvPicPr>
        <xdr:cNvPr id="3052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</xdr:row>
      <xdr:rowOff>0</xdr:rowOff>
    </xdr:from>
    <xdr:to>
      <xdr:col>17</xdr:col>
      <xdr:colOff>619125</xdr:colOff>
      <xdr:row>73</xdr:row>
      <xdr:rowOff>9525</xdr:rowOff>
    </xdr:to>
    <xdr:pic>
      <xdr:nvPicPr>
        <xdr:cNvPr id="3053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</xdr:row>
      <xdr:rowOff>0</xdr:rowOff>
    </xdr:from>
    <xdr:to>
      <xdr:col>17</xdr:col>
      <xdr:colOff>638175</xdr:colOff>
      <xdr:row>73</xdr:row>
      <xdr:rowOff>9525</xdr:rowOff>
    </xdr:to>
    <xdr:pic>
      <xdr:nvPicPr>
        <xdr:cNvPr id="3054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</xdr:row>
      <xdr:rowOff>0</xdr:rowOff>
    </xdr:from>
    <xdr:to>
      <xdr:col>17</xdr:col>
      <xdr:colOff>657225</xdr:colOff>
      <xdr:row>73</xdr:row>
      <xdr:rowOff>9525</xdr:rowOff>
    </xdr:to>
    <xdr:pic>
      <xdr:nvPicPr>
        <xdr:cNvPr id="3055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</xdr:row>
      <xdr:rowOff>0</xdr:rowOff>
    </xdr:from>
    <xdr:to>
      <xdr:col>17</xdr:col>
      <xdr:colOff>676275</xdr:colOff>
      <xdr:row>73</xdr:row>
      <xdr:rowOff>9525</xdr:rowOff>
    </xdr:to>
    <xdr:pic>
      <xdr:nvPicPr>
        <xdr:cNvPr id="3056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</xdr:row>
      <xdr:rowOff>0</xdr:rowOff>
    </xdr:from>
    <xdr:to>
      <xdr:col>17</xdr:col>
      <xdr:colOff>695325</xdr:colOff>
      <xdr:row>73</xdr:row>
      <xdr:rowOff>9525</xdr:rowOff>
    </xdr:to>
    <xdr:pic>
      <xdr:nvPicPr>
        <xdr:cNvPr id="3057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</xdr:row>
      <xdr:rowOff>0</xdr:rowOff>
    </xdr:from>
    <xdr:to>
      <xdr:col>17</xdr:col>
      <xdr:colOff>714375</xdr:colOff>
      <xdr:row>73</xdr:row>
      <xdr:rowOff>9525</xdr:rowOff>
    </xdr:to>
    <xdr:pic>
      <xdr:nvPicPr>
        <xdr:cNvPr id="3058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</xdr:row>
      <xdr:rowOff>0</xdr:rowOff>
    </xdr:from>
    <xdr:to>
      <xdr:col>17</xdr:col>
      <xdr:colOff>733425</xdr:colOff>
      <xdr:row>73</xdr:row>
      <xdr:rowOff>9525</xdr:rowOff>
    </xdr:to>
    <xdr:pic>
      <xdr:nvPicPr>
        <xdr:cNvPr id="3059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9525</xdr:colOff>
      <xdr:row>74</xdr:row>
      <xdr:rowOff>9525</xdr:rowOff>
    </xdr:to>
    <xdr:pic>
      <xdr:nvPicPr>
        <xdr:cNvPr id="3060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74</xdr:row>
      <xdr:rowOff>0</xdr:rowOff>
    </xdr:from>
    <xdr:to>
      <xdr:col>17</xdr:col>
      <xdr:colOff>28575</xdr:colOff>
      <xdr:row>74</xdr:row>
      <xdr:rowOff>9525</xdr:rowOff>
    </xdr:to>
    <xdr:pic>
      <xdr:nvPicPr>
        <xdr:cNvPr id="3061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74</xdr:row>
      <xdr:rowOff>0</xdr:rowOff>
    </xdr:from>
    <xdr:to>
      <xdr:col>17</xdr:col>
      <xdr:colOff>47625</xdr:colOff>
      <xdr:row>74</xdr:row>
      <xdr:rowOff>9525</xdr:rowOff>
    </xdr:to>
    <xdr:pic>
      <xdr:nvPicPr>
        <xdr:cNvPr id="3062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74</xdr:row>
      <xdr:rowOff>0</xdr:rowOff>
    </xdr:from>
    <xdr:to>
      <xdr:col>17</xdr:col>
      <xdr:colOff>66675</xdr:colOff>
      <xdr:row>74</xdr:row>
      <xdr:rowOff>9525</xdr:rowOff>
    </xdr:to>
    <xdr:pic>
      <xdr:nvPicPr>
        <xdr:cNvPr id="3063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74</xdr:row>
      <xdr:rowOff>0</xdr:rowOff>
    </xdr:from>
    <xdr:to>
      <xdr:col>17</xdr:col>
      <xdr:colOff>85725</xdr:colOff>
      <xdr:row>74</xdr:row>
      <xdr:rowOff>9525</xdr:rowOff>
    </xdr:to>
    <xdr:pic>
      <xdr:nvPicPr>
        <xdr:cNvPr id="3064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74</xdr:row>
      <xdr:rowOff>0</xdr:rowOff>
    </xdr:from>
    <xdr:to>
      <xdr:col>17</xdr:col>
      <xdr:colOff>104775</xdr:colOff>
      <xdr:row>74</xdr:row>
      <xdr:rowOff>9525</xdr:rowOff>
    </xdr:to>
    <xdr:pic>
      <xdr:nvPicPr>
        <xdr:cNvPr id="3065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74</xdr:row>
      <xdr:rowOff>0</xdr:rowOff>
    </xdr:from>
    <xdr:to>
      <xdr:col>17</xdr:col>
      <xdr:colOff>123825</xdr:colOff>
      <xdr:row>74</xdr:row>
      <xdr:rowOff>9525</xdr:rowOff>
    </xdr:to>
    <xdr:pic>
      <xdr:nvPicPr>
        <xdr:cNvPr id="3066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74</xdr:row>
      <xdr:rowOff>0</xdr:rowOff>
    </xdr:from>
    <xdr:to>
      <xdr:col>17</xdr:col>
      <xdr:colOff>142875</xdr:colOff>
      <xdr:row>74</xdr:row>
      <xdr:rowOff>9525</xdr:rowOff>
    </xdr:to>
    <xdr:pic>
      <xdr:nvPicPr>
        <xdr:cNvPr id="3067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74</xdr:row>
      <xdr:rowOff>0</xdr:rowOff>
    </xdr:from>
    <xdr:to>
      <xdr:col>17</xdr:col>
      <xdr:colOff>161925</xdr:colOff>
      <xdr:row>74</xdr:row>
      <xdr:rowOff>9525</xdr:rowOff>
    </xdr:to>
    <xdr:pic>
      <xdr:nvPicPr>
        <xdr:cNvPr id="3068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74</xdr:row>
      <xdr:rowOff>0</xdr:rowOff>
    </xdr:from>
    <xdr:to>
      <xdr:col>17</xdr:col>
      <xdr:colOff>180975</xdr:colOff>
      <xdr:row>74</xdr:row>
      <xdr:rowOff>9525</xdr:rowOff>
    </xdr:to>
    <xdr:pic>
      <xdr:nvPicPr>
        <xdr:cNvPr id="3069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74</xdr:row>
      <xdr:rowOff>0</xdr:rowOff>
    </xdr:from>
    <xdr:to>
      <xdr:col>17</xdr:col>
      <xdr:colOff>200025</xdr:colOff>
      <xdr:row>74</xdr:row>
      <xdr:rowOff>9525</xdr:rowOff>
    </xdr:to>
    <xdr:pic>
      <xdr:nvPicPr>
        <xdr:cNvPr id="3070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74</xdr:row>
      <xdr:rowOff>0</xdr:rowOff>
    </xdr:from>
    <xdr:to>
      <xdr:col>17</xdr:col>
      <xdr:colOff>219075</xdr:colOff>
      <xdr:row>74</xdr:row>
      <xdr:rowOff>9525</xdr:rowOff>
    </xdr:to>
    <xdr:pic>
      <xdr:nvPicPr>
        <xdr:cNvPr id="3071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74</xdr:row>
      <xdr:rowOff>0</xdr:rowOff>
    </xdr:from>
    <xdr:to>
      <xdr:col>17</xdr:col>
      <xdr:colOff>238125</xdr:colOff>
      <xdr:row>74</xdr:row>
      <xdr:rowOff>9525</xdr:rowOff>
    </xdr:to>
    <xdr:pic>
      <xdr:nvPicPr>
        <xdr:cNvPr id="3072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74</xdr:row>
      <xdr:rowOff>0</xdr:rowOff>
    </xdr:from>
    <xdr:to>
      <xdr:col>17</xdr:col>
      <xdr:colOff>257175</xdr:colOff>
      <xdr:row>74</xdr:row>
      <xdr:rowOff>9525</xdr:rowOff>
    </xdr:to>
    <xdr:pic>
      <xdr:nvPicPr>
        <xdr:cNvPr id="3073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74</xdr:row>
      <xdr:rowOff>0</xdr:rowOff>
    </xdr:from>
    <xdr:to>
      <xdr:col>17</xdr:col>
      <xdr:colOff>276225</xdr:colOff>
      <xdr:row>74</xdr:row>
      <xdr:rowOff>9525</xdr:rowOff>
    </xdr:to>
    <xdr:pic>
      <xdr:nvPicPr>
        <xdr:cNvPr id="3074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74</xdr:row>
      <xdr:rowOff>0</xdr:rowOff>
    </xdr:from>
    <xdr:to>
      <xdr:col>17</xdr:col>
      <xdr:colOff>295275</xdr:colOff>
      <xdr:row>74</xdr:row>
      <xdr:rowOff>9525</xdr:rowOff>
    </xdr:to>
    <xdr:pic>
      <xdr:nvPicPr>
        <xdr:cNvPr id="3075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74</xdr:row>
      <xdr:rowOff>0</xdr:rowOff>
    </xdr:from>
    <xdr:to>
      <xdr:col>17</xdr:col>
      <xdr:colOff>314325</xdr:colOff>
      <xdr:row>74</xdr:row>
      <xdr:rowOff>9525</xdr:rowOff>
    </xdr:to>
    <xdr:pic>
      <xdr:nvPicPr>
        <xdr:cNvPr id="3076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74</xdr:row>
      <xdr:rowOff>0</xdr:rowOff>
    </xdr:from>
    <xdr:to>
      <xdr:col>17</xdr:col>
      <xdr:colOff>333375</xdr:colOff>
      <xdr:row>74</xdr:row>
      <xdr:rowOff>9525</xdr:rowOff>
    </xdr:to>
    <xdr:pic>
      <xdr:nvPicPr>
        <xdr:cNvPr id="3077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74</xdr:row>
      <xdr:rowOff>0</xdr:rowOff>
    </xdr:from>
    <xdr:to>
      <xdr:col>17</xdr:col>
      <xdr:colOff>352425</xdr:colOff>
      <xdr:row>74</xdr:row>
      <xdr:rowOff>9525</xdr:rowOff>
    </xdr:to>
    <xdr:pic>
      <xdr:nvPicPr>
        <xdr:cNvPr id="3078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74</xdr:row>
      <xdr:rowOff>0</xdr:rowOff>
    </xdr:from>
    <xdr:to>
      <xdr:col>17</xdr:col>
      <xdr:colOff>371475</xdr:colOff>
      <xdr:row>74</xdr:row>
      <xdr:rowOff>9525</xdr:rowOff>
    </xdr:to>
    <xdr:pic>
      <xdr:nvPicPr>
        <xdr:cNvPr id="3079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74</xdr:row>
      <xdr:rowOff>0</xdr:rowOff>
    </xdr:from>
    <xdr:to>
      <xdr:col>17</xdr:col>
      <xdr:colOff>390525</xdr:colOff>
      <xdr:row>74</xdr:row>
      <xdr:rowOff>9525</xdr:rowOff>
    </xdr:to>
    <xdr:pic>
      <xdr:nvPicPr>
        <xdr:cNvPr id="3080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74</xdr:row>
      <xdr:rowOff>0</xdr:rowOff>
    </xdr:from>
    <xdr:to>
      <xdr:col>17</xdr:col>
      <xdr:colOff>409575</xdr:colOff>
      <xdr:row>74</xdr:row>
      <xdr:rowOff>9525</xdr:rowOff>
    </xdr:to>
    <xdr:pic>
      <xdr:nvPicPr>
        <xdr:cNvPr id="3081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74</xdr:row>
      <xdr:rowOff>0</xdr:rowOff>
    </xdr:from>
    <xdr:to>
      <xdr:col>17</xdr:col>
      <xdr:colOff>428625</xdr:colOff>
      <xdr:row>74</xdr:row>
      <xdr:rowOff>9525</xdr:rowOff>
    </xdr:to>
    <xdr:pic>
      <xdr:nvPicPr>
        <xdr:cNvPr id="3082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74</xdr:row>
      <xdr:rowOff>0</xdr:rowOff>
    </xdr:from>
    <xdr:to>
      <xdr:col>17</xdr:col>
      <xdr:colOff>447675</xdr:colOff>
      <xdr:row>74</xdr:row>
      <xdr:rowOff>9525</xdr:rowOff>
    </xdr:to>
    <xdr:pic>
      <xdr:nvPicPr>
        <xdr:cNvPr id="3083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74</xdr:row>
      <xdr:rowOff>0</xdr:rowOff>
    </xdr:from>
    <xdr:to>
      <xdr:col>17</xdr:col>
      <xdr:colOff>466725</xdr:colOff>
      <xdr:row>74</xdr:row>
      <xdr:rowOff>9525</xdr:rowOff>
    </xdr:to>
    <xdr:pic>
      <xdr:nvPicPr>
        <xdr:cNvPr id="3084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74</xdr:row>
      <xdr:rowOff>0</xdr:rowOff>
    </xdr:from>
    <xdr:to>
      <xdr:col>17</xdr:col>
      <xdr:colOff>485775</xdr:colOff>
      <xdr:row>74</xdr:row>
      <xdr:rowOff>9525</xdr:rowOff>
    </xdr:to>
    <xdr:pic>
      <xdr:nvPicPr>
        <xdr:cNvPr id="3085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74</xdr:row>
      <xdr:rowOff>0</xdr:rowOff>
    </xdr:from>
    <xdr:to>
      <xdr:col>17</xdr:col>
      <xdr:colOff>504825</xdr:colOff>
      <xdr:row>74</xdr:row>
      <xdr:rowOff>9525</xdr:rowOff>
    </xdr:to>
    <xdr:pic>
      <xdr:nvPicPr>
        <xdr:cNvPr id="3086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74</xdr:row>
      <xdr:rowOff>0</xdr:rowOff>
    </xdr:from>
    <xdr:to>
      <xdr:col>17</xdr:col>
      <xdr:colOff>523875</xdr:colOff>
      <xdr:row>74</xdr:row>
      <xdr:rowOff>9525</xdr:rowOff>
    </xdr:to>
    <xdr:pic>
      <xdr:nvPicPr>
        <xdr:cNvPr id="308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74</xdr:row>
      <xdr:rowOff>0</xdr:rowOff>
    </xdr:from>
    <xdr:to>
      <xdr:col>17</xdr:col>
      <xdr:colOff>542925</xdr:colOff>
      <xdr:row>74</xdr:row>
      <xdr:rowOff>9525</xdr:rowOff>
    </xdr:to>
    <xdr:pic>
      <xdr:nvPicPr>
        <xdr:cNvPr id="308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74</xdr:row>
      <xdr:rowOff>0</xdr:rowOff>
    </xdr:from>
    <xdr:to>
      <xdr:col>17</xdr:col>
      <xdr:colOff>561975</xdr:colOff>
      <xdr:row>74</xdr:row>
      <xdr:rowOff>9525</xdr:rowOff>
    </xdr:to>
    <xdr:pic>
      <xdr:nvPicPr>
        <xdr:cNvPr id="308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74</xdr:row>
      <xdr:rowOff>0</xdr:rowOff>
    </xdr:from>
    <xdr:to>
      <xdr:col>17</xdr:col>
      <xdr:colOff>581025</xdr:colOff>
      <xdr:row>74</xdr:row>
      <xdr:rowOff>9525</xdr:rowOff>
    </xdr:to>
    <xdr:pic>
      <xdr:nvPicPr>
        <xdr:cNvPr id="309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74</xdr:row>
      <xdr:rowOff>0</xdr:rowOff>
    </xdr:from>
    <xdr:to>
      <xdr:col>17</xdr:col>
      <xdr:colOff>600075</xdr:colOff>
      <xdr:row>74</xdr:row>
      <xdr:rowOff>9525</xdr:rowOff>
    </xdr:to>
    <xdr:pic>
      <xdr:nvPicPr>
        <xdr:cNvPr id="309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74</xdr:row>
      <xdr:rowOff>0</xdr:rowOff>
    </xdr:from>
    <xdr:to>
      <xdr:col>17</xdr:col>
      <xdr:colOff>619125</xdr:colOff>
      <xdr:row>74</xdr:row>
      <xdr:rowOff>9525</xdr:rowOff>
    </xdr:to>
    <xdr:pic>
      <xdr:nvPicPr>
        <xdr:cNvPr id="309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74</xdr:row>
      <xdr:rowOff>0</xdr:rowOff>
    </xdr:from>
    <xdr:to>
      <xdr:col>17</xdr:col>
      <xdr:colOff>638175</xdr:colOff>
      <xdr:row>74</xdr:row>
      <xdr:rowOff>9525</xdr:rowOff>
    </xdr:to>
    <xdr:pic>
      <xdr:nvPicPr>
        <xdr:cNvPr id="309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74</xdr:row>
      <xdr:rowOff>0</xdr:rowOff>
    </xdr:from>
    <xdr:to>
      <xdr:col>17</xdr:col>
      <xdr:colOff>657225</xdr:colOff>
      <xdr:row>74</xdr:row>
      <xdr:rowOff>9525</xdr:rowOff>
    </xdr:to>
    <xdr:pic>
      <xdr:nvPicPr>
        <xdr:cNvPr id="309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74</xdr:row>
      <xdr:rowOff>0</xdr:rowOff>
    </xdr:from>
    <xdr:to>
      <xdr:col>17</xdr:col>
      <xdr:colOff>676275</xdr:colOff>
      <xdr:row>74</xdr:row>
      <xdr:rowOff>9525</xdr:rowOff>
    </xdr:to>
    <xdr:pic>
      <xdr:nvPicPr>
        <xdr:cNvPr id="309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74</xdr:row>
      <xdr:rowOff>0</xdr:rowOff>
    </xdr:from>
    <xdr:to>
      <xdr:col>17</xdr:col>
      <xdr:colOff>695325</xdr:colOff>
      <xdr:row>74</xdr:row>
      <xdr:rowOff>9525</xdr:rowOff>
    </xdr:to>
    <xdr:pic>
      <xdr:nvPicPr>
        <xdr:cNvPr id="309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74</xdr:row>
      <xdr:rowOff>0</xdr:rowOff>
    </xdr:from>
    <xdr:to>
      <xdr:col>17</xdr:col>
      <xdr:colOff>714375</xdr:colOff>
      <xdr:row>74</xdr:row>
      <xdr:rowOff>9525</xdr:rowOff>
    </xdr:to>
    <xdr:pic>
      <xdr:nvPicPr>
        <xdr:cNvPr id="309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74</xdr:row>
      <xdr:rowOff>0</xdr:rowOff>
    </xdr:from>
    <xdr:to>
      <xdr:col>17</xdr:col>
      <xdr:colOff>733425</xdr:colOff>
      <xdr:row>74</xdr:row>
      <xdr:rowOff>9525</xdr:rowOff>
    </xdr:to>
    <xdr:pic>
      <xdr:nvPicPr>
        <xdr:cNvPr id="309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74</xdr:row>
      <xdr:rowOff>0</xdr:rowOff>
    </xdr:from>
    <xdr:to>
      <xdr:col>17</xdr:col>
      <xdr:colOff>752475</xdr:colOff>
      <xdr:row>74</xdr:row>
      <xdr:rowOff>9525</xdr:rowOff>
    </xdr:to>
    <xdr:pic>
      <xdr:nvPicPr>
        <xdr:cNvPr id="309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10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10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10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10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10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10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10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10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10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10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11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11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11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11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11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11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11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11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11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119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120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121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122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123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124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125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126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127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128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129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130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131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132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133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134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135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136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137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138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139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140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141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142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143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144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145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146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147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148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149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150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151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152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153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154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155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156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157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158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159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16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16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162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163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164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165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166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167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168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169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170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171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172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173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174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175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176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177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178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179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180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181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182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183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184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185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186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187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188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189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190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191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192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193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194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195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196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197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198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199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200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201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202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203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204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205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206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207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208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209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210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211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212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213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214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215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216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217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218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219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220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221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22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22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22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22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22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22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22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22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23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23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23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23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23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23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23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23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23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23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24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24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24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24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24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24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24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24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24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24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25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25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25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25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254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255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256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257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258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259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260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261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262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3263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3264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3265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3266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3267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3268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3269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3270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3271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3272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3273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3274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3275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3276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3277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3278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3279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3280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3281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3282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3283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3284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3285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3286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3287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3288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3289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3290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29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29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29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29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29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29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29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29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29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30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30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30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303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304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305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306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307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308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309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310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311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312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313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314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315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316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317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318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319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320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321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322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323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324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325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326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327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328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329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330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331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332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333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334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335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336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337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338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339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340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341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342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343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3344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3345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3346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3347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3348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3349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3350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3351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3352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3353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3354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3355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3356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3357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3358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3359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3360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3361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3362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3363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3364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3365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3366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3367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3368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3369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3370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3371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3372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3373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3374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3375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3376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3377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3378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3379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3380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3381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3382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3383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3384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3385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3386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3387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3388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3389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3390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3391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3392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3393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3394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3395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3396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3397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3398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3399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3400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3401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3402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3403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3404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3405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3406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3407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3408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3409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3410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3411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3412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3413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3414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3415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3416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3417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3418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3419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3420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3421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3422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3423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3424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3425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3426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3427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3428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3429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3430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3431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3432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3433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3434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3435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3436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3437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3438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3439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3440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3441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3442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3443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3444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3445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3446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9525</xdr:colOff>
      <xdr:row>125</xdr:row>
      <xdr:rowOff>9525</xdr:rowOff>
    </xdr:to>
    <xdr:pic>
      <xdr:nvPicPr>
        <xdr:cNvPr id="3447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125</xdr:row>
      <xdr:rowOff>0</xdr:rowOff>
    </xdr:from>
    <xdr:to>
      <xdr:col>17</xdr:col>
      <xdr:colOff>28575</xdr:colOff>
      <xdr:row>125</xdr:row>
      <xdr:rowOff>9525</xdr:rowOff>
    </xdr:to>
    <xdr:pic>
      <xdr:nvPicPr>
        <xdr:cNvPr id="3448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125</xdr:row>
      <xdr:rowOff>0</xdr:rowOff>
    </xdr:from>
    <xdr:to>
      <xdr:col>17</xdr:col>
      <xdr:colOff>47625</xdr:colOff>
      <xdr:row>125</xdr:row>
      <xdr:rowOff>9525</xdr:rowOff>
    </xdr:to>
    <xdr:pic>
      <xdr:nvPicPr>
        <xdr:cNvPr id="3449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125</xdr:row>
      <xdr:rowOff>0</xdr:rowOff>
    </xdr:from>
    <xdr:to>
      <xdr:col>17</xdr:col>
      <xdr:colOff>66675</xdr:colOff>
      <xdr:row>125</xdr:row>
      <xdr:rowOff>9525</xdr:rowOff>
    </xdr:to>
    <xdr:pic>
      <xdr:nvPicPr>
        <xdr:cNvPr id="3450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125</xdr:row>
      <xdr:rowOff>0</xdr:rowOff>
    </xdr:from>
    <xdr:to>
      <xdr:col>17</xdr:col>
      <xdr:colOff>85725</xdr:colOff>
      <xdr:row>125</xdr:row>
      <xdr:rowOff>9525</xdr:rowOff>
    </xdr:to>
    <xdr:pic>
      <xdr:nvPicPr>
        <xdr:cNvPr id="3451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125</xdr:row>
      <xdr:rowOff>0</xdr:rowOff>
    </xdr:from>
    <xdr:to>
      <xdr:col>17</xdr:col>
      <xdr:colOff>104775</xdr:colOff>
      <xdr:row>125</xdr:row>
      <xdr:rowOff>9525</xdr:rowOff>
    </xdr:to>
    <xdr:pic>
      <xdr:nvPicPr>
        <xdr:cNvPr id="3452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125</xdr:row>
      <xdr:rowOff>0</xdr:rowOff>
    </xdr:from>
    <xdr:to>
      <xdr:col>17</xdr:col>
      <xdr:colOff>123825</xdr:colOff>
      <xdr:row>125</xdr:row>
      <xdr:rowOff>9525</xdr:rowOff>
    </xdr:to>
    <xdr:pic>
      <xdr:nvPicPr>
        <xdr:cNvPr id="3453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125</xdr:row>
      <xdr:rowOff>0</xdr:rowOff>
    </xdr:from>
    <xdr:to>
      <xdr:col>17</xdr:col>
      <xdr:colOff>142875</xdr:colOff>
      <xdr:row>125</xdr:row>
      <xdr:rowOff>9525</xdr:rowOff>
    </xdr:to>
    <xdr:pic>
      <xdr:nvPicPr>
        <xdr:cNvPr id="3454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125</xdr:row>
      <xdr:rowOff>0</xdr:rowOff>
    </xdr:from>
    <xdr:to>
      <xdr:col>17</xdr:col>
      <xdr:colOff>161925</xdr:colOff>
      <xdr:row>125</xdr:row>
      <xdr:rowOff>9525</xdr:rowOff>
    </xdr:to>
    <xdr:pic>
      <xdr:nvPicPr>
        <xdr:cNvPr id="3455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125</xdr:row>
      <xdr:rowOff>0</xdr:rowOff>
    </xdr:from>
    <xdr:to>
      <xdr:col>17</xdr:col>
      <xdr:colOff>180975</xdr:colOff>
      <xdr:row>125</xdr:row>
      <xdr:rowOff>9525</xdr:rowOff>
    </xdr:to>
    <xdr:pic>
      <xdr:nvPicPr>
        <xdr:cNvPr id="3456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125</xdr:row>
      <xdr:rowOff>0</xdr:rowOff>
    </xdr:from>
    <xdr:to>
      <xdr:col>17</xdr:col>
      <xdr:colOff>200025</xdr:colOff>
      <xdr:row>125</xdr:row>
      <xdr:rowOff>9525</xdr:rowOff>
    </xdr:to>
    <xdr:pic>
      <xdr:nvPicPr>
        <xdr:cNvPr id="3457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125</xdr:row>
      <xdr:rowOff>0</xdr:rowOff>
    </xdr:from>
    <xdr:to>
      <xdr:col>17</xdr:col>
      <xdr:colOff>219075</xdr:colOff>
      <xdr:row>125</xdr:row>
      <xdr:rowOff>9525</xdr:rowOff>
    </xdr:to>
    <xdr:pic>
      <xdr:nvPicPr>
        <xdr:cNvPr id="3458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125</xdr:row>
      <xdr:rowOff>0</xdr:rowOff>
    </xdr:from>
    <xdr:to>
      <xdr:col>17</xdr:col>
      <xdr:colOff>238125</xdr:colOff>
      <xdr:row>125</xdr:row>
      <xdr:rowOff>9525</xdr:rowOff>
    </xdr:to>
    <xdr:pic>
      <xdr:nvPicPr>
        <xdr:cNvPr id="3459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125</xdr:row>
      <xdr:rowOff>0</xdr:rowOff>
    </xdr:from>
    <xdr:to>
      <xdr:col>17</xdr:col>
      <xdr:colOff>257175</xdr:colOff>
      <xdr:row>125</xdr:row>
      <xdr:rowOff>9525</xdr:rowOff>
    </xdr:to>
    <xdr:pic>
      <xdr:nvPicPr>
        <xdr:cNvPr id="3460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125</xdr:row>
      <xdr:rowOff>0</xdr:rowOff>
    </xdr:from>
    <xdr:to>
      <xdr:col>17</xdr:col>
      <xdr:colOff>276225</xdr:colOff>
      <xdr:row>125</xdr:row>
      <xdr:rowOff>9525</xdr:rowOff>
    </xdr:to>
    <xdr:pic>
      <xdr:nvPicPr>
        <xdr:cNvPr id="3461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125</xdr:row>
      <xdr:rowOff>0</xdr:rowOff>
    </xdr:from>
    <xdr:to>
      <xdr:col>17</xdr:col>
      <xdr:colOff>295275</xdr:colOff>
      <xdr:row>125</xdr:row>
      <xdr:rowOff>9525</xdr:rowOff>
    </xdr:to>
    <xdr:pic>
      <xdr:nvPicPr>
        <xdr:cNvPr id="3462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125</xdr:row>
      <xdr:rowOff>0</xdr:rowOff>
    </xdr:from>
    <xdr:to>
      <xdr:col>17</xdr:col>
      <xdr:colOff>314325</xdr:colOff>
      <xdr:row>125</xdr:row>
      <xdr:rowOff>9525</xdr:rowOff>
    </xdr:to>
    <xdr:pic>
      <xdr:nvPicPr>
        <xdr:cNvPr id="3463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125</xdr:row>
      <xdr:rowOff>0</xdr:rowOff>
    </xdr:from>
    <xdr:to>
      <xdr:col>17</xdr:col>
      <xdr:colOff>333375</xdr:colOff>
      <xdr:row>125</xdr:row>
      <xdr:rowOff>9525</xdr:rowOff>
    </xdr:to>
    <xdr:pic>
      <xdr:nvPicPr>
        <xdr:cNvPr id="3464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125</xdr:row>
      <xdr:rowOff>0</xdr:rowOff>
    </xdr:from>
    <xdr:to>
      <xdr:col>17</xdr:col>
      <xdr:colOff>352425</xdr:colOff>
      <xdr:row>125</xdr:row>
      <xdr:rowOff>9525</xdr:rowOff>
    </xdr:to>
    <xdr:pic>
      <xdr:nvPicPr>
        <xdr:cNvPr id="3465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125</xdr:row>
      <xdr:rowOff>0</xdr:rowOff>
    </xdr:from>
    <xdr:to>
      <xdr:col>17</xdr:col>
      <xdr:colOff>371475</xdr:colOff>
      <xdr:row>125</xdr:row>
      <xdr:rowOff>9525</xdr:rowOff>
    </xdr:to>
    <xdr:pic>
      <xdr:nvPicPr>
        <xdr:cNvPr id="3466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125</xdr:row>
      <xdr:rowOff>0</xdr:rowOff>
    </xdr:from>
    <xdr:to>
      <xdr:col>17</xdr:col>
      <xdr:colOff>390525</xdr:colOff>
      <xdr:row>125</xdr:row>
      <xdr:rowOff>9525</xdr:rowOff>
    </xdr:to>
    <xdr:pic>
      <xdr:nvPicPr>
        <xdr:cNvPr id="3467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125</xdr:row>
      <xdr:rowOff>0</xdr:rowOff>
    </xdr:from>
    <xdr:to>
      <xdr:col>17</xdr:col>
      <xdr:colOff>409575</xdr:colOff>
      <xdr:row>125</xdr:row>
      <xdr:rowOff>9525</xdr:rowOff>
    </xdr:to>
    <xdr:pic>
      <xdr:nvPicPr>
        <xdr:cNvPr id="3468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125</xdr:row>
      <xdr:rowOff>0</xdr:rowOff>
    </xdr:from>
    <xdr:to>
      <xdr:col>17</xdr:col>
      <xdr:colOff>428625</xdr:colOff>
      <xdr:row>125</xdr:row>
      <xdr:rowOff>9525</xdr:rowOff>
    </xdr:to>
    <xdr:pic>
      <xdr:nvPicPr>
        <xdr:cNvPr id="3469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125</xdr:row>
      <xdr:rowOff>0</xdr:rowOff>
    </xdr:from>
    <xdr:to>
      <xdr:col>17</xdr:col>
      <xdr:colOff>447675</xdr:colOff>
      <xdr:row>125</xdr:row>
      <xdr:rowOff>9525</xdr:rowOff>
    </xdr:to>
    <xdr:pic>
      <xdr:nvPicPr>
        <xdr:cNvPr id="3470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125</xdr:row>
      <xdr:rowOff>0</xdr:rowOff>
    </xdr:from>
    <xdr:to>
      <xdr:col>17</xdr:col>
      <xdr:colOff>466725</xdr:colOff>
      <xdr:row>125</xdr:row>
      <xdr:rowOff>9525</xdr:rowOff>
    </xdr:to>
    <xdr:pic>
      <xdr:nvPicPr>
        <xdr:cNvPr id="3471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125</xdr:row>
      <xdr:rowOff>0</xdr:rowOff>
    </xdr:from>
    <xdr:to>
      <xdr:col>17</xdr:col>
      <xdr:colOff>485775</xdr:colOff>
      <xdr:row>125</xdr:row>
      <xdr:rowOff>9525</xdr:rowOff>
    </xdr:to>
    <xdr:pic>
      <xdr:nvPicPr>
        <xdr:cNvPr id="3472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125</xdr:row>
      <xdr:rowOff>0</xdr:rowOff>
    </xdr:from>
    <xdr:to>
      <xdr:col>17</xdr:col>
      <xdr:colOff>504825</xdr:colOff>
      <xdr:row>125</xdr:row>
      <xdr:rowOff>9525</xdr:rowOff>
    </xdr:to>
    <xdr:pic>
      <xdr:nvPicPr>
        <xdr:cNvPr id="3473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125</xdr:row>
      <xdr:rowOff>0</xdr:rowOff>
    </xdr:from>
    <xdr:to>
      <xdr:col>17</xdr:col>
      <xdr:colOff>523875</xdr:colOff>
      <xdr:row>125</xdr:row>
      <xdr:rowOff>9525</xdr:rowOff>
    </xdr:to>
    <xdr:pic>
      <xdr:nvPicPr>
        <xdr:cNvPr id="3474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125</xdr:row>
      <xdr:rowOff>0</xdr:rowOff>
    </xdr:from>
    <xdr:to>
      <xdr:col>17</xdr:col>
      <xdr:colOff>542925</xdr:colOff>
      <xdr:row>125</xdr:row>
      <xdr:rowOff>9525</xdr:rowOff>
    </xdr:to>
    <xdr:pic>
      <xdr:nvPicPr>
        <xdr:cNvPr id="3475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125</xdr:row>
      <xdr:rowOff>0</xdr:rowOff>
    </xdr:from>
    <xdr:to>
      <xdr:col>17</xdr:col>
      <xdr:colOff>561975</xdr:colOff>
      <xdr:row>125</xdr:row>
      <xdr:rowOff>9525</xdr:rowOff>
    </xdr:to>
    <xdr:pic>
      <xdr:nvPicPr>
        <xdr:cNvPr id="3476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125</xdr:row>
      <xdr:rowOff>0</xdr:rowOff>
    </xdr:from>
    <xdr:to>
      <xdr:col>17</xdr:col>
      <xdr:colOff>581025</xdr:colOff>
      <xdr:row>125</xdr:row>
      <xdr:rowOff>9525</xdr:rowOff>
    </xdr:to>
    <xdr:pic>
      <xdr:nvPicPr>
        <xdr:cNvPr id="3477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125</xdr:row>
      <xdr:rowOff>0</xdr:rowOff>
    </xdr:from>
    <xdr:to>
      <xdr:col>17</xdr:col>
      <xdr:colOff>600075</xdr:colOff>
      <xdr:row>125</xdr:row>
      <xdr:rowOff>9525</xdr:rowOff>
    </xdr:to>
    <xdr:pic>
      <xdr:nvPicPr>
        <xdr:cNvPr id="3478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125</xdr:row>
      <xdr:rowOff>0</xdr:rowOff>
    </xdr:from>
    <xdr:to>
      <xdr:col>17</xdr:col>
      <xdr:colOff>619125</xdr:colOff>
      <xdr:row>125</xdr:row>
      <xdr:rowOff>9525</xdr:rowOff>
    </xdr:to>
    <xdr:pic>
      <xdr:nvPicPr>
        <xdr:cNvPr id="3479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125</xdr:row>
      <xdr:rowOff>0</xdr:rowOff>
    </xdr:from>
    <xdr:to>
      <xdr:col>17</xdr:col>
      <xdr:colOff>638175</xdr:colOff>
      <xdr:row>125</xdr:row>
      <xdr:rowOff>9525</xdr:rowOff>
    </xdr:to>
    <xdr:pic>
      <xdr:nvPicPr>
        <xdr:cNvPr id="3480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125</xdr:row>
      <xdr:rowOff>0</xdr:rowOff>
    </xdr:from>
    <xdr:to>
      <xdr:col>17</xdr:col>
      <xdr:colOff>657225</xdr:colOff>
      <xdr:row>125</xdr:row>
      <xdr:rowOff>9525</xdr:rowOff>
    </xdr:to>
    <xdr:pic>
      <xdr:nvPicPr>
        <xdr:cNvPr id="3481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125</xdr:row>
      <xdr:rowOff>0</xdr:rowOff>
    </xdr:from>
    <xdr:to>
      <xdr:col>17</xdr:col>
      <xdr:colOff>676275</xdr:colOff>
      <xdr:row>125</xdr:row>
      <xdr:rowOff>9525</xdr:rowOff>
    </xdr:to>
    <xdr:pic>
      <xdr:nvPicPr>
        <xdr:cNvPr id="3482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125</xdr:row>
      <xdr:rowOff>0</xdr:rowOff>
    </xdr:from>
    <xdr:to>
      <xdr:col>17</xdr:col>
      <xdr:colOff>695325</xdr:colOff>
      <xdr:row>125</xdr:row>
      <xdr:rowOff>9525</xdr:rowOff>
    </xdr:to>
    <xdr:pic>
      <xdr:nvPicPr>
        <xdr:cNvPr id="3483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125</xdr:row>
      <xdr:rowOff>0</xdr:rowOff>
    </xdr:from>
    <xdr:to>
      <xdr:col>17</xdr:col>
      <xdr:colOff>714375</xdr:colOff>
      <xdr:row>125</xdr:row>
      <xdr:rowOff>9525</xdr:rowOff>
    </xdr:to>
    <xdr:pic>
      <xdr:nvPicPr>
        <xdr:cNvPr id="3484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125</xdr:row>
      <xdr:rowOff>0</xdr:rowOff>
    </xdr:from>
    <xdr:to>
      <xdr:col>17</xdr:col>
      <xdr:colOff>733425</xdr:colOff>
      <xdr:row>125</xdr:row>
      <xdr:rowOff>9525</xdr:rowOff>
    </xdr:to>
    <xdr:pic>
      <xdr:nvPicPr>
        <xdr:cNvPr id="3485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125</xdr:row>
      <xdr:rowOff>0</xdr:rowOff>
    </xdr:from>
    <xdr:to>
      <xdr:col>17</xdr:col>
      <xdr:colOff>752475</xdr:colOff>
      <xdr:row>125</xdr:row>
      <xdr:rowOff>9525</xdr:rowOff>
    </xdr:to>
    <xdr:pic>
      <xdr:nvPicPr>
        <xdr:cNvPr id="3486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487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488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489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490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491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492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493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494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495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496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497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498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499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500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501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502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503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504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505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506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507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508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509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510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511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512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513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514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515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516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517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518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519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520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521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522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523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524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525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526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527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3528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3529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3530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3531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3532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3533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3534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3535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3536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3537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3538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3539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3540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3541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3542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3543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3544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3545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3546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3547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3548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3549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3550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3551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3552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3553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3554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3555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723</xdr:row>
      <xdr:rowOff>0</xdr:rowOff>
    </xdr:from>
    <xdr:to>
      <xdr:col>17</xdr:col>
      <xdr:colOff>1323975</xdr:colOff>
      <xdr:row>723</xdr:row>
      <xdr:rowOff>9525</xdr:rowOff>
    </xdr:to>
    <xdr:pic>
      <xdr:nvPicPr>
        <xdr:cNvPr id="3556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723</xdr:row>
      <xdr:rowOff>0</xdr:rowOff>
    </xdr:from>
    <xdr:to>
      <xdr:col>17</xdr:col>
      <xdr:colOff>1343025</xdr:colOff>
      <xdr:row>723</xdr:row>
      <xdr:rowOff>9525</xdr:rowOff>
    </xdr:to>
    <xdr:pic>
      <xdr:nvPicPr>
        <xdr:cNvPr id="3557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723</xdr:row>
      <xdr:rowOff>0</xdr:rowOff>
    </xdr:from>
    <xdr:to>
      <xdr:col>17</xdr:col>
      <xdr:colOff>1362075</xdr:colOff>
      <xdr:row>723</xdr:row>
      <xdr:rowOff>9525</xdr:rowOff>
    </xdr:to>
    <xdr:pic>
      <xdr:nvPicPr>
        <xdr:cNvPr id="3558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723</xdr:row>
      <xdr:rowOff>0</xdr:rowOff>
    </xdr:from>
    <xdr:to>
      <xdr:col>17</xdr:col>
      <xdr:colOff>1381125</xdr:colOff>
      <xdr:row>723</xdr:row>
      <xdr:rowOff>9525</xdr:rowOff>
    </xdr:to>
    <xdr:pic>
      <xdr:nvPicPr>
        <xdr:cNvPr id="3559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723</xdr:row>
      <xdr:rowOff>0</xdr:rowOff>
    </xdr:from>
    <xdr:to>
      <xdr:col>17</xdr:col>
      <xdr:colOff>1400175</xdr:colOff>
      <xdr:row>723</xdr:row>
      <xdr:rowOff>9525</xdr:rowOff>
    </xdr:to>
    <xdr:pic>
      <xdr:nvPicPr>
        <xdr:cNvPr id="3560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723</xdr:row>
      <xdr:rowOff>0</xdr:rowOff>
    </xdr:from>
    <xdr:to>
      <xdr:col>18</xdr:col>
      <xdr:colOff>0</xdr:colOff>
      <xdr:row>723</xdr:row>
      <xdr:rowOff>9525</xdr:rowOff>
    </xdr:to>
    <xdr:pic>
      <xdr:nvPicPr>
        <xdr:cNvPr id="3561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562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563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564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565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566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567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568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569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570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571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572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573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574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575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576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577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578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579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580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581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582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3583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3584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3585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3586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3587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3588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3589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3590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3591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3592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3593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3594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3595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3596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3597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3598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3599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3600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3601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3602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3603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3604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3605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3606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3607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3608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3609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3610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3611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3612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3613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3614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3615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3616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3617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3618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3619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3620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3621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3622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3623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3624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3625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3626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3627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3628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3629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3630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3631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3632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3633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3634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3635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3636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3637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3638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3639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3640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3641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3642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3643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3644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3645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3646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3647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3648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3649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3650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3651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3652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3653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3654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3655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365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365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658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659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660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661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662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663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664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665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666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667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668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669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670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671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672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673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674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675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676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677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678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679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680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681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682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683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684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685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686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687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688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689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690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691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692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693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694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695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696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697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698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699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700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701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702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703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704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705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706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707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708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709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710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711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712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71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71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71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71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71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71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71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72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72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72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72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72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72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72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72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72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72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73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73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73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73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73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73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73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73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73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73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74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74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74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74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74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74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746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747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748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749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750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751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752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753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754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755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756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757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758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759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760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761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762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763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764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765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766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767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768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769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770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771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772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773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774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775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776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777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778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779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780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781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782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783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17</xdr:col>
      <xdr:colOff>9525</xdr:colOff>
      <xdr:row>73</xdr:row>
      <xdr:rowOff>9525</xdr:rowOff>
    </xdr:to>
    <xdr:pic>
      <xdr:nvPicPr>
        <xdr:cNvPr id="3784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</xdr:row>
      <xdr:rowOff>0</xdr:rowOff>
    </xdr:from>
    <xdr:to>
      <xdr:col>17</xdr:col>
      <xdr:colOff>28575</xdr:colOff>
      <xdr:row>73</xdr:row>
      <xdr:rowOff>9525</xdr:rowOff>
    </xdr:to>
    <xdr:pic>
      <xdr:nvPicPr>
        <xdr:cNvPr id="3785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</xdr:row>
      <xdr:rowOff>0</xdr:rowOff>
    </xdr:from>
    <xdr:to>
      <xdr:col>17</xdr:col>
      <xdr:colOff>47625</xdr:colOff>
      <xdr:row>73</xdr:row>
      <xdr:rowOff>9525</xdr:rowOff>
    </xdr:to>
    <xdr:pic>
      <xdr:nvPicPr>
        <xdr:cNvPr id="3786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</xdr:row>
      <xdr:rowOff>0</xdr:rowOff>
    </xdr:from>
    <xdr:to>
      <xdr:col>17</xdr:col>
      <xdr:colOff>66675</xdr:colOff>
      <xdr:row>73</xdr:row>
      <xdr:rowOff>9525</xdr:rowOff>
    </xdr:to>
    <xdr:pic>
      <xdr:nvPicPr>
        <xdr:cNvPr id="3787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</xdr:row>
      <xdr:rowOff>0</xdr:rowOff>
    </xdr:from>
    <xdr:to>
      <xdr:col>17</xdr:col>
      <xdr:colOff>85725</xdr:colOff>
      <xdr:row>73</xdr:row>
      <xdr:rowOff>9525</xdr:rowOff>
    </xdr:to>
    <xdr:pic>
      <xdr:nvPicPr>
        <xdr:cNvPr id="3788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</xdr:row>
      <xdr:rowOff>0</xdr:rowOff>
    </xdr:from>
    <xdr:to>
      <xdr:col>17</xdr:col>
      <xdr:colOff>104775</xdr:colOff>
      <xdr:row>73</xdr:row>
      <xdr:rowOff>9525</xdr:rowOff>
    </xdr:to>
    <xdr:pic>
      <xdr:nvPicPr>
        <xdr:cNvPr id="3789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</xdr:row>
      <xdr:rowOff>0</xdr:rowOff>
    </xdr:from>
    <xdr:to>
      <xdr:col>17</xdr:col>
      <xdr:colOff>123825</xdr:colOff>
      <xdr:row>73</xdr:row>
      <xdr:rowOff>9525</xdr:rowOff>
    </xdr:to>
    <xdr:pic>
      <xdr:nvPicPr>
        <xdr:cNvPr id="3790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</xdr:row>
      <xdr:rowOff>0</xdr:rowOff>
    </xdr:from>
    <xdr:to>
      <xdr:col>17</xdr:col>
      <xdr:colOff>142875</xdr:colOff>
      <xdr:row>73</xdr:row>
      <xdr:rowOff>9525</xdr:rowOff>
    </xdr:to>
    <xdr:pic>
      <xdr:nvPicPr>
        <xdr:cNvPr id="3791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</xdr:row>
      <xdr:rowOff>0</xdr:rowOff>
    </xdr:from>
    <xdr:to>
      <xdr:col>17</xdr:col>
      <xdr:colOff>161925</xdr:colOff>
      <xdr:row>73</xdr:row>
      <xdr:rowOff>9525</xdr:rowOff>
    </xdr:to>
    <xdr:pic>
      <xdr:nvPicPr>
        <xdr:cNvPr id="3792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</xdr:row>
      <xdr:rowOff>0</xdr:rowOff>
    </xdr:from>
    <xdr:to>
      <xdr:col>17</xdr:col>
      <xdr:colOff>180975</xdr:colOff>
      <xdr:row>73</xdr:row>
      <xdr:rowOff>9525</xdr:rowOff>
    </xdr:to>
    <xdr:pic>
      <xdr:nvPicPr>
        <xdr:cNvPr id="3793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</xdr:row>
      <xdr:rowOff>0</xdr:rowOff>
    </xdr:from>
    <xdr:to>
      <xdr:col>17</xdr:col>
      <xdr:colOff>200025</xdr:colOff>
      <xdr:row>73</xdr:row>
      <xdr:rowOff>9525</xdr:rowOff>
    </xdr:to>
    <xdr:pic>
      <xdr:nvPicPr>
        <xdr:cNvPr id="3794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</xdr:row>
      <xdr:rowOff>0</xdr:rowOff>
    </xdr:from>
    <xdr:to>
      <xdr:col>17</xdr:col>
      <xdr:colOff>219075</xdr:colOff>
      <xdr:row>73</xdr:row>
      <xdr:rowOff>9525</xdr:rowOff>
    </xdr:to>
    <xdr:pic>
      <xdr:nvPicPr>
        <xdr:cNvPr id="3795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</xdr:row>
      <xdr:rowOff>0</xdr:rowOff>
    </xdr:from>
    <xdr:to>
      <xdr:col>17</xdr:col>
      <xdr:colOff>238125</xdr:colOff>
      <xdr:row>73</xdr:row>
      <xdr:rowOff>9525</xdr:rowOff>
    </xdr:to>
    <xdr:pic>
      <xdr:nvPicPr>
        <xdr:cNvPr id="3796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</xdr:row>
      <xdr:rowOff>0</xdr:rowOff>
    </xdr:from>
    <xdr:to>
      <xdr:col>17</xdr:col>
      <xdr:colOff>257175</xdr:colOff>
      <xdr:row>73</xdr:row>
      <xdr:rowOff>9525</xdr:rowOff>
    </xdr:to>
    <xdr:pic>
      <xdr:nvPicPr>
        <xdr:cNvPr id="3797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</xdr:row>
      <xdr:rowOff>0</xdr:rowOff>
    </xdr:from>
    <xdr:to>
      <xdr:col>17</xdr:col>
      <xdr:colOff>276225</xdr:colOff>
      <xdr:row>73</xdr:row>
      <xdr:rowOff>9525</xdr:rowOff>
    </xdr:to>
    <xdr:pic>
      <xdr:nvPicPr>
        <xdr:cNvPr id="3798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</xdr:row>
      <xdr:rowOff>0</xdr:rowOff>
    </xdr:from>
    <xdr:to>
      <xdr:col>17</xdr:col>
      <xdr:colOff>295275</xdr:colOff>
      <xdr:row>73</xdr:row>
      <xdr:rowOff>9525</xdr:rowOff>
    </xdr:to>
    <xdr:pic>
      <xdr:nvPicPr>
        <xdr:cNvPr id="3799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</xdr:row>
      <xdr:rowOff>0</xdr:rowOff>
    </xdr:from>
    <xdr:to>
      <xdr:col>17</xdr:col>
      <xdr:colOff>314325</xdr:colOff>
      <xdr:row>73</xdr:row>
      <xdr:rowOff>9525</xdr:rowOff>
    </xdr:to>
    <xdr:pic>
      <xdr:nvPicPr>
        <xdr:cNvPr id="3800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</xdr:row>
      <xdr:rowOff>0</xdr:rowOff>
    </xdr:from>
    <xdr:to>
      <xdr:col>17</xdr:col>
      <xdr:colOff>333375</xdr:colOff>
      <xdr:row>73</xdr:row>
      <xdr:rowOff>9525</xdr:rowOff>
    </xdr:to>
    <xdr:pic>
      <xdr:nvPicPr>
        <xdr:cNvPr id="3801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</xdr:row>
      <xdr:rowOff>0</xdr:rowOff>
    </xdr:from>
    <xdr:to>
      <xdr:col>17</xdr:col>
      <xdr:colOff>352425</xdr:colOff>
      <xdr:row>73</xdr:row>
      <xdr:rowOff>9525</xdr:rowOff>
    </xdr:to>
    <xdr:pic>
      <xdr:nvPicPr>
        <xdr:cNvPr id="3802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</xdr:row>
      <xdr:rowOff>0</xdr:rowOff>
    </xdr:from>
    <xdr:to>
      <xdr:col>17</xdr:col>
      <xdr:colOff>371475</xdr:colOff>
      <xdr:row>73</xdr:row>
      <xdr:rowOff>9525</xdr:rowOff>
    </xdr:to>
    <xdr:pic>
      <xdr:nvPicPr>
        <xdr:cNvPr id="3803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</xdr:row>
      <xdr:rowOff>0</xdr:rowOff>
    </xdr:from>
    <xdr:to>
      <xdr:col>17</xdr:col>
      <xdr:colOff>390525</xdr:colOff>
      <xdr:row>73</xdr:row>
      <xdr:rowOff>9525</xdr:rowOff>
    </xdr:to>
    <xdr:pic>
      <xdr:nvPicPr>
        <xdr:cNvPr id="3804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</xdr:row>
      <xdr:rowOff>0</xdr:rowOff>
    </xdr:from>
    <xdr:to>
      <xdr:col>17</xdr:col>
      <xdr:colOff>409575</xdr:colOff>
      <xdr:row>73</xdr:row>
      <xdr:rowOff>9525</xdr:rowOff>
    </xdr:to>
    <xdr:pic>
      <xdr:nvPicPr>
        <xdr:cNvPr id="3805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</xdr:row>
      <xdr:rowOff>0</xdr:rowOff>
    </xdr:from>
    <xdr:to>
      <xdr:col>17</xdr:col>
      <xdr:colOff>428625</xdr:colOff>
      <xdr:row>73</xdr:row>
      <xdr:rowOff>9525</xdr:rowOff>
    </xdr:to>
    <xdr:pic>
      <xdr:nvPicPr>
        <xdr:cNvPr id="3806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</xdr:row>
      <xdr:rowOff>0</xdr:rowOff>
    </xdr:from>
    <xdr:to>
      <xdr:col>17</xdr:col>
      <xdr:colOff>447675</xdr:colOff>
      <xdr:row>73</xdr:row>
      <xdr:rowOff>9525</xdr:rowOff>
    </xdr:to>
    <xdr:pic>
      <xdr:nvPicPr>
        <xdr:cNvPr id="3807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</xdr:row>
      <xdr:rowOff>0</xdr:rowOff>
    </xdr:from>
    <xdr:to>
      <xdr:col>17</xdr:col>
      <xdr:colOff>466725</xdr:colOff>
      <xdr:row>73</xdr:row>
      <xdr:rowOff>9525</xdr:rowOff>
    </xdr:to>
    <xdr:pic>
      <xdr:nvPicPr>
        <xdr:cNvPr id="3808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</xdr:row>
      <xdr:rowOff>0</xdr:rowOff>
    </xdr:from>
    <xdr:to>
      <xdr:col>17</xdr:col>
      <xdr:colOff>485775</xdr:colOff>
      <xdr:row>73</xdr:row>
      <xdr:rowOff>9525</xdr:rowOff>
    </xdr:to>
    <xdr:pic>
      <xdr:nvPicPr>
        <xdr:cNvPr id="3809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</xdr:row>
      <xdr:rowOff>0</xdr:rowOff>
    </xdr:from>
    <xdr:to>
      <xdr:col>17</xdr:col>
      <xdr:colOff>504825</xdr:colOff>
      <xdr:row>73</xdr:row>
      <xdr:rowOff>9525</xdr:rowOff>
    </xdr:to>
    <xdr:pic>
      <xdr:nvPicPr>
        <xdr:cNvPr id="3810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</xdr:row>
      <xdr:rowOff>0</xdr:rowOff>
    </xdr:from>
    <xdr:to>
      <xdr:col>17</xdr:col>
      <xdr:colOff>523875</xdr:colOff>
      <xdr:row>73</xdr:row>
      <xdr:rowOff>9525</xdr:rowOff>
    </xdr:to>
    <xdr:pic>
      <xdr:nvPicPr>
        <xdr:cNvPr id="3811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</xdr:row>
      <xdr:rowOff>0</xdr:rowOff>
    </xdr:from>
    <xdr:to>
      <xdr:col>17</xdr:col>
      <xdr:colOff>542925</xdr:colOff>
      <xdr:row>73</xdr:row>
      <xdr:rowOff>9525</xdr:rowOff>
    </xdr:to>
    <xdr:pic>
      <xdr:nvPicPr>
        <xdr:cNvPr id="3812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</xdr:row>
      <xdr:rowOff>0</xdr:rowOff>
    </xdr:from>
    <xdr:to>
      <xdr:col>17</xdr:col>
      <xdr:colOff>561975</xdr:colOff>
      <xdr:row>73</xdr:row>
      <xdr:rowOff>9525</xdr:rowOff>
    </xdr:to>
    <xdr:pic>
      <xdr:nvPicPr>
        <xdr:cNvPr id="3813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</xdr:row>
      <xdr:rowOff>0</xdr:rowOff>
    </xdr:from>
    <xdr:to>
      <xdr:col>17</xdr:col>
      <xdr:colOff>581025</xdr:colOff>
      <xdr:row>73</xdr:row>
      <xdr:rowOff>9525</xdr:rowOff>
    </xdr:to>
    <xdr:pic>
      <xdr:nvPicPr>
        <xdr:cNvPr id="3814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</xdr:row>
      <xdr:rowOff>0</xdr:rowOff>
    </xdr:from>
    <xdr:to>
      <xdr:col>17</xdr:col>
      <xdr:colOff>600075</xdr:colOff>
      <xdr:row>73</xdr:row>
      <xdr:rowOff>9525</xdr:rowOff>
    </xdr:to>
    <xdr:pic>
      <xdr:nvPicPr>
        <xdr:cNvPr id="3815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</xdr:row>
      <xdr:rowOff>0</xdr:rowOff>
    </xdr:from>
    <xdr:to>
      <xdr:col>17</xdr:col>
      <xdr:colOff>619125</xdr:colOff>
      <xdr:row>73</xdr:row>
      <xdr:rowOff>9525</xdr:rowOff>
    </xdr:to>
    <xdr:pic>
      <xdr:nvPicPr>
        <xdr:cNvPr id="3816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</xdr:row>
      <xdr:rowOff>0</xdr:rowOff>
    </xdr:from>
    <xdr:to>
      <xdr:col>17</xdr:col>
      <xdr:colOff>638175</xdr:colOff>
      <xdr:row>73</xdr:row>
      <xdr:rowOff>9525</xdr:rowOff>
    </xdr:to>
    <xdr:pic>
      <xdr:nvPicPr>
        <xdr:cNvPr id="3817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</xdr:row>
      <xdr:rowOff>0</xdr:rowOff>
    </xdr:from>
    <xdr:to>
      <xdr:col>17</xdr:col>
      <xdr:colOff>657225</xdr:colOff>
      <xdr:row>73</xdr:row>
      <xdr:rowOff>9525</xdr:rowOff>
    </xdr:to>
    <xdr:pic>
      <xdr:nvPicPr>
        <xdr:cNvPr id="3818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</xdr:row>
      <xdr:rowOff>0</xdr:rowOff>
    </xdr:from>
    <xdr:to>
      <xdr:col>17</xdr:col>
      <xdr:colOff>676275</xdr:colOff>
      <xdr:row>73</xdr:row>
      <xdr:rowOff>9525</xdr:rowOff>
    </xdr:to>
    <xdr:pic>
      <xdr:nvPicPr>
        <xdr:cNvPr id="3819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</xdr:row>
      <xdr:rowOff>0</xdr:rowOff>
    </xdr:from>
    <xdr:to>
      <xdr:col>17</xdr:col>
      <xdr:colOff>695325</xdr:colOff>
      <xdr:row>73</xdr:row>
      <xdr:rowOff>9525</xdr:rowOff>
    </xdr:to>
    <xdr:pic>
      <xdr:nvPicPr>
        <xdr:cNvPr id="3820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</xdr:row>
      <xdr:rowOff>0</xdr:rowOff>
    </xdr:from>
    <xdr:to>
      <xdr:col>17</xdr:col>
      <xdr:colOff>714375</xdr:colOff>
      <xdr:row>73</xdr:row>
      <xdr:rowOff>9525</xdr:rowOff>
    </xdr:to>
    <xdr:pic>
      <xdr:nvPicPr>
        <xdr:cNvPr id="3821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</xdr:row>
      <xdr:rowOff>0</xdr:rowOff>
    </xdr:from>
    <xdr:to>
      <xdr:col>17</xdr:col>
      <xdr:colOff>733425</xdr:colOff>
      <xdr:row>73</xdr:row>
      <xdr:rowOff>9525</xdr:rowOff>
    </xdr:to>
    <xdr:pic>
      <xdr:nvPicPr>
        <xdr:cNvPr id="3822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9525</xdr:colOff>
      <xdr:row>74</xdr:row>
      <xdr:rowOff>9525</xdr:rowOff>
    </xdr:to>
    <xdr:pic>
      <xdr:nvPicPr>
        <xdr:cNvPr id="3823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74</xdr:row>
      <xdr:rowOff>0</xdr:rowOff>
    </xdr:from>
    <xdr:to>
      <xdr:col>17</xdr:col>
      <xdr:colOff>28575</xdr:colOff>
      <xdr:row>74</xdr:row>
      <xdr:rowOff>9525</xdr:rowOff>
    </xdr:to>
    <xdr:pic>
      <xdr:nvPicPr>
        <xdr:cNvPr id="3824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74</xdr:row>
      <xdr:rowOff>0</xdr:rowOff>
    </xdr:from>
    <xdr:to>
      <xdr:col>17</xdr:col>
      <xdr:colOff>47625</xdr:colOff>
      <xdr:row>74</xdr:row>
      <xdr:rowOff>9525</xdr:rowOff>
    </xdr:to>
    <xdr:pic>
      <xdr:nvPicPr>
        <xdr:cNvPr id="3825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74</xdr:row>
      <xdr:rowOff>0</xdr:rowOff>
    </xdr:from>
    <xdr:to>
      <xdr:col>17</xdr:col>
      <xdr:colOff>66675</xdr:colOff>
      <xdr:row>74</xdr:row>
      <xdr:rowOff>9525</xdr:rowOff>
    </xdr:to>
    <xdr:pic>
      <xdr:nvPicPr>
        <xdr:cNvPr id="3826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74</xdr:row>
      <xdr:rowOff>0</xdr:rowOff>
    </xdr:from>
    <xdr:to>
      <xdr:col>17</xdr:col>
      <xdr:colOff>85725</xdr:colOff>
      <xdr:row>74</xdr:row>
      <xdr:rowOff>9525</xdr:rowOff>
    </xdr:to>
    <xdr:pic>
      <xdr:nvPicPr>
        <xdr:cNvPr id="3827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74</xdr:row>
      <xdr:rowOff>0</xdr:rowOff>
    </xdr:from>
    <xdr:to>
      <xdr:col>17</xdr:col>
      <xdr:colOff>104775</xdr:colOff>
      <xdr:row>74</xdr:row>
      <xdr:rowOff>9525</xdr:rowOff>
    </xdr:to>
    <xdr:pic>
      <xdr:nvPicPr>
        <xdr:cNvPr id="3828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74</xdr:row>
      <xdr:rowOff>0</xdr:rowOff>
    </xdr:from>
    <xdr:to>
      <xdr:col>17</xdr:col>
      <xdr:colOff>123825</xdr:colOff>
      <xdr:row>74</xdr:row>
      <xdr:rowOff>9525</xdr:rowOff>
    </xdr:to>
    <xdr:pic>
      <xdr:nvPicPr>
        <xdr:cNvPr id="3829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74</xdr:row>
      <xdr:rowOff>0</xdr:rowOff>
    </xdr:from>
    <xdr:to>
      <xdr:col>17</xdr:col>
      <xdr:colOff>142875</xdr:colOff>
      <xdr:row>74</xdr:row>
      <xdr:rowOff>9525</xdr:rowOff>
    </xdr:to>
    <xdr:pic>
      <xdr:nvPicPr>
        <xdr:cNvPr id="3830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74</xdr:row>
      <xdr:rowOff>0</xdr:rowOff>
    </xdr:from>
    <xdr:to>
      <xdr:col>17</xdr:col>
      <xdr:colOff>161925</xdr:colOff>
      <xdr:row>74</xdr:row>
      <xdr:rowOff>9525</xdr:rowOff>
    </xdr:to>
    <xdr:pic>
      <xdr:nvPicPr>
        <xdr:cNvPr id="3831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74</xdr:row>
      <xdr:rowOff>0</xdr:rowOff>
    </xdr:from>
    <xdr:to>
      <xdr:col>17</xdr:col>
      <xdr:colOff>180975</xdr:colOff>
      <xdr:row>74</xdr:row>
      <xdr:rowOff>9525</xdr:rowOff>
    </xdr:to>
    <xdr:pic>
      <xdr:nvPicPr>
        <xdr:cNvPr id="3832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74</xdr:row>
      <xdr:rowOff>0</xdr:rowOff>
    </xdr:from>
    <xdr:to>
      <xdr:col>17</xdr:col>
      <xdr:colOff>200025</xdr:colOff>
      <xdr:row>74</xdr:row>
      <xdr:rowOff>9525</xdr:rowOff>
    </xdr:to>
    <xdr:pic>
      <xdr:nvPicPr>
        <xdr:cNvPr id="3833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74</xdr:row>
      <xdr:rowOff>0</xdr:rowOff>
    </xdr:from>
    <xdr:to>
      <xdr:col>17</xdr:col>
      <xdr:colOff>219075</xdr:colOff>
      <xdr:row>74</xdr:row>
      <xdr:rowOff>9525</xdr:rowOff>
    </xdr:to>
    <xdr:pic>
      <xdr:nvPicPr>
        <xdr:cNvPr id="3834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74</xdr:row>
      <xdr:rowOff>0</xdr:rowOff>
    </xdr:from>
    <xdr:to>
      <xdr:col>17</xdr:col>
      <xdr:colOff>238125</xdr:colOff>
      <xdr:row>74</xdr:row>
      <xdr:rowOff>9525</xdr:rowOff>
    </xdr:to>
    <xdr:pic>
      <xdr:nvPicPr>
        <xdr:cNvPr id="3835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74</xdr:row>
      <xdr:rowOff>0</xdr:rowOff>
    </xdr:from>
    <xdr:to>
      <xdr:col>17</xdr:col>
      <xdr:colOff>257175</xdr:colOff>
      <xdr:row>74</xdr:row>
      <xdr:rowOff>9525</xdr:rowOff>
    </xdr:to>
    <xdr:pic>
      <xdr:nvPicPr>
        <xdr:cNvPr id="3836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74</xdr:row>
      <xdr:rowOff>0</xdr:rowOff>
    </xdr:from>
    <xdr:to>
      <xdr:col>17</xdr:col>
      <xdr:colOff>276225</xdr:colOff>
      <xdr:row>74</xdr:row>
      <xdr:rowOff>9525</xdr:rowOff>
    </xdr:to>
    <xdr:pic>
      <xdr:nvPicPr>
        <xdr:cNvPr id="3837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74</xdr:row>
      <xdr:rowOff>0</xdr:rowOff>
    </xdr:from>
    <xdr:to>
      <xdr:col>17</xdr:col>
      <xdr:colOff>295275</xdr:colOff>
      <xdr:row>74</xdr:row>
      <xdr:rowOff>9525</xdr:rowOff>
    </xdr:to>
    <xdr:pic>
      <xdr:nvPicPr>
        <xdr:cNvPr id="3838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74</xdr:row>
      <xdr:rowOff>0</xdr:rowOff>
    </xdr:from>
    <xdr:to>
      <xdr:col>17</xdr:col>
      <xdr:colOff>314325</xdr:colOff>
      <xdr:row>74</xdr:row>
      <xdr:rowOff>9525</xdr:rowOff>
    </xdr:to>
    <xdr:pic>
      <xdr:nvPicPr>
        <xdr:cNvPr id="3839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74</xdr:row>
      <xdr:rowOff>0</xdr:rowOff>
    </xdr:from>
    <xdr:to>
      <xdr:col>17</xdr:col>
      <xdr:colOff>333375</xdr:colOff>
      <xdr:row>74</xdr:row>
      <xdr:rowOff>9525</xdr:rowOff>
    </xdr:to>
    <xdr:pic>
      <xdr:nvPicPr>
        <xdr:cNvPr id="3840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74</xdr:row>
      <xdr:rowOff>0</xdr:rowOff>
    </xdr:from>
    <xdr:to>
      <xdr:col>17</xdr:col>
      <xdr:colOff>352425</xdr:colOff>
      <xdr:row>74</xdr:row>
      <xdr:rowOff>9525</xdr:rowOff>
    </xdr:to>
    <xdr:pic>
      <xdr:nvPicPr>
        <xdr:cNvPr id="3841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74</xdr:row>
      <xdr:rowOff>0</xdr:rowOff>
    </xdr:from>
    <xdr:to>
      <xdr:col>17</xdr:col>
      <xdr:colOff>371475</xdr:colOff>
      <xdr:row>74</xdr:row>
      <xdr:rowOff>9525</xdr:rowOff>
    </xdr:to>
    <xdr:pic>
      <xdr:nvPicPr>
        <xdr:cNvPr id="3842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74</xdr:row>
      <xdr:rowOff>0</xdr:rowOff>
    </xdr:from>
    <xdr:to>
      <xdr:col>17</xdr:col>
      <xdr:colOff>390525</xdr:colOff>
      <xdr:row>74</xdr:row>
      <xdr:rowOff>9525</xdr:rowOff>
    </xdr:to>
    <xdr:pic>
      <xdr:nvPicPr>
        <xdr:cNvPr id="3843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74</xdr:row>
      <xdr:rowOff>0</xdr:rowOff>
    </xdr:from>
    <xdr:to>
      <xdr:col>17</xdr:col>
      <xdr:colOff>409575</xdr:colOff>
      <xdr:row>74</xdr:row>
      <xdr:rowOff>9525</xdr:rowOff>
    </xdr:to>
    <xdr:pic>
      <xdr:nvPicPr>
        <xdr:cNvPr id="3844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74</xdr:row>
      <xdr:rowOff>0</xdr:rowOff>
    </xdr:from>
    <xdr:to>
      <xdr:col>17</xdr:col>
      <xdr:colOff>428625</xdr:colOff>
      <xdr:row>74</xdr:row>
      <xdr:rowOff>9525</xdr:rowOff>
    </xdr:to>
    <xdr:pic>
      <xdr:nvPicPr>
        <xdr:cNvPr id="3845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74</xdr:row>
      <xdr:rowOff>0</xdr:rowOff>
    </xdr:from>
    <xdr:to>
      <xdr:col>17</xdr:col>
      <xdr:colOff>447675</xdr:colOff>
      <xdr:row>74</xdr:row>
      <xdr:rowOff>9525</xdr:rowOff>
    </xdr:to>
    <xdr:pic>
      <xdr:nvPicPr>
        <xdr:cNvPr id="3846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74</xdr:row>
      <xdr:rowOff>0</xdr:rowOff>
    </xdr:from>
    <xdr:to>
      <xdr:col>17</xdr:col>
      <xdr:colOff>466725</xdr:colOff>
      <xdr:row>74</xdr:row>
      <xdr:rowOff>9525</xdr:rowOff>
    </xdr:to>
    <xdr:pic>
      <xdr:nvPicPr>
        <xdr:cNvPr id="3847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74</xdr:row>
      <xdr:rowOff>0</xdr:rowOff>
    </xdr:from>
    <xdr:to>
      <xdr:col>17</xdr:col>
      <xdr:colOff>485775</xdr:colOff>
      <xdr:row>74</xdr:row>
      <xdr:rowOff>9525</xdr:rowOff>
    </xdr:to>
    <xdr:pic>
      <xdr:nvPicPr>
        <xdr:cNvPr id="3848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74</xdr:row>
      <xdr:rowOff>0</xdr:rowOff>
    </xdr:from>
    <xdr:to>
      <xdr:col>17</xdr:col>
      <xdr:colOff>504825</xdr:colOff>
      <xdr:row>74</xdr:row>
      <xdr:rowOff>9525</xdr:rowOff>
    </xdr:to>
    <xdr:pic>
      <xdr:nvPicPr>
        <xdr:cNvPr id="3849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74</xdr:row>
      <xdr:rowOff>0</xdr:rowOff>
    </xdr:from>
    <xdr:to>
      <xdr:col>17</xdr:col>
      <xdr:colOff>523875</xdr:colOff>
      <xdr:row>74</xdr:row>
      <xdr:rowOff>9525</xdr:rowOff>
    </xdr:to>
    <xdr:pic>
      <xdr:nvPicPr>
        <xdr:cNvPr id="385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74</xdr:row>
      <xdr:rowOff>0</xdr:rowOff>
    </xdr:from>
    <xdr:to>
      <xdr:col>17</xdr:col>
      <xdr:colOff>542925</xdr:colOff>
      <xdr:row>74</xdr:row>
      <xdr:rowOff>9525</xdr:rowOff>
    </xdr:to>
    <xdr:pic>
      <xdr:nvPicPr>
        <xdr:cNvPr id="385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74</xdr:row>
      <xdr:rowOff>0</xdr:rowOff>
    </xdr:from>
    <xdr:to>
      <xdr:col>17</xdr:col>
      <xdr:colOff>561975</xdr:colOff>
      <xdr:row>74</xdr:row>
      <xdr:rowOff>9525</xdr:rowOff>
    </xdr:to>
    <xdr:pic>
      <xdr:nvPicPr>
        <xdr:cNvPr id="385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74</xdr:row>
      <xdr:rowOff>0</xdr:rowOff>
    </xdr:from>
    <xdr:to>
      <xdr:col>17</xdr:col>
      <xdr:colOff>581025</xdr:colOff>
      <xdr:row>74</xdr:row>
      <xdr:rowOff>9525</xdr:rowOff>
    </xdr:to>
    <xdr:pic>
      <xdr:nvPicPr>
        <xdr:cNvPr id="385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74</xdr:row>
      <xdr:rowOff>0</xdr:rowOff>
    </xdr:from>
    <xdr:to>
      <xdr:col>17</xdr:col>
      <xdr:colOff>600075</xdr:colOff>
      <xdr:row>74</xdr:row>
      <xdr:rowOff>9525</xdr:rowOff>
    </xdr:to>
    <xdr:pic>
      <xdr:nvPicPr>
        <xdr:cNvPr id="385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74</xdr:row>
      <xdr:rowOff>0</xdr:rowOff>
    </xdr:from>
    <xdr:to>
      <xdr:col>17</xdr:col>
      <xdr:colOff>619125</xdr:colOff>
      <xdr:row>74</xdr:row>
      <xdr:rowOff>9525</xdr:rowOff>
    </xdr:to>
    <xdr:pic>
      <xdr:nvPicPr>
        <xdr:cNvPr id="385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74</xdr:row>
      <xdr:rowOff>0</xdr:rowOff>
    </xdr:from>
    <xdr:to>
      <xdr:col>17</xdr:col>
      <xdr:colOff>638175</xdr:colOff>
      <xdr:row>74</xdr:row>
      <xdr:rowOff>9525</xdr:rowOff>
    </xdr:to>
    <xdr:pic>
      <xdr:nvPicPr>
        <xdr:cNvPr id="385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74</xdr:row>
      <xdr:rowOff>0</xdr:rowOff>
    </xdr:from>
    <xdr:to>
      <xdr:col>17</xdr:col>
      <xdr:colOff>657225</xdr:colOff>
      <xdr:row>74</xdr:row>
      <xdr:rowOff>9525</xdr:rowOff>
    </xdr:to>
    <xdr:pic>
      <xdr:nvPicPr>
        <xdr:cNvPr id="385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74</xdr:row>
      <xdr:rowOff>0</xdr:rowOff>
    </xdr:from>
    <xdr:to>
      <xdr:col>17</xdr:col>
      <xdr:colOff>676275</xdr:colOff>
      <xdr:row>74</xdr:row>
      <xdr:rowOff>9525</xdr:rowOff>
    </xdr:to>
    <xdr:pic>
      <xdr:nvPicPr>
        <xdr:cNvPr id="385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74</xdr:row>
      <xdr:rowOff>0</xdr:rowOff>
    </xdr:from>
    <xdr:to>
      <xdr:col>17</xdr:col>
      <xdr:colOff>695325</xdr:colOff>
      <xdr:row>74</xdr:row>
      <xdr:rowOff>9525</xdr:rowOff>
    </xdr:to>
    <xdr:pic>
      <xdr:nvPicPr>
        <xdr:cNvPr id="385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74</xdr:row>
      <xdr:rowOff>0</xdr:rowOff>
    </xdr:from>
    <xdr:to>
      <xdr:col>17</xdr:col>
      <xdr:colOff>714375</xdr:colOff>
      <xdr:row>74</xdr:row>
      <xdr:rowOff>9525</xdr:rowOff>
    </xdr:to>
    <xdr:pic>
      <xdr:nvPicPr>
        <xdr:cNvPr id="386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74</xdr:row>
      <xdr:rowOff>0</xdr:rowOff>
    </xdr:from>
    <xdr:to>
      <xdr:col>17</xdr:col>
      <xdr:colOff>733425</xdr:colOff>
      <xdr:row>74</xdr:row>
      <xdr:rowOff>9525</xdr:rowOff>
    </xdr:to>
    <xdr:pic>
      <xdr:nvPicPr>
        <xdr:cNvPr id="386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74</xdr:row>
      <xdr:rowOff>0</xdr:rowOff>
    </xdr:from>
    <xdr:to>
      <xdr:col>17</xdr:col>
      <xdr:colOff>752475</xdr:colOff>
      <xdr:row>74</xdr:row>
      <xdr:rowOff>9525</xdr:rowOff>
    </xdr:to>
    <xdr:pic>
      <xdr:nvPicPr>
        <xdr:cNvPr id="386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86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86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86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86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86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86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86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87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87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87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87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87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87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87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87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87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87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88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88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88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88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88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88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88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88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88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88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89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89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89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89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89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89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89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89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89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89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90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90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90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90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90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90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90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90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90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90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91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91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91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91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91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91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91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91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91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91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92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92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92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92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92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92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92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92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92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92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93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93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93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93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93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935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936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937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938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939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940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941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942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943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944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945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946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947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948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949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950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951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952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953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954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955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956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957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958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3959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3960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3961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3962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3963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3964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3965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3966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3967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3968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3969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3970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3971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3972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3973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3974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3975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3976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3977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3978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3979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3980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3981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3982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3983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3984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3985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3986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3987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3988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3989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3990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3991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3992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3993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3994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3995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3996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3997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3998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3999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000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001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002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003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004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005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006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007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008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009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010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011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012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013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014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015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016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017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018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019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020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021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022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4023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4024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4025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4026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4027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4028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4029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4030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4031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4032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4033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4034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4035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4036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4037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4038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4039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4040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4041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4042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4043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4044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4045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4046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4047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4048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4049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4050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4051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4052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4053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05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05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05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05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05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05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06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06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06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06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06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06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06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06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06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06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07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07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07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07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07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07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07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07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07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07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08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08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08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08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08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08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08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08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08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08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09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09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09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09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09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09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09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09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098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099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100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101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102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103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4104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4105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4106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4107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4108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4109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4110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4111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4112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4113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4114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4115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4116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4117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4118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4119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4120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4121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4122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4123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4124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4125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4126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4127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4128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4129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4130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4131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4132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4133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4134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4135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4136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4137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4138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4139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4140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4141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4142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4143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4144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4145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4146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4147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4148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4149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4150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4151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4152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4153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4154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4155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4156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4157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4158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4159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4160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4161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4162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4163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4164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4165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4166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4167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4168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4169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4170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4171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4172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4173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4174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4175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4176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4177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4178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4179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4180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4181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4182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4183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4184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4185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4186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4187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4188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4189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4190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4191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4192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4193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4194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4195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4196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4197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4198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4199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4200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4201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4202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4203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4204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4205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4206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4207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4208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4209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9525</xdr:colOff>
      <xdr:row>125</xdr:row>
      <xdr:rowOff>9525</xdr:rowOff>
    </xdr:to>
    <xdr:pic>
      <xdr:nvPicPr>
        <xdr:cNvPr id="4210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125</xdr:row>
      <xdr:rowOff>0</xdr:rowOff>
    </xdr:from>
    <xdr:to>
      <xdr:col>17</xdr:col>
      <xdr:colOff>28575</xdr:colOff>
      <xdr:row>125</xdr:row>
      <xdr:rowOff>9525</xdr:rowOff>
    </xdr:to>
    <xdr:pic>
      <xdr:nvPicPr>
        <xdr:cNvPr id="4211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125</xdr:row>
      <xdr:rowOff>0</xdr:rowOff>
    </xdr:from>
    <xdr:to>
      <xdr:col>17</xdr:col>
      <xdr:colOff>47625</xdr:colOff>
      <xdr:row>125</xdr:row>
      <xdr:rowOff>9525</xdr:rowOff>
    </xdr:to>
    <xdr:pic>
      <xdr:nvPicPr>
        <xdr:cNvPr id="4212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125</xdr:row>
      <xdr:rowOff>0</xdr:rowOff>
    </xdr:from>
    <xdr:to>
      <xdr:col>17</xdr:col>
      <xdr:colOff>66675</xdr:colOff>
      <xdr:row>125</xdr:row>
      <xdr:rowOff>9525</xdr:rowOff>
    </xdr:to>
    <xdr:pic>
      <xdr:nvPicPr>
        <xdr:cNvPr id="4213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125</xdr:row>
      <xdr:rowOff>0</xdr:rowOff>
    </xdr:from>
    <xdr:to>
      <xdr:col>17</xdr:col>
      <xdr:colOff>85725</xdr:colOff>
      <xdr:row>125</xdr:row>
      <xdr:rowOff>9525</xdr:rowOff>
    </xdr:to>
    <xdr:pic>
      <xdr:nvPicPr>
        <xdr:cNvPr id="4214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125</xdr:row>
      <xdr:rowOff>0</xdr:rowOff>
    </xdr:from>
    <xdr:to>
      <xdr:col>17</xdr:col>
      <xdr:colOff>104775</xdr:colOff>
      <xdr:row>125</xdr:row>
      <xdr:rowOff>9525</xdr:rowOff>
    </xdr:to>
    <xdr:pic>
      <xdr:nvPicPr>
        <xdr:cNvPr id="4215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125</xdr:row>
      <xdr:rowOff>0</xdr:rowOff>
    </xdr:from>
    <xdr:to>
      <xdr:col>17</xdr:col>
      <xdr:colOff>123825</xdr:colOff>
      <xdr:row>125</xdr:row>
      <xdr:rowOff>9525</xdr:rowOff>
    </xdr:to>
    <xdr:pic>
      <xdr:nvPicPr>
        <xdr:cNvPr id="4216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125</xdr:row>
      <xdr:rowOff>0</xdr:rowOff>
    </xdr:from>
    <xdr:to>
      <xdr:col>17</xdr:col>
      <xdr:colOff>142875</xdr:colOff>
      <xdr:row>125</xdr:row>
      <xdr:rowOff>9525</xdr:rowOff>
    </xdr:to>
    <xdr:pic>
      <xdr:nvPicPr>
        <xdr:cNvPr id="4217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125</xdr:row>
      <xdr:rowOff>0</xdr:rowOff>
    </xdr:from>
    <xdr:to>
      <xdr:col>17</xdr:col>
      <xdr:colOff>161925</xdr:colOff>
      <xdr:row>125</xdr:row>
      <xdr:rowOff>9525</xdr:rowOff>
    </xdr:to>
    <xdr:pic>
      <xdr:nvPicPr>
        <xdr:cNvPr id="4218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125</xdr:row>
      <xdr:rowOff>0</xdr:rowOff>
    </xdr:from>
    <xdr:to>
      <xdr:col>17</xdr:col>
      <xdr:colOff>180975</xdr:colOff>
      <xdr:row>125</xdr:row>
      <xdr:rowOff>9525</xdr:rowOff>
    </xdr:to>
    <xdr:pic>
      <xdr:nvPicPr>
        <xdr:cNvPr id="4219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125</xdr:row>
      <xdr:rowOff>0</xdr:rowOff>
    </xdr:from>
    <xdr:to>
      <xdr:col>17</xdr:col>
      <xdr:colOff>200025</xdr:colOff>
      <xdr:row>125</xdr:row>
      <xdr:rowOff>9525</xdr:rowOff>
    </xdr:to>
    <xdr:pic>
      <xdr:nvPicPr>
        <xdr:cNvPr id="4220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125</xdr:row>
      <xdr:rowOff>0</xdr:rowOff>
    </xdr:from>
    <xdr:to>
      <xdr:col>17</xdr:col>
      <xdr:colOff>219075</xdr:colOff>
      <xdr:row>125</xdr:row>
      <xdr:rowOff>9525</xdr:rowOff>
    </xdr:to>
    <xdr:pic>
      <xdr:nvPicPr>
        <xdr:cNvPr id="4221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125</xdr:row>
      <xdr:rowOff>0</xdr:rowOff>
    </xdr:from>
    <xdr:to>
      <xdr:col>17</xdr:col>
      <xdr:colOff>238125</xdr:colOff>
      <xdr:row>125</xdr:row>
      <xdr:rowOff>9525</xdr:rowOff>
    </xdr:to>
    <xdr:pic>
      <xdr:nvPicPr>
        <xdr:cNvPr id="4222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125</xdr:row>
      <xdr:rowOff>0</xdr:rowOff>
    </xdr:from>
    <xdr:to>
      <xdr:col>17</xdr:col>
      <xdr:colOff>257175</xdr:colOff>
      <xdr:row>125</xdr:row>
      <xdr:rowOff>9525</xdr:rowOff>
    </xdr:to>
    <xdr:pic>
      <xdr:nvPicPr>
        <xdr:cNvPr id="4223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125</xdr:row>
      <xdr:rowOff>0</xdr:rowOff>
    </xdr:from>
    <xdr:to>
      <xdr:col>17</xdr:col>
      <xdr:colOff>276225</xdr:colOff>
      <xdr:row>125</xdr:row>
      <xdr:rowOff>9525</xdr:rowOff>
    </xdr:to>
    <xdr:pic>
      <xdr:nvPicPr>
        <xdr:cNvPr id="4224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125</xdr:row>
      <xdr:rowOff>0</xdr:rowOff>
    </xdr:from>
    <xdr:to>
      <xdr:col>17</xdr:col>
      <xdr:colOff>295275</xdr:colOff>
      <xdr:row>125</xdr:row>
      <xdr:rowOff>9525</xdr:rowOff>
    </xdr:to>
    <xdr:pic>
      <xdr:nvPicPr>
        <xdr:cNvPr id="4225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125</xdr:row>
      <xdr:rowOff>0</xdr:rowOff>
    </xdr:from>
    <xdr:to>
      <xdr:col>17</xdr:col>
      <xdr:colOff>314325</xdr:colOff>
      <xdr:row>125</xdr:row>
      <xdr:rowOff>9525</xdr:rowOff>
    </xdr:to>
    <xdr:pic>
      <xdr:nvPicPr>
        <xdr:cNvPr id="4226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125</xdr:row>
      <xdr:rowOff>0</xdr:rowOff>
    </xdr:from>
    <xdr:to>
      <xdr:col>17</xdr:col>
      <xdr:colOff>333375</xdr:colOff>
      <xdr:row>125</xdr:row>
      <xdr:rowOff>9525</xdr:rowOff>
    </xdr:to>
    <xdr:pic>
      <xdr:nvPicPr>
        <xdr:cNvPr id="4227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125</xdr:row>
      <xdr:rowOff>0</xdr:rowOff>
    </xdr:from>
    <xdr:to>
      <xdr:col>17</xdr:col>
      <xdr:colOff>352425</xdr:colOff>
      <xdr:row>125</xdr:row>
      <xdr:rowOff>9525</xdr:rowOff>
    </xdr:to>
    <xdr:pic>
      <xdr:nvPicPr>
        <xdr:cNvPr id="4228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125</xdr:row>
      <xdr:rowOff>0</xdr:rowOff>
    </xdr:from>
    <xdr:to>
      <xdr:col>17</xdr:col>
      <xdr:colOff>371475</xdr:colOff>
      <xdr:row>125</xdr:row>
      <xdr:rowOff>9525</xdr:rowOff>
    </xdr:to>
    <xdr:pic>
      <xdr:nvPicPr>
        <xdr:cNvPr id="4229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125</xdr:row>
      <xdr:rowOff>0</xdr:rowOff>
    </xdr:from>
    <xdr:to>
      <xdr:col>17</xdr:col>
      <xdr:colOff>390525</xdr:colOff>
      <xdr:row>125</xdr:row>
      <xdr:rowOff>9525</xdr:rowOff>
    </xdr:to>
    <xdr:pic>
      <xdr:nvPicPr>
        <xdr:cNvPr id="4230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125</xdr:row>
      <xdr:rowOff>0</xdr:rowOff>
    </xdr:from>
    <xdr:to>
      <xdr:col>17</xdr:col>
      <xdr:colOff>409575</xdr:colOff>
      <xdr:row>125</xdr:row>
      <xdr:rowOff>9525</xdr:rowOff>
    </xdr:to>
    <xdr:pic>
      <xdr:nvPicPr>
        <xdr:cNvPr id="4231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125</xdr:row>
      <xdr:rowOff>0</xdr:rowOff>
    </xdr:from>
    <xdr:to>
      <xdr:col>17</xdr:col>
      <xdr:colOff>428625</xdr:colOff>
      <xdr:row>125</xdr:row>
      <xdr:rowOff>9525</xdr:rowOff>
    </xdr:to>
    <xdr:pic>
      <xdr:nvPicPr>
        <xdr:cNvPr id="4232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125</xdr:row>
      <xdr:rowOff>0</xdr:rowOff>
    </xdr:from>
    <xdr:to>
      <xdr:col>17</xdr:col>
      <xdr:colOff>447675</xdr:colOff>
      <xdr:row>125</xdr:row>
      <xdr:rowOff>9525</xdr:rowOff>
    </xdr:to>
    <xdr:pic>
      <xdr:nvPicPr>
        <xdr:cNvPr id="4233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125</xdr:row>
      <xdr:rowOff>0</xdr:rowOff>
    </xdr:from>
    <xdr:to>
      <xdr:col>17</xdr:col>
      <xdr:colOff>466725</xdr:colOff>
      <xdr:row>125</xdr:row>
      <xdr:rowOff>9525</xdr:rowOff>
    </xdr:to>
    <xdr:pic>
      <xdr:nvPicPr>
        <xdr:cNvPr id="4234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125</xdr:row>
      <xdr:rowOff>0</xdr:rowOff>
    </xdr:from>
    <xdr:to>
      <xdr:col>17</xdr:col>
      <xdr:colOff>485775</xdr:colOff>
      <xdr:row>125</xdr:row>
      <xdr:rowOff>9525</xdr:rowOff>
    </xdr:to>
    <xdr:pic>
      <xdr:nvPicPr>
        <xdr:cNvPr id="4235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125</xdr:row>
      <xdr:rowOff>0</xdr:rowOff>
    </xdr:from>
    <xdr:to>
      <xdr:col>17</xdr:col>
      <xdr:colOff>504825</xdr:colOff>
      <xdr:row>125</xdr:row>
      <xdr:rowOff>9525</xdr:rowOff>
    </xdr:to>
    <xdr:pic>
      <xdr:nvPicPr>
        <xdr:cNvPr id="4236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125</xdr:row>
      <xdr:rowOff>0</xdr:rowOff>
    </xdr:from>
    <xdr:to>
      <xdr:col>17</xdr:col>
      <xdr:colOff>523875</xdr:colOff>
      <xdr:row>125</xdr:row>
      <xdr:rowOff>9525</xdr:rowOff>
    </xdr:to>
    <xdr:pic>
      <xdr:nvPicPr>
        <xdr:cNvPr id="4237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125</xdr:row>
      <xdr:rowOff>0</xdr:rowOff>
    </xdr:from>
    <xdr:to>
      <xdr:col>17</xdr:col>
      <xdr:colOff>542925</xdr:colOff>
      <xdr:row>125</xdr:row>
      <xdr:rowOff>9525</xdr:rowOff>
    </xdr:to>
    <xdr:pic>
      <xdr:nvPicPr>
        <xdr:cNvPr id="4238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125</xdr:row>
      <xdr:rowOff>0</xdr:rowOff>
    </xdr:from>
    <xdr:to>
      <xdr:col>17</xdr:col>
      <xdr:colOff>561975</xdr:colOff>
      <xdr:row>125</xdr:row>
      <xdr:rowOff>9525</xdr:rowOff>
    </xdr:to>
    <xdr:pic>
      <xdr:nvPicPr>
        <xdr:cNvPr id="4239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125</xdr:row>
      <xdr:rowOff>0</xdr:rowOff>
    </xdr:from>
    <xdr:to>
      <xdr:col>17</xdr:col>
      <xdr:colOff>581025</xdr:colOff>
      <xdr:row>125</xdr:row>
      <xdr:rowOff>9525</xdr:rowOff>
    </xdr:to>
    <xdr:pic>
      <xdr:nvPicPr>
        <xdr:cNvPr id="4240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125</xdr:row>
      <xdr:rowOff>0</xdr:rowOff>
    </xdr:from>
    <xdr:to>
      <xdr:col>17</xdr:col>
      <xdr:colOff>600075</xdr:colOff>
      <xdr:row>125</xdr:row>
      <xdr:rowOff>9525</xdr:rowOff>
    </xdr:to>
    <xdr:pic>
      <xdr:nvPicPr>
        <xdr:cNvPr id="4241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125</xdr:row>
      <xdr:rowOff>0</xdr:rowOff>
    </xdr:from>
    <xdr:to>
      <xdr:col>17</xdr:col>
      <xdr:colOff>619125</xdr:colOff>
      <xdr:row>125</xdr:row>
      <xdr:rowOff>9525</xdr:rowOff>
    </xdr:to>
    <xdr:pic>
      <xdr:nvPicPr>
        <xdr:cNvPr id="4242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125</xdr:row>
      <xdr:rowOff>0</xdr:rowOff>
    </xdr:from>
    <xdr:to>
      <xdr:col>17</xdr:col>
      <xdr:colOff>638175</xdr:colOff>
      <xdr:row>125</xdr:row>
      <xdr:rowOff>9525</xdr:rowOff>
    </xdr:to>
    <xdr:pic>
      <xdr:nvPicPr>
        <xdr:cNvPr id="4243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125</xdr:row>
      <xdr:rowOff>0</xdr:rowOff>
    </xdr:from>
    <xdr:to>
      <xdr:col>17</xdr:col>
      <xdr:colOff>657225</xdr:colOff>
      <xdr:row>125</xdr:row>
      <xdr:rowOff>9525</xdr:rowOff>
    </xdr:to>
    <xdr:pic>
      <xdr:nvPicPr>
        <xdr:cNvPr id="4244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125</xdr:row>
      <xdr:rowOff>0</xdr:rowOff>
    </xdr:from>
    <xdr:to>
      <xdr:col>17</xdr:col>
      <xdr:colOff>676275</xdr:colOff>
      <xdr:row>125</xdr:row>
      <xdr:rowOff>9525</xdr:rowOff>
    </xdr:to>
    <xdr:pic>
      <xdr:nvPicPr>
        <xdr:cNvPr id="4245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125</xdr:row>
      <xdr:rowOff>0</xdr:rowOff>
    </xdr:from>
    <xdr:to>
      <xdr:col>17</xdr:col>
      <xdr:colOff>695325</xdr:colOff>
      <xdr:row>125</xdr:row>
      <xdr:rowOff>9525</xdr:rowOff>
    </xdr:to>
    <xdr:pic>
      <xdr:nvPicPr>
        <xdr:cNvPr id="4246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125</xdr:row>
      <xdr:rowOff>0</xdr:rowOff>
    </xdr:from>
    <xdr:to>
      <xdr:col>17</xdr:col>
      <xdr:colOff>714375</xdr:colOff>
      <xdr:row>125</xdr:row>
      <xdr:rowOff>9525</xdr:rowOff>
    </xdr:to>
    <xdr:pic>
      <xdr:nvPicPr>
        <xdr:cNvPr id="4247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125</xdr:row>
      <xdr:rowOff>0</xdr:rowOff>
    </xdr:from>
    <xdr:to>
      <xdr:col>17</xdr:col>
      <xdr:colOff>733425</xdr:colOff>
      <xdr:row>125</xdr:row>
      <xdr:rowOff>9525</xdr:rowOff>
    </xdr:to>
    <xdr:pic>
      <xdr:nvPicPr>
        <xdr:cNvPr id="4248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125</xdr:row>
      <xdr:rowOff>0</xdr:rowOff>
    </xdr:from>
    <xdr:to>
      <xdr:col>17</xdr:col>
      <xdr:colOff>752475</xdr:colOff>
      <xdr:row>125</xdr:row>
      <xdr:rowOff>9525</xdr:rowOff>
    </xdr:to>
    <xdr:pic>
      <xdr:nvPicPr>
        <xdr:cNvPr id="4249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250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251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252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253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254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255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256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257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258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259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260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261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262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263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264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265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266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267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268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269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270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271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272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273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274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275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276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277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278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279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280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281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282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283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284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285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286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287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4288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4289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4290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723</xdr:row>
      <xdr:rowOff>0</xdr:rowOff>
    </xdr:from>
    <xdr:to>
      <xdr:col>17</xdr:col>
      <xdr:colOff>790575</xdr:colOff>
      <xdr:row>723</xdr:row>
      <xdr:rowOff>9525</xdr:rowOff>
    </xdr:to>
    <xdr:pic>
      <xdr:nvPicPr>
        <xdr:cNvPr id="4291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723</xdr:row>
      <xdr:rowOff>0</xdr:rowOff>
    </xdr:from>
    <xdr:to>
      <xdr:col>17</xdr:col>
      <xdr:colOff>809625</xdr:colOff>
      <xdr:row>723</xdr:row>
      <xdr:rowOff>9525</xdr:rowOff>
    </xdr:to>
    <xdr:pic>
      <xdr:nvPicPr>
        <xdr:cNvPr id="4292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723</xdr:row>
      <xdr:rowOff>0</xdr:rowOff>
    </xdr:from>
    <xdr:to>
      <xdr:col>17</xdr:col>
      <xdr:colOff>828675</xdr:colOff>
      <xdr:row>723</xdr:row>
      <xdr:rowOff>9525</xdr:rowOff>
    </xdr:to>
    <xdr:pic>
      <xdr:nvPicPr>
        <xdr:cNvPr id="4293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723</xdr:row>
      <xdr:rowOff>0</xdr:rowOff>
    </xdr:from>
    <xdr:to>
      <xdr:col>17</xdr:col>
      <xdr:colOff>847725</xdr:colOff>
      <xdr:row>723</xdr:row>
      <xdr:rowOff>9525</xdr:rowOff>
    </xdr:to>
    <xdr:pic>
      <xdr:nvPicPr>
        <xdr:cNvPr id="4294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723</xdr:row>
      <xdr:rowOff>0</xdr:rowOff>
    </xdr:from>
    <xdr:to>
      <xdr:col>17</xdr:col>
      <xdr:colOff>866775</xdr:colOff>
      <xdr:row>723</xdr:row>
      <xdr:rowOff>9525</xdr:rowOff>
    </xdr:to>
    <xdr:pic>
      <xdr:nvPicPr>
        <xdr:cNvPr id="4295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723</xdr:row>
      <xdr:rowOff>0</xdr:rowOff>
    </xdr:from>
    <xdr:to>
      <xdr:col>17</xdr:col>
      <xdr:colOff>885825</xdr:colOff>
      <xdr:row>723</xdr:row>
      <xdr:rowOff>9525</xdr:rowOff>
    </xdr:to>
    <xdr:pic>
      <xdr:nvPicPr>
        <xdr:cNvPr id="4296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723</xdr:row>
      <xdr:rowOff>0</xdr:rowOff>
    </xdr:from>
    <xdr:to>
      <xdr:col>17</xdr:col>
      <xdr:colOff>904875</xdr:colOff>
      <xdr:row>723</xdr:row>
      <xdr:rowOff>9525</xdr:rowOff>
    </xdr:to>
    <xdr:pic>
      <xdr:nvPicPr>
        <xdr:cNvPr id="4297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723</xdr:row>
      <xdr:rowOff>0</xdr:rowOff>
    </xdr:from>
    <xdr:to>
      <xdr:col>17</xdr:col>
      <xdr:colOff>923925</xdr:colOff>
      <xdr:row>723</xdr:row>
      <xdr:rowOff>9525</xdr:rowOff>
    </xdr:to>
    <xdr:pic>
      <xdr:nvPicPr>
        <xdr:cNvPr id="4298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723</xdr:row>
      <xdr:rowOff>0</xdr:rowOff>
    </xdr:from>
    <xdr:to>
      <xdr:col>17</xdr:col>
      <xdr:colOff>942975</xdr:colOff>
      <xdr:row>723</xdr:row>
      <xdr:rowOff>9525</xdr:rowOff>
    </xdr:to>
    <xdr:pic>
      <xdr:nvPicPr>
        <xdr:cNvPr id="4299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723</xdr:row>
      <xdr:rowOff>0</xdr:rowOff>
    </xdr:from>
    <xdr:to>
      <xdr:col>17</xdr:col>
      <xdr:colOff>962025</xdr:colOff>
      <xdr:row>723</xdr:row>
      <xdr:rowOff>9525</xdr:rowOff>
    </xdr:to>
    <xdr:pic>
      <xdr:nvPicPr>
        <xdr:cNvPr id="4300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723</xdr:row>
      <xdr:rowOff>0</xdr:rowOff>
    </xdr:from>
    <xdr:to>
      <xdr:col>17</xdr:col>
      <xdr:colOff>981075</xdr:colOff>
      <xdr:row>723</xdr:row>
      <xdr:rowOff>9525</xdr:rowOff>
    </xdr:to>
    <xdr:pic>
      <xdr:nvPicPr>
        <xdr:cNvPr id="4301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723</xdr:row>
      <xdr:rowOff>0</xdr:rowOff>
    </xdr:from>
    <xdr:to>
      <xdr:col>17</xdr:col>
      <xdr:colOff>1000125</xdr:colOff>
      <xdr:row>723</xdr:row>
      <xdr:rowOff>9525</xdr:rowOff>
    </xdr:to>
    <xdr:pic>
      <xdr:nvPicPr>
        <xdr:cNvPr id="4302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723</xdr:row>
      <xdr:rowOff>0</xdr:rowOff>
    </xdr:from>
    <xdr:to>
      <xdr:col>17</xdr:col>
      <xdr:colOff>1019175</xdr:colOff>
      <xdr:row>723</xdr:row>
      <xdr:rowOff>9525</xdr:rowOff>
    </xdr:to>
    <xdr:pic>
      <xdr:nvPicPr>
        <xdr:cNvPr id="4303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723</xdr:row>
      <xdr:rowOff>0</xdr:rowOff>
    </xdr:from>
    <xdr:to>
      <xdr:col>17</xdr:col>
      <xdr:colOff>1038225</xdr:colOff>
      <xdr:row>723</xdr:row>
      <xdr:rowOff>9525</xdr:rowOff>
    </xdr:to>
    <xdr:pic>
      <xdr:nvPicPr>
        <xdr:cNvPr id="4304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723</xdr:row>
      <xdr:rowOff>0</xdr:rowOff>
    </xdr:from>
    <xdr:to>
      <xdr:col>17</xdr:col>
      <xdr:colOff>1057275</xdr:colOff>
      <xdr:row>723</xdr:row>
      <xdr:rowOff>9525</xdr:rowOff>
    </xdr:to>
    <xdr:pic>
      <xdr:nvPicPr>
        <xdr:cNvPr id="4305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723</xdr:row>
      <xdr:rowOff>0</xdr:rowOff>
    </xdr:from>
    <xdr:to>
      <xdr:col>17</xdr:col>
      <xdr:colOff>1076325</xdr:colOff>
      <xdr:row>723</xdr:row>
      <xdr:rowOff>9525</xdr:rowOff>
    </xdr:to>
    <xdr:pic>
      <xdr:nvPicPr>
        <xdr:cNvPr id="4306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723</xdr:row>
      <xdr:rowOff>0</xdr:rowOff>
    </xdr:from>
    <xdr:to>
      <xdr:col>17</xdr:col>
      <xdr:colOff>1095375</xdr:colOff>
      <xdr:row>723</xdr:row>
      <xdr:rowOff>9525</xdr:rowOff>
    </xdr:to>
    <xdr:pic>
      <xdr:nvPicPr>
        <xdr:cNvPr id="4307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723</xdr:row>
      <xdr:rowOff>0</xdr:rowOff>
    </xdr:from>
    <xdr:to>
      <xdr:col>17</xdr:col>
      <xdr:colOff>1114425</xdr:colOff>
      <xdr:row>723</xdr:row>
      <xdr:rowOff>9525</xdr:rowOff>
    </xdr:to>
    <xdr:pic>
      <xdr:nvPicPr>
        <xdr:cNvPr id="4308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723</xdr:row>
      <xdr:rowOff>0</xdr:rowOff>
    </xdr:from>
    <xdr:to>
      <xdr:col>17</xdr:col>
      <xdr:colOff>1133475</xdr:colOff>
      <xdr:row>723</xdr:row>
      <xdr:rowOff>9525</xdr:rowOff>
    </xdr:to>
    <xdr:pic>
      <xdr:nvPicPr>
        <xdr:cNvPr id="4309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723</xdr:row>
      <xdr:rowOff>0</xdr:rowOff>
    </xdr:from>
    <xdr:to>
      <xdr:col>17</xdr:col>
      <xdr:colOff>1152525</xdr:colOff>
      <xdr:row>723</xdr:row>
      <xdr:rowOff>9525</xdr:rowOff>
    </xdr:to>
    <xdr:pic>
      <xdr:nvPicPr>
        <xdr:cNvPr id="4310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723</xdr:row>
      <xdr:rowOff>0</xdr:rowOff>
    </xdr:from>
    <xdr:to>
      <xdr:col>17</xdr:col>
      <xdr:colOff>1171575</xdr:colOff>
      <xdr:row>723</xdr:row>
      <xdr:rowOff>9525</xdr:rowOff>
    </xdr:to>
    <xdr:pic>
      <xdr:nvPicPr>
        <xdr:cNvPr id="4311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723</xdr:row>
      <xdr:rowOff>0</xdr:rowOff>
    </xdr:from>
    <xdr:to>
      <xdr:col>17</xdr:col>
      <xdr:colOff>1190625</xdr:colOff>
      <xdr:row>723</xdr:row>
      <xdr:rowOff>9525</xdr:rowOff>
    </xdr:to>
    <xdr:pic>
      <xdr:nvPicPr>
        <xdr:cNvPr id="4312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723</xdr:row>
      <xdr:rowOff>0</xdr:rowOff>
    </xdr:from>
    <xdr:to>
      <xdr:col>17</xdr:col>
      <xdr:colOff>1209675</xdr:colOff>
      <xdr:row>723</xdr:row>
      <xdr:rowOff>9525</xdr:rowOff>
    </xdr:to>
    <xdr:pic>
      <xdr:nvPicPr>
        <xdr:cNvPr id="4313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723</xdr:row>
      <xdr:rowOff>0</xdr:rowOff>
    </xdr:from>
    <xdr:to>
      <xdr:col>17</xdr:col>
      <xdr:colOff>1228725</xdr:colOff>
      <xdr:row>723</xdr:row>
      <xdr:rowOff>9525</xdr:rowOff>
    </xdr:to>
    <xdr:pic>
      <xdr:nvPicPr>
        <xdr:cNvPr id="4314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723</xdr:row>
      <xdr:rowOff>0</xdr:rowOff>
    </xdr:from>
    <xdr:to>
      <xdr:col>17</xdr:col>
      <xdr:colOff>1247775</xdr:colOff>
      <xdr:row>723</xdr:row>
      <xdr:rowOff>9525</xdr:rowOff>
    </xdr:to>
    <xdr:pic>
      <xdr:nvPicPr>
        <xdr:cNvPr id="4315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723</xdr:row>
      <xdr:rowOff>0</xdr:rowOff>
    </xdr:from>
    <xdr:to>
      <xdr:col>17</xdr:col>
      <xdr:colOff>1266825</xdr:colOff>
      <xdr:row>723</xdr:row>
      <xdr:rowOff>9525</xdr:rowOff>
    </xdr:to>
    <xdr:pic>
      <xdr:nvPicPr>
        <xdr:cNvPr id="4316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723</xdr:row>
      <xdr:rowOff>0</xdr:rowOff>
    </xdr:from>
    <xdr:to>
      <xdr:col>17</xdr:col>
      <xdr:colOff>1285875</xdr:colOff>
      <xdr:row>723</xdr:row>
      <xdr:rowOff>9525</xdr:rowOff>
    </xdr:to>
    <xdr:pic>
      <xdr:nvPicPr>
        <xdr:cNvPr id="4317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723</xdr:row>
      <xdr:rowOff>0</xdr:rowOff>
    </xdr:from>
    <xdr:to>
      <xdr:col>17</xdr:col>
      <xdr:colOff>1304925</xdr:colOff>
      <xdr:row>723</xdr:row>
      <xdr:rowOff>9525</xdr:rowOff>
    </xdr:to>
    <xdr:pic>
      <xdr:nvPicPr>
        <xdr:cNvPr id="4318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723</xdr:row>
      <xdr:rowOff>0</xdr:rowOff>
    </xdr:from>
    <xdr:to>
      <xdr:col>17</xdr:col>
      <xdr:colOff>1323975</xdr:colOff>
      <xdr:row>723</xdr:row>
      <xdr:rowOff>9525</xdr:rowOff>
    </xdr:to>
    <xdr:pic>
      <xdr:nvPicPr>
        <xdr:cNvPr id="4319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723</xdr:row>
      <xdr:rowOff>0</xdr:rowOff>
    </xdr:from>
    <xdr:to>
      <xdr:col>17</xdr:col>
      <xdr:colOff>1343025</xdr:colOff>
      <xdr:row>723</xdr:row>
      <xdr:rowOff>9525</xdr:rowOff>
    </xdr:to>
    <xdr:pic>
      <xdr:nvPicPr>
        <xdr:cNvPr id="4320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723</xdr:row>
      <xdr:rowOff>0</xdr:rowOff>
    </xdr:from>
    <xdr:to>
      <xdr:col>17</xdr:col>
      <xdr:colOff>1362075</xdr:colOff>
      <xdr:row>723</xdr:row>
      <xdr:rowOff>9525</xdr:rowOff>
    </xdr:to>
    <xdr:pic>
      <xdr:nvPicPr>
        <xdr:cNvPr id="4321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723</xdr:row>
      <xdr:rowOff>0</xdr:rowOff>
    </xdr:from>
    <xdr:to>
      <xdr:col>17</xdr:col>
      <xdr:colOff>1381125</xdr:colOff>
      <xdr:row>723</xdr:row>
      <xdr:rowOff>9525</xdr:rowOff>
    </xdr:to>
    <xdr:pic>
      <xdr:nvPicPr>
        <xdr:cNvPr id="4322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723</xdr:row>
      <xdr:rowOff>0</xdr:rowOff>
    </xdr:from>
    <xdr:to>
      <xdr:col>17</xdr:col>
      <xdr:colOff>1400175</xdr:colOff>
      <xdr:row>723</xdr:row>
      <xdr:rowOff>9525</xdr:rowOff>
    </xdr:to>
    <xdr:pic>
      <xdr:nvPicPr>
        <xdr:cNvPr id="4323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723</xdr:row>
      <xdr:rowOff>0</xdr:rowOff>
    </xdr:from>
    <xdr:to>
      <xdr:col>18</xdr:col>
      <xdr:colOff>0</xdr:colOff>
      <xdr:row>723</xdr:row>
      <xdr:rowOff>9525</xdr:rowOff>
    </xdr:to>
    <xdr:pic>
      <xdr:nvPicPr>
        <xdr:cNvPr id="4324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325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326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327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328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329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330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331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332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333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334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335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336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337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338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339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340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341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342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343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344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345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434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434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434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434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435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4351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4352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4353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4354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4355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4356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4357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4358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4359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4360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4361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4362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4363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4364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4365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4366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4367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4368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4369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4370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4371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4372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4373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4374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4375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4376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4377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4378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4379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4380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4381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4382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4383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4384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4385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4386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4387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4388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4389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4390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4391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4392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4393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4394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4395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4396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4397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4398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4399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4400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4401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4402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4403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4404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4405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4406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4407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4408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4409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4410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4411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4412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4413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4414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4415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4416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4417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4418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4419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4420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421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422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423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424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425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426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427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428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429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430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431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432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433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434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435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436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437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438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439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440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441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442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443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444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445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446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447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448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449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450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451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452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453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454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455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456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457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458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459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460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461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462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463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464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465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466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467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468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469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470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471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472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473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474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475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4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4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4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4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4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4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4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4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4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4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4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4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488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489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490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491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492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493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494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495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496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497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498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499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500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501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502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503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504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505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506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507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508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509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510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511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512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513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514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515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516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517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518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519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520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521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522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523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524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525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526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527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528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529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530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531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532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533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534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535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536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537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538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539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540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541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542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543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544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545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546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17</xdr:col>
      <xdr:colOff>9525</xdr:colOff>
      <xdr:row>73</xdr:row>
      <xdr:rowOff>9525</xdr:rowOff>
    </xdr:to>
    <xdr:pic>
      <xdr:nvPicPr>
        <xdr:cNvPr id="45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</xdr:row>
      <xdr:rowOff>0</xdr:rowOff>
    </xdr:from>
    <xdr:to>
      <xdr:col>17</xdr:col>
      <xdr:colOff>28575</xdr:colOff>
      <xdr:row>73</xdr:row>
      <xdr:rowOff>9525</xdr:rowOff>
    </xdr:to>
    <xdr:pic>
      <xdr:nvPicPr>
        <xdr:cNvPr id="45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</xdr:row>
      <xdr:rowOff>0</xdr:rowOff>
    </xdr:from>
    <xdr:to>
      <xdr:col>17</xdr:col>
      <xdr:colOff>47625</xdr:colOff>
      <xdr:row>73</xdr:row>
      <xdr:rowOff>9525</xdr:rowOff>
    </xdr:to>
    <xdr:pic>
      <xdr:nvPicPr>
        <xdr:cNvPr id="45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</xdr:row>
      <xdr:rowOff>0</xdr:rowOff>
    </xdr:from>
    <xdr:to>
      <xdr:col>17</xdr:col>
      <xdr:colOff>66675</xdr:colOff>
      <xdr:row>73</xdr:row>
      <xdr:rowOff>9525</xdr:rowOff>
    </xdr:to>
    <xdr:pic>
      <xdr:nvPicPr>
        <xdr:cNvPr id="45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</xdr:row>
      <xdr:rowOff>0</xdr:rowOff>
    </xdr:from>
    <xdr:to>
      <xdr:col>17</xdr:col>
      <xdr:colOff>85725</xdr:colOff>
      <xdr:row>73</xdr:row>
      <xdr:rowOff>9525</xdr:rowOff>
    </xdr:to>
    <xdr:pic>
      <xdr:nvPicPr>
        <xdr:cNvPr id="45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</xdr:row>
      <xdr:rowOff>0</xdr:rowOff>
    </xdr:from>
    <xdr:to>
      <xdr:col>17</xdr:col>
      <xdr:colOff>104775</xdr:colOff>
      <xdr:row>73</xdr:row>
      <xdr:rowOff>9525</xdr:rowOff>
    </xdr:to>
    <xdr:pic>
      <xdr:nvPicPr>
        <xdr:cNvPr id="45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</xdr:row>
      <xdr:rowOff>0</xdr:rowOff>
    </xdr:from>
    <xdr:to>
      <xdr:col>17</xdr:col>
      <xdr:colOff>123825</xdr:colOff>
      <xdr:row>73</xdr:row>
      <xdr:rowOff>9525</xdr:rowOff>
    </xdr:to>
    <xdr:pic>
      <xdr:nvPicPr>
        <xdr:cNvPr id="45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</xdr:row>
      <xdr:rowOff>0</xdr:rowOff>
    </xdr:from>
    <xdr:to>
      <xdr:col>17</xdr:col>
      <xdr:colOff>142875</xdr:colOff>
      <xdr:row>73</xdr:row>
      <xdr:rowOff>9525</xdr:rowOff>
    </xdr:to>
    <xdr:pic>
      <xdr:nvPicPr>
        <xdr:cNvPr id="45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</xdr:row>
      <xdr:rowOff>0</xdr:rowOff>
    </xdr:from>
    <xdr:to>
      <xdr:col>17</xdr:col>
      <xdr:colOff>161925</xdr:colOff>
      <xdr:row>73</xdr:row>
      <xdr:rowOff>9525</xdr:rowOff>
    </xdr:to>
    <xdr:pic>
      <xdr:nvPicPr>
        <xdr:cNvPr id="45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</xdr:row>
      <xdr:rowOff>0</xdr:rowOff>
    </xdr:from>
    <xdr:to>
      <xdr:col>17</xdr:col>
      <xdr:colOff>180975</xdr:colOff>
      <xdr:row>73</xdr:row>
      <xdr:rowOff>9525</xdr:rowOff>
    </xdr:to>
    <xdr:pic>
      <xdr:nvPicPr>
        <xdr:cNvPr id="45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</xdr:row>
      <xdr:rowOff>0</xdr:rowOff>
    </xdr:from>
    <xdr:to>
      <xdr:col>17</xdr:col>
      <xdr:colOff>200025</xdr:colOff>
      <xdr:row>73</xdr:row>
      <xdr:rowOff>9525</xdr:rowOff>
    </xdr:to>
    <xdr:pic>
      <xdr:nvPicPr>
        <xdr:cNvPr id="45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</xdr:row>
      <xdr:rowOff>0</xdr:rowOff>
    </xdr:from>
    <xdr:to>
      <xdr:col>17</xdr:col>
      <xdr:colOff>219075</xdr:colOff>
      <xdr:row>73</xdr:row>
      <xdr:rowOff>9525</xdr:rowOff>
    </xdr:to>
    <xdr:pic>
      <xdr:nvPicPr>
        <xdr:cNvPr id="45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</xdr:row>
      <xdr:rowOff>0</xdr:rowOff>
    </xdr:from>
    <xdr:to>
      <xdr:col>17</xdr:col>
      <xdr:colOff>238125</xdr:colOff>
      <xdr:row>73</xdr:row>
      <xdr:rowOff>9525</xdr:rowOff>
    </xdr:to>
    <xdr:pic>
      <xdr:nvPicPr>
        <xdr:cNvPr id="45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</xdr:row>
      <xdr:rowOff>0</xdr:rowOff>
    </xdr:from>
    <xdr:to>
      <xdr:col>17</xdr:col>
      <xdr:colOff>257175</xdr:colOff>
      <xdr:row>73</xdr:row>
      <xdr:rowOff>9525</xdr:rowOff>
    </xdr:to>
    <xdr:pic>
      <xdr:nvPicPr>
        <xdr:cNvPr id="45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</xdr:row>
      <xdr:rowOff>0</xdr:rowOff>
    </xdr:from>
    <xdr:to>
      <xdr:col>17</xdr:col>
      <xdr:colOff>276225</xdr:colOff>
      <xdr:row>73</xdr:row>
      <xdr:rowOff>9525</xdr:rowOff>
    </xdr:to>
    <xdr:pic>
      <xdr:nvPicPr>
        <xdr:cNvPr id="45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</xdr:row>
      <xdr:rowOff>0</xdr:rowOff>
    </xdr:from>
    <xdr:to>
      <xdr:col>17</xdr:col>
      <xdr:colOff>295275</xdr:colOff>
      <xdr:row>73</xdr:row>
      <xdr:rowOff>9525</xdr:rowOff>
    </xdr:to>
    <xdr:pic>
      <xdr:nvPicPr>
        <xdr:cNvPr id="45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</xdr:row>
      <xdr:rowOff>0</xdr:rowOff>
    </xdr:from>
    <xdr:to>
      <xdr:col>17</xdr:col>
      <xdr:colOff>314325</xdr:colOff>
      <xdr:row>73</xdr:row>
      <xdr:rowOff>9525</xdr:rowOff>
    </xdr:to>
    <xdr:pic>
      <xdr:nvPicPr>
        <xdr:cNvPr id="45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</xdr:row>
      <xdr:rowOff>0</xdr:rowOff>
    </xdr:from>
    <xdr:to>
      <xdr:col>17</xdr:col>
      <xdr:colOff>333375</xdr:colOff>
      <xdr:row>73</xdr:row>
      <xdr:rowOff>9525</xdr:rowOff>
    </xdr:to>
    <xdr:pic>
      <xdr:nvPicPr>
        <xdr:cNvPr id="45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</xdr:row>
      <xdr:rowOff>0</xdr:rowOff>
    </xdr:from>
    <xdr:to>
      <xdr:col>17</xdr:col>
      <xdr:colOff>352425</xdr:colOff>
      <xdr:row>73</xdr:row>
      <xdr:rowOff>9525</xdr:rowOff>
    </xdr:to>
    <xdr:pic>
      <xdr:nvPicPr>
        <xdr:cNvPr id="45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</xdr:row>
      <xdr:rowOff>0</xdr:rowOff>
    </xdr:from>
    <xdr:to>
      <xdr:col>17</xdr:col>
      <xdr:colOff>371475</xdr:colOff>
      <xdr:row>73</xdr:row>
      <xdr:rowOff>9525</xdr:rowOff>
    </xdr:to>
    <xdr:pic>
      <xdr:nvPicPr>
        <xdr:cNvPr id="45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</xdr:row>
      <xdr:rowOff>0</xdr:rowOff>
    </xdr:from>
    <xdr:to>
      <xdr:col>17</xdr:col>
      <xdr:colOff>390525</xdr:colOff>
      <xdr:row>73</xdr:row>
      <xdr:rowOff>9525</xdr:rowOff>
    </xdr:to>
    <xdr:pic>
      <xdr:nvPicPr>
        <xdr:cNvPr id="45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</xdr:row>
      <xdr:rowOff>0</xdr:rowOff>
    </xdr:from>
    <xdr:to>
      <xdr:col>17</xdr:col>
      <xdr:colOff>409575</xdr:colOff>
      <xdr:row>73</xdr:row>
      <xdr:rowOff>9525</xdr:rowOff>
    </xdr:to>
    <xdr:pic>
      <xdr:nvPicPr>
        <xdr:cNvPr id="45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</xdr:row>
      <xdr:rowOff>0</xdr:rowOff>
    </xdr:from>
    <xdr:to>
      <xdr:col>17</xdr:col>
      <xdr:colOff>428625</xdr:colOff>
      <xdr:row>73</xdr:row>
      <xdr:rowOff>9525</xdr:rowOff>
    </xdr:to>
    <xdr:pic>
      <xdr:nvPicPr>
        <xdr:cNvPr id="45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</xdr:row>
      <xdr:rowOff>0</xdr:rowOff>
    </xdr:from>
    <xdr:to>
      <xdr:col>17</xdr:col>
      <xdr:colOff>447675</xdr:colOff>
      <xdr:row>73</xdr:row>
      <xdr:rowOff>9525</xdr:rowOff>
    </xdr:to>
    <xdr:pic>
      <xdr:nvPicPr>
        <xdr:cNvPr id="45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</xdr:row>
      <xdr:rowOff>0</xdr:rowOff>
    </xdr:from>
    <xdr:to>
      <xdr:col>17</xdr:col>
      <xdr:colOff>466725</xdr:colOff>
      <xdr:row>73</xdr:row>
      <xdr:rowOff>9525</xdr:rowOff>
    </xdr:to>
    <xdr:pic>
      <xdr:nvPicPr>
        <xdr:cNvPr id="45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</xdr:row>
      <xdr:rowOff>0</xdr:rowOff>
    </xdr:from>
    <xdr:to>
      <xdr:col>17</xdr:col>
      <xdr:colOff>485775</xdr:colOff>
      <xdr:row>73</xdr:row>
      <xdr:rowOff>9525</xdr:rowOff>
    </xdr:to>
    <xdr:pic>
      <xdr:nvPicPr>
        <xdr:cNvPr id="45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</xdr:row>
      <xdr:rowOff>0</xdr:rowOff>
    </xdr:from>
    <xdr:to>
      <xdr:col>17</xdr:col>
      <xdr:colOff>504825</xdr:colOff>
      <xdr:row>73</xdr:row>
      <xdr:rowOff>9525</xdr:rowOff>
    </xdr:to>
    <xdr:pic>
      <xdr:nvPicPr>
        <xdr:cNvPr id="45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</xdr:row>
      <xdr:rowOff>0</xdr:rowOff>
    </xdr:from>
    <xdr:to>
      <xdr:col>17</xdr:col>
      <xdr:colOff>523875</xdr:colOff>
      <xdr:row>73</xdr:row>
      <xdr:rowOff>9525</xdr:rowOff>
    </xdr:to>
    <xdr:pic>
      <xdr:nvPicPr>
        <xdr:cNvPr id="45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</xdr:row>
      <xdr:rowOff>0</xdr:rowOff>
    </xdr:from>
    <xdr:to>
      <xdr:col>17</xdr:col>
      <xdr:colOff>542925</xdr:colOff>
      <xdr:row>73</xdr:row>
      <xdr:rowOff>9525</xdr:rowOff>
    </xdr:to>
    <xdr:pic>
      <xdr:nvPicPr>
        <xdr:cNvPr id="45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</xdr:row>
      <xdr:rowOff>0</xdr:rowOff>
    </xdr:from>
    <xdr:to>
      <xdr:col>17</xdr:col>
      <xdr:colOff>561975</xdr:colOff>
      <xdr:row>73</xdr:row>
      <xdr:rowOff>9525</xdr:rowOff>
    </xdr:to>
    <xdr:pic>
      <xdr:nvPicPr>
        <xdr:cNvPr id="45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</xdr:row>
      <xdr:rowOff>0</xdr:rowOff>
    </xdr:from>
    <xdr:to>
      <xdr:col>17</xdr:col>
      <xdr:colOff>581025</xdr:colOff>
      <xdr:row>73</xdr:row>
      <xdr:rowOff>9525</xdr:rowOff>
    </xdr:to>
    <xdr:pic>
      <xdr:nvPicPr>
        <xdr:cNvPr id="45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</xdr:row>
      <xdr:rowOff>0</xdr:rowOff>
    </xdr:from>
    <xdr:to>
      <xdr:col>17</xdr:col>
      <xdr:colOff>600075</xdr:colOff>
      <xdr:row>73</xdr:row>
      <xdr:rowOff>9525</xdr:rowOff>
    </xdr:to>
    <xdr:pic>
      <xdr:nvPicPr>
        <xdr:cNvPr id="45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</xdr:row>
      <xdr:rowOff>0</xdr:rowOff>
    </xdr:from>
    <xdr:to>
      <xdr:col>17</xdr:col>
      <xdr:colOff>619125</xdr:colOff>
      <xdr:row>73</xdr:row>
      <xdr:rowOff>9525</xdr:rowOff>
    </xdr:to>
    <xdr:pic>
      <xdr:nvPicPr>
        <xdr:cNvPr id="4579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</xdr:row>
      <xdr:rowOff>0</xdr:rowOff>
    </xdr:from>
    <xdr:to>
      <xdr:col>17</xdr:col>
      <xdr:colOff>638175</xdr:colOff>
      <xdr:row>73</xdr:row>
      <xdr:rowOff>9525</xdr:rowOff>
    </xdr:to>
    <xdr:pic>
      <xdr:nvPicPr>
        <xdr:cNvPr id="4580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</xdr:row>
      <xdr:rowOff>0</xdr:rowOff>
    </xdr:from>
    <xdr:to>
      <xdr:col>17</xdr:col>
      <xdr:colOff>657225</xdr:colOff>
      <xdr:row>73</xdr:row>
      <xdr:rowOff>9525</xdr:rowOff>
    </xdr:to>
    <xdr:pic>
      <xdr:nvPicPr>
        <xdr:cNvPr id="4581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</xdr:row>
      <xdr:rowOff>0</xdr:rowOff>
    </xdr:from>
    <xdr:to>
      <xdr:col>17</xdr:col>
      <xdr:colOff>676275</xdr:colOff>
      <xdr:row>73</xdr:row>
      <xdr:rowOff>9525</xdr:rowOff>
    </xdr:to>
    <xdr:pic>
      <xdr:nvPicPr>
        <xdr:cNvPr id="4582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</xdr:row>
      <xdr:rowOff>0</xdr:rowOff>
    </xdr:from>
    <xdr:to>
      <xdr:col>17</xdr:col>
      <xdr:colOff>695325</xdr:colOff>
      <xdr:row>73</xdr:row>
      <xdr:rowOff>9525</xdr:rowOff>
    </xdr:to>
    <xdr:pic>
      <xdr:nvPicPr>
        <xdr:cNvPr id="4583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</xdr:row>
      <xdr:rowOff>0</xdr:rowOff>
    </xdr:from>
    <xdr:to>
      <xdr:col>17</xdr:col>
      <xdr:colOff>714375</xdr:colOff>
      <xdr:row>73</xdr:row>
      <xdr:rowOff>9525</xdr:rowOff>
    </xdr:to>
    <xdr:pic>
      <xdr:nvPicPr>
        <xdr:cNvPr id="4584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</xdr:row>
      <xdr:rowOff>0</xdr:rowOff>
    </xdr:from>
    <xdr:to>
      <xdr:col>17</xdr:col>
      <xdr:colOff>733425</xdr:colOff>
      <xdr:row>73</xdr:row>
      <xdr:rowOff>9525</xdr:rowOff>
    </xdr:to>
    <xdr:pic>
      <xdr:nvPicPr>
        <xdr:cNvPr id="4585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9525</xdr:colOff>
      <xdr:row>74</xdr:row>
      <xdr:rowOff>9525</xdr:rowOff>
    </xdr:to>
    <xdr:pic>
      <xdr:nvPicPr>
        <xdr:cNvPr id="4586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74</xdr:row>
      <xdr:rowOff>0</xdr:rowOff>
    </xdr:from>
    <xdr:to>
      <xdr:col>17</xdr:col>
      <xdr:colOff>28575</xdr:colOff>
      <xdr:row>74</xdr:row>
      <xdr:rowOff>9525</xdr:rowOff>
    </xdr:to>
    <xdr:pic>
      <xdr:nvPicPr>
        <xdr:cNvPr id="4587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74</xdr:row>
      <xdr:rowOff>0</xdr:rowOff>
    </xdr:from>
    <xdr:to>
      <xdr:col>17</xdr:col>
      <xdr:colOff>47625</xdr:colOff>
      <xdr:row>74</xdr:row>
      <xdr:rowOff>9525</xdr:rowOff>
    </xdr:to>
    <xdr:pic>
      <xdr:nvPicPr>
        <xdr:cNvPr id="4588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74</xdr:row>
      <xdr:rowOff>0</xdr:rowOff>
    </xdr:from>
    <xdr:to>
      <xdr:col>17</xdr:col>
      <xdr:colOff>66675</xdr:colOff>
      <xdr:row>74</xdr:row>
      <xdr:rowOff>9525</xdr:rowOff>
    </xdr:to>
    <xdr:pic>
      <xdr:nvPicPr>
        <xdr:cNvPr id="4589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74</xdr:row>
      <xdr:rowOff>0</xdr:rowOff>
    </xdr:from>
    <xdr:to>
      <xdr:col>17</xdr:col>
      <xdr:colOff>85725</xdr:colOff>
      <xdr:row>74</xdr:row>
      <xdr:rowOff>9525</xdr:rowOff>
    </xdr:to>
    <xdr:pic>
      <xdr:nvPicPr>
        <xdr:cNvPr id="4590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74</xdr:row>
      <xdr:rowOff>0</xdr:rowOff>
    </xdr:from>
    <xdr:to>
      <xdr:col>17</xdr:col>
      <xdr:colOff>104775</xdr:colOff>
      <xdr:row>74</xdr:row>
      <xdr:rowOff>9525</xdr:rowOff>
    </xdr:to>
    <xdr:pic>
      <xdr:nvPicPr>
        <xdr:cNvPr id="4591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74</xdr:row>
      <xdr:rowOff>0</xdr:rowOff>
    </xdr:from>
    <xdr:to>
      <xdr:col>17</xdr:col>
      <xdr:colOff>123825</xdr:colOff>
      <xdr:row>74</xdr:row>
      <xdr:rowOff>9525</xdr:rowOff>
    </xdr:to>
    <xdr:pic>
      <xdr:nvPicPr>
        <xdr:cNvPr id="4592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74</xdr:row>
      <xdr:rowOff>0</xdr:rowOff>
    </xdr:from>
    <xdr:to>
      <xdr:col>17</xdr:col>
      <xdr:colOff>142875</xdr:colOff>
      <xdr:row>74</xdr:row>
      <xdr:rowOff>9525</xdr:rowOff>
    </xdr:to>
    <xdr:pic>
      <xdr:nvPicPr>
        <xdr:cNvPr id="4593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74</xdr:row>
      <xdr:rowOff>0</xdr:rowOff>
    </xdr:from>
    <xdr:to>
      <xdr:col>17</xdr:col>
      <xdr:colOff>161925</xdr:colOff>
      <xdr:row>74</xdr:row>
      <xdr:rowOff>9525</xdr:rowOff>
    </xdr:to>
    <xdr:pic>
      <xdr:nvPicPr>
        <xdr:cNvPr id="4594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74</xdr:row>
      <xdr:rowOff>0</xdr:rowOff>
    </xdr:from>
    <xdr:to>
      <xdr:col>17</xdr:col>
      <xdr:colOff>180975</xdr:colOff>
      <xdr:row>74</xdr:row>
      <xdr:rowOff>9525</xdr:rowOff>
    </xdr:to>
    <xdr:pic>
      <xdr:nvPicPr>
        <xdr:cNvPr id="4595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74</xdr:row>
      <xdr:rowOff>0</xdr:rowOff>
    </xdr:from>
    <xdr:to>
      <xdr:col>17</xdr:col>
      <xdr:colOff>200025</xdr:colOff>
      <xdr:row>74</xdr:row>
      <xdr:rowOff>9525</xdr:rowOff>
    </xdr:to>
    <xdr:pic>
      <xdr:nvPicPr>
        <xdr:cNvPr id="4596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74</xdr:row>
      <xdr:rowOff>0</xdr:rowOff>
    </xdr:from>
    <xdr:to>
      <xdr:col>17</xdr:col>
      <xdr:colOff>219075</xdr:colOff>
      <xdr:row>74</xdr:row>
      <xdr:rowOff>9525</xdr:rowOff>
    </xdr:to>
    <xdr:pic>
      <xdr:nvPicPr>
        <xdr:cNvPr id="4597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74</xdr:row>
      <xdr:rowOff>0</xdr:rowOff>
    </xdr:from>
    <xdr:to>
      <xdr:col>17</xdr:col>
      <xdr:colOff>238125</xdr:colOff>
      <xdr:row>74</xdr:row>
      <xdr:rowOff>9525</xdr:rowOff>
    </xdr:to>
    <xdr:pic>
      <xdr:nvPicPr>
        <xdr:cNvPr id="4598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74</xdr:row>
      <xdr:rowOff>0</xdr:rowOff>
    </xdr:from>
    <xdr:to>
      <xdr:col>17</xdr:col>
      <xdr:colOff>257175</xdr:colOff>
      <xdr:row>74</xdr:row>
      <xdr:rowOff>9525</xdr:rowOff>
    </xdr:to>
    <xdr:pic>
      <xdr:nvPicPr>
        <xdr:cNvPr id="4599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74</xdr:row>
      <xdr:rowOff>0</xdr:rowOff>
    </xdr:from>
    <xdr:to>
      <xdr:col>17</xdr:col>
      <xdr:colOff>276225</xdr:colOff>
      <xdr:row>74</xdr:row>
      <xdr:rowOff>9525</xdr:rowOff>
    </xdr:to>
    <xdr:pic>
      <xdr:nvPicPr>
        <xdr:cNvPr id="4600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74</xdr:row>
      <xdr:rowOff>0</xdr:rowOff>
    </xdr:from>
    <xdr:to>
      <xdr:col>17</xdr:col>
      <xdr:colOff>295275</xdr:colOff>
      <xdr:row>74</xdr:row>
      <xdr:rowOff>9525</xdr:rowOff>
    </xdr:to>
    <xdr:pic>
      <xdr:nvPicPr>
        <xdr:cNvPr id="4601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74</xdr:row>
      <xdr:rowOff>0</xdr:rowOff>
    </xdr:from>
    <xdr:to>
      <xdr:col>17</xdr:col>
      <xdr:colOff>314325</xdr:colOff>
      <xdr:row>74</xdr:row>
      <xdr:rowOff>9525</xdr:rowOff>
    </xdr:to>
    <xdr:pic>
      <xdr:nvPicPr>
        <xdr:cNvPr id="4602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74</xdr:row>
      <xdr:rowOff>0</xdr:rowOff>
    </xdr:from>
    <xdr:to>
      <xdr:col>17</xdr:col>
      <xdr:colOff>333375</xdr:colOff>
      <xdr:row>74</xdr:row>
      <xdr:rowOff>9525</xdr:rowOff>
    </xdr:to>
    <xdr:pic>
      <xdr:nvPicPr>
        <xdr:cNvPr id="4603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74</xdr:row>
      <xdr:rowOff>0</xdr:rowOff>
    </xdr:from>
    <xdr:to>
      <xdr:col>17</xdr:col>
      <xdr:colOff>352425</xdr:colOff>
      <xdr:row>74</xdr:row>
      <xdr:rowOff>9525</xdr:rowOff>
    </xdr:to>
    <xdr:pic>
      <xdr:nvPicPr>
        <xdr:cNvPr id="4604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74</xdr:row>
      <xdr:rowOff>0</xdr:rowOff>
    </xdr:from>
    <xdr:to>
      <xdr:col>17</xdr:col>
      <xdr:colOff>371475</xdr:colOff>
      <xdr:row>74</xdr:row>
      <xdr:rowOff>9525</xdr:rowOff>
    </xdr:to>
    <xdr:pic>
      <xdr:nvPicPr>
        <xdr:cNvPr id="4605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74</xdr:row>
      <xdr:rowOff>0</xdr:rowOff>
    </xdr:from>
    <xdr:to>
      <xdr:col>17</xdr:col>
      <xdr:colOff>390525</xdr:colOff>
      <xdr:row>74</xdr:row>
      <xdr:rowOff>9525</xdr:rowOff>
    </xdr:to>
    <xdr:pic>
      <xdr:nvPicPr>
        <xdr:cNvPr id="4606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74</xdr:row>
      <xdr:rowOff>0</xdr:rowOff>
    </xdr:from>
    <xdr:to>
      <xdr:col>17</xdr:col>
      <xdr:colOff>409575</xdr:colOff>
      <xdr:row>74</xdr:row>
      <xdr:rowOff>9525</xdr:rowOff>
    </xdr:to>
    <xdr:pic>
      <xdr:nvPicPr>
        <xdr:cNvPr id="4607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74</xdr:row>
      <xdr:rowOff>0</xdr:rowOff>
    </xdr:from>
    <xdr:to>
      <xdr:col>17</xdr:col>
      <xdr:colOff>428625</xdr:colOff>
      <xdr:row>74</xdr:row>
      <xdr:rowOff>9525</xdr:rowOff>
    </xdr:to>
    <xdr:pic>
      <xdr:nvPicPr>
        <xdr:cNvPr id="4608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74</xdr:row>
      <xdr:rowOff>0</xdr:rowOff>
    </xdr:from>
    <xdr:to>
      <xdr:col>17</xdr:col>
      <xdr:colOff>447675</xdr:colOff>
      <xdr:row>74</xdr:row>
      <xdr:rowOff>9525</xdr:rowOff>
    </xdr:to>
    <xdr:pic>
      <xdr:nvPicPr>
        <xdr:cNvPr id="4609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74</xdr:row>
      <xdr:rowOff>0</xdr:rowOff>
    </xdr:from>
    <xdr:to>
      <xdr:col>17</xdr:col>
      <xdr:colOff>466725</xdr:colOff>
      <xdr:row>74</xdr:row>
      <xdr:rowOff>9525</xdr:rowOff>
    </xdr:to>
    <xdr:pic>
      <xdr:nvPicPr>
        <xdr:cNvPr id="4610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74</xdr:row>
      <xdr:rowOff>0</xdr:rowOff>
    </xdr:from>
    <xdr:to>
      <xdr:col>17</xdr:col>
      <xdr:colOff>485775</xdr:colOff>
      <xdr:row>74</xdr:row>
      <xdr:rowOff>9525</xdr:rowOff>
    </xdr:to>
    <xdr:pic>
      <xdr:nvPicPr>
        <xdr:cNvPr id="4611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74</xdr:row>
      <xdr:rowOff>0</xdr:rowOff>
    </xdr:from>
    <xdr:to>
      <xdr:col>17</xdr:col>
      <xdr:colOff>504825</xdr:colOff>
      <xdr:row>74</xdr:row>
      <xdr:rowOff>9525</xdr:rowOff>
    </xdr:to>
    <xdr:pic>
      <xdr:nvPicPr>
        <xdr:cNvPr id="4612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74</xdr:row>
      <xdr:rowOff>0</xdr:rowOff>
    </xdr:from>
    <xdr:to>
      <xdr:col>17</xdr:col>
      <xdr:colOff>523875</xdr:colOff>
      <xdr:row>74</xdr:row>
      <xdr:rowOff>9525</xdr:rowOff>
    </xdr:to>
    <xdr:pic>
      <xdr:nvPicPr>
        <xdr:cNvPr id="4613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74</xdr:row>
      <xdr:rowOff>0</xdr:rowOff>
    </xdr:from>
    <xdr:to>
      <xdr:col>17</xdr:col>
      <xdr:colOff>542925</xdr:colOff>
      <xdr:row>74</xdr:row>
      <xdr:rowOff>9525</xdr:rowOff>
    </xdr:to>
    <xdr:pic>
      <xdr:nvPicPr>
        <xdr:cNvPr id="4614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74</xdr:row>
      <xdr:rowOff>0</xdr:rowOff>
    </xdr:from>
    <xdr:to>
      <xdr:col>17</xdr:col>
      <xdr:colOff>561975</xdr:colOff>
      <xdr:row>74</xdr:row>
      <xdr:rowOff>9525</xdr:rowOff>
    </xdr:to>
    <xdr:pic>
      <xdr:nvPicPr>
        <xdr:cNvPr id="4615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74</xdr:row>
      <xdr:rowOff>0</xdr:rowOff>
    </xdr:from>
    <xdr:to>
      <xdr:col>17</xdr:col>
      <xdr:colOff>581025</xdr:colOff>
      <xdr:row>74</xdr:row>
      <xdr:rowOff>9525</xdr:rowOff>
    </xdr:to>
    <xdr:pic>
      <xdr:nvPicPr>
        <xdr:cNvPr id="4616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74</xdr:row>
      <xdr:rowOff>0</xdr:rowOff>
    </xdr:from>
    <xdr:to>
      <xdr:col>17</xdr:col>
      <xdr:colOff>600075</xdr:colOff>
      <xdr:row>74</xdr:row>
      <xdr:rowOff>9525</xdr:rowOff>
    </xdr:to>
    <xdr:pic>
      <xdr:nvPicPr>
        <xdr:cNvPr id="4617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74</xdr:row>
      <xdr:rowOff>0</xdr:rowOff>
    </xdr:from>
    <xdr:to>
      <xdr:col>17</xdr:col>
      <xdr:colOff>619125</xdr:colOff>
      <xdr:row>74</xdr:row>
      <xdr:rowOff>9525</xdr:rowOff>
    </xdr:to>
    <xdr:pic>
      <xdr:nvPicPr>
        <xdr:cNvPr id="4618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74</xdr:row>
      <xdr:rowOff>0</xdr:rowOff>
    </xdr:from>
    <xdr:to>
      <xdr:col>17</xdr:col>
      <xdr:colOff>638175</xdr:colOff>
      <xdr:row>74</xdr:row>
      <xdr:rowOff>9525</xdr:rowOff>
    </xdr:to>
    <xdr:pic>
      <xdr:nvPicPr>
        <xdr:cNvPr id="4619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74</xdr:row>
      <xdr:rowOff>0</xdr:rowOff>
    </xdr:from>
    <xdr:to>
      <xdr:col>17</xdr:col>
      <xdr:colOff>657225</xdr:colOff>
      <xdr:row>74</xdr:row>
      <xdr:rowOff>9525</xdr:rowOff>
    </xdr:to>
    <xdr:pic>
      <xdr:nvPicPr>
        <xdr:cNvPr id="4620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74</xdr:row>
      <xdr:rowOff>0</xdr:rowOff>
    </xdr:from>
    <xdr:to>
      <xdr:col>17</xdr:col>
      <xdr:colOff>676275</xdr:colOff>
      <xdr:row>74</xdr:row>
      <xdr:rowOff>9525</xdr:rowOff>
    </xdr:to>
    <xdr:pic>
      <xdr:nvPicPr>
        <xdr:cNvPr id="4621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74</xdr:row>
      <xdr:rowOff>0</xdr:rowOff>
    </xdr:from>
    <xdr:to>
      <xdr:col>17</xdr:col>
      <xdr:colOff>695325</xdr:colOff>
      <xdr:row>74</xdr:row>
      <xdr:rowOff>9525</xdr:rowOff>
    </xdr:to>
    <xdr:pic>
      <xdr:nvPicPr>
        <xdr:cNvPr id="4622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74</xdr:row>
      <xdr:rowOff>0</xdr:rowOff>
    </xdr:from>
    <xdr:to>
      <xdr:col>17</xdr:col>
      <xdr:colOff>714375</xdr:colOff>
      <xdr:row>74</xdr:row>
      <xdr:rowOff>9525</xdr:rowOff>
    </xdr:to>
    <xdr:pic>
      <xdr:nvPicPr>
        <xdr:cNvPr id="4623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74</xdr:row>
      <xdr:rowOff>0</xdr:rowOff>
    </xdr:from>
    <xdr:to>
      <xdr:col>17</xdr:col>
      <xdr:colOff>733425</xdr:colOff>
      <xdr:row>74</xdr:row>
      <xdr:rowOff>9525</xdr:rowOff>
    </xdr:to>
    <xdr:pic>
      <xdr:nvPicPr>
        <xdr:cNvPr id="4624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74</xdr:row>
      <xdr:rowOff>0</xdr:rowOff>
    </xdr:from>
    <xdr:to>
      <xdr:col>17</xdr:col>
      <xdr:colOff>752475</xdr:colOff>
      <xdr:row>74</xdr:row>
      <xdr:rowOff>9525</xdr:rowOff>
    </xdr:to>
    <xdr:pic>
      <xdr:nvPicPr>
        <xdr:cNvPr id="4625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626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627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628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629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630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631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632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633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634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635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636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637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638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639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640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641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642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643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644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645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646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647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648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649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650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651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652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653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654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655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656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657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658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659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660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661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662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663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4664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4665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666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667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668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669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670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671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672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673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674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675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676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677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678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679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680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681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682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683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684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685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68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68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688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689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690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691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692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693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694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695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696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697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698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699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700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701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702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703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4704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4705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4706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723</xdr:row>
      <xdr:rowOff>0</xdr:rowOff>
    </xdr:from>
    <xdr:to>
      <xdr:col>17</xdr:col>
      <xdr:colOff>9525</xdr:colOff>
      <xdr:row>723</xdr:row>
      <xdr:rowOff>9525</xdr:rowOff>
    </xdr:to>
    <xdr:pic>
      <xdr:nvPicPr>
        <xdr:cNvPr id="4707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723</xdr:row>
      <xdr:rowOff>0</xdr:rowOff>
    </xdr:from>
    <xdr:to>
      <xdr:col>17</xdr:col>
      <xdr:colOff>28575</xdr:colOff>
      <xdr:row>723</xdr:row>
      <xdr:rowOff>9525</xdr:rowOff>
    </xdr:to>
    <xdr:pic>
      <xdr:nvPicPr>
        <xdr:cNvPr id="4708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723</xdr:row>
      <xdr:rowOff>0</xdr:rowOff>
    </xdr:from>
    <xdr:to>
      <xdr:col>17</xdr:col>
      <xdr:colOff>47625</xdr:colOff>
      <xdr:row>723</xdr:row>
      <xdr:rowOff>9525</xdr:rowOff>
    </xdr:to>
    <xdr:pic>
      <xdr:nvPicPr>
        <xdr:cNvPr id="4709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723</xdr:row>
      <xdr:rowOff>0</xdr:rowOff>
    </xdr:from>
    <xdr:to>
      <xdr:col>17</xdr:col>
      <xdr:colOff>66675</xdr:colOff>
      <xdr:row>723</xdr:row>
      <xdr:rowOff>9525</xdr:rowOff>
    </xdr:to>
    <xdr:pic>
      <xdr:nvPicPr>
        <xdr:cNvPr id="4710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723</xdr:row>
      <xdr:rowOff>0</xdr:rowOff>
    </xdr:from>
    <xdr:to>
      <xdr:col>17</xdr:col>
      <xdr:colOff>85725</xdr:colOff>
      <xdr:row>723</xdr:row>
      <xdr:rowOff>9525</xdr:rowOff>
    </xdr:to>
    <xdr:pic>
      <xdr:nvPicPr>
        <xdr:cNvPr id="4711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723</xdr:row>
      <xdr:rowOff>0</xdr:rowOff>
    </xdr:from>
    <xdr:to>
      <xdr:col>17</xdr:col>
      <xdr:colOff>104775</xdr:colOff>
      <xdr:row>723</xdr:row>
      <xdr:rowOff>9525</xdr:rowOff>
    </xdr:to>
    <xdr:pic>
      <xdr:nvPicPr>
        <xdr:cNvPr id="4712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723</xdr:row>
      <xdr:rowOff>0</xdr:rowOff>
    </xdr:from>
    <xdr:to>
      <xdr:col>17</xdr:col>
      <xdr:colOff>123825</xdr:colOff>
      <xdr:row>723</xdr:row>
      <xdr:rowOff>9525</xdr:rowOff>
    </xdr:to>
    <xdr:pic>
      <xdr:nvPicPr>
        <xdr:cNvPr id="4713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723</xdr:row>
      <xdr:rowOff>0</xdr:rowOff>
    </xdr:from>
    <xdr:to>
      <xdr:col>17</xdr:col>
      <xdr:colOff>142875</xdr:colOff>
      <xdr:row>723</xdr:row>
      <xdr:rowOff>9525</xdr:rowOff>
    </xdr:to>
    <xdr:pic>
      <xdr:nvPicPr>
        <xdr:cNvPr id="4714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723</xdr:row>
      <xdr:rowOff>0</xdr:rowOff>
    </xdr:from>
    <xdr:to>
      <xdr:col>17</xdr:col>
      <xdr:colOff>161925</xdr:colOff>
      <xdr:row>723</xdr:row>
      <xdr:rowOff>9525</xdr:rowOff>
    </xdr:to>
    <xdr:pic>
      <xdr:nvPicPr>
        <xdr:cNvPr id="4715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723</xdr:row>
      <xdr:rowOff>0</xdr:rowOff>
    </xdr:from>
    <xdr:to>
      <xdr:col>17</xdr:col>
      <xdr:colOff>180975</xdr:colOff>
      <xdr:row>723</xdr:row>
      <xdr:rowOff>9525</xdr:rowOff>
    </xdr:to>
    <xdr:pic>
      <xdr:nvPicPr>
        <xdr:cNvPr id="4716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723</xdr:row>
      <xdr:rowOff>0</xdr:rowOff>
    </xdr:from>
    <xdr:to>
      <xdr:col>17</xdr:col>
      <xdr:colOff>200025</xdr:colOff>
      <xdr:row>723</xdr:row>
      <xdr:rowOff>9525</xdr:rowOff>
    </xdr:to>
    <xdr:pic>
      <xdr:nvPicPr>
        <xdr:cNvPr id="4717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723</xdr:row>
      <xdr:rowOff>0</xdr:rowOff>
    </xdr:from>
    <xdr:to>
      <xdr:col>17</xdr:col>
      <xdr:colOff>219075</xdr:colOff>
      <xdr:row>723</xdr:row>
      <xdr:rowOff>9525</xdr:rowOff>
    </xdr:to>
    <xdr:pic>
      <xdr:nvPicPr>
        <xdr:cNvPr id="4718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723</xdr:row>
      <xdr:rowOff>0</xdr:rowOff>
    </xdr:from>
    <xdr:to>
      <xdr:col>17</xdr:col>
      <xdr:colOff>238125</xdr:colOff>
      <xdr:row>723</xdr:row>
      <xdr:rowOff>9525</xdr:rowOff>
    </xdr:to>
    <xdr:pic>
      <xdr:nvPicPr>
        <xdr:cNvPr id="4719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723</xdr:row>
      <xdr:rowOff>0</xdr:rowOff>
    </xdr:from>
    <xdr:to>
      <xdr:col>17</xdr:col>
      <xdr:colOff>257175</xdr:colOff>
      <xdr:row>723</xdr:row>
      <xdr:rowOff>9525</xdr:rowOff>
    </xdr:to>
    <xdr:pic>
      <xdr:nvPicPr>
        <xdr:cNvPr id="4720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723</xdr:row>
      <xdr:rowOff>0</xdr:rowOff>
    </xdr:from>
    <xdr:to>
      <xdr:col>17</xdr:col>
      <xdr:colOff>276225</xdr:colOff>
      <xdr:row>723</xdr:row>
      <xdr:rowOff>9525</xdr:rowOff>
    </xdr:to>
    <xdr:pic>
      <xdr:nvPicPr>
        <xdr:cNvPr id="4721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723</xdr:row>
      <xdr:rowOff>0</xdr:rowOff>
    </xdr:from>
    <xdr:to>
      <xdr:col>17</xdr:col>
      <xdr:colOff>295275</xdr:colOff>
      <xdr:row>723</xdr:row>
      <xdr:rowOff>9525</xdr:rowOff>
    </xdr:to>
    <xdr:pic>
      <xdr:nvPicPr>
        <xdr:cNvPr id="4722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723</xdr:row>
      <xdr:rowOff>0</xdr:rowOff>
    </xdr:from>
    <xdr:to>
      <xdr:col>17</xdr:col>
      <xdr:colOff>314325</xdr:colOff>
      <xdr:row>723</xdr:row>
      <xdr:rowOff>9525</xdr:rowOff>
    </xdr:to>
    <xdr:pic>
      <xdr:nvPicPr>
        <xdr:cNvPr id="4723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723</xdr:row>
      <xdr:rowOff>0</xdr:rowOff>
    </xdr:from>
    <xdr:to>
      <xdr:col>17</xdr:col>
      <xdr:colOff>333375</xdr:colOff>
      <xdr:row>723</xdr:row>
      <xdr:rowOff>9525</xdr:rowOff>
    </xdr:to>
    <xdr:pic>
      <xdr:nvPicPr>
        <xdr:cNvPr id="4724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723</xdr:row>
      <xdr:rowOff>0</xdr:rowOff>
    </xdr:from>
    <xdr:to>
      <xdr:col>17</xdr:col>
      <xdr:colOff>352425</xdr:colOff>
      <xdr:row>723</xdr:row>
      <xdr:rowOff>9525</xdr:rowOff>
    </xdr:to>
    <xdr:pic>
      <xdr:nvPicPr>
        <xdr:cNvPr id="4725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723</xdr:row>
      <xdr:rowOff>0</xdr:rowOff>
    </xdr:from>
    <xdr:to>
      <xdr:col>17</xdr:col>
      <xdr:colOff>371475</xdr:colOff>
      <xdr:row>723</xdr:row>
      <xdr:rowOff>9525</xdr:rowOff>
    </xdr:to>
    <xdr:pic>
      <xdr:nvPicPr>
        <xdr:cNvPr id="4726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723</xdr:row>
      <xdr:rowOff>0</xdr:rowOff>
    </xdr:from>
    <xdr:to>
      <xdr:col>17</xdr:col>
      <xdr:colOff>390525</xdr:colOff>
      <xdr:row>723</xdr:row>
      <xdr:rowOff>9525</xdr:rowOff>
    </xdr:to>
    <xdr:pic>
      <xdr:nvPicPr>
        <xdr:cNvPr id="4727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723</xdr:row>
      <xdr:rowOff>0</xdr:rowOff>
    </xdr:from>
    <xdr:to>
      <xdr:col>17</xdr:col>
      <xdr:colOff>409575</xdr:colOff>
      <xdr:row>723</xdr:row>
      <xdr:rowOff>9525</xdr:rowOff>
    </xdr:to>
    <xdr:pic>
      <xdr:nvPicPr>
        <xdr:cNvPr id="4728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723</xdr:row>
      <xdr:rowOff>0</xdr:rowOff>
    </xdr:from>
    <xdr:to>
      <xdr:col>17</xdr:col>
      <xdr:colOff>428625</xdr:colOff>
      <xdr:row>723</xdr:row>
      <xdr:rowOff>9525</xdr:rowOff>
    </xdr:to>
    <xdr:pic>
      <xdr:nvPicPr>
        <xdr:cNvPr id="4729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723</xdr:row>
      <xdr:rowOff>0</xdr:rowOff>
    </xdr:from>
    <xdr:to>
      <xdr:col>17</xdr:col>
      <xdr:colOff>447675</xdr:colOff>
      <xdr:row>723</xdr:row>
      <xdr:rowOff>9525</xdr:rowOff>
    </xdr:to>
    <xdr:pic>
      <xdr:nvPicPr>
        <xdr:cNvPr id="4730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723</xdr:row>
      <xdr:rowOff>0</xdr:rowOff>
    </xdr:from>
    <xdr:to>
      <xdr:col>17</xdr:col>
      <xdr:colOff>466725</xdr:colOff>
      <xdr:row>723</xdr:row>
      <xdr:rowOff>9525</xdr:rowOff>
    </xdr:to>
    <xdr:pic>
      <xdr:nvPicPr>
        <xdr:cNvPr id="4731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723</xdr:row>
      <xdr:rowOff>0</xdr:rowOff>
    </xdr:from>
    <xdr:to>
      <xdr:col>17</xdr:col>
      <xdr:colOff>485775</xdr:colOff>
      <xdr:row>723</xdr:row>
      <xdr:rowOff>9525</xdr:rowOff>
    </xdr:to>
    <xdr:pic>
      <xdr:nvPicPr>
        <xdr:cNvPr id="4732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723</xdr:row>
      <xdr:rowOff>0</xdr:rowOff>
    </xdr:from>
    <xdr:to>
      <xdr:col>17</xdr:col>
      <xdr:colOff>504825</xdr:colOff>
      <xdr:row>723</xdr:row>
      <xdr:rowOff>9525</xdr:rowOff>
    </xdr:to>
    <xdr:pic>
      <xdr:nvPicPr>
        <xdr:cNvPr id="4733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723</xdr:row>
      <xdr:rowOff>0</xdr:rowOff>
    </xdr:from>
    <xdr:to>
      <xdr:col>17</xdr:col>
      <xdr:colOff>523875</xdr:colOff>
      <xdr:row>723</xdr:row>
      <xdr:rowOff>9525</xdr:rowOff>
    </xdr:to>
    <xdr:pic>
      <xdr:nvPicPr>
        <xdr:cNvPr id="4734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723</xdr:row>
      <xdr:rowOff>0</xdr:rowOff>
    </xdr:from>
    <xdr:to>
      <xdr:col>17</xdr:col>
      <xdr:colOff>542925</xdr:colOff>
      <xdr:row>723</xdr:row>
      <xdr:rowOff>9525</xdr:rowOff>
    </xdr:to>
    <xdr:pic>
      <xdr:nvPicPr>
        <xdr:cNvPr id="4735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723</xdr:row>
      <xdr:rowOff>0</xdr:rowOff>
    </xdr:from>
    <xdr:to>
      <xdr:col>17</xdr:col>
      <xdr:colOff>561975</xdr:colOff>
      <xdr:row>723</xdr:row>
      <xdr:rowOff>9525</xdr:rowOff>
    </xdr:to>
    <xdr:pic>
      <xdr:nvPicPr>
        <xdr:cNvPr id="4736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723</xdr:row>
      <xdr:rowOff>0</xdr:rowOff>
    </xdr:from>
    <xdr:to>
      <xdr:col>17</xdr:col>
      <xdr:colOff>581025</xdr:colOff>
      <xdr:row>723</xdr:row>
      <xdr:rowOff>9525</xdr:rowOff>
    </xdr:to>
    <xdr:pic>
      <xdr:nvPicPr>
        <xdr:cNvPr id="4737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723</xdr:row>
      <xdr:rowOff>0</xdr:rowOff>
    </xdr:from>
    <xdr:to>
      <xdr:col>17</xdr:col>
      <xdr:colOff>600075</xdr:colOff>
      <xdr:row>723</xdr:row>
      <xdr:rowOff>9525</xdr:rowOff>
    </xdr:to>
    <xdr:pic>
      <xdr:nvPicPr>
        <xdr:cNvPr id="4738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723</xdr:row>
      <xdr:rowOff>0</xdr:rowOff>
    </xdr:from>
    <xdr:to>
      <xdr:col>17</xdr:col>
      <xdr:colOff>619125</xdr:colOff>
      <xdr:row>723</xdr:row>
      <xdr:rowOff>9525</xdr:rowOff>
    </xdr:to>
    <xdr:pic>
      <xdr:nvPicPr>
        <xdr:cNvPr id="4739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723</xdr:row>
      <xdr:rowOff>0</xdr:rowOff>
    </xdr:from>
    <xdr:to>
      <xdr:col>17</xdr:col>
      <xdr:colOff>638175</xdr:colOff>
      <xdr:row>723</xdr:row>
      <xdr:rowOff>9525</xdr:rowOff>
    </xdr:to>
    <xdr:pic>
      <xdr:nvPicPr>
        <xdr:cNvPr id="4740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723</xdr:row>
      <xdr:rowOff>0</xdr:rowOff>
    </xdr:from>
    <xdr:to>
      <xdr:col>17</xdr:col>
      <xdr:colOff>657225</xdr:colOff>
      <xdr:row>723</xdr:row>
      <xdr:rowOff>9525</xdr:rowOff>
    </xdr:to>
    <xdr:pic>
      <xdr:nvPicPr>
        <xdr:cNvPr id="4741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723</xdr:row>
      <xdr:rowOff>0</xdr:rowOff>
    </xdr:from>
    <xdr:to>
      <xdr:col>17</xdr:col>
      <xdr:colOff>676275</xdr:colOff>
      <xdr:row>723</xdr:row>
      <xdr:rowOff>9525</xdr:rowOff>
    </xdr:to>
    <xdr:pic>
      <xdr:nvPicPr>
        <xdr:cNvPr id="4742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723</xdr:row>
      <xdr:rowOff>0</xdr:rowOff>
    </xdr:from>
    <xdr:to>
      <xdr:col>17</xdr:col>
      <xdr:colOff>695325</xdr:colOff>
      <xdr:row>723</xdr:row>
      <xdr:rowOff>9525</xdr:rowOff>
    </xdr:to>
    <xdr:pic>
      <xdr:nvPicPr>
        <xdr:cNvPr id="4743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723</xdr:row>
      <xdr:rowOff>0</xdr:rowOff>
    </xdr:from>
    <xdr:to>
      <xdr:col>17</xdr:col>
      <xdr:colOff>714375</xdr:colOff>
      <xdr:row>723</xdr:row>
      <xdr:rowOff>9525</xdr:rowOff>
    </xdr:to>
    <xdr:pic>
      <xdr:nvPicPr>
        <xdr:cNvPr id="4744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723</xdr:row>
      <xdr:rowOff>0</xdr:rowOff>
    </xdr:from>
    <xdr:to>
      <xdr:col>17</xdr:col>
      <xdr:colOff>733425</xdr:colOff>
      <xdr:row>723</xdr:row>
      <xdr:rowOff>9525</xdr:rowOff>
    </xdr:to>
    <xdr:pic>
      <xdr:nvPicPr>
        <xdr:cNvPr id="4745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723</xdr:row>
      <xdr:rowOff>0</xdr:rowOff>
    </xdr:from>
    <xdr:to>
      <xdr:col>17</xdr:col>
      <xdr:colOff>752475</xdr:colOff>
      <xdr:row>723</xdr:row>
      <xdr:rowOff>9525</xdr:rowOff>
    </xdr:to>
    <xdr:pic>
      <xdr:nvPicPr>
        <xdr:cNvPr id="4746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723</xdr:row>
      <xdr:rowOff>0</xdr:rowOff>
    </xdr:from>
    <xdr:to>
      <xdr:col>17</xdr:col>
      <xdr:colOff>771525</xdr:colOff>
      <xdr:row>723</xdr:row>
      <xdr:rowOff>9525</xdr:rowOff>
    </xdr:to>
    <xdr:pic>
      <xdr:nvPicPr>
        <xdr:cNvPr id="4747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4748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4749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4750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4751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4752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4753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4754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4755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4756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4757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4758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4759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4760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4761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4762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4763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4764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4765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4766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4767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4768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4769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4770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4771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4772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4773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4774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4775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4776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4777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4778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4779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4780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4781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4782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4783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4784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4785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725</xdr:row>
      <xdr:rowOff>0</xdr:rowOff>
    </xdr:from>
    <xdr:to>
      <xdr:col>17</xdr:col>
      <xdr:colOff>733425</xdr:colOff>
      <xdr:row>725</xdr:row>
      <xdr:rowOff>9525</xdr:rowOff>
    </xdr:to>
    <xdr:pic>
      <xdr:nvPicPr>
        <xdr:cNvPr id="4786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725</xdr:row>
      <xdr:rowOff>0</xdr:rowOff>
    </xdr:from>
    <xdr:to>
      <xdr:col>17</xdr:col>
      <xdr:colOff>752475</xdr:colOff>
      <xdr:row>725</xdr:row>
      <xdr:rowOff>9525</xdr:rowOff>
    </xdr:to>
    <xdr:pic>
      <xdr:nvPicPr>
        <xdr:cNvPr id="4787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725</xdr:row>
      <xdr:rowOff>0</xdr:rowOff>
    </xdr:from>
    <xdr:to>
      <xdr:col>17</xdr:col>
      <xdr:colOff>771525</xdr:colOff>
      <xdr:row>725</xdr:row>
      <xdr:rowOff>9525</xdr:rowOff>
    </xdr:to>
    <xdr:pic>
      <xdr:nvPicPr>
        <xdr:cNvPr id="4788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725</xdr:row>
      <xdr:rowOff>0</xdr:rowOff>
    </xdr:from>
    <xdr:to>
      <xdr:col>17</xdr:col>
      <xdr:colOff>790575</xdr:colOff>
      <xdr:row>725</xdr:row>
      <xdr:rowOff>9525</xdr:rowOff>
    </xdr:to>
    <xdr:pic>
      <xdr:nvPicPr>
        <xdr:cNvPr id="4789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725</xdr:row>
      <xdr:rowOff>0</xdr:rowOff>
    </xdr:from>
    <xdr:to>
      <xdr:col>17</xdr:col>
      <xdr:colOff>809625</xdr:colOff>
      <xdr:row>725</xdr:row>
      <xdr:rowOff>9525</xdr:rowOff>
    </xdr:to>
    <xdr:pic>
      <xdr:nvPicPr>
        <xdr:cNvPr id="4790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725</xdr:row>
      <xdr:rowOff>0</xdr:rowOff>
    </xdr:from>
    <xdr:to>
      <xdr:col>17</xdr:col>
      <xdr:colOff>828675</xdr:colOff>
      <xdr:row>725</xdr:row>
      <xdr:rowOff>9525</xdr:rowOff>
    </xdr:to>
    <xdr:pic>
      <xdr:nvPicPr>
        <xdr:cNvPr id="4791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725</xdr:row>
      <xdr:rowOff>0</xdr:rowOff>
    </xdr:from>
    <xdr:to>
      <xdr:col>17</xdr:col>
      <xdr:colOff>847725</xdr:colOff>
      <xdr:row>725</xdr:row>
      <xdr:rowOff>9525</xdr:rowOff>
    </xdr:to>
    <xdr:pic>
      <xdr:nvPicPr>
        <xdr:cNvPr id="4792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725</xdr:row>
      <xdr:rowOff>0</xdr:rowOff>
    </xdr:from>
    <xdr:to>
      <xdr:col>17</xdr:col>
      <xdr:colOff>866775</xdr:colOff>
      <xdr:row>725</xdr:row>
      <xdr:rowOff>9525</xdr:rowOff>
    </xdr:to>
    <xdr:pic>
      <xdr:nvPicPr>
        <xdr:cNvPr id="4793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725</xdr:row>
      <xdr:rowOff>0</xdr:rowOff>
    </xdr:from>
    <xdr:to>
      <xdr:col>17</xdr:col>
      <xdr:colOff>885825</xdr:colOff>
      <xdr:row>725</xdr:row>
      <xdr:rowOff>9525</xdr:rowOff>
    </xdr:to>
    <xdr:pic>
      <xdr:nvPicPr>
        <xdr:cNvPr id="4794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725</xdr:row>
      <xdr:rowOff>0</xdr:rowOff>
    </xdr:from>
    <xdr:to>
      <xdr:col>17</xdr:col>
      <xdr:colOff>904875</xdr:colOff>
      <xdr:row>725</xdr:row>
      <xdr:rowOff>9525</xdr:rowOff>
    </xdr:to>
    <xdr:pic>
      <xdr:nvPicPr>
        <xdr:cNvPr id="4795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725</xdr:row>
      <xdr:rowOff>0</xdr:rowOff>
    </xdr:from>
    <xdr:to>
      <xdr:col>17</xdr:col>
      <xdr:colOff>923925</xdr:colOff>
      <xdr:row>725</xdr:row>
      <xdr:rowOff>9525</xdr:rowOff>
    </xdr:to>
    <xdr:pic>
      <xdr:nvPicPr>
        <xdr:cNvPr id="4796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725</xdr:row>
      <xdr:rowOff>0</xdr:rowOff>
    </xdr:from>
    <xdr:to>
      <xdr:col>17</xdr:col>
      <xdr:colOff>942975</xdr:colOff>
      <xdr:row>725</xdr:row>
      <xdr:rowOff>9525</xdr:rowOff>
    </xdr:to>
    <xdr:pic>
      <xdr:nvPicPr>
        <xdr:cNvPr id="4797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725</xdr:row>
      <xdr:rowOff>0</xdr:rowOff>
    </xdr:from>
    <xdr:to>
      <xdr:col>17</xdr:col>
      <xdr:colOff>962025</xdr:colOff>
      <xdr:row>725</xdr:row>
      <xdr:rowOff>9525</xdr:rowOff>
    </xdr:to>
    <xdr:pic>
      <xdr:nvPicPr>
        <xdr:cNvPr id="4798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725</xdr:row>
      <xdr:rowOff>0</xdr:rowOff>
    </xdr:from>
    <xdr:to>
      <xdr:col>17</xdr:col>
      <xdr:colOff>981075</xdr:colOff>
      <xdr:row>725</xdr:row>
      <xdr:rowOff>9525</xdr:rowOff>
    </xdr:to>
    <xdr:pic>
      <xdr:nvPicPr>
        <xdr:cNvPr id="4799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725</xdr:row>
      <xdr:rowOff>0</xdr:rowOff>
    </xdr:from>
    <xdr:to>
      <xdr:col>17</xdr:col>
      <xdr:colOff>1000125</xdr:colOff>
      <xdr:row>725</xdr:row>
      <xdr:rowOff>9525</xdr:rowOff>
    </xdr:to>
    <xdr:pic>
      <xdr:nvPicPr>
        <xdr:cNvPr id="4800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725</xdr:row>
      <xdr:rowOff>0</xdr:rowOff>
    </xdr:from>
    <xdr:to>
      <xdr:col>17</xdr:col>
      <xdr:colOff>1019175</xdr:colOff>
      <xdr:row>725</xdr:row>
      <xdr:rowOff>9525</xdr:rowOff>
    </xdr:to>
    <xdr:pic>
      <xdr:nvPicPr>
        <xdr:cNvPr id="4801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725</xdr:row>
      <xdr:rowOff>0</xdr:rowOff>
    </xdr:from>
    <xdr:to>
      <xdr:col>17</xdr:col>
      <xdr:colOff>1038225</xdr:colOff>
      <xdr:row>725</xdr:row>
      <xdr:rowOff>9525</xdr:rowOff>
    </xdr:to>
    <xdr:pic>
      <xdr:nvPicPr>
        <xdr:cNvPr id="4802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725</xdr:row>
      <xdr:rowOff>0</xdr:rowOff>
    </xdr:from>
    <xdr:to>
      <xdr:col>17</xdr:col>
      <xdr:colOff>1057275</xdr:colOff>
      <xdr:row>725</xdr:row>
      <xdr:rowOff>9525</xdr:rowOff>
    </xdr:to>
    <xdr:pic>
      <xdr:nvPicPr>
        <xdr:cNvPr id="4803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725</xdr:row>
      <xdr:rowOff>0</xdr:rowOff>
    </xdr:from>
    <xdr:to>
      <xdr:col>17</xdr:col>
      <xdr:colOff>1076325</xdr:colOff>
      <xdr:row>725</xdr:row>
      <xdr:rowOff>9525</xdr:rowOff>
    </xdr:to>
    <xdr:pic>
      <xdr:nvPicPr>
        <xdr:cNvPr id="4804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725</xdr:row>
      <xdr:rowOff>0</xdr:rowOff>
    </xdr:from>
    <xdr:to>
      <xdr:col>17</xdr:col>
      <xdr:colOff>1095375</xdr:colOff>
      <xdr:row>725</xdr:row>
      <xdr:rowOff>9525</xdr:rowOff>
    </xdr:to>
    <xdr:pic>
      <xdr:nvPicPr>
        <xdr:cNvPr id="4805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725</xdr:row>
      <xdr:rowOff>0</xdr:rowOff>
    </xdr:from>
    <xdr:to>
      <xdr:col>17</xdr:col>
      <xdr:colOff>1114425</xdr:colOff>
      <xdr:row>725</xdr:row>
      <xdr:rowOff>9525</xdr:rowOff>
    </xdr:to>
    <xdr:pic>
      <xdr:nvPicPr>
        <xdr:cNvPr id="4806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725</xdr:row>
      <xdr:rowOff>0</xdr:rowOff>
    </xdr:from>
    <xdr:to>
      <xdr:col>17</xdr:col>
      <xdr:colOff>1133475</xdr:colOff>
      <xdr:row>725</xdr:row>
      <xdr:rowOff>9525</xdr:rowOff>
    </xdr:to>
    <xdr:pic>
      <xdr:nvPicPr>
        <xdr:cNvPr id="4807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725</xdr:row>
      <xdr:rowOff>0</xdr:rowOff>
    </xdr:from>
    <xdr:to>
      <xdr:col>17</xdr:col>
      <xdr:colOff>1152525</xdr:colOff>
      <xdr:row>725</xdr:row>
      <xdr:rowOff>9525</xdr:rowOff>
    </xdr:to>
    <xdr:pic>
      <xdr:nvPicPr>
        <xdr:cNvPr id="4808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725</xdr:row>
      <xdr:rowOff>0</xdr:rowOff>
    </xdr:from>
    <xdr:to>
      <xdr:col>17</xdr:col>
      <xdr:colOff>1171575</xdr:colOff>
      <xdr:row>725</xdr:row>
      <xdr:rowOff>9525</xdr:rowOff>
    </xdr:to>
    <xdr:pic>
      <xdr:nvPicPr>
        <xdr:cNvPr id="4809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725</xdr:row>
      <xdr:rowOff>0</xdr:rowOff>
    </xdr:from>
    <xdr:to>
      <xdr:col>17</xdr:col>
      <xdr:colOff>1190625</xdr:colOff>
      <xdr:row>725</xdr:row>
      <xdr:rowOff>9525</xdr:rowOff>
    </xdr:to>
    <xdr:pic>
      <xdr:nvPicPr>
        <xdr:cNvPr id="4810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725</xdr:row>
      <xdr:rowOff>0</xdr:rowOff>
    </xdr:from>
    <xdr:to>
      <xdr:col>17</xdr:col>
      <xdr:colOff>1209675</xdr:colOff>
      <xdr:row>725</xdr:row>
      <xdr:rowOff>9525</xdr:rowOff>
    </xdr:to>
    <xdr:pic>
      <xdr:nvPicPr>
        <xdr:cNvPr id="4811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725</xdr:row>
      <xdr:rowOff>0</xdr:rowOff>
    </xdr:from>
    <xdr:to>
      <xdr:col>17</xdr:col>
      <xdr:colOff>1228725</xdr:colOff>
      <xdr:row>725</xdr:row>
      <xdr:rowOff>9525</xdr:rowOff>
    </xdr:to>
    <xdr:pic>
      <xdr:nvPicPr>
        <xdr:cNvPr id="4812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725</xdr:row>
      <xdr:rowOff>0</xdr:rowOff>
    </xdr:from>
    <xdr:to>
      <xdr:col>17</xdr:col>
      <xdr:colOff>1247775</xdr:colOff>
      <xdr:row>725</xdr:row>
      <xdr:rowOff>9525</xdr:rowOff>
    </xdr:to>
    <xdr:pic>
      <xdr:nvPicPr>
        <xdr:cNvPr id="4813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725</xdr:row>
      <xdr:rowOff>0</xdr:rowOff>
    </xdr:from>
    <xdr:to>
      <xdr:col>17</xdr:col>
      <xdr:colOff>1266825</xdr:colOff>
      <xdr:row>725</xdr:row>
      <xdr:rowOff>9525</xdr:rowOff>
    </xdr:to>
    <xdr:pic>
      <xdr:nvPicPr>
        <xdr:cNvPr id="4814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725</xdr:row>
      <xdr:rowOff>0</xdr:rowOff>
    </xdr:from>
    <xdr:to>
      <xdr:col>17</xdr:col>
      <xdr:colOff>1285875</xdr:colOff>
      <xdr:row>725</xdr:row>
      <xdr:rowOff>9525</xdr:rowOff>
    </xdr:to>
    <xdr:pic>
      <xdr:nvPicPr>
        <xdr:cNvPr id="4815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725</xdr:row>
      <xdr:rowOff>0</xdr:rowOff>
    </xdr:from>
    <xdr:to>
      <xdr:col>17</xdr:col>
      <xdr:colOff>1304925</xdr:colOff>
      <xdr:row>725</xdr:row>
      <xdr:rowOff>9525</xdr:rowOff>
    </xdr:to>
    <xdr:pic>
      <xdr:nvPicPr>
        <xdr:cNvPr id="4816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4817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4818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4819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4820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4821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4822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4823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4824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4825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4826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4827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4828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4829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4830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4831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4832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4833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4834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4835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4836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4837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4838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4839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4840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4841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4842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4843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4844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4845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4846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4847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4848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4849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4850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4851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4852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4853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4854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4855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4856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4857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4858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4859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4860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4861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4862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4863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4864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4865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4866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725</xdr:row>
      <xdr:rowOff>0</xdr:rowOff>
    </xdr:from>
    <xdr:to>
      <xdr:col>17</xdr:col>
      <xdr:colOff>733425</xdr:colOff>
      <xdr:row>725</xdr:row>
      <xdr:rowOff>9525</xdr:rowOff>
    </xdr:to>
    <xdr:pic>
      <xdr:nvPicPr>
        <xdr:cNvPr id="4867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725</xdr:row>
      <xdr:rowOff>0</xdr:rowOff>
    </xdr:from>
    <xdr:to>
      <xdr:col>17</xdr:col>
      <xdr:colOff>752475</xdr:colOff>
      <xdr:row>725</xdr:row>
      <xdr:rowOff>9525</xdr:rowOff>
    </xdr:to>
    <xdr:pic>
      <xdr:nvPicPr>
        <xdr:cNvPr id="4868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725</xdr:row>
      <xdr:rowOff>0</xdr:rowOff>
    </xdr:from>
    <xdr:to>
      <xdr:col>17</xdr:col>
      <xdr:colOff>771525</xdr:colOff>
      <xdr:row>725</xdr:row>
      <xdr:rowOff>9525</xdr:rowOff>
    </xdr:to>
    <xdr:pic>
      <xdr:nvPicPr>
        <xdr:cNvPr id="4869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725</xdr:row>
      <xdr:rowOff>0</xdr:rowOff>
    </xdr:from>
    <xdr:to>
      <xdr:col>17</xdr:col>
      <xdr:colOff>790575</xdr:colOff>
      <xdr:row>725</xdr:row>
      <xdr:rowOff>9525</xdr:rowOff>
    </xdr:to>
    <xdr:pic>
      <xdr:nvPicPr>
        <xdr:cNvPr id="4870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725</xdr:row>
      <xdr:rowOff>0</xdr:rowOff>
    </xdr:from>
    <xdr:to>
      <xdr:col>17</xdr:col>
      <xdr:colOff>809625</xdr:colOff>
      <xdr:row>725</xdr:row>
      <xdr:rowOff>9525</xdr:rowOff>
    </xdr:to>
    <xdr:pic>
      <xdr:nvPicPr>
        <xdr:cNvPr id="4871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725</xdr:row>
      <xdr:rowOff>0</xdr:rowOff>
    </xdr:from>
    <xdr:to>
      <xdr:col>17</xdr:col>
      <xdr:colOff>828675</xdr:colOff>
      <xdr:row>725</xdr:row>
      <xdr:rowOff>9525</xdr:rowOff>
    </xdr:to>
    <xdr:pic>
      <xdr:nvPicPr>
        <xdr:cNvPr id="4872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725</xdr:row>
      <xdr:rowOff>0</xdr:rowOff>
    </xdr:from>
    <xdr:to>
      <xdr:col>17</xdr:col>
      <xdr:colOff>847725</xdr:colOff>
      <xdr:row>725</xdr:row>
      <xdr:rowOff>9525</xdr:rowOff>
    </xdr:to>
    <xdr:pic>
      <xdr:nvPicPr>
        <xdr:cNvPr id="4873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725</xdr:row>
      <xdr:rowOff>0</xdr:rowOff>
    </xdr:from>
    <xdr:to>
      <xdr:col>17</xdr:col>
      <xdr:colOff>866775</xdr:colOff>
      <xdr:row>725</xdr:row>
      <xdr:rowOff>9525</xdr:rowOff>
    </xdr:to>
    <xdr:pic>
      <xdr:nvPicPr>
        <xdr:cNvPr id="4874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725</xdr:row>
      <xdr:rowOff>0</xdr:rowOff>
    </xdr:from>
    <xdr:to>
      <xdr:col>17</xdr:col>
      <xdr:colOff>885825</xdr:colOff>
      <xdr:row>725</xdr:row>
      <xdr:rowOff>9525</xdr:rowOff>
    </xdr:to>
    <xdr:pic>
      <xdr:nvPicPr>
        <xdr:cNvPr id="4875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725</xdr:row>
      <xdr:rowOff>0</xdr:rowOff>
    </xdr:from>
    <xdr:to>
      <xdr:col>17</xdr:col>
      <xdr:colOff>904875</xdr:colOff>
      <xdr:row>725</xdr:row>
      <xdr:rowOff>9525</xdr:rowOff>
    </xdr:to>
    <xdr:pic>
      <xdr:nvPicPr>
        <xdr:cNvPr id="4876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725</xdr:row>
      <xdr:rowOff>0</xdr:rowOff>
    </xdr:from>
    <xdr:to>
      <xdr:col>17</xdr:col>
      <xdr:colOff>923925</xdr:colOff>
      <xdr:row>725</xdr:row>
      <xdr:rowOff>9525</xdr:rowOff>
    </xdr:to>
    <xdr:pic>
      <xdr:nvPicPr>
        <xdr:cNvPr id="4877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725</xdr:row>
      <xdr:rowOff>0</xdr:rowOff>
    </xdr:from>
    <xdr:to>
      <xdr:col>17</xdr:col>
      <xdr:colOff>942975</xdr:colOff>
      <xdr:row>725</xdr:row>
      <xdr:rowOff>9525</xdr:rowOff>
    </xdr:to>
    <xdr:pic>
      <xdr:nvPicPr>
        <xdr:cNvPr id="4878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725</xdr:row>
      <xdr:rowOff>0</xdr:rowOff>
    </xdr:from>
    <xdr:to>
      <xdr:col>17</xdr:col>
      <xdr:colOff>962025</xdr:colOff>
      <xdr:row>725</xdr:row>
      <xdr:rowOff>9525</xdr:rowOff>
    </xdr:to>
    <xdr:pic>
      <xdr:nvPicPr>
        <xdr:cNvPr id="4879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725</xdr:row>
      <xdr:rowOff>0</xdr:rowOff>
    </xdr:from>
    <xdr:to>
      <xdr:col>17</xdr:col>
      <xdr:colOff>981075</xdr:colOff>
      <xdr:row>725</xdr:row>
      <xdr:rowOff>9525</xdr:rowOff>
    </xdr:to>
    <xdr:pic>
      <xdr:nvPicPr>
        <xdr:cNvPr id="4880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725</xdr:row>
      <xdr:rowOff>0</xdr:rowOff>
    </xdr:from>
    <xdr:to>
      <xdr:col>17</xdr:col>
      <xdr:colOff>1000125</xdr:colOff>
      <xdr:row>725</xdr:row>
      <xdr:rowOff>9525</xdr:rowOff>
    </xdr:to>
    <xdr:pic>
      <xdr:nvPicPr>
        <xdr:cNvPr id="4881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725</xdr:row>
      <xdr:rowOff>0</xdr:rowOff>
    </xdr:from>
    <xdr:to>
      <xdr:col>17</xdr:col>
      <xdr:colOff>1019175</xdr:colOff>
      <xdr:row>725</xdr:row>
      <xdr:rowOff>9525</xdr:rowOff>
    </xdr:to>
    <xdr:pic>
      <xdr:nvPicPr>
        <xdr:cNvPr id="4882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725</xdr:row>
      <xdr:rowOff>0</xdr:rowOff>
    </xdr:from>
    <xdr:to>
      <xdr:col>17</xdr:col>
      <xdr:colOff>1038225</xdr:colOff>
      <xdr:row>725</xdr:row>
      <xdr:rowOff>9525</xdr:rowOff>
    </xdr:to>
    <xdr:pic>
      <xdr:nvPicPr>
        <xdr:cNvPr id="4883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725</xdr:row>
      <xdr:rowOff>0</xdr:rowOff>
    </xdr:from>
    <xdr:to>
      <xdr:col>17</xdr:col>
      <xdr:colOff>1057275</xdr:colOff>
      <xdr:row>725</xdr:row>
      <xdr:rowOff>9525</xdr:rowOff>
    </xdr:to>
    <xdr:pic>
      <xdr:nvPicPr>
        <xdr:cNvPr id="4884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725</xdr:row>
      <xdr:rowOff>0</xdr:rowOff>
    </xdr:from>
    <xdr:to>
      <xdr:col>17</xdr:col>
      <xdr:colOff>1076325</xdr:colOff>
      <xdr:row>725</xdr:row>
      <xdr:rowOff>9525</xdr:rowOff>
    </xdr:to>
    <xdr:pic>
      <xdr:nvPicPr>
        <xdr:cNvPr id="4885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725</xdr:row>
      <xdr:rowOff>0</xdr:rowOff>
    </xdr:from>
    <xdr:to>
      <xdr:col>17</xdr:col>
      <xdr:colOff>1095375</xdr:colOff>
      <xdr:row>725</xdr:row>
      <xdr:rowOff>9525</xdr:rowOff>
    </xdr:to>
    <xdr:pic>
      <xdr:nvPicPr>
        <xdr:cNvPr id="4886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725</xdr:row>
      <xdr:rowOff>0</xdr:rowOff>
    </xdr:from>
    <xdr:to>
      <xdr:col>17</xdr:col>
      <xdr:colOff>1114425</xdr:colOff>
      <xdr:row>725</xdr:row>
      <xdr:rowOff>9525</xdr:rowOff>
    </xdr:to>
    <xdr:pic>
      <xdr:nvPicPr>
        <xdr:cNvPr id="4887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725</xdr:row>
      <xdr:rowOff>0</xdr:rowOff>
    </xdr:from>
    <xdr:to>
      <xdr:col>17</xdr:col>
      <xdr:colOff>1133475</xdr:colOff>
      <xdr:row>725</xdr:row>
      <xdr:rowOff>9525</xdr:rowOff>
    </xdr:to>
    <xdr:pic>
      <xdr:nvPicPr>
        <xdr:cNvPr id="4888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725</xdr:row>
      <xdr:rowOff>0</xdr:rowOff>
    </xdr:from>
    <xdr:to>
      <xdr:col>17</xdr:col>
      <xdr:colOff>1152525</xdr:colOff>
      <xdr:row>725</xdr:row>
      <xdr:rowOff>9525</xdr:rowOff>
    </xdr:to>
    <xdr:pic>
      <xdr:nvPicPr>
        <xdr:cNvPr id="4889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725</xdr:row>
      <xdr:rowOff>0</xdr:rowOff>
    </xdr:from>
    <xdr:to>
      <xdr:col>17</xdr:col>
      <xdr:colOff>1171575</xdr:colOff>
      <xdr:row>725</xdr:row>
      <xdr:rowOff>9525</xdr:rowOff>
    </xdr:to>
    <xdr:pic>
      <xdr:nvPicPr>
        <xdr:cNvPr id="4890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725</xdr:row>
      <xdr:rowOff>0</xdr:rowOff>
    </xdr:from>
    <xdr:to>
      <xdr:col>17</xdr:col>
      <xdr:colOff>1190625</xdr:colOff>
      <xdr:row>725</xdr:row>
      <xdr:rowOff>9525</xdr:rowOff>
    </xdr:to>
    <xdr:pic>
      <xdr:nvPicPr>
        <xdr:cNvPr id="4891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725</xdr:row>
      <xdr:rowOff>0</xdr:rowOff>
    </xdr:from>
    <xdr:to>
      <xdr:col>17</xdr:col>
      <xdr:colOff>1209675</xdr:colOff>
      <xdr:row>725</xdr:row>
      <xdr:rowOff>9525</xdr:rowOff>
    </xdr:to>
    <xdr:pic>
      <xdr:nvPicPr>
        <xdr:cNvPr id="4892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725</xdr:row>
      <xdr:rowOff>0</xdr:rowOff>
    </xdr:from>
    <xdr:to>
      <xdr:col>17</xdr:col>
      <xdr:colOff>1228725</xdr:colOff>
      <xdr:row>725</xdr:row>
      <xdr:rowOff>9525</xdr:rowOff>
    </xdr:to>
    <xdr:pic>
      <xdr:nvPicPr>
        <xdr:cNvPr id="4893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725</xdr:row>
      <xdr:rowOff>0</xdr:rowOff>
    </xdr:from>
    <xdr:to>
      <xdr:col>17</xdr:col>
      <xdr:colOff>1247775</xdr:colOff>
      <xdr:row>725</xdr:row>
      <xdr:rowOff>9525</xdr:rowOff>
    </xdr:to>
    <xdr:pic>
      <xdr:nvPicPr>
        <xdr:cNvPr id="4894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725</xdr:row>
      <xdr:rowOff>0</xdr:rowOff>
    </xdr:from>
    <xdr:to>
      <xdr:col>17</xdr:col>
      <xdr:colOff>1266825</xdr:colOff>
      <xdr:row>725</xdr:row>
      <xdr:rowOff>9525</xdr:rowOff>
    </xdr:to>
    <xdr:pic>
      <xdr:nvPicPr>
        <xdr:cNvPr id="4895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725</xdr:row>
      <xdr:rowOff>0</xdr:rowOff>
    </xdr:from>
    <xdr:to>
      <xdr:col>17</xdr:col>
      <xdr:colOff>1285875</xdr:colOff>
      <xdr:row>725</xdr:row>
      <xdr:rowOff>9525</xdr:rowOff>
    </xdr:to>
    <xdr:pic>
      <xdr:nvPicPr>
        <xdr:cNvPr id="4896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725</xdr:row>
      <xdr:rowOff>0</xdr:rowOff>
    </xdr:from>
    <xdr:to>
      <xdr:col>17</xdr:col>
      <xdr:colOff>1304925</xdr:colOff>
      <xdr:row>725</xdr:row>
      <xdr:rowOff>9525</xdr:rowOff>
    </xdr:to>
    <xdr:pic>
      <xdr:nvPicPr>
        <xdr:cNvPr id="4897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17</xdr:col>
      <xdr:colOff>9525</xdr:colOff>
      <xdr:row>56</xdr:row>
      <xdr:rowOff>9525</xdr:rowOff>
    </xdr:to>
    <xdr:pic>
      <xdr:nvPicPr>
        <xdr:cNvPr id="489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56</xdr:row>
      <xdr:rowOff>0</xdr:rowOff>
    </xdr:from>
    <xdr:to>
      <xdr:col>17</xdr:col>
      <xdr:colOff>28575</xdr:colOff>
      <xdr:row>56</xdr:row>
      <xdr:rowOff>9525</xdr:rowOff>
    </xdr:to>
    <xdr:pic>
      <xdr:nvPicPr>
        <xdr:cNvPr id="489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56</xdr:row>
      <xdr:rowOff>0</xdr:rowOff>
    </xdr:from>
    <xdr:to>
      <xdr:col>17</xdr:col>
      <xdr:colOff>47625</xdr:colOff>
      <xdr:row>56</xdr:row>
      <xdr:rowOff>9525</xdr:rowOff>
    </xdr:to>
    <xdr:pic>
      <xdr:nvPicPr>
        <xdr:cNvPr id="490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56</xdr:row>
      <xdr:rowOff>0</xdr:rowOff>
    </xdr:from>
    <xdr:to>
      <xdr:col>17</xdr:col>
      <xdr:colOff>66675</xdr:colOff>
      <xdr:row>56</xdr:row>
      <xdr:rowOff>9525</xdr:rowOff>
    </xdr:to>
    <xdr:pic>
      <xdr:nvPicPr>
        <xdr:cNvPr id="490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56</xdr:row>
      <xdr:rowOff>0</xdr:rowOff>
    </xdr:from>
    <xdr:to>
      <xdr:col>17</xdr:col>
      <xdr:colOff>85725</xdr:colOff>
      <xdr:row>56</xdr:row>
      <xdr:rowOff>9525</xdr:rowOff>
    </xdr:to>
    <xdr:pic>
      <xdr:nvPicPr>
        <xdr:cNvPr id="490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56</xdr:row>
      <xdr:rowOff>0</xdr:rowOff>
    </xdr:from>
    <xdr:to>
      <xdr:col>17</xdr:col>
      <xdr:colOff>104775</xdr:colOff>
      <xdr:row>56</xdr:row>
      <xdr:rowOff>9525</xdr:rowOff>
    </xdr:to>
    <xdr:pic>
      <xdr:nvPicPr>
        <xdr:cNvPr id="490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56</xdr:row>
      <xdr:rowOff>0</xdr:rowOff>
    </xdr:from>
    <xdr:to>
      <xdr:col>17</xdr:col>
      <xdr:colOff>123825</xdr:colOff>
      <xdr:row>56</xdr:row>
      <xdr:rowOff>9525</xdr:rowOff>
    </xdr:to>
    <xdr:pic>
      <xdr:nvPicPr>
        <xdr:cNvPr id="490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56</xdr:row>
      <xdr:rowOff>0</xdr:rowOff>
    </xdr:from>
    <xdr:to>
      <xdr:col>17</xdr:col>
      <xdr:colOff>142875</xdr:colOff>
      <xdr:row>56</xdr:row>
      <xdr:rowOff>9525</xdr:rowOff>
    </xdr:to>
    <xdr:pic>
      <xdr:nvPicPr>
        <xdr:cNvPr id="490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56</xdr:row>
      <xdr:rowOff>0</xdr:rowOff>
    </xdr:from>
    <xdr:to>
      <xdr:col>17</xdr:col>
      <xdr:colOff>161925</xdr:colOff>
      <xdr:row>56</xdr:row>
      <xdr:rowOff>9525</xdr:rowOff>
    </xdr:to>
    <xdr:pic>
      <xdr:nvPicPr>
        <xdr:cNvPr id="490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56</xdr:row>
      <xdr:rowOff>0</xdr:rowOff>
    </xdr:from>
    <xdr:to>
      <xdr:col>17</xdr:col>
      <xdr:colOff>180975</xdr:colOff>
      <xdr:row>56</xdr:row>
      <xdr:rowOff>9525</xdr:rowOff>
    </xdr:to>
    <xdr:pic>
      <xdr:nvPicPr>
        <xdr:cNvPr id="490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56</xdr:row>
      <xdr:rowOff>0</xdr:rowOff>
    </xdr:from>
    <xdr:to>
      <xdr:col>17</xdr:col>
      <xdr:colOff>200025</xdr:colOff>
      <xdr:row>56</xdr:row>
      <xdr:rowOff>9525</xdr:rowOff>
    </xdr:to>
    <xdr:pic>
      <xdr:nvPicPr>
        <xdr:cNvPr id="490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56</xdr:row>
      <xdr:rowOff>0</xdr:rowOff>
    </xdr:from>
    <xdr:to>
      <xdr:col>17</xdr:col>
      <xdr:colOff>219075</xdr:colOff>
      <xdr:row>56</xdr:row>
      <xdr:rowOff>9525</xdr:rowOff>
    </xdr:to>
    <xdr:pic>
      <xdr:nvPicPr>
        <xdr:cNvPr id="490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56</xdr:row>
      <xdr:rowOff>0</xdr:rowOff>
    </xdr:from>
    <xdr:to>
      <xdr:col>17</xdr:col>
      <xdr:colOff>238125</xdr:colOff>
      <xdr:row>56</xdr:row>
      <xdr:rowOff>9525</xdr:rowOff>
    </xdr:to>
    <xdr:pic>
      <xdr:nvPicPr>
        <xdr:cNvPr id="491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56</xdr:row>
      <xdr:rowOff>0</xdr:rowOff>
    </xdr:from>
    <xdr:to>
      <xdr:col>17</xdr:col>
      <xdr:colOff>257175</xdr:colOff>
      <xdr:row>56</xdr:row>
      <xdr:rowOff>9525</xdr:rowOff>
    </xdr:to>
    <xdr:pic>
      <xdr:nvPicPr>
        <xdr:cNvPr id="491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56</xdr:row>
      <xdr:rowOff>0</xdr:rowOff>
    </xdr:from>
    <xdr:to>
      <xdr:col>17</xdr:col>
      <xdr:colOff>276225</xdr:colOff>
      <xdr:row>56</xdr:row>
      <xdr:rowOff>9525</xdr:rowOff>
    </xdr:to>
    <xdr:pic>
      <xdr:nvPicPr>
        <xdr:cNvPr id="491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56</xdr:row>
      <xdr:rowOff>0</xdr:rowOff>
    </xdr:from>
    <xdr:to>
      <xdr:col>17</xdr:col>
      <xdr:colOff>295275</xdr:colOff>
      <xdr:row>56</xdr:row>
      <xdr:rowOff>9525</xdr:rowOff>
    </xdr:to>
    <xdr:pic>
      <xdr:nvPicPr>
        <xdr:cNvPr id="491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56</xdr:row>
      <xdr:rowOff>0</xdr:rowOff>
    </xdr:from>
    <xdr:to>
      <xdr:col>17</xdr:col>
      <xdr:colOff>314325</xdr:colOff>
      <xdr:row>56</xdr:row>
      <xdr:rowOff>9525</xdr:rowOff>
    </xdr:to>
    <xdr:pic>
      <xdr:nvPicPr>
        <xdr:cNvPr id="491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56</xdr:row>
      <xdr:rowOff>0</xdr:rowOff>
    </xdr:from>
    <xdr:to>
      <xdr:col>17</xdr:col>
      <xdr:colOff>333375</xdr:colOff>
      <xdr:row>56</xdr:row>
      <xdr:rowOff>9525</xdr:rowOff>
    </xdr:to>
    <xdr:pic>
      <xdr:nvPicPr>
        <xdr:cNvPr id="491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56</xdr:row>
      <xdr:rowOff>0</xdr:rowOff>
    </xdr:from>
    <xdr:to>
      <xdr:col>17</xdr:col>
      <xdr:colOff>352425</xdr:colOff>
      <xdr:row>56</xdr:row>
      <xdr:rowOff>9525</xdr:rowOff>
    </xdr:to>
    <xdr:pic>
      <xdr:nvPicPr>
        <xdr:cNvPr id="491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56</xdr:row>
      <xdr:rowOff>0</xdr:rowOff>
    </xdr:from>
    <xdr:to>
      <xdr:col>17</xdr:col>
      <xdr:colOff>371475</xdr:colOff>
      <xdr:row>56</xdr:row>
      <xdr:rowOff>9525</xdr:rowOff>
    </xdr:to>
    <xdr:pic>
      <xdr:nvPicPr>
        <xdr:cNvPr id="491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56</xdr:row>
      <xdr:rowOff>0</xdr:rowOff>
    </xdr:from>
    <xdr:to>
      <xdr:col>17</xdr:col>
      <xdr:colOff>390525</xdr:colOff>
      <xdr:row>56</xdr:row>
      <xdr:rowOff>9525</xdr:rowOff>
    </xdr:to>
    <xdr:pic>
      <xdr:nvPicPr>
        <xdr:cNvPr id="491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56</xdr:row>
      <xdr:rowOff>0</xdr:rowOff>
    </xdr:from>
    <xdr:to>
      <xdr:col>17</xdr:col>
      <xdr:colOff>409575</xdr:colOff>
      <xdr:row>56</xdr:row>
      <xdr:rowOff>9525</xdr:rowOff>
    </xdr:to>
    <xdr:pic>
      <xdr:nvPicPr>
        <xdr:cNvPr id="491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56</xdr:row>
      <xdr:rowOff>0</xdr:rowOff>
    </xdr:from>
    <xdr:to>
      <xdr:col>17</xdr:col>
      <xdr:colOff>428625</xdr:colOff>
      <xdr:row>56</xdr:row>
      <xdr:rowOff>9525</xdr:rowOff>
    </xdr:to>
    <xdr:pic>
      <xdr:nvPicPr>
        <xdr:cNvPr id="492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56</xdr:row>
      <xdr:rowOff>0</xdr:rowOff>
    </xdr:from>
    <xdr:to>
      <xdr:col>17</xdr:col>
      <xdr:colOff>447675</xdr:colOff>
      <xdr:row>56</xdr:row>
      <xdr:rowOff>9525</xdr:rowOff>
    </xdr:to>
    <xdr:pic>
      <xdr:nvPicPr>
        <xdr:cNvPr id="492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56</xdr:row>
      <xdr:rowOff>0</xdr:rowOff>
    </xdr:from>
    <xdr:to>
      <xdr:col>17</xdr:col>
      <xdr:colOff>466725</xdr:colOff>
      <xdr:row>56</xdr:row>
      <xdr:rowOff>9525</xdr:rowOff>
    </xdr:to>
    <xdr:pic>
      <xdr:nvPicPr>
        <xdr:cNvPr id="492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56</xdr:row>
      <xdr:rowOff>0</xdr:rowOff>
    </xdr:from>
    <xdr:to>
      <xdr:col>17</xdr:col>
      <xdr:colOff>485775</xdr:colOff>
      <xdr:row>56</xdr:row>
      <xdr:rowOff>9525</xdr:rowOff>
    </xdr:to>
    <xdr:pic>
      <xdr:nvPicPr>
        <xdr:cNvPr id="492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56</xdr:row>
      <xdr:rowOff>0</xdr:rowOff>
    </xdr:from>
    <xdr:to>
      <xdr:col>17</xdr:col>
      <xdr:colOff>504825</xdr:colOff>
      <xdr:row>56</xdr:row>
      <xdr:rowOff>9525</xdr:rowOff>
    </xdr:to>
    <xdr:pic>
      <xdr:nvPicPr>
        <xdr:cNvPr id="492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56</xdr:row>
      <xdr:rowOff>0</xdr:rowOff>
    </xdr:from>
    <xdr:to>
      <xdr:col>17</xdr:col>
      <xdr:colOff>523875</xdr:colOff>
      <xdr:row>56</xdr:row>
      <xdr:rowOff>9525</xdr:rowOff>
    </xdr:to>
    <xdr:pic>
      <xdr:nvPicPr>
        <xdr:cNvPr id="492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56</xdr:row>
      <xdr:rowOff>0</xdr:rowOff>
    </xdr:from>
    <xdr:to>
      <xdr:col>17</xdr:col>
      <xdr:colOff>542925</xdr:colOff>
      <xdr:row>56</xdr:row>
      <xdr:rowOff>9525</xdr:rowOff>
    </xdr:to>
    <xdr:pic>
      <xdr:nvPicPr>
        <xdr:cNvPr id="492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56</xdr:row>
      <xdr:rowOff>0</xdr:rowOff>
    </xdr:from>
    <xdr:to>
      <xdr:col>17</xdr:col>
      <xdr:colOff>561975</xdr:colOff>
      <xdr:row>56</xdr:row>
      <xdr:rowOff>9525</xdr:rowOff>
    </xdr:to>
    <xdr:pic>
      <xdr:nvPicPr>
        <xdr:cNvPr id="492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56</xdr:row>
      <xdr:rowOff>0</xdr:rowOff>
    </xdr:from>
    <xdr:to>
      <xdr:col>17</xdr:col>
      <xdr:colOff>581025</xdr:colOff>
      <xdr:row>56</xdr:row>
      <xdr:rowOff>9525</xdr:rowOff>
    </xdr:to>
    <xdr:pic>
      <xdr:nvPicPr>
        <xdr:cNvPr id="492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56</xdr:row>
      <xdr:rowOff>0</xdr:rowOff>
    </xdr:from>
    <xdr:to>
      <xdr:col>17</xdr:col>
      <xdr:colOff>600075</xdr:colOff>
      <xdr:row>56</xdr:row>
      <xdr:rowOff>9525</xdr:rowOff>
    </xdr:to>
    <xdr:pic>
      <xdr:nvPicPr>
        <xdr:cNvPr id="492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56</xdr:row>
      <xdr:rowOff>0</xdr:rowOff>
    </xdr:from>
    <xdr:to>
      <xdr:col>17</xdr:col>
      <xdr:colOff>619125</xdr:colOff>
      <xdr:row>56</xdr:row>
      <xdr:rowOff>9525</xdr:rowOff>
    </xdr:to>
    <xdr:pic>
      <xdr:nvPicPr>
        <xdr:cNvPr id="4930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56</xdr:row>
      <xdr:rowOff>0</xdr:rowOff>
    </xdr:from>
    <xdr:to>
      <xdr:col>17</xdr:col>
      <xdr:colOff>638175</xdr:colOff>
      <xdr:row>56</xdr:row>
      <xdr:rowOff>9525</xdr:rowOff>
    </xdr:to>
    <xdr:pic>
      <xdr:nvPicPr>
        <xdr:cNvPr id="4931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56</xdr:row>
      <xdr:rowOff>0</xdr:rowOff>
    </xdr:from>
    <xdr:to>
      <xdr:col>17</xdr:col>
      <xdr:colOff>657225</xdr:colOff>
      <xdr:row>56</xdr:row>
      <xdr:rowOff>9525</xdr:rowOff>
    </xdr:to>
    <xdr:pic>
      <xdr:nvPicPr>
        <xdr:cNvPr id="4932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56</xdr:row>
      <xdr:rowOff>0</xdr:rowOff>
    </xdr:from>
    <xdr:to>
      <xdr:col>17</xdr:col>
      <xdr:colOff>676275</xdr:colOff>
      <xdr:row>56</xdr:row>
      <xdr:rowOff>9525</xdr:rowOff>
    </xdr:to>
    <xdr:pic>
      <xdr:nvPicPr>
        <xdr:cNvPr id="4933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56</xdr:row>
      <xdr:rowOff>0</xdr:rowOff>
    </xdr:from>
    <xdr:to>
      <xdr:col>17</xdr:col>
      <xdr:colOff>695325</xdr:colOff>
      <xdr:row>56</xdr:row>
      <xdr:rowOff>9525</xdr:rowOff>
    </xdr:to>
    <xdr:pic>
      <xdr:nvPicPr>
        <xdr:cNvPr id="4934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56</xdr:row>
      <xdr:rowOff>0</xdr:rowOff>
    </xdr:from>
    <xdr:to>
      <xdr:col>17</xdr:col>
      <xdr:colOff>714375</xdr:colOff>
      <xdr:row>56</xdr:row>
      <xdr:rowOff>9525</xdr:rowOff>
    </xdr:to>
    <xdr:pic>
      <xdr:nvPicPr>
        <xdr:cNvPr id="4935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56</xdr:row>
      <xdr:rowOff>0</xdr:rowOff>
    </xdr:from>
    <xdr:to>
      <xdr:col>17</xdr:col>
      <xdr:colOff>733425</xdr:colOff>
      <xdr:row>56</xdr:row>
      <xdr:rowOff>9525</xdr:rowOff>
    </xdr:to>
    <xdr:pic>
      <xdr:nvPicPr>
        <xdr:cNvPr id="4936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56</xdr:row>
      <xdr:rowOff>0</xdr:rowOff>
    </xdr:from>
    <xdr:to>
      <xdr:col>17</xdr:col>
      <xdr:colOff>752475</xdr:colOff>
      <xdr:row>56</xdr:row>
      <xdr:rowOff>9525</xdr:rowOff>
    </xdr:to>
    <xdr:pic>
      <xdr:nvPicPr>
        <xdr:cNvPr id="4937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56</xdr:row>
      <xdr:rowOff>0</xdr:rowOff>
    </xdr:from>
    <xdr:to>
      <xdr:col>17</xdr:col>
      <xdr:colOff>771525</xdr:colOff>
      <xdr:row>56</xdr:row>
      <xdr:rowOff>9525</xdr:rowOff>
    </xdr:to>
    <xdr:pic>
      <xdr:nvPicPr>
        <xdr:cNvPr id="4938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56</xdr:row>
      <xdr:rowOff>0</xdr:rowOff>
    </xdr:from>
    <xdr:to>
      <xdr:col>17</xdr:col>
      <xdr:colOff>790575</xdr:colOff>
      <xdr:row>56</xdr:row>
      <xdr:rowOff>9525</xdr:rowOff>
    </xdr:to>
    <xdr:pic>
      <xdr:nvPicPr>
        <xdr:cNvPr id="4939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56</xdr:row>
      <xdr:rowOff>0</xdr:rowOff>
    </xdr:from>
    <xdr:to>
      <xdr:col>17</xdr:col>
      <xdr:colOff>809625</xdr:colOff>
      <xdr:row>56</xdr:row>
      <xdr:rowOff>9525</xdr:rowOff>
    </xdr:to>
    <xdr:pic>
      <xdr:nvPicPr>
        <xdr:cNvPr id="4940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56</xdr:row>
      <xdr:rowOff>0</xdr:rowOff>
    </xdr:from>
    <xdr:to>
      <xdr:col>17</xdr:col>
      <xdr:colOff>828675</xdr:colOff>
      <xdr:row>56</xdr:row>
      <xdr:rowOff>9525</xdr:rowOff>
    </xdr:to>
    <xdr:pic>
      <xdr:nvPicPr>
        <xdr:cNvPr id="4941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56</xdr:row>
      <xdr:rowOff>0</xdr:rowOff>
    </xdr:from>
    <xdr:to>
      <xdr:col>17</xdr:col>
      <xdr:colOff>847725</xdr:colOff>
      <xdr:row>56</xdr:row>
      <xdr:rowOff>9525</xdr:rowOff>
    </xdr:to>
    <xdr:pic>
      <xdr:nvPicPr>
        <xdr:cNvPr id="4942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56</xdr:row>
      <xdr:rowOff>0</xdr:rowOff>
    </xdr:from>
    <xdr:to>
      <xdr:col>17</xdr:col>
      <xdr:colOff>866775</xdr:colOff>
      <xdr:row>56</xdr:row>
      <xdr:rowOff>9525</xdr:rowOff>
    </xdr:to>
    <xdr:pic>
      <xdr:nvPicPr>
        <xdr:cNvPr id="4943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56</xdr:row>
      <xdr:rowOff>0</xdr:rowOff>
    </xdr:from>
    <xdr:to>
      <xdr:col>17</xdr:col>
      <xdr:colOff>885825</xdr:colOff>
      <xdr:row>56</xdr:row>
      <xdr:rowOff>9525</xdr:rowOff>
    </xdr:to>
    <xdr:pic>
      <xdr:nvPicPr>
        <xdr:cNvPr id="4944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56</xdr:row>
      <xdr:rowOff>0</xdr:rowOff>
    </xdr:from>
    <xdr:to>
      <xdr:col>17</xdr:col>
      <xdr:colOff>904875</xdr:colOff>
      <xdr:row>56</xdr:row>
      <xdr:rowOff>9525</xdr:rowOff>
    </xdr:to>
    <xdr:pic>
      <xdr:nvPicPr>
        <xdr:cNvPr id="4945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56</xdr:row>
      <xdr:rowOff>0</xdr:rowOff>
    </xdr:from>
    <xdr:to>
      <xdr:col>17</xdr:col>
      <xdr:colOff>923925</xdr:colOff>
      <xdr:row>56</xdr:row>
      <xdr:rowOff>9525</xdr:rowOff>
    </xdr:to>
    <xdr:pic>
      <xdr:nvPicPr>
        <xdr:cNvPr id="4946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56</xdr:row>
      <xdr:rowOff>0</xdr:rowOff>
    </xdr:from>
    <xdr:to>
      <xdr:col>17</xdr:col>
      <xdr:colOff>942975</xdr:colOff>
      <xdr:row>56</xdr:row>
      <xdr:rowOff>9525</xdr:rowOff>
    </xdr:to>
    <xdr:pic>
      <xdr:nvPicPr>
        <xdr:cNvPr id="4947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56</xdr:row>
      <xdr:rowOff>0</xdr:rowOff>
    </xdr:from>
    <xdr:to>
      <xdr:col>17</xdr:col>
      <xdr:colOff>962025</xdr:colOff>
      <xdr:row>56</xdr:row>
      <xdr:rowOff>9525</xdr:rowOff>
    </xdr:to>
    <xdr:pic>
      <xdr:nvPicPr>
        <xdr:cNvPr id="4948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56</xdr:row>
      <xdr:rowOff>0</xdr:rowOff>
    </xdr:from>
    <xdr:to>
      <xdr:col>17</xdr:col>
      <xdr:colOff>981075</xdr:colOff>
      <xdr:row>56</xdr:row>
      <xdr:rowOff>9525</xdr:rowOff>
    </xdr:to>
    <xdr:pic>
      <xdr:nvPicPr>
        <xdr:cNvPr id="4949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56</xdr:row>
      <xdr:rowOff>0</xdr:rowOff>
    </xdr:from>
    <xdr:to>
      <xdr:col>17</xdr:col>
      <xdr:colOff>1000125</xdr:colOff>
      <xdr:row>56</xdr:row>
      <xdr:rowOff>9525</xdr:rowOff>
    </xdr:to>
    <xdr:pic>
      <xdr:nvPicPr>
        <xdr:cNvPr id="4950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56</xdr:row>
      <xdr:rowOff>0</xdr:rowOff>
    </xdr:from>
    <xdr:to>
      <xdr:col>17</xdr:col>
      <xdr:colOff>1019175</xdr:colOff>
      <xdr:row>56</xdr:row>
      <xdr:rowOff>9525</xdr:rowOff>
    </xdr:to>
    <xdr:pic>
      <xdr:nvPicPr>
        <xdr:cNvPr id="4951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56</xdr:row>
      <xdr:rowOff>0</xdr:rowOff>
    </xdr:from>
    <xdr:to>
      <xdr:col>17</xdr:col>
      <xdr:colOff>1038225</xdr:colOff>
      <xdr:row>56</xdr:row>
      <xdr:rowOff>9525</xdr:rowOff>
    </xdr:to>
    <xdr:pic>
      <xdr:nvPicPr>
        <xdr:cNvPr id="4952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56</xdr:row>
      <xdr:rowOff>0</xdr:rowOff>
    </xdr:from>
    <xdr:to>
      <xdr:col>17</xdr:col>
      <xdr:colOff>1057275</xdr:colOff>
      <xdr:row>56</xdr:row>
      <xdr:rowOff>9525</xdr:rowOff>
    </xdr:to>
    <xdr:pic>
      <xdr:nvPicPr>
        <xdr:cNvPr id="4953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56</xdr:row>
      <xdr:rowOff>0</xdr:rowOff>
    </xdr:from>
    <xdr:to>
      <xdr:col>17</xdr:col>
      <xdr:colOff>1076325</xdr:colOff>
      <xdr:row>56</xdr:row>
      <xdr:rowOff>9525</xdr:rowOff>
    </xdr:to>
    <xdr:pic>
      <xdr:nvPicPr>
        <xdr:cNvPr id="4954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56</xdr:row>
      <xdr:rowOff>0</xdr:rowOff>
    </xdr:from>
    <xdr:to>
      <xdr:col>17</xdr:col>
      <xdr:colOff>1095375</xdr:colOff>
      <xdr:row>56</xdr:row>
      <xdr:rowOff>9525</xdr:rowOff>
    </xdr:to>
    <xdr:pic>
      <xdr:nvPicPr>
        <xdr:cNvPr id="4955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56</xdr:row>
      <xdr:rowOff>0</xdr:rowOff>
    </xdr:from>
    <xdr:to>
      <xdr:col>17</xdr:col>
      <xdr:colOff>1114425</xdr:colOff>
      <xdr:row>56</xdr:row>
      <xdr:rowOff>9525</xdr:rowOff>
    </xdr:to>
    <xdr:pic>
      <xdr:nvPicPr>
        <xdr:cNvPr id="4956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56</xdr:row>
      <xdr:rowOff>0</xdr:rowOff>
    </xdr:from>
    <xdr:to>
      <xdr:col>17</xdr:col>
      <xdr:colOff>1133475</xdr:colOff>
      <xdr:row>56</xdr:row>
      <xdr:rowOff>9525</xdr:rowOff>
    </xdr:to>
    <xdr:pic>
      <xdr:nvPicPr>
        <xdr:cNvPr id="4957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56</xdr:row>
      <xdr:rowOff>0</xdr:rowOff>
    </xdr:from>
    <xdr:to>
      <xdr:col>17</xdr:col>
      <xdr:colOff>1152525</xdr:colOff>
      <xdr:row>56</xdr:row>
      <xdr:rowOff>9525</xdr:rowOff>
    </xdr:to>
    <xdr:pic>
      <xdr:nvPicPr>
        <xdr:cNvPr id="4958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56</xdr:row>
      <xdr:rowOff>0</xdr:rowOff>
    </xdr:from>
    <xdr:to>
      <xdr:col>17</xdr:col>
      <xdr:colOff>1171575</xdr:colOff>
      <xdr:row>56</xdr:row>
      <xdr:rowOff>9525</xdr:rowOff>
    </xdr:to>
    <xdr:pic>
      <xdr:nvPicPr>
        <xdr:cNvPr id="4959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56</xdr:row>
      <xdr:rowOff>0</xdr:rowOff>
    </xdr:from>
    <xdr:to>
      <xdr:col>17</xdr:col>
      <xdr:colOff>1190625</xdr:colOff>
      <xdr:row>56</xdr:row>
      <xdr:rowOff>9525</xdr:rowOff>
    </xdr:to>
    <xdr:pic>
      <xdr:nvPicPr>
        <xdr:cNvPr id="4960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56</xdr:row>
      <xdr:rowOff>0</xdr:rowOff>
    </xdr:from>
    <xdr:to>
      <xdr:col>17</xdr:col>
      <xdr:colOff>1209675</xdr:colOff>
      <xdr:row>56</xdr:row>
      <xdr:rowOff>9525</xdr:rowOff>
    </xdr:to>
    <xdr:pic>
      <xdr:nvPicPr>
        <xdr:cNvPr id="4961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56</xdr:row>
      <xdr:rowOff>0</xdr:rowOff>
    </xdr:from>
    <xdr:to>
      <xdr:col>17</xdr:col>
      <xdr:colOff>1228725</xdr:colOff>
      <xdr:row>56</xdr:row>
      <xdr:rowOff>9525</xdr:rowOff>
    </xdr:to>
    <xdr:pic>
      <xdr:nvPicPr>
        <xdr:cNvPr id="4962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56</xdr:row>
      <xdr:rowOff>0</xdr:rowOff>
    </xdr:from>
    <xdr:to>
      <xdr:col>17</xdr:col>
      <xdr:colOff>1247775</xdr:colOff>
      <xdr:row>56</xdr:row>
      <xdr:rowOff>9525</xdr:rowOff>
    </xdr:to>
    <xdr:pic>
      <xdr:nvPicPr>
        <xdr:cNvPr id="4963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56</xdr:row>
      <xdr:rowOff>0</xdr:rowOff>
    </xdr:from>
    <xdr:to>
      <xdr:col>17</xdr:col>
      <xdr:colOff>1266825</xdr:colOff>
      <xdr:row>56</xdr:row>
      <xdr:rowOff>9525</xdr:rowOff>
    </xdr:to>
    <xdr:pic>
      <xdr:nvPicPr>
        <xdr:cNvPr id="4964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56</xdr:row>
      <xdr:rowOff>0</xdr:rowOff>
    </xdr:from>
    <xdr:to>
      <xdr:col>17</xdr:col>
      <xdr:colOff>1285875</xdr:colOff>
      <xdr:row>56</xdr:row>
      <xdr:rowOff>9525</xdr:rowOff>
    </xdr:to>
    <xdr:pic>
      <xdr:nvPicPr>
        <xdr:cNvPr id="4965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56</xdr:row>
      <xdr:rowOff>0</xdr:rowOff>
    </xdr:from>
    <xdr:to>
      <xdr:col>17</xdr:col>
      <xdr:colOff>1304925</xdr:colOff>
      <xdr:row>56</xdr:row>
      <xdr:rowOff>9525</xdr:rowOff>
    </xdr:to>
    <xdr:pic>
      <xdr:nvPicPr>
        <xdr:cNvPr id="4966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56</xdr:row>
      <xdr:rowOff>0</xdr:rowOff>
    </xdr:from>
    <xdr:to>
      <xdr:col>17</xdr:col>
      <xdr:colOff>1323975</xdr:colOff>
      <xdr:row>56</xdr:row>
      <xdr:rowOff>9525</xdr:rowOff>
    </xdr:to>
    <xdr:pic>
      <xdr:nvPicPr>
        <xdr:cNvPr id="4967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56</xdr:row>
      <xdr:rowOff>0</xdr:rowOff>
    </xdr:from>
    <xdr:to>
      <xdr:col>17</xdr:col>
      <xdr:colOff>1343025</xdr:colOff>
      <xdr:row>56</xdr:row>
      <xdr:rowOff>9525</xdr:rowOff>
    </xdr:to>
    <xdr:pic>
      <xdr:nvPicPr>
        <xdr:cNvPr id="4968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56</xdr:row>
      <xdr:rowOff>0</xdr:rowOff>
    </xdr:from>
    <xdr:to>
      <xdr:col>17</xdr:col>
      <xdr:colOff>1362075</xdr:colOff>
      <xdr:row>56</xdr:row>
      <xdr:rowOff>9525</xdr:rowOff>
    </xdr:to>
    <xdr:pic>
      <xdr:nvPicPr>
        <xdr:cNvPr id="4969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56</xdr:row>
      <xdr:rowOff>0</xdr:rowOff>
    </xdr:from>
    <xdr:to>
      <xdr:col>17</xdr:col>
      <xdr:colOff>1381125</xdr:colOff>
      <xdr:row>56</xdr:row>
      <xdr:rowOff>9525</xdr:rowOff>
    </xdr:to>
    <xdr:pic>
      <xdr:nvPicPr>
        <xdr:cNvPr id="4970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56</xdr:row>
      <xdr:rowOff>0</xdr:rowOff>
    </xdr:from>
    <xdr:to>
      <xdr:col>17</xdr:col>
      <xdr:colOff>1400175</xdr:colOff>
      <xdr:row>56</xdr:row>
      <xdr:rowOff>9525</xdr:rowOff>
    </xdr:to>
    <xdr:pic>
      <xdr:nvPicPr>
        <xdr:cNvPr id="4971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56</xdr:row>
      <xdr:rowOff>0</xdr:rowOff>
    </xdr:from>
    <xdr:to>
      <xdr:col>18</xdr:col>
      <xdr:colOff>0</xdr:colOff>
      <xdr:row>56</xdr:row>
      <xdr:rowOff>9525</xdr:rowOff>
    </xdr:to>
    <xdr:pic>
      <xdr:nvPicPr>
        <xdr:cNvPr id="4972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126</xdr:row>
      <xdr:rowOff>0</xdr:rowOff>
    </xdr:from>
    <xdr:to>
      <xdr:col>17</xdr:col>
      <xdr:colOff>9525</xdr:colOff>
      <xdr:row>126</xdr:row>
      <xdr:rowOff>9525</xdr:rowOff>
    </xdr:to>
    <xdr:pic>
      <xdr:nvPicPr>
        <xdr:cNvPr id="497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126</xdr:row>
      <xdr:rowOff>0</xdr:rowOff>
    </xdr:from>
    <xdr:to>
      <xdr:col>17</xdr:col>
      <xdr:colOff>28575</xdr:colOff>
      <xdr:row>126</xdr:row>
      <xdr:rowOff>9525</xdr:rowOff>
    </xdr:to>
    <xdr:pic>
      <xdr:nvPicPr>
        <xdr:cNvPr id="497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126</xdr:row>
      <xdr:rowOff>0</xdr:rowOff>
    </xdr:from>
    <xdr:to>
      <xdr:col>17</xdr:col>
      <xdr:colOff>47625</xdr:colOff>
      <xdr:row>126</xdr:row>
      <xdr:rowOff>9525</xdr:rowOff>
    </xdr:to>
    <xdr:pic>
      <xdr:nvPicPr>
        <xdr:cNvPr id="497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126</xdr:row>
      <xdr:rowOff>0</xdr:rowOff>
    </xdr:from>
    <xdr:to>
      <xdr:col>17</xdr:col>
      <xdr:colOff>66675</xdr:colOff>
      <xdr:row>126</xdr:row>
      <xdr:rowOff>9525</xdr:rowOff>
    </xdr:to>
    <xdr:pic>
      <xdr:nvPicPr>
        <xdr:cNvPr id="497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126</xdr:row>
      <xdr:rowOff>0</xdr:rowOff>
    </xdr:from>
    <xdr:to>
      <xdr:col>17</xdr:col>
      <xdr:colOff>85725</xdr:colOff>
      <xdr:row>126</xdr:row>
      <xdr:rowOff>9525</xdr:rowOff>
    </xdr:to>
    <xdr:pic>
      <xdr:nvPicPr>
        <xdr:cNvPr id="497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126</xdr:row>
      <xdr:rowOff>0</xdr:rowOff>
    </xdr:from>
    <xdr:to>
      <xdr:col>17</xdr:col>
      <xdr:colOff>104775</xdr:colOff>
      <xdr:row>126</xdr:row>
      <xdr:rowOff>9525</xdr:rowOff>
    </xdr:to>
    <xdr:pic>
      <xdr:nvPicPr>
        <xdr:cNvPr id="497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126</xdr:row>
      <xdr:rowOff>0</xdr:rowOff>
    </xdr:from>
    <xdr:to>
      <xdr:col>17</xdr:col>
      <xdr:colOff>123825</xdr:colOff>
      <xdr:row>126</xdr:row>
      <xdr:rowOff>9525</xdr:rowOff>
    </xdr:to>
    <xdr:pic>
      <xdr:nvPicPr>
        <xdr:cNvPr id="497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126</xdr:row>
      <xdr:rowOff>0</xdr:rowOff>
    </xdr:from>
    <xdr:to>
      <xdr:col>17</xdr:col>
      <xdr:colOff>142875</xdr:colOff>
      <xdr:row>126</xdr:row>
      <xdr:rowOff>9525</xdr:rowOff>
    </xdr:to>
    <xdr:pic>
      <xdr:nvPicPr>
        <xdr:cNvPr id="498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126</xdr:row>
      <xdr:rowOff>0</xdr:rowOff>
    </xdr:from>
    <xdr:to>
      <xdr:col>17</xdr:col>
      <xdr:colOff>161925</xdr:colOff>
      <xdr:row>126</xdr:row>
      <xdr:rowOff>9525</xdr:rowOff>
    </xdr:to>
    <xdr:pic>
      <xdr:nvPicPr>
        <xdr:cNvPr id="498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126</xdr:row>
      <xdr:rowOff>0</xdr:rowOff>
    </xdr:from>
    <xdr:to>
      <xdr:col>17</xdr:col>
      <xdr:colOff>180975</xdr:colOff>
      <xdr:row>126</xdr:row>
      <xdr:rowOff>9525</xdr:rowOff>
    </xdr:to>
    <xdr:pic>
      <xdr:nvPicPr>
        <xdr:cNvPr id="498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126</xdr:row>
      <xdr:rowOff>0</xdr:rowOff>
    </xdr:from>
    <xdr:to>
      <xdr:col>17</xdr:col>
      <xdr:colOff>200025</xdr:colOff>
      <xdr:row>126</xdr:row>
      <xdr:rowOff>9525</xdr:rowOff>
    </xdr:to>
    <xdr:pic>
      <xdr:nvPicPr>
        <xdr:cNvPr id="498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126</xdr:row>
      <xdr:rowOff>0</xdr:rowOff>
    </xdr:from>
    <xdr:to>
      <xdr:col>17</xdr:col>
      <xdr:colOff>219075</xdr:colOff>
      <xdr:row>126</xdr:row>
      <xdr:rowOff>9525</xdr:rowOff>
    </xdr:to>
    <xdr:pic>
      <xdr:nvPicPr>
        <xdr:cNvPr id="498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126</xdr:row>
      <xdr:rowOff>0</xdr:rowOff>
    </xdr:from>
    <xdr:to>
      <xdr:col>17</xdr:col>
      <xdr:colOff>238125</xdr:colOff>
      <xdr:row>126</xdr:row>
      <xdr:rowOff>9525</xdr:rowOff>
    </xdr:to>
    <xdr:pic>
      <xdr:nvPicPr>
        <xdr:cNvPr id="498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126</xdr:row>
      <xdr:rowOff>0</xdr:rowOff>
    </xdr:from>
    <xdr:to>
      <xdr:col>17</xdr:col>
      <xdr:colOff>257175</xdr:colOff>
      <xdr:row>126</xdr:row>
      <xdr:rowOff>9525</xdr:rowOff>
    </xdr:to>
    <xdr:pic>
      <xdr:nvPicPr>
        <xdr:cNvPr id="498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126</xdr:row>
      <xdr:rowOff>0</xdr:rowOff>
    </xdr:from>
    <xdr:to>
      <xdr:col>17</xdr:col>
      <xdr:colOff>276225</xdr:colOff>
      <xdr:row>126</xdr:row>
      <xdr:rowOff>9525</xdr:rowOff>
    </xdr:to>
    <xdr:pic>
      <xdr:nvPicPr>
        <xdr:cNvPr id="498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126</xdr:row>
      <xdr:rowOff>0</xdr:rowOff>
    </xdr:from>
    <xdr:to>
      <xdr:col>17</xdr:col>
      <xdr:colOff>295275</xdr:colOff>
      <xdr:row>126</xdr:row>
      <xdr:rowOff>9525</xdr:rowOff>
    </xdr:to>
    <xdr:pic>
      <xdr:nvPicPr>
        <xdr:cNvPr id="498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126</xdr:row>
      <xdr:rowOff>0</xdr:rowOff>
    </xdr:from>
    <xdr:to>
      <xdr:col>17</xdr:col>
      <xdr:colOff>314325</xdr:colOff>
      <xdr:row>126</xdr:row>
      <xdr:rowOff>9525</xdr:rowOff>
    </xdr:to>
    <xdr:pic>
      <xdr:nvPicPr>
        <xdr:cNvPr id="498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126</xdr:row>
      <xdr:rowOff>0</xdr:rowOff>
    </xdr:from>
    <xdr:to>
      <xdr:col>17</xdr:col>
      <xdr:colOff>333375</xdr:colOff>
      <xdr:row>126</xdr:row>
      <xdr:rowOff>9525</xdr:rowOff>
    </xdr:to>
    <xdr:pic>
      <xdr:nvPicPr>
        <xdr:cNvPr id="499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126</xdr:row>
      <xdr:rowOff>0</xdr:rowOff>
    </xdr:from>
    <xdr:to>
      <xdr:col>17</xdr:col>
      <xdr:colOff>352425</xdr:colOff>
      <xdr:row>126</xdr:row>
      <xdr:rowOff>9525</xdr:rowOff>
    </xdr:to>
    <xdr:pic>
      <xdr:nvPicPr>
        <xdr:cNvPr id="499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126</xdr:row>
      <xdr:rowOff>0</xdr:rowOff>
    </xdr:from>
    <xdr:to>
      <xdr:col>17</xdr:col>
      <xdr:colOff>371475</xdr:colOff>
      <xdr:row>126</xdr:row>
      <xdr:rowOff>9525</xdr:rowOff>
    </xdr:to>
    <xdr:pic>
      <xdr:nvPicPr>
        <xdr:cNvPr id="499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126</xdr:row>
      <xdr:rowOff>0</xdr:rowOff>
    </xdr:from>
    <xdr:to>
      <xdr:col>17</xdr:col>
      <xdr:colOff>390525</xdr:colOff>
      <xdr:row>126</xdr:row>
      <xdr:rowOff>9525</xdr:rowOff>
    </xdr:to>
    <xdr:pic>
      <xdr:nvPicPr>
        <xdr:cNvPr id="499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126</xdr:row>
      <xdr:rowOff>0</xdr:rowOff>
    </xdr:from>
    <xdr:to>
      <xdr:col>17</xdr:col>
      <xdr:colOff>409575</xdr:colOff>
      <xdr:row>126</xdr:row>
      <xdr:rowOff>9525</xdr:rowOff>
    </xdr:to>
    <xdr:pic>
      <xdr:nvPicPr>
        <xdr:cNvPr id="499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126</xdr:row>
      <xdr:rowOff>0</xdr:rowOff>
    </xdr:from>
    <xdr:to>
      <xdr:col>17</xdr:col>
      <xdr:colOff>428625</xdr:colOff>
      <xdr:row>126</xdr:row>
      <xdr:rowOff>9525</xdr:rowOff>
    </xdr:to>
    <xdr:pic>
      <xdr:nvPicPr>
        <xdr:cNvPr id="499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126</xdr:row>
      <xdr:rowOff>0</xdr:rowOff>
    </xdr:from>
    <xdr:to>
      <xdr:col>17</xdr:col>
      <xdr:colOff>447675</xdr:colOff>
      <xdr:row>126</xdr:row>
      <xdr:rowOff>9525</xdr:rowOff>
    </xdr:to>
    <xdr:pic>
      <xdr:nvPicPr>
        <xdr:cNvPr id="499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126</xdr:row>
      <xdr:rowOff>0</xdr:rowOff>
    </xdr:from>
    <xdr:to>
      <xdr:col>17</xdr:col>
      <xdr:colOff>466725</xdr:colOff>
      <xdr:row>126</xdr:row>
      <xdr:rowOff>9525</xdr:rowOff>
    </xdr:to>
    <xdr:pic>
      <xdr:nvPicPr>
        <xdr:cNvPr id="499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126</xdr:row>
      <xdr:rowOff>0</xdr:rowOff>
    </xdr:from>
    <xdr:to>
      <xdr:col>17</xdr:col>
      <xdr:colOff>485775</xdr:colOff>
      <xdr:row>126</xdr:row>
      <xdr:rowOff>9525</xdr:rowOff>
    </xdr:to>
    <xdr:pic>
      <xdr:nvPicPr>
        <xdr:cNvPr id="499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126</xdr:row>
      <xdr:rowOff>0</xdr:rowOff>
    </xdr:from>
    <xdr:to>
      <xdr:col>17</xdr:col>
      <xdr:colOff>504825</xdr:colOff>
      <xdr:row>126</xdr:row>
      <xdr:rowOff>9525</xdr:rowOff>
    </xdr:to>
    <xdr:pic>
      <xdr:nvPicPr>
        <xdr:cNvPr id="499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126</xdr:row>
      <xdr:rowOff>0</xdr:rowOff>
    </xdr:from>
    <xdr:to>
      <xdr:col>17</xdr:col>
      <xdr:colOff>523875</xdr:colOff>
      <xdr:row>126</xdr:row>
      <xdr:rowOff>9525</xdr:rowOff>
    </xdr:to>
    <xdr:pic>
      <xdr:nvPicPr>
        <xdr:cNvPr id="500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126</xdr:row>
      <xdr:rowOff>0</xdr:rowOff>
    </xdr:from>
    <xdr:to>
      <xdr:col>17</xdr:col>
      <xdr:colOff>542925</xdr:colOff>
      <xdr:row>126</xdr:row>
      <xdr:rowOff>9525</xdr:rowOff>
    </xdr:to>
    <xdr:pic>
      <xdr:nvPicPr>
        <xdr:cNvPr id="500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126</xdr:row>
      <xdr:rowOff>0</xdr:rowOff>
    </xdr:from>
    <xdr:to>
      <xdr:col>17</xdr:col>
      <xdr:colOff>561975</xdr:colOff>
      <xdr:row>126</xdr:row>
      <xdr:rowOff>9525</xdr:rowOff>
    </xdr:to>
    <xdr:pic>
      <xdr:nvPicPr>
        <xdr:cNvPr id="500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126</xdr:row>
      <xdr:rowOff>0</xdr:rowOff>
    </xdr:from>
    <xdr:to>
      <xdr:col>17</xdr:col>
      <xdr:colOff>581025</xdr:colOff>
      <xdr:row>126</xdr:row>
      <xdr:rowOff>9525</xdr:rowOff>
    </xdr:to>
    <xdr:pic>
      <xdr:nvPicPr>
        <xdr:cNvPr id="500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126</xdr:row>
      <xdr:rowOff>0</xdr:rowOff>
    </xdr:from>
    <xdr:to>
      <xdr:col>17</xdr:col>
      <xdr:colOff>600075</xdr:colOff>
      <xdr:row>126</xdr:row>
      <xdr:rowOff>9525</xdr:rowOff>
    </xdr:to>
    <xdr:pic>
      <xdr:nvPicPr>
        <xdr:cNvPr id="500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126</xdr:row>
      <xdr:rowOff>0</xdr:rowOff>
    </xdr:from>
    <xdr:to>
      <xdr:col>17</xdr:col>
      <xdr:colOff>619125</xdr:colOff>
      <xdr:row>126</xdr:row>
      <xdr:rowOff>9525</xdr:rowOff>
    </xdr:to>
    <xdr:pic>
      <xdr:nvPicPr>
        <xdr:cNvPr id="500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126</xdr:row>
      <xdr:rowOff>0</xdr:rowOff>
    </xdr:from>
    <xdr:to>
      <xdr:col>17</xdr:col>
      <xdr:colOff>638175</xdr:colOff>
      <xdr:row>126</xdr:row>
      <xdr:rowOff>9525</xdr:rowOff>
    </xdr:to>
    <xdr:pic>
      <xdr:nvPicPr>
        <xdr:cNvPr id="500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126</xdr:row>
      <xdr:rowOff>0</xdr:rowOff>
    </xdr:from>
    <xdr:to>
      <xdr:col>17</xdr:col>
      <xdr:colOff>657225</xdr:colOff>
      <xdr:row>126</xdr:row>
      <xdr:rowOff>9525</xdr:rowOff>
    </xdr:to>
    <xdr:pic>
      <xdr:nvPicPr>
        <xdr:cNvPr id="500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126</xdr:row>
      <xdr:rowOff>0</xdr:rowOff>
    </xdr:from>
    <xdr:to>
      <xdr:col>17</xdr:col>
      <xdr:colOff>676275</xdr:colOff>
      <xdr:row>126</xdr:row>
      <xdr:rowOff>9525</xdr:rowOff>
    </xdr:to>
    <xdr:pic>
      <xdr:nvPicPr>
        <xdr:cNvPr id="500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126</xdr:row>
      <xdr:rowOff>0</xdr:rowOff>
    </xdr:from>
    <xdr:to>
      <xdr:col>17</xdr:col>
      <xdr:colOff>695325</xdr:colOff>
      <xdr:row>126</xdr:row>
      <xdr:rowOff>9525</xdr:rowOff>
    </xdr:to>
    <xdr:pic>
      <xdr:nvPicPr>
        <xdr:cNvPr id="500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126</xdr:row>
      <xdr:rowOff>0</xdr:rowOff>
    </xdr:from>
    <xdr:to>
      <xdr:col>17</xdr:col>
      <xdr:colOff>714375</xdr:colOff>
      <xdr:row>126</xdr:row>
      <xdr:rowOff>9525</xdr:rowOff>
    </xdr:to>
    <xdr:pic>
      <xdr:nvPicPr>
        <xdr:cNvPr id="501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126</xdr:row>
      <xdr:rowOff>0</xdr:rowOff>
    </xdr:from>
    <xdr:to>
      <xdr:col>17</xdr:col>
      <xdr:colOff>733425</xdr:colOff>
      <xdr:row>126</xdr:row>
      <xdr:rowOff>9525</xdr:rowOff>
    </xdr:to>
    <xdr:pic>
      <xdr:nvPicPr>
        <xdr:cNvPr id="501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126</xdr:row>
      <xdr:rowOff>0</xdr:rowOff>
    </xdr:from>
    <xdr:to>
      <xdr:col>17</xdr:col>
      <xdr:colOff>752475</xdr:colOff>
      <xdr:row>126</xdr:row>
      <xdr:rowOff>9525</xdr:rowOff>
    </xdr:to>
    <xdr:pic>
      <xdr:nvPicPr>
        <xdr:cNvPr id="501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01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01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01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01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01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01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01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02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02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02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02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02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02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02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02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02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02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03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03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03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03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03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03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03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03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03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03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04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04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04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04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04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04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504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504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504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504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505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725</xdr:row>
      <xdr:rowOff>0</xdr:rowOff>
    </xdr:from>
    <xdr:to>
      <xdr:col>17</xdr:col>
      <xdr:colOff>733425</xdr:colOff>
      <xdr:row>725</xdr:row>
      <xdr:rowOff>9525</xdr:rowOff>
    </xdr:to>
    <xdr:pic>
      <xdr:nvPicPr>
        <xdr:cNvPr id="505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725</xdr:row>
      <xdr:rowOff>0</xdr:rowOff>
    </xdr:from>
    <xdr:to>
      <xdr:col>17</xdr:col>
      <xdr:colOff>752475</xdr:colOff>
      <xdr:row>725</xdr:row>
      <xdr:rowOff>9525</xdr:rowOff>
    </xdr:to>
    <xdr:pic>
      <xdr:nvPicPr>
        <xdr:cNvPr id="505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725</xdr:row>
      <xdr:rowOff>0</xdr:rowOff>
    </xdr:from>
    <xdr:to>
      <xdr:col>17</xdr:col>
      <xdr:colOff>771525</xdr:colOff>
      <xdr:row>725</xdr:row>
      <xdr:rowOff>9525</xdr:rowOff>
    </xdr:to>
    <xdr:pic>
      <xdr:nvPicPr>
        <xdr:cNvPr id="505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725</xdr:row>
      <xdr:rowOff>0</xdr:rowOff>
    </xdr:from>
    <xdr:to>
      <xdr:col>17</xdr:col>
      <xdr:colOff>790575</xdr:colOff>
      <xdr:row>725</xdr:row>
      <xdr:rowOff>9525</xdr:rowOff>
    </xdr:to>
    <xdr:pic>
      <xdr:nvPicPr>
        <xdr:cNvPr id="505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725</xdr:row>
      <xdr:rowOff>0</xdr:rowOff>
    </xdr:from>
    <xdr:to>
      <xdr:col>17</xdr:col>
      <xdr:colOff>809625</xdr:colOff>
      <xdr:row>725</xdr:row>
      <xdr:rowOff>9525</xdr:rowOff>
    </xdr:to>
    <xdr:pic>
      <xdr:nvPicPr>
        <xdr:cNvPr id="505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725</xdr:row>
      <xdr:rowOff>0</xdr:rowOff>
    </xdr:from>
    <xdr:to>
      <xdr:col>17</xdr:col>
      <xdr:colOff>828675</xdr:colOff>
      <xdr:row>725</xdr:row>
      <xdr:rowOff>9525</xdr:rowOff>
    </xdr:to>
    <xdr:pic>
      <xdr:nvPicPr>
        <xdr:cNvPr id="505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725</xdr:row>
      <xdr:rowOff>0</xdr:rowOff>
    </xdr:from>
    <xdr:to>
      <xdr:col>17</xdr:col>
      <xdr:colOff>847725</xdr:colOff>
      <xdr:row>725</xdr:row>
      <xdr:rowOff>9525</xdr:rowOff>
    </xdr:to>
    <xdr:pic>
      <xdr:nvPicPr>
        <xdr:cNvPr id="505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725</xdr:row>
      <xdr:rowOff>0</xdr:rowOff>
    </xdr:from>
    <xdr:to>
      <xdr:col>17</xdr:col>
      <xdr:colOff>866775</xdr:colOff>
      <xdr:row>725</xdr:row>
      <xdr:rowOff>9525</xdr:rowOff>
    </xdr:to>
    <xdr:pic>
      <xdr:nvPicPr>
        <xdr:cNvPr id="505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725</xdr:row>
      <xdr:rowOff>0</xdr:rowOff>
    </xdr:from>
    <xdr:to>
      <xdr:col>17</xdr:col>
      <xdr:colOff>885825</xdr:colOff>
      <xdr:row>725</xdr:row>
      <xdr:rowOff>9525</xdr:rowOff>
    </xdr:to>
    <xdr:pic>
      <xdr:nvPicPr>
        <xdr:cNvPr id="505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725</xdr:row>
      <xdr:rowOff>0</xdr:rowOff>
    </xdr:from>
    <xdr:to>
      <xdr:col>17</xdr:col>
      <xdr:colOff>904875</xdr:colOff>
      <xdr:row>725</xdr:row>
      <xdr:rowOff>9525</xdr:rowOff>
    </xdr:to>
    <xdr:pic>
      <xdr:nvPicPr>
        <xdr:cNvPr id="506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725</xdr:row>
      <xdr:rowOff>0</xdr:rowOff>
    </xdr:from>
    <xdr:to>
      <xdr:col>17</xdr:col>
      <xdr:colOff>923925</xdr:colOff>
      <xdr:row>725</xdr:row>
      <xdr:rowOff>9525</xdr:rowOff>
    </xdr:to>
    <xdr:pic>
      <xdr:nvPicPr>
        <xdr:cNvPr id="506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725</xdr:row>
      <xdr:rowOff>0</xdr:rowOff>
    </xdr:from>
    <xdr:to>
      <xdr:col>17</xdr:col>
      <xdr:colOff>942975</xdr:colOff>
      <xdr:row>725</xdr:row>
      <xdr:rowOff>9525</xdr:rowOff>
    </xdr:to>
    <xdr:pic>
      <xdr:nvPicPr>
        <xdr:cNvPr id="506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725</xdr:row>
      <xdr:rowOff>0</xdr:rowOff>
    </xdr:from>
    <xdr:to>
      <xdr:col>17</xdr:col>
      <xdr:colOff>962025</xdr:colOff>
      <xdr:row>725</xdr:row>
      <xdr:rowOff>9525</xdr:rowOff>
    </xdr:to>
    <xdr:pic>
      <xdr:nvPicPr>
        <xdr:cNvPr id="506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725</xdr:row>
      <xdr:rowOff>0</xdr:rowOff>
    </xdr:from>
    <xdr:to>
      <xdr:col>17</xdr:col>
      <xdr:colOff>981075</xdr:colOff>
      <xdr:row>725</xdr:row>
      <xdr:rowOff>9525</xdr:rowOff>
    </xdr:to>
    <xdr:pic>
      <xdr:nvPicPr>
        <xdr:cNvPr id="506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725</xdr:row>
      <xdr:rowOff>0</xdr:rowOff>
    </xdr:from>
    <xdr:to>
      <xdr:col>17</xdr:col>
      <xdr:colOff>1000125</xdr:colOff>
      <xdr:row>725</xdr:row>
      <xdr:rowOff>9525</xdr:rowOff>
    </xdr:to>
    <xdr:pic>
      <xdr:nvPicPr>
        <xdr:cNvPr id="506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725</xdr:row>
      <xdr:rowOff>0</xdr:rowOff>
    </xdr:from>
    <xdr:to>
      <xdr:col>17</xdr:col>
      <xdr:colOff>1019175</xdr:colOff>
      <xdr:row>725</xdr:row>
      <xdr:rowOff>9525</xdr:rowOff>
    </xdr:to>
    <xdr:pic>
      <xdr:nvPicPr>
        <xdr:cNvPr id="506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725</xdr:row>
      <xdr:rowOff>0</xdr:rowOff>
    </xdr:from>
    <xdr:to>
      <xdr:col>17</xdr:col>
      <xdr:colOff>1038225</xdr:colOff>
      <xdr:row>725</xdr:row>
      <xdr:rowOff>9525</xdr:rowOff>
    </xdr:to>
    <xdr:pic>
      <xdr:nvPicPr>
        <xdr:cNvPr id="506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725</xdr:row>
      <xdr:rowOff>0</xdr:rowOff>
    </xdr:from>
    <xdr:to>
      <xdr:col>17</xdr:col>
      <xdr:colOff>1057275</xdr:colOff>
      <xdr:row>725</xdr:row>
      <xdr:rowOff>9525</xdr:rowOff>
    </xdr:to>
    <xdr:pic>
      <xdr:nvPicPr>
        <xdr:cNvPr id="506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725</xdr:row>
      <xdr:rowOff>0</xdr:rowOff>
    </xdr:from>
    <xdr:to>
      <xdr:col>17</xdr:col>
      <xdr:colOff>1076325</xdr:colOff>
      <xdr:row>725</xdr:row>
      <xdr:rowOff>9525</xdr:rowOff>
    </xdr:to>
    <xdr:pic>
      <xdr:nvPicPr>
        <xdr:cNvPr id="506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725</xdr:row>
      <xdr:rowOff>0</xdr:rowOff>
    </xdr:from>
    <xdr:to>
      <xdr:col>17</xdr:col>
      <xdr:colOff>1095375</xdr:colOff>
      <xdr:row>725</xdr:row>
      <xdr:rowOff>9525</xdr:rowOff>
    </xdr:to>
    <xdr:pic>
      <xdr:nvPicPr>
        <xdr:cNvPr id="507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725</xdr:row>
      <xdr:rowOff>0</xdr:rowOff>
    </xdr:from>
    <xdr:to>
      <xdr:col>17</xdr:col>
      <xdr:colOff>1114425</xdr:colOff>
      <xdr:row>725</xdr:row>
      <xdr:rowOff>9525</xdr:rowOff>
    </xdr:to>
    <xdr:pic>
      <xdr:nvPicPr>
        <xdr:cNvPr id="507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725</xdr:row>
      <xdr:rowOff>0</xdr:rowOff>
    </xdr:from>
    <xdr:to>
      <xdr:col>17</xdr:col>
      <xdr:colOff>1133475</xdr:colOff>
      <xdr:row>725</xdr:row>
      <xdr:rowOff>9525</xdr:rowOff>
    </xdr:to>
    <xdr:pic>
      <xdr:nvPicPr>
        <xdr:cNvPr id="507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725</xdr:row>
      <xdr:rowOff>0</xdr:rowOff>
    </xdr:from>
    <xdr:to>
      <xdr:col>17</xdr:col>
      <xdr:colOff>1152525</xdr:colOff>
      <xdr:row>725</xdr:row>
      <xdr:rowOff>9525</xdr:rowOff>
    </xdr:to>
    <xdr:pic>
      <xdr:nvPicPr>
        <xdr:cNvPr id="507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725</xdr:row>
      <xdr:rowOff>0</xdr:rowOff>
    </xdr:from>
    <xdr:to>
      <xdr:col>17</xdr:col>
      <xdr:colOff>1171575</xdr:colOff>
      <xdr:row>725</xdr:row>
      <xdr:rowOff>9525</xdr:rowOff>
    </xdr:to>
    <xdr:pic>
      <xdr:nvPicPr>
        <xdr:cNvPr id="507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725</xdr:row>
      <xdr:rowOff>0</xdr:rowOff>
    </xdr:from>
    <xdr:to>
      <xdr:col>17</xdr:col>
      <xdr:colOff>1190625</xdr:colOff>
      <xdr:row>725</xdr:row>
      <xdr:rowOff>9525</xdr:rowOff>
    </xdr:to>
    <xdr:pic>
      <xdr:nvPicPr>
        <xdr:cNvPr id="507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725</xdr:row>
      <xdr:rowOff>0</xdr:rowOff>
    </xdr:from>
    <xdr:to>
      <xdr:col>17</xdr:col>
      <xdr:colOff>1209675</xdr:colOff>
      <xdr:row>725</xdr:row>
      <xdr:rowOff>9525</xdr:rowOff>
    </xdr:to>
    <xdr:pic>
      <xdr:nvPicPr>
        <xdr:cNvPr id="507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725</xdr:row>
      <xdr:rowOff>0</xdr:rowOff>
    </xdr:from>
    <xdr:to>
      <xdr:col>17</xdr:col>
      <xdr:colOff>1228725</xdr:colOff>
      <xdr:row>725</xdr:row>
      <xdr:rowOff>9525</xdr:rowOff>
    </xdr:to>
    <xdr:pic>
      <xdr:nvPicPr>
        <xdr:cNvPr id="507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725</xdr:row>
      <xdr:rowOff>0</xdr:rowOff>
    </xdr:from>
    <xdr:to>
      <xdr:col>17</xdr:col>
      <xdr:colOff>1247775</xdr:colOff>
      <xdr:row>725</xdr:row>
      <xdr:rowOff>9525</xdr:rowOff>
    </xdr:to>
    <xdr:pic>
      <xdr:nvPicPr>
        <xdr:cNvPr id="507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725</xdr:row>
      <xdr:rowOff>0</xdr:rowOff>
    </xdr:from>
    <xdr:to>
      <xdr:col>17</xdr:col>
      <xdr:colOff>1266825</xdr:colOff>
      <xdr:row>725</xdr:row>
      <xdr:rowOff>9525</xdr:rowOff>
    </xdr:to>
    <xdr:pic>
      <xdr:nvPicPr>
        <xdr:cNvPr id="507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725</xdr:row>
      <xdr:rowOff>0</xdr:rowOff>
    </xdr:from>
    <xdr:to>
      <xdr:col>17</xdr:col>
      <xdr:colOff>1285875</xdr:colOff>
      <xdr:row>725</xdr:row>
      <xdr:rowOff>9525</xdr:rowOff>
    </xdr:to>
    <xdr:pic>
      <xdr:nvPicPr>
        <xdr:cNvPr id="508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725</xdr:row>
      <xdr:rowOff>0</xdr:rowOff>
    </xdr:from>
    <xdr:to>
      <xdr:col>17</xdr:col>
      <xdr:colOff>1304925</xdr:colOff>
      <xdr:row>725</xdr:row>
      <xdr:rowOff>9525</xdr:rowOff>
    </xdr:to>
    <xdr:pic>
      <xdr:nvPicPr>
        <xdr:cNvPr id="508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725</xdr:row>
      <xdr:rowOff>0</xdr:rowOff>
    </xdr:from>
    <xdr:to>
      <xdr:col>17</xdr:col>
      <xdr:colOff>1323975</xdr:colOff>
      <xdr:row>725</xdr:row>
      <xdr:rowOff>9525</xdr:rowOff>
    </xdr:to>
    <xdr:pic>
      <xdr:nvPicPr>
        <xdr:cNvPr id="508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725</xdr:row>
      <xdr:rowOff>0</xdr:rowOff>
    </xdr:from>
    <xdr:to>
      <xdr:col>17</xdr:col>
      <xdr:colOff>1343025</xdr:colOff>
      <xdr:row>725</xdr:row>
      <xdr:rowOff>9525</xdr:rowOff>
    </xdr:to>
    <xdr:pic>
      <xdr:nvPicPr>
        <xdr:cNvPr id="508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725</xdr:row>
      <xdr:rowOff>0</xdr:rowOff>
    </xdr:from>
    <xdr:to>
      <xdr:col>17</xdr:col>
      <xdr:colOff>1362075</xdr:colOff>
      <xdr:row>725</xdr:row>
      <xdr:rowOff>9525</xdr:rowOff>
    </xdr:to>
    <xdr:pic>
      <xdr:nvPicPr>
        <xdr:cNvPr id="508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725</xdr:row>
      <xdr:rowOff>0</xdr:rowOff>
    </xdr:from>
    <xdr:to>
      <xdr:col>17</xdr:col>
      <xdr:colOff>1381125</xdr:colOff>
      <xdr:row>725</xdr:row>
      <xdr:rowOff>9525</xdr:rowOff>
    </xdr:to>
    <xdr:pic>
      <xdr:nvPicPr>
        <xdr:cNvPr id="508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725</xdr:row>
      <xdr:rowOff>0</xdr:rowOff>
    </xdr:from>
    <xdr:to>
      <xdr:col>17</xdr:col>
      <xdr:colOff>1400175</xdr:colOff>
      <xdr:row>725</xdr:row>
      <xdr:rowOff>9525</xdr:rowOff>
    </xdr:to>
    <xdr:pic>
      <xdr:nvPicPr>
        <xdr:cNvPr id="508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725</xdr:row>
      <xdr:rowOff>0</xdr:rowOff>
    </xdr:from>
    <xdr:to>
      <xdr:col>18</xdr:col>
      <xdr:colOff>0</xdr:colOff>
      <xdr:row>725</xdr:row>
      <xdr:rowOff>9525</xdr:rowOff>
    </xdr:to>
    <xdr:pic>
      <xdr:nvPicPr>
        <xdr:cNvPr id="508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088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089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090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091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092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093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094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095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096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097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098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099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100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101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102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103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104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105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106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107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108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9525</xdr:colOff>
      <xdr:row>55</xdr:row>
      <xdr:rowOff>9525</xdr:rowOff>
    </xdr:to>
    <xdr:pic>
      <xdr:nvPicPr>
        <xdr:cNvPr id="5109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55</xdr:row>
      <xdr:rowOff>0</xdr:rowOff>
    </xdr:from>
    <xdr:to>
      <xdr:col>17</xdr:col>
      <xdr:colOff>28575</xdr:colOff>
      <xdr:row>55</xdr:row>
      <xdr:rowOff>9525</xdr:rowOff>
    </xdr:to>
    <xdr:pic>
      <xdr:nvPicPr>
        <xdr:cNvPr id="5110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55</xdr:row>
      <xdr:rowOff>0</xdr:rowOff>
    </xdr:from>
    <xdr:to>
      <xdr:col>17</xdr:col>
      <xdr:colOff>47625</xdr:colOff>
      <xdr:row>55</xdr:row>
      <xdr:rowOff>9525</xdr:rowOff>
    </xdr:to>
    <xdr:pic>
      <xdr:nvPicPr>
        <xdr:cNvPr id="5111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55</xdr:row>
      <xdr:rowOff>0</xdr:rowOff>
    </xdr:from>
    <xdr:to>
      <xdr:col>17</xdr:col>
      <xdr:colOff>66675</xdr:colOff>
      <xdr:row>55</xdr:row>
      <xdr:rowOff>9525</xdr:rowOff>
    </xdr:to>
    <xdr:pic>
      <xdr:nvPicPr>
        <xdr:cNvPr id="5112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55</xdr:row>
      <xdr:rowOff>0</xdr:rowOff>
    </xdr:from>
    <xdr:to>
      <xdr:col>17</xdr:col>
      <xdr:colOff>85725</xdr:colOff>
      <xdr:row>55</xdr:row>
      <xdr:rowOff>9525</xdr:rowOff>
    </xdr:to>
    <xdr:pic>
      <xdr:nvPicPr>
        <xdr:cNvPr id="5113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55</xdr:row>
      <xdr:rowOff>0</xdr:rowOff>
    </xdr:from>
    <xdr:to>
      <xdr:col>17</xdr:col>
      <xdr:colOff>104775</xdr:colOff>
      <xdr:row>55</xdr:row>
      <xdr:rowOff>9525</xdr:rowOff>
    </xdr:to>
    <xdr:pic>
      <xdr:nvPicPr>
        <xdr:cNvPr id="5114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55</xdr:row>
      <xdr:rowOff>0</xdr:rowOff>
    </xdr:from>
    <xdr:to>
      <xdr:col>17</xdr:col>
      <xdr:colOff>123825</xdr:colOff>
      <xdr:row>55</xdr:row>
      <xdr:rowOff>9525</xdr:rowOff>
    </xdr:to>
    <xdr:pic>
      <xdr:nvPicPr>
        <xdr:cNvPr id="5115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55</xdr:row>
      <xdr:rowOff>0</xdr:rowOff>
    </xdr:from>
    <xdr:to>
      <xdr:col>17</xdr:col>
      <xdr:colOff>142875</xdr:colOff>
      <xdr:row>55</xdr:row>
      <xdr:rowOff>9525</xdr:rowOff>
    </xdr:to>
    <xdr:pic>
      <xdr:nvPicPr>
        <xdr:cNvPr id="5116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55</xdr:row>
      <xdr:rowOff>0</xdr:rowOff>
    </xdr:from>
    <xdr:to>
      <xdr:col>17</xdr:col>
      <xdr:colOff>161925</xdr:colOff>
      <xdr:row>55</xdr:row>
      <xdr:rowOff>9525</xdr:rowOff>
    </xdr:to>
    <xdr:pic>
      <xdr:nvPicPr>
        <xdr:cNvPr id="5117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55</xdr:row>
      <xdr:rowOff>0</xdr:rowOff>
    </xdr:from>
    <xdr:to>
      <xdr:col>17</xdr:col>
      <xdr:colOff>180975</xdr:colOff>
      <xdr:row>55</xdr:row>
      <xdr:rowOff>9525</xdr:rowOff>
    </xdr:to>
    <xdr:pic>
      <xdr:nvPicPr>
        <xdr:cNvPr id="5118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55</xdr:row>
      <xdr:rowOff>0</xdr:rowOff>
    </xdr:from>
    <xdr:to>
      <xdr:col>17</xdr:col>
      <xdr:colOff>200025</xdr:colOff>
      <xdr:row>55</xdr:row>
      <xdr:rowOff>9525</xdr:rowOff>
    </xdr:to>
    <xdr:pic>
      <xdr:nvPicPr>
        <xdr:cNvPr id="5119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55</xdr:row>
      <xdr:rowOff>0</xdr:rowOff>
    </xdr:from>
    <xdr:to>
      <xdr:col>17</xdr:col>
      <xdr:colOff>219075</xdr:colOff>
      <xdr:row>55</xdr:row>
      <xdr:rowOff>9525</xdr:rowOff>
    </xdr:to>
    <xdr:pic>
      <xdr:nvPicPr>
        <xdr:cNvPr id="5120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55</xdr:row>
      <xdr:rowOff>0</xdr:rowOff>
    </xdr:from>
    <xdr:to>
      <xdr:col>17</xdr:col>
      <xdr:colOff>238125</xdr:colOff>
      <xdr:row>55</xdr:row>
      <xdr:rowOff>9525</xdr:rowOff>
    </xdr:to>
    <xdr:pic>
      <xdr:nvPicPr>
        <xdr:cNvPr id="5121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55</xdr:row>
      <xdr:rowOff>0</xdr:rowOff>
    </xdr:from>
    <xdr:to>
      <xdr:col>17</xdr:col>
      <xdr:colOff>257175</xdr:colOff>
      <xdr:row>55</xdr:row>
      <xdr:rowOff>9525</xdr:rowOff>
    </xdr:to>
    <xdr:pic>
      <xdr:nvPicPr>
        <xdr:cNvPr id="5122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55</xdr:row>
      <xdr:rowOff>0</xdr:rowOff>
    </xdr:from>
    <xdr:to>
      <xdr:col>17</xdr:col>
      <xdr:colOff>276225</xdr:colOff>
      <xdr:row>55</xdr:row>
      <xdr:rowOff>9525</xdr:rowOff>
    </xdr:to>
    <xdr:pic>
      <xdr:nvPicPr>
        <xdr:cNvPr id="5123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55</xdr:row>
      <xdr:rowOff>0</xdr:rowOff>
    </xdr:from>
    <xdr:to>
      <xdr:col>17</xdr:col>
      <xdr:colOff>295275</xdr:colOff>
      <xdr:row>55</xdr:row>
      <xdr:rowOff>9525</xdr:rowOff>
    </xdr:to>
    <xdr:pic>
      <xdr:nvPicPr>
        <xdr:cNvPr id="5124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55</xdr:row>
      <xdr:rowOff>0</xdr:rowOff>
    </xdr:from>
    <xdr:to>
      <xdr:col>17</xdr:col>
      <xdr:colOff>314325</xdr:colOff>
      <xdr:row>55</xdr:row>
      <xdr:rowOff>9525</xdr:rowOff>
    </xdr:to>
    <xdr:pic>
      <xdr:nvPicPr>
        <xdr:cNvPr id="5125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55</xdr:row>
      <xdr:rowOff>0</xdr:rowOff>
    </xdr:from>
    <xdr:to>
      <xdr:col>17</xdr:col>
      <xdr:colOff>333375</xdr:colOff>
      <xdr:row>55</xdr:row>
      <xdr:rowOff>9525</xdr:rowOff>
    </xdr:to>
    <xdr:pic>
      <xdr:nvPicPr>
        <xdr:cNvPr id="5126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55</xdr:row>
      <xdr:rowOff>0</xdr:rowOff>
    </xdr:from>
    <xdr:to>
      <xdr:col>17</xdr:col>
      <xdr:colOff>352425</xdr:colOff>
      <xdr:row>55</xdr:row>
      <xdr:rowOff>9525</xdr:rowOff>
    </xdr:to>
    <xdr:pic>
      <xdr:nvPicPr>
        <xdr:cNvPr id="5127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55</xdr:row>
      <xdr:rowOff>0</xdr:rowOff>
    </xdr:from>
    <xdr:to>
      <xdr:col>17</xdr:col>
      <xdr:colOff>371475</xdr:colOff>
      <xdr:row>55</xdr:row>
      <xdr:rowOff>9525</xdr:rowOff>
    </xdr:to>
    <xdr:pic>
      <xdr:nvPicPr>
        <xdr:cNvPr id="5128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55</xdr:row>
      <xdr:rowOff>0</xdr:rowOff>
    </xdr:from>
    <xdr:to>
      <xdr:col>17</xdr:col>
      <xdr:colOff>390525</xdr:colOff>
      <xdr:row>55</xdr:row>
      <xdr:rowOff>9525</xdr:rowOff>
    </xdr:to>
    <xdr:pic>
      <xdr:nvPicPr>
        <xdr:cNvPr id="5129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55</xdr:row>
      <xdr:rowOff>0</xdr:rowOff>
    </xdr:from>
    <xdr:to>
      <xdr:col>17</xdr:col>
      <xdr:colOff>409575</xdr:colOff>
      <xdr:row>55</xdr:row>
      <xdr:rowOff>9525</xdr:rowOff>
    </xdr:to>
    <xdr:pic>
      <xdr:nvPicPr>
        <xdr:cNvPr id="5130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55</xdr:row>
      <xdr:rowOff>0</xdr:rowOff>
    </xdr:from>
    <xdr:to>
      <xdr:col>17</xdr:col>
      <xdr:colOff>428625</xdr:colOff>
      <xdr:row>55</xdr:row>
      <xdr:rowOff>9525</xdr:rowOff>
    </xdr:to>
    <xdr:pic>
      <xdr:nvPicPr>
        <xdr:cNvPr id="5131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55</xdr:row>
      <xdr:rowOff>0</xdr:rowOff>
    </xdr:from>
    <xdr:to>
      <xdr:col>17</xdr:col>
      <xdr:colOff>447675</xdr:colOff>
      <xdr:row>55</xdr:row>
      <xdr:rowOff>9525</xdr:rowOff>
    </xdr:to>
    <xdr:pic>
      <xdr:nvPicPr>
        <xdr:cNvPr id="5132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55</xdr:row>
      <xdr:rowOff>0</xdr:rowOff>
    </xdr:from>
    <xdr:to>
      <xdr:col>17</xdr:col>
      <xdr:colOff>466725</xdr:colOff>
      <xdr:row>55</xdr:row>
      <xdr:rowOff>9525</xdr:rowOff>
    </xdr:to>
    <xdr:pic>
      <xdr:nvPicPr>
        <xdr:cNvPr id="5133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55</xdr:row>
      <xdr:rowOff>0</xdr:rowOff>
    </xdr:from>
    <xdr:to>
      <xdr:col>17</xdr:col>
      <xdr:colOff>485775</xdr:colOff>
      <xdr:row>55</xdr:row>
      <xdr:rowOff>9525</xdr:rowOff>
    </xdr:to>
    <xdr:pic>
      <xdr:nvPicPr>
        <xdr:cNvPr id="5134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55</xdr:row>
      <xdr:rowOff>0</xdr:rowOff>
    </xdr:from>
    <xdr:to>
      <xdr:col>17</xdr:col>
      <xdr:colOff>504825</xdr:colOff>
      <xdr:row>55</xdr:row>
      <xdr:rowOff>9525</xdr:rowOff>
    </xdr:to>
    <xdr:pic>
      <xdr:nvPicPr>
        <xdr:cNvPr id="5135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55</xdr:row>
      <xdr:rowOff>0</xdr:rowOff>
    </xdr:from>
    <xdr:to>
      <xdr:col>17</xdr:col>
      <xdr:colOff>523875</xdr:colOff>
      <xdr:row>55</xdr:row>
      <xdr:rowOff>9525</xdr:rowOff>
    </xdr:to>
    <xdr:pic>
      <xdr:nvPicPr>
        <xdr:cNvPr id="5136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55</xdr:row>
      <xdr:rowOff>0</xdr:rowOff>
    </xdr:from>
    <xdr:to>
      <xdr:col>17</xdr:col>
      <xdr:colOff>542925</xdr:colOff>
      <xdr:row>55</xdr:row>
      <xdr:rowOff>9525</xdr:rowOff>
    </xdr:to>
    <xdr:pic>
      <xdr:nvPicPr>
        <xdr:cNvPr id="5137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55</xdr:row>
      <xdr:rowOff>0</xdr:rowOff>
    </xdr:from>
    <xdr:to>
      <xdr:col>17</xdr:col>
      <xdr:colOff>561975</xdr:colOff>
      <xdr:row>55</xdr:row>
      <xdr:rowOff>9525</xdr:rowOff>
    </xdr:to>
    <xdr:pic>
      <xdr:nvPicPr>
        <xdr:cNvPr id="5138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55</xdr:row>
      <xdr:rowOff>0</xdr:rowOff>
    </xdr:from>
    <xdr:to>
      <xdr:col>17</xdr:col>
      <xdr:colOff>581025</xdr:colOff>
      <xdr:row>55</xdr:row>
      <xdr:rowOff>9525</xdr:rowOff>
    </xdr:to>
    <xdr:pic>
      <xdr:nvPicPr>
        <xdr:cNvPr id="5139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55</xdr:row>
      <xdr:rowOff>0</xdr:rowOff>
    </xdr:from>
    <xdr:to>
      <xdr:col>17</xdr:col>
      <xdr:colOff>600075</xdr:colOff>
      <xdr:row>55</xdr:row>
      <xdr:rowOff>9525</xdr:rowOff>
    </xdr:to>
    <xdr:pic>
      <xdr:nvPicPr>
        <xdr:cNvPr id="5140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55</xdr:row>
      <xdr:rowOff>0</xdr:rowOff>
    </xdr:from>
    <xdr:to>
      <xdr:col>17</xdr:col>
      <xdr:colOff>619125</xdr:colOff>
      <xdr:row>55</xdr:row>
      <xdr:rowOff>9525</xdr:rowOff>
    </xdr:to>
    <xdr:pic>
      <xdr:nvPicPr>
        <xdr:cNvPr id="5141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55</xdr:row>
      <xdr:rowOff>0</xdr:rowOff>
    </xdr:from>
    <xdr:to>
      <xdr:col>17</xdr:col>
      <xdr:colOff>638175</xdr:colOff>
      <xdr:row>55</xdr:row>
      <xdr:rowOff>9525</xdr:rowOff>
    </xdr:to>
    <xdr:pic>
      <xdr:nvPicPr>
        <xdr:cNvPr id="5142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55</xdr:row>
      <xdr:rowOff>0</xdr:rowOff>
    </xdr:from>
    <xdr:to>
      <xdr:col>17</xdr:col>
      <xdr:colOff>657225</xdr:colOff>
      <xdr:row>55</xdr:row>
      <xdr:rowOff>9525</xdr:rowOff>
    </xdr:to>
    <xdr:pic>
      <xdr:nvPicPr>
        <xdr:cNvPr id="5143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55</xdr:row>
      <xdr:rowOff>0</xdr:rowOff>
    </xdr:from>
    <xdr:to>
      <xdr:col>17</xdr:col>
      <xdr:colOff>676275</xdr:colOff>
      <xdr:row>55</xdr:row>
      <xdr:rowOff>9525</xdr:rowOff>
    </xdr:to>
    <xdr:pic>
      <xdr:nvPicPr>
        <xdr:cNvPr id="5144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55</xdr:row>
      <xdr:rowOff>0</xdr:rowOff>
    </xdr:from>
    <xdr:to>
      <xdr:col>17</xdr:col>
      <xdr:colOff>695325</xdr:colOff>
      <xdr:row>55</xdr:row>
      <xdr:rowOff>9525</xdr:rowOff>
    </xdr:to>
    <xdr:pic>
      <xdr:nvPicPr>
        <xdr:cNvPr id="5145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55</xdr:row>
      <xdr:rowOff>0</xdr:rowOff>
    </xdr:from>
    <xdr:to>
      <xdr:col>17</xdr:col>
      <xdr:colOff>714375</xdr:colOff>
      <xdr:row>55</xdr:row>
      <xdr:rowOff>9525</xdr:rowOff>
    </xdr:to>
    <xdr:pic>
      <xdr:nvPicPr>
        <xdr:cNvPr id="5146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55</xdr:row>
      <xdr:rowOff>0</xdr:rowOff>
    </xdr:from>
    <xdr:to>
      <xdr:col>17</xdr:col>
      <xdr:colOff>733425</xdr:colOff>
      <xdr:row>55</xdr:row>
      <xdr:rowOff>9525</xdr:rowOff>
    </xdr:to>
    <xdr:pic>
      <xdr:nvPicPr>
        <xdr:cNvPr id="5147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55</xdr:row>
      <xdr:rowOff>0</xdr:rowOff>
    </xdr:from>
    <xdr:to>
      <xdr:col>17</xdr:col>
      <xdr:colOff>752475</xdr:colOff>
      <xdr:row>55</xdr:row>
      <xdr:rowOff>9525</xdr:rowOff>
    </xdr:to>
    <xdr:pic>
      <xdr:nvPicPr>
        <xdr:cNvPr id="5148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55</xdr:row>
      <xdr:rowOff>0</xdr:rowOff>
    </xdr:from>
    <xdr:to>
      <xdr:col>17</xdr:col>
      <xdr:colOff>771525</xdr:colOff>
      <xdr:row>55</xdr:row>
      <xdr:rowOff>9525</xdr:rowOff>
    </xdr:to>
    <xdr:pic>
      <xdr:nvPicPr>
        <xdr:cNvPr id="5149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55</xdr:row>
      <xdr:rowOff>0</xdr:rowOff>
    </xdr:from>
    <xdr:to>
      <xdr:col>17</xdr:col>
      <xdr:colOff>790575</xdr:colOff>
      <xdr:row>55</xdr:row>
      <xdr:rowOff>9525</xdr:rowOff>
    </xdr:to>
    <xdr:pic>
      <xdr:nvPicPr>
        <xdr:cNvPr id="5150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55</xdr:row>
      <xdr:rowOff>0</xdr:rowOff>
    </xdr:from>
    <xdr:to>
      <xdr:col>17</xdr:col>
      <xdr:colOff>809625</xdr:colOff>
      <xdr:row>55</xdr:row>
      <xdr:rowOff>9525</xdr:rowOff>
    </xdr:to>
    <xdr:pic>
      <xdr:nvPicPr>
        <xdr:cNvPr id="5151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55</xdr:row>
      <xdr:rowOff>0</xdr:rowOff>
    </xdr:from>
    <xdr:to>
      <xdr:col>17</xdr:col>
      <xdr:colOff>828675</xdr:colOff>
      <xdr:row>55</xdr:row>
      <xdr:rowOff>9525</xdr:rowOff>
    </xdr:to>
    <xdr:pic>
      <xdr:nvPicPr>
        <xdr:cNvPr id="5152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55</xdr:row>
      <xdr:rowOff>0</xdr:rowOff>
    </xdr:from>
    <xdr:to>
      <xdr:col>17</xdr:col>
      <xdr:colOff>847725</xdr:colOff>
      <xdr:row>55</xdr:row>
      <xdr:rowOff>9525</xdr:rowOff>
    </xdr:to>
    <xdr:pic>
      <xdr:nvPicPr>
        <xdr:cNvPr id="5153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55</xdr:row>
      <xdr:rowOff>0</xdr:rowOff>
    </xdr:from>
    <xdr:to>
      <xdr:col>17</xdr:col>
      <xdr:colOff>866775</xdr:colOff>
      <xdr:row>55</xdr:row>
      <xdr:rowOff>9525</xdr:rowOff>
    </xdr:to>
    <xdr:pic>
      <xdr:nvPicPr>
        <xdr:cNvPr id="5154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55</xdr:row>
      <xdr:rowOff>0</xdr:rowOff>
    </xdr:from>
    <xdr:to>
      <xdr:col>17</xdr:col>
      <xdr:colOff>885825</xdr:colOff>
      <xdr:row>55</xdr:row>
      <xdr:rowOff>9525</xdr:rowOff>
    </xdr:to>
    <xdr:pic>
      <xdr:nvPicPr>
        <xdr:cNvPr id="5155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55</xdr:row>
      <xdr:rowOff>0</xdr:rowOff>
    </xdr:from>
    <xdr:to>
      <xdr:col>17</xdr:col>
      <xdr:colOff>904875</xdr:colOff>
      <xdr:row>55</xdr:row>
      <xdr:rowOff>9525</xdr:rowOff>
    </xdr:to>
    <xdr:pic>
      <xdr:nvPicPr>
        <xdr:cNvPr id="5156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55</xdr:row>
      <xdr:rowOff>0</xdr:rowOff>
    </xdr:from>
    <xdr:to>
      <xdr:col>17</xdr:col>
      <xdr:colOff>923925</xdr:colOff>
      <xdr:row>55</xdr:row>
      <xdr:rowOff>9525</xdr:rowOff>
    </xdr:to>
    <xdr:pic>
      <xdr:nvPicPr>
        <xdr:cNvPr id="5157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55</xdr:row>
      <xdr:rowOff>0</xdr:rowOff>
    </xdr:from>
    <xdr:to>
      <xdr:col>17</xdr:col>
      <xdr:colOff>942975</xdr:colOff>
      <xdr:row>55</xdr:row>
      <xdr:rowOff>9525</xdr:rowOff>
    </xdr:to>
    <xdr:pic>
      <xdr:nvPicPr>
        <xdr:cNvPr id="5158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55</xdr:row>
      <xdr:rowOff>0</xdr:rowOff>
    </xdr:from>
    <xdr:to>
      <xdr:col>17</xdr:col>
      <xdr:colOff>962025</xdr:colOff>
      <xdr:row>55</xdr:row>
      <xdr:rowOff>9525</xdr:rowOff>
    </xdr:to>
    <xdr:pic>
      <xdr:nvPicPr>
        <xdr:cNvPr id="5159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55</xdr:row>
      <xdr:rowOff>0</xdr:rowOff>
    </xdr:from>
    <xdr:to>
      <xdr:col>17</xdr:col>
      <xdr:colOff>981075</xdr:colOff>
      <xdr:row>55</xdr:row>
      <xdr:rowOff>9525</xdr:rowOff>
    </xdr:to>
    <xdr:pic>
      <xdr:nvPicPr>
        <xdr:cNvPr id="5160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55</xdr:row>
      <xdr:rowOff>0</xdr:rowOff>
    </xdr:from>
    <xdr:to>
      <xdr:col>17</xdr:col>
      <xdr:colOff>1000125</xdr:colOff>
      <xdr:row>55</xdr:row>
      <xdr:rowOff>9525</xdr:rowOff>
    </xdr:to>
    <xdr:pic>
      <xdr:nvPicPr>
        <xdr:cNvPr id="5161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55</xdr:row>
      <xdr:rowOff>0</xdr:rowOff>
    </xdr:from>
    <xdr:to>
      <xdr:col>17</xdr:col>
      <xdr:colOff>1019175</xdr:colOff>
      <xdr:row>55</xdr:row>
      <xdr:rowOff>9525</xdr:rowOff>
    </xdr:to>
    <xdr:pic>
      <xdr:nvPicPr>
        <xdr:cNvPr id="5162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55</xdr:row>
      <xdr:rowOff>0</xdr:rowOff>
    </xdr:from>
    <xdr:to>
      <xdr:col>17</xdr:col>
      <xdr:colOff>1038225</xdr:colOff>
      <xdr:row>55</xdr:row>
      <xdr:rowOff>9525</xdr:rowOff>
    </xdr:to>
    <xdr:pic>
      <xdr:nvPicPr>
        <xdr:cNvPr id="5163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55</xdr:row>
      <xdr:rowOff>0</xdr:rowOff>
    </xdr:from>
    <xdr:to>
      <xdr:col>17</xdr:col>
      <xdr:colOff>1057275</xdr:colOff>
      <xdr:row>55</xdr:row>
      <xdr:rowOff>9525</xdr:rowOff>
    </xdr:to>
    <xdr:pic>
      <xdr:nvPicPr>
        <xdr:cNvPr id="5164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55</xdr:row>
      <xdr:rowOff>0</xdr:rowOff>
    </xdr:from>
    <xdr:to>
      <xdr:col>17</xdr:col>
      <xdr:colOff>1076325</xdr:colOff>
      <xdr:row>55</xdr:row>
      <xdr:rowOff>9525</xdr:rowOff>
    </xdr:to>
    <xdr:pic>
      <xdr:nvPicPr>
        <xdr:cNvPr id="5165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55</xdr:row>
      <xdr:rowOff>0</xdr:rowOff>
    </xdr:from>
    <xdr:to>
      <xdr:col>17</xdr:col>
      <xdr:colOff>1095375</xdr:colOff>
      <xdr:row>55</xdr:row>
      <xdr:rowOff>9525</xdr:rowOff>
    </xdr:to>
    <xdr:pic>
      <xdr:nvPicPr>
        <xdr:cNvPr id="5166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55</xdr:row>
      <xdr:rowOff>0</xdr:rowOff>
    </xdr:from>
    <xdr:to>
      <xdr:col>17</xdr:col>
      <xdr:colOff>1114425</xdr:colOff>
      <xdr:row>55</xdr:row>
      <xdr:rowOff>9525</xdr:rowOff>
    </xdr:to>
    <xdr:pic>
      <xdr:nvPicPr>
        <xdr:cNvPr id="5167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55</xdr:row>
      <xdr:rowOff>0</xdr:rowOff>
    </xdr:from>
    <xdr:to>
      <xdr:col>17</xdr:col>
      <xdr:colOff>1133475</xdr:colOff>
      <xdr:row>55</xdr:row>
      <xdr:rowOff>9525</xdr:rowOff>
    </xdr:to>
    <xdr:pic>
      <xdr:nvPicPr>
        <xdr:cNvPr id="5168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55</xdr:row>
      <xdr:rowOff>0</xdr:rowOff>
    </xdr:from>
    <xdr:to>
      <xdr:col>17</xdr:col>
      <xdr:colOff>1152525</xdr:colOff>
      <xdr:row>55</xdr:row>
      <xdr:rowOff>9525</xdr:rowOff>
    </xdr:to>
    <xdr:pic>
      <xdr:nvPicPr>
        <xdr:cNvPr id="5169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55</xdr:row>
      <xdr:rowOff>0</xdr:rowOff>
    </xdr:from>
    <xdr:to>
      <xdr:col>17</xdr:col>
      <xdr:colOff>1171575</xdr:colOff>
      <xdr:row>55</xdr:row>
      <xdr:rowOff>9525</xdr:rowOff>
    </xdr:to>
    <xdr:pic>
      <xdr:nvPicPr>
        <xdr:cNvPr id="5170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55</xdr:row>
      <xdr:rowOff>0</xdr:rowOff>
    </xdr:from>
    <xdr:to>
      <xdr:col>17</xdr:col>
      <xdr:colOff>1190625</xdr:colOff>
      <xdr:row>55</xdr:row>
      <xdr:rowOff>9525</xdr:rowOff>
    </xdr:to>
    <xdr:pic>
      <xdr:nvPicPr>
        <xdr:cNvPr id="5171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55</xdr:row>
      <xdr:rowOff>0</xdr:rowOff>
    </xdr:from>
    <xdr:to>
      <xdr:col>17</xdr:col>
      <xdr:colOff>1209675</xdr:colOff>
      <xdr:row>55</xdr:row>
      <xdr:rowOff>9525</xdr:rowOff>
    </xdr:to>
    <xdr:pic>
      <xdr:nvPicPr>
        <xdr:cNvPr id="5172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55</xdr:row>
      <xdr:rowOff>0</xdr:rowOff>
    </xdr:from>
    <xdr:to>
      <xdr:col>17</xdr:col>
      <xdr:colOff>1228725</xdr:colOff>
      <xdr:row>55</xdr:row>
      <xdr:rowOff>9525</xdr:rowOff>
    </xdr:to>
    <xdr:pic>
      <xdr:nvPicPr>
        <xdr:cNvPr id="5173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55</xdr:row>
      <xdr:rowOff>0</xdr:rowOff>
    </xdr:from>
    <xdr:to>
      <xdr:col>17</xdr:col>
      <xdr:colOff>1247775</xdr:colOff>
      <xdr:row>55</xdr:row>
      <xdr:rowOff>9525</xdr:rowOff>
    </xdr:to>
    <xdr:pic>
      <xdr:nvPicPr>
        <xdr:cNvPr id="5174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55</xdr:row>
      <xdr:rowOff>0</xdr:rowOff>
    </xdr:from>
    <xdr:to>
      <xdr:col>17</xdr:col>
      <xdr:colOff>1266825</xdr:colOff>
      <xdr:row>55</xdr:row>
      <xdr:rowOff>9525</xdr:rowOff>
    </xdr:to>
    <xdr:pic>
      <xdr:nvPicPr>
        <xdr:cNvPr id="5175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55</xdr:row>
      <xdr:rowOff>0</xdr:rowOff>
    </xdr:from>
    <xdr:to>
      <xdr:col>17</xdr:col>
      <xdr:colOff>1285875</xdr:colOff>
      <xdr:row>55</xdr:row>
      <xdr:rowOff>9525</xdr:rowOff>
    </xdr:to>
    <xdr:pic>
      <xdr:nvPicPr>
        <xdr:cNvPr id="5176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55</xdr:row>
      <xdr:rowOff>0</xdr:rowOff>
    </xdr:from>
    <xdr:to>
      <xdr:col>17</xdr:col>
      <xdr:colOff>1304925</xdr:colOff>
      <xdr:row>55</xdr:row>
      <xdr:rowOff>9525</xdr:rowOff>
    </xdr:to>
    <xdr:pic>
      <xdr:nvPicPr>
        <xdr:cNvPr id="5177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55</xdr:row>
      <xdr:rowOff>0</xdr:rowOff>
    </xdr:from>
    <xdr:to>
      <xdr:col>17</xdr:col>
      <xdr:colOff>1323975</xdr:colOff>
      <xdr:row>55</xdr:row>
      <xdr:rowOff>9525</xdr:rowOff>
    </xdr:to>
    <xdr:pic>
      <xdr:nvPicPr>
        <xdr:cNvPr id="5178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55</xdr:row>
      <xdr:rowOff>0</xdr:rowOff>
    </xdr:from>
    <xdr:to>
      <xdr:col>17</xdr:col>
      <xdr:colOff>1343025</xdr:colOff>
      <xdr:row>55</xdr:row>
      <xdr:rowOff>9525</xdr:rowOff>
    </xdr:to>
    <xdr:pic>
      <xdr:nvPicPr>
        <xdr:cNvPr id="5179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55</xdr:row>
      <xdr:rowOff>0</xdr:rowOff>
    </xdr:from>
    <xdr:to>
      <xdr:col>17</xdr:col>
      <xdr:colOff>1362075</xdr:colOff>
      <xdr:row>55</xdr:row>
      <xdr:rowOff>9525</xdr:rowOff>
    </xdr:to>
    <xdr:pic>
      <xdr:nvPicPr>
        <xdr:cNvPr id="5180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55</xdr:row>
      <xdr:rowOff>0</xdr:rowOff>
    </xdr:from>
    <xdr:to>
      <xdr:col>17</xdr:col>
      <xdr:colOff>1381125</xdr:colOff>
      <xdr:row>55</xdr:row>
      <xdr:rowOff>9525</xdr:rowOff>
    </xdr:to>
    <xdr:pic>
      <xdr:nvPicPr>
        <xdr:cNvPr id="5181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55</xdr:row>
      <xdr:rowOff>0</xdr:rowOff>
    </xdr:from>
    <xdr:to>
      <xdr:col>17</xdr:col>
      <xdr:colOff>1400175</xdr:colOff>
      <xdr:row>55</xdr:row>
      <xdr:rowOff>9525</xdr:rowOff>
    </xdr:to>
    <xdr:pic>
      <xdr:nvPicPr>
        <xdr:cNvPr id="5182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55</xdr:row>
      <xdr:rowOff>0</xdr:rowOff>
    </xdr:from>
    <xdr:to>
      <xdr:col>18</xdr:col>
      <xdr:colOff>0</xdr:colOff>
      <xdr:row>55</xdr:row>
      <xdr:rowOff>9525</xdr:rowOff>
    </xdr:to>
    <xdr:pic>
      <xdr:nvPicPr>
        <xdr:cNvPr id="5183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184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185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186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187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188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189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190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191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192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193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194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195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196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197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198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199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200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201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202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203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204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205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206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207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208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209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210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211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212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213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214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215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216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217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218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219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220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221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222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223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224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225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226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227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228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229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230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231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232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233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234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235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236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237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5238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239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240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241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242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243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244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245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246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247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248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249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250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251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252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253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254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255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256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257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258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259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260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261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262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263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264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265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266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267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268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269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270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271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272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273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274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275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276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277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278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279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280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281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282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283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284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285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286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287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288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289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290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291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292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293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294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295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296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297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298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299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300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301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302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303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304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5305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5306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5307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5308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5309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74</xdr:row>
      <xdr:rowOff>0</xdr:rowOff>
    </xdr:from>
    <xdr:to>
      <xdr:col>17</xdr:col>
      <xdr:colOff>9525</xdr:colOff>
      <xdr:row>74</xdr:row>
      <xdr:rowOff>9525</xdr:rowOff>
    </xdr:to>
    <xdr:pic>
      <xdr:nvPicPr>
        <xdr:cNvPr id="5310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74</xdr:row>
      <xdr:rowOff>0</xdr:rowOff>
    </xdr:from>
    <xdr:to>
      <xdr:col>17</xdr:col>
      <xdr:colOff>28575</xdr:colOff>
      <xdr:row>74</xdr:row>
      <xdr:rowOff>9525</xdr:rowOff>
    </xdr:to>
    <xdr:pic>
      <xdr:nvPicPr>
        <xdr:cNvPr id="5311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74</xdr:row>
      <xdr:rowOff>0</xdr:rowOff>
    </xdr:from>
    <xdr:to>
      <xdr:col>17</xdr:col>
      <xdr:colOff>47625</xdr:colOff>
      <xdr:row>74</xdr:row>
      <xdr:rowOff>9525</xdr:rowOff>
    </xdr:to>
    <xdr:pic>
      <xdr:nvPicPr>
        <xdr:cNvPr id="5312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74</xdr:row>
      <xdr:rowOff>0</xdr:rowOff>
    </xdr:from>
    <xdr:to>
      <xdr:col>17</xdr:col>
      <xdr:colOff>66675</xdr:colOff>
      <xdr:row>74</xdr:row>
      <xdr:rowOff>9525</xdr:rowOff>
    </xdr:to>
    <xdr:pic>
      <xdr:nvPicPr>
        <xdr:cNvPr id="5313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74</xdr:row>
      <xdr:rowOff>0</xdr:rowOff>
    </xdr:from>
    <xdr:to>
      <xdr:col>17</xdr:col>
      <xdr:colOff>85725</xdr:colOff>
      <xdr:row>74</xdr:row>
      <xdr:rowOff>9525</xdr:rowOff>
    </xdr:to>
    <xdr:pic>
      <xdr:nvPicPr>
        <xdr:cNvPr id="5314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74</xdr:row>
      <xdr:rowOff>0</xdr:rowOff>
    </xdr:from>
    <xdr:to>
      <xdr:col>17</xdr:col>
      <xdr:colOff>104775</xdr:colOff>
      <xdr:row>74</xdr:row>
      <xdr:rowOff>9525</xdr:rowOff>
    </xdr:to>
    <xdr:pic>
      <xdr:nvPicPr>
        <xdr:cNvPr id="5315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74</xdr:row>
      <xdr:rowOff>0</xdr:rowOff>
    </xdr:from>
    <xdr:to>
      <xdr:col>17</xdr:col>
      <xdr:colOff>123825</xdr:colOff>
      <xdr:row>74</xdr:row>
      <xdr:rowOff>9525</xdr:rowOff>
    </xdr:to>
    <xdr:pic>
      <xdr:nvPicPr>
        <xdr:cNvPr id="5316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74</xdr:row>
      <xdr:rowOff>0</xdr:rowOff>
    </xdr:from>
    <xdr:to>
      <xdr:col>17</xdr:col>
      <xdr:colOff>142875</xdr:colOff>
      <xdr:row>74</xdr:row>
      <xdr:rowOff>9525</xdr:rowOff>
    </xdr:to>
    <xdr:pic>
      <xdr:nvPicPr>
        <xdr:cNvPr id="5317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74</xdr:row>
      <xdr:rowOff>0</xdr:rowOff>
    </xdr:from>
    <xdr:to>
      <xdr:col>17</xdr:col>
      <xdr:colOff>161925</xdr:colOff>
      <xdr:row>74</xdr:row>
      <xdr:rowOff>9525</xdr:rowOff>
    </xdr:to>
    <xdr:pic>
      <xdr:nvPicPr>
        <xdr:cNvPr id="5318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74</xdr:row>
      <xdr:rowOff>0</xdr:rowOff>
    </xdr:from>
    <xdr:to>
      <xdr:col>17</xdr:col>
      <xdr:colOff>180975</xdr:colOff>
      <xdr:row>74</xdr:row>
      <xdr:rowOff>9525</xdr:rowOff>
    </xdr:to>
    <xdr:pic>
      <xdr:nvPicPr>
        <xdr:cNvPr id="5319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74</xdr:row>
      <xdr:rowOff>0</xdr:rowOff>
    </xdr:from>
    <xdr:to>
      <xdr:col>17</xdr:col>
      <xdr:colOff>200025</xdr:colOff>
      <xdr:row>74</xdr:row>
      <xdr:rowOff>9525</xdr:rowOff>
    </xdr:to>
    <xdr:pic>
      <xdr:nvPicPr>
        <xdr:cNvPr id="5320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74</xdr:row>
      <xdr:rowOff>0</xdr:rowOff>
    </xdr:from>
    <xdr:to>
      <xdr:col>17</xdr:col>
      <xdr:colOff>219075</xdr:colOff>
      <xdr:row>74</xdr:row>
      <xdr:rowOff>9525</xdr:rowOff>
    </xdr:to>
    <xdr:pic>
      <xdr:nvPicPr>
        <xdr:cNvPr id="5321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74</xdr:row>
      <xdr:rowOff>0</xdr:rowOff>
    </xdr:from>
    <xdr:to>
      <xdr:col>17</xdr:col>
      <xdr:colOff>238125</xdr:colOff>
      <xdr:row>74</xdr:row>
      <xdr:rowOff>9525</xdr:rowOff>
    </xdr:to>
    <xdr:pic>
      <xdr:nvPicPr>
        <xdr:cNvPr id="5322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74</xdr:row>
      <xdr:rowOff>0</xdr:rowOff>
    </xdr:from>
    <xdr:to>
      <xdr:col>17</xdr:col>
      <xdr:colOff>257175</xdr:colOff>
      <xdr:row>74</xdr:row>
      <xdr:rowOff>9525</xdr:rowOff>
    </xdr:to>
    <xdr:pic>
      <xdr:nvPicPr>
        <xdr:cNvPr id="5323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74</xdr:row>
      <xdr:rowOff>0</xdr:rowOff>
    </xdr:from>
    <xdr:to>
      <xdr:col>17</xdr:col>
      <xdr:colOff>276225</xdr:colOff>
      <xdr:row>74</xdr:row>
      <xdr:rowOff>9525</xdr:rowOff>
    </xdr:to>
    <xdr:pic>
      <xdr:nvPicPr>
        <xdr:cNvPr id="5324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74</xdr:row>
      <xdr:rowOff>0</xdr:rowOff>
    </xdr:from>
    <xdr:to>
      <xdr:col>17</xdr:col>
      <xdr:colOff>295275</xdr:colOff>
      <xdr:row>74</xdr:row>
      <xdr:rowOff>9525</xdr:rowOff>
    </xdr:to>
    <xdr:pic>
      <xdr:nvPicPr>
        <xdr:cNvPr id="5325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74</xdr:row>
      <xdr:rowOff>0</xdr:rowOff>
    </xdr:from>
    <xdr:to>
      <xdr:col>17</xdr:col>
      <xdr:colOff>314325</xdr:colOff>
      <xdr:row>74</xdr:row>
      <xdr:rowOff>9525</xdr:rowOff>
    </xdr:to>
    <xdr:pic>
      <xdr:nvPicPr>
        <xdr:cNvPr id="5326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74</xdr:row>
      <xdr:rowOff>0</xdr:rowOff>
    </xdr:from>
    <xdr:to>
      <xdr:col>17</xdr:col>
      <xdr:colOff>333375</xdr:colOff>
      <xdr:row>74</xdr:row>
      <xdr:rowOff>9525</xdr:rowOff>
    </xdr:to>
    <xdr:pic>
      <xdr:nvPicPr>
        <xdr:cNvPr id="5327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74</xdr:row>
      <xdr:rowOff>0</xdr:rowOff>
    </xdr:from>
    <xdr:to>
      <xdr:col>17</xdr:col>
      <xdr:colOff>352425</xdr:colOff>
      <xdr:row>74</xdr:row>
      <xdr:rowOff>9525</xdr:rowOff>
    </xdr:to>
    <xdr:pic>
      <xdr:nvPicPr>
        <xdr:cNvPr id="5328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74</xdr:row>
      <xdr:rowOff>0</xdr:rowOff>
    </xdr:from>
    <xdr:to>
      <xdr:col>17</xdr:col>
      <xdr:colOff>371475</xdr:colOff>
      <xdr:row>74</xdr:row>
      <xdr:rowOff>9525</xdr:rowOff>
    </xdr:to>
    <xdr:pic>
      <xdr:nvPicPr>
        <xdr:cNvPr id="5329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74</xdr:row>
      <xdr:rowOff>0</xdr:rowOff>
    </xdr:from>
    <xdr:to>
      <xdr:col>17</xdr:col>
      <xdr:colOff>390525</xdr:colOff>
      <xdr:row>74</xdr:row>
      <xdr:rowOff>9525</xdr:rowOff>
    </xdr:to>
    <xdr:pic>
      <xdr:nvPicPr>
        <xdr:cNvPr id="5330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74</xdr:row>
      <xdr:rowOff>0</xdr:rowOff>
    </xdr:from>
    <xdr:to>
      <xdr:col>17</xdr:col>
      <xdr:colOff>409575</xdr:colOff>
      <xdr:row>74</xdr:row>
      <xdr:rowOff>9525</xdr:rowOff>
    </xdr:to>
    <xdr:pic>
      <xdr:nvPicPr>
        <xdr:cNvPr id="5331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74</xdr:row>
      <xdr:rowOff>0</xdr:rowOff>
    </xdr:from>
    <xdr:to>
      <xdr:col>17</xdr:col>
      <xdr:colOff>428625</xdr:colOff>
      <xdr:row>74</xdr:row>
      <xdr:rowOff>9525</xdr:rowOff>
    </xdr:to>
    <xdr:pic>
      <xdr:nvPicPr>
        <xdr:cNvPr id="5332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74</xdr:row>
      <xdr:rowOff>0</xdr:rowOff>
    </xdr:from>
    <xdr:to>
      <xdr:col>17</xdr:col>
      <xdr:colOff>447675</xdr:colOff>
      <xdr:row>74</xdr:row>
      <xdr:rowOff>9525</xdr:rowOff>
    </xdr:to>
    <xdr:pic>
      <xdr:nvPicPr>
        <xdr:cNvPr id="5333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74</xdr:row>
      <xdr:rowOff>0</xdr:rowOff>
    </xdr:from>
    <xdr:to>
      <xdr:col>17</xdr:col>
      <xdr:colOff>466725</xdr:colOff>
      <xdr:row>74</xdr:row>
      <xdr:rowOff>9525</xdr:rowOff>
    </xdr:to>
    <xdr:pic>
      <xdr:nvPicPr>
        <xdr:cNvPr id="5334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74</xdr:row>
      <xdr:rowOff>0</xdr:rowOff>
    </xdr:from>
    <xdr:to>
      <xdr:col>17</xdr:col>
      <xdr:colOff>485775</xdr:colOff>
      <xdr:row>74</xdr:row>
      <xdr:rowOff>9525</xdr:rowOff>
    </xdr:to>
    <xdr:pic>
      <xdr:nvPicPr>
        <xdr:cNvPr id="5335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74</xdr:row>
      <xdr:rowOff>0</xdr:rowOff>
    </xdr:from>
    <xdr:to>
      <xdr:col>17</xdr:col>
      <xdr:colOff>504825</xdr:colOff>
      <xdr:row>74</xdr:row>
      <xdr:rowOff>9525</xdr:rowOff>
    </xdr:to>
    <xdr:pic>
      <xdr:nvPicPr>
        <xdr:cNvPr id="5336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74</xdr:row>
      <xdr:rowOff>0</xdr:rowOff>
    </xdr:from>
    <xdr:to>
      <xdr:col>17</xdr:col>
      <xdr:colOff>523875</xdr:colOff>
      <xdr:row>74</xdr:row>
      <xdr:rowOff>9525</xdr:rowOff>
    </xdr:to>
    <xdr:pic>
      <xdr:nvPicPr>
        <xdr:cNvPr id="5337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74</xdr:row>
      <xdr:rowOff>0</xdr:rowOff>
    </xdr:from>
    <xdr:to>
      <xdr:col>17</xdr:col>
      <xdr:colOff>542925</xdr:colOff>
      <xdr:row>74</xdr:row>
      <xdr:rowOff>9525</xdr:rowOff>
    </xdr:to>
    <xdr:pic>
      <xdr:nvPicPr>
        <xdr:cNvPr id="5338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74</xdr:row>
      <xdr:rowOff>0</xdr:rowOff>
    </xdr:from>
    <xdr:to>
      <xdr:col>17</xdr:col>
      <xdr:colOff>561975</xdr:colOff>
      <xdr:row>74</xdr:row>
      <xdr:rowOff>9525</xdr:rowOff>
    </xdr:to>
    <xdr:pic>
      <xdr:nvPicPr>
        <xdr:cNvPr id="5339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74</xdr:row>
      <xdr:rowOff>0</xdr:rowOff>
    </xdr:from>
    <xdr:to>
      <xdr:col>17</xdr:col>
      <xdr:colOff>581025</xdr:colOff>
      <xdr:row>74</xdr:row>
      <xdr:rowOff>9525</xdr:rowOff>
    </xdr:to>
    <xdr:pic>
      <xdr:nvPicPr>
        <xdr:cNvPr id="5340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74</xdr:row>
      <xdr:rowOff>0</xdr:rowOff>
    </xdr:from>
    <xdr:to>
      <xdr:col>17</xdr:col>
      <xdr:colOff>600075</xdr:colOff>
      <xdr:row>74</xdr:row>
      <xdr:rowOff>9525</xdr:rowOff>
    </xdr:to>
    <xdr:pic>
      <xdr:nvPicPr>
        <xdr:cNvPr id="5341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74</xdr:row>
      <xdr:rowOff>0</xdr:rowOff>
    </xdr:from>
    <xdr:to>
      <xdr:col>17</xdr:col>
      <xdr:colOff>619125</xdr:colOff>
      <xdr:row>74</xdr:row>
      <xdr:rowOff>9525</xdr:rowOff>
    </xdr:to>
    <xdr:pic>
      <xdr:nvPicPr>
        <xdr:cNvPr id="5342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74</xdr:row>
      <xdr:rowOff>0</xdr:rowOff>
    </xdr:from>
    <xdr:to>
      <xdr:col>17</xdr:col>
      <xdr:colOff>638175</xdr:colOff>
      <xdr:row>74</xdr:row>
      <xdr:rowOff>9525</xdr:rowOff>
    </xdr:to>
    <xdr:pic>
      <xdr:nvPicPr>
        <xdr:cNvPr id="5343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74</xdr:row>
      <xdr:rowOff>0</xdr:rowOff>
    </xdr:from>
    <xdr:to>
      <xdr:col>17</xdr:col>
      <xdr:colOff>657225</xdr:colOff>
      <xdr:row>74</xdr:row>
      <xdr:rowOff>9525</xdr:rowOff>
    </xdr:to>
    <xdr:pic>
      <xdr:nvPicPr>
        <xdr:cNvPr id="5344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74</xdr:row>
      <xdr:rowOff>0</xdr:rowOff>
    </xdr:from>
    <xdr:to>
      <xdr:col>17</xdr:col>
      <xdr:colOff>676275</xdr:colOff>
      <xdr:row>74</xdr:row>
      <xdr:rowOff>9525</xdr:rowOff>
    </xdr:to>
    <xdr:pic>
      <xdr:nvPicPr>
        <xdr:cNvPr id="5345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74</xdr:row>
      <xdr:rowOff>0</xdr:rowOff>
    </xdr:from>
    <xdr:to>
      <xdr:col>17</xdr:col>
      <xdr:colOff>695325</xdr:colOff>
      <xdr:row>74</xdr:row>
      <xdr:rowOff>9525</xdr:rowOff>
    </xdr:to>
    <xdr:pic>
      <xdr:nvPicPr>
        <xdr:cNvPr id="5346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74</xdr:row>
      <xdr:rowOff>0</xdr:rowOff>
    </xdr:from>
    <xdr:to>
      <xdr:col>17</xdr:col>
      <xdr:colOff>714375</xdr:colOff>
      <xdr:row>74</xdr:row>
      <xdr:rowOff>9525</xdr:rowOff>
    </xdr:to>
    <xdr:pic>
      <xdr:nvPicPr>
        <xdr:cNvPr id="5347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74</xdr:row>
      <xdr:rowOff>0</xdr:rowOff>
    </xdr:from>
    <xdr:to>
      <xdr:col>17</xdr:col>
      <xdr:colOff>733425</xdr:colOff>
      <xdr:row>74</xdr:row>
      <xdr:rowOff>9525</xdr:rowOff>
    </xdr:to>
    <xdr:pic>
      <xdr:nvPicPr>
        <xdr:cNvPr id="5348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75</xdr:row>
      <xdr:rowOff>0</xdr:rowOff>
    </xdr:from>
    <xdr:to>
      <xdr:col>17</xdr:col>
      <xdr:colOff>9525</xdr:colOff>
      <xdr:row>75</xdr:row>
      <xdr:rowOff>9525</xdr:rowOff>
    </xdr:to>
    <xdr:pic>
      <xdr:nvPicPr>
        <xdr:cNvPr id="534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75</xdr:row>
      <xdr:rowOff>0</xdr:rowOff>
    </xdr:from>
    <xdr:to>
      <xdr:col>17</xdr:col>
      <xdr:colOff>28575</xdr:colOff>
      <xdr:row>75</xdr:row>
      <xdr:rowOff>9525</xdr:rowOff>
    </xdr:to>
    <xdr:pic>
      <xdr:nvPicPr>
        <xdr:cNvPr id="535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75</xdr:row>
      <xdr:rowOff>0</xdr:rowOff>
    </xdr:from>
    <xdr:to>
      <xdr:col>17</xdr:col>
      <xdr:colOff>47625</xdr:colOff>
      <xdr:row>75</xdr:row>
      <xdr:rowOff>9525</xdr:rowOff>
    </xdr:to>
    <xdr:pic>
      <xdr:nvPicPr>
        <xdr:cNvPr id="535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75</xdr:row>
      <xdr:rowOff>0</xdr:rowOff>
    </xdr:from>
    <xdr:to>
      <xdr:col>17</xdr:col>
      <xdr:colOff>66675</xdr:colOff>
      <xdr:row>75</xdr:row>
      <xdr:rowOff>9525</xdr:rowOff>
    </xdr:to>
    <xdr:pic>
      <xdr:nvPicPr>
        <xdr:cNvPr id="535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75</xdr:row>
      <xdr:rowOff>0</xdr:rowOff>
    </xdr:from>
    <xdr:to>
      <xdr:col>17</xdr:col>
      <xdr:colOff>85725</xdr:colOff>
      <xdr:row>75</xdr:row>
      <xdr:rowOff>9525</xdr:rowOff>
    </xdr:to>
    <xdr:pic>
      <xdr:nvPicPr>
        <xdr:cNvPr id="535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75</xdr:row>
      <xdr:rowOff>0</xdr:rowOff>
    </xdr:from>
    <xdr:to>
      <xdr:col>17</xdr:col>
      <xdr:colOff>104775</xdr:colOff>
      <xdr:row>75</xdr:row>
      <xdr:rowOff>9525</xdr:rowOff>
    </xdr:to>
    <xdr:pic>
      <xdr:nvPicPr>
        <xdr:cNvPr id="535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75</xdr:row>
      <xdr:rowOff>0</xdr:rowOff>
    </xdr:from>
    <xdr:to>
      <xdr:col>17</xdr:col>
      <xdr:colOff>123825</xdr:colOff>
      <xdr:row>75</xdr:row>
      <xdr:rowOff>9525</xdr:rowOff>
    </xdr:to>
    <xdr:pic>
      <xdr:nvPicPr>
        <xdr:cNvPr id="535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75</xdr:row>
      <xdr:rowOff>0</xdr:rowOff>
    </xdr:from>
    <xdr:to>
      <xdr:col>17</xdr:col>
      <xdr:colOff>142875</xdr:colOff>
      <xdr:row>75</xdr:row>
      <xdr:rowOff>9525</xdr:rowOff>
    </xdr:to>
    <xdr:pic>
      <xdr:nvPicPr>
        <xdr:cNvPr id="535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75</xdr:row>
      <xdr:rowOff>0</xdr:rowOff>
    </xdr:from>
    <xdr:to>
      <xdr:col>17</xdr:col>
      <xdr:colOff>161925</xdr:colOff>
      <xdr:row>75</xdr:row>
      <xdr:rowOff>9525</xdr:rowOff>
    </xdr:to>
    <xdr:pic>
      <xdr:nvPicPr>
        <xdr:cNvPr id="535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75</xdr:row>
      <xdr:rowOff>0</xdr:rowOff>
    </xdr:from>
    <xdr:to>
      <xdr:col>17</xdr:col>
      <xdr:colOff>180975</xdr:colOff>
      <xdr:row>75</xdr:row>
      <xdr:rowOff>9525</xdr:rowOff>
    </xdr:to>
    <xdr:pic>
      <xdr:nvPicPr>
        <xdr:cNvPr id="535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75</xdr:row>
      <xdr:rowOff>0</xdr:rowOff>
    </xdr:from>
    <xdr:to>
      <xdr:col>17</xdr:col>
      <xdr:colOff>200025</xdr:colOff>
      <xdr:row>75</xdr:row>
      <xdr:rowOff>9525</xdr:rowOff>
    </xdr:to>
    <xdr:pic>
      <xdr:nvPicPr>
        <xdr:cNvPr id="535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75</xdr:row>
      <xdr:rowOff>0</xdr:rowOff>
    </xdr:from>
    <xdr:to>
      <xdr:col>17</xdr:col>
      <xdr:colOff>219075</xdr:colOff>
      <xdr:row>75</xdr:row>
      <xdr:rowOff>9525</xdr:rowOff>
    </xdr:to>
    <xdr:pic>
      <xdr:nvPicPr>
        <xdr:cNvPr id="536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75</xdr:row>
      <xdr:rowOff>0</xdr:rowOff>
    </xdr:from>
    <xdr:to>
      <xdr:col>17</xdr:col>
      <xdr:colOff>238125</xdr:colOff>
      <xdr:row>75</xdr:row>
      <xdr:rowOff>9525</xdr:rowOff>
    </xdr:to>
    <xdr:pic>
      <xdr:nvPicPr>
        <xdr:cNvPr id="536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75</xdr:row>
      <xdr:rowOff>0</xdr:rowOff>
    </xdr:from>
    <xdr:to>
      <xdr:col>17</xdr:col>
      <xdr:colOff>257175</xdr:colOff>
      <xdr:row>75</xdr:row>
      <xdr:rowOff>9525</xdr:rowOff>
    </xdr:to>
    <xdr:pic>
      <xdr:nvPicPr>
        <xdr:cNvPr id="536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75</xdr:row>
      <xdr:rowOff>0</xdr:rowOff>
    </xdr:from>
    <xdr:to>
      <xdr:col>17</xdr:col>
      <xdr:colOff>276225</xdr:colOff>
      <xdr:row>75</xdr:row>
      <xdr:rowOff>9525</xdr:rowOff>
    </xdr:to>
    <xdr:pic>
      <xdr:nvPicPr>
        <xdr:cNvPr id="536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75</xdr:row>
      <xdr:rowOff>0</xdr:rowOff>
    </xdr:from>
    <xdr:to>
      <xdr:col>17</xdr:col>
      <xdr:colOff>295275</xdr:colOff>
      <xdr:row>75</xdr:row>
      <xdr:rowOff>9525</xdr:rowOff>
    </xdr:to>
    <xdr:pic>
      <xdr:nvPicPr>
        <xdr:cNvPr id="536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75</xdr:row>
      <xdr:rowOff>0</xdr:rowOff>
    </xdr:from>
    <xdr:to>
      <xdr:col>17</xdr:col>
      <xdr:colOff>314325</xdr:colOff>
      <xdr:row>75</xdr:row>
      <xdr:rowOff>9525</xdr:rowOff>
    </xdr:to>
    <xdr:pic>
      <xdr:nvPicPr>
        <xdr:cNvPr id="536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75</xdr:row>
      <xdr:rowOff>0</xdr:rowOff>
    </xdr:from>
    <xdr:to>
      <xdr:col>17</xdr:col>
      <xdr:colOff>333375</xdr:colOff>
      <xdr:row>75</xdr:row>
      <xdr:rowOff>9525</xdr:rowOff>
    </xdr:to>
    <xdr:pic>
      <xdr:nvPicPr>
        <xdr:cNvPr id="536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75</xdr:row>
      <xdr:rowOff>0</xdr:rowOff>
    </xdr:from>
    <xdr:to>
      <xdr:col>17</xdr:col>
      <xdr:colOff>352425</xdr:colOff>
      <xdr:row>75</xdr:row>
      <xdr:rowOff>9525</xdr:rowOff>
    </xdr:to>
    <xdr:pic>
      <xdr:nvPicPr>
        <xdr:cNvPr id="536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75</xdr:row>
      <xdr:rowOff>0</xdr:rowOff>
    </xdr:from>
    <xdr:to>
      <xdr:col>17</xdr:col>
      <xdr:colOff>371475</xdr:colOff>
      <xdr:row>75</xdr:row>
      <xdr:rowOff>9525</xdr:rowOff>
    </xdr:to>
    <xdr:pic>
      <xdr:nvPicPr>
        <xdr:cNvPr id="536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75</xdr:row>
      <xdr:rowOff>0</xdr:rowOff>
    </xdr:from>
    <xdr:to>
      <xdr:col>17</xdr:col>
      <xdr:colOff>390525</xdr:colOff>
      <xdr:row>75</xdr:row>
      <xdr:rowOff>9525</xdr:rowOff>
    </xdr:to>
    <xdr:pic>
      <xdr:nvPicPr>
        <xdr:cNvPr id="536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75</xdr:row>
      <xdr:rowOff>0</xdr:rowOff>
    </xdr:from>
    <xdr:to>
      <xdr:col>17</xdr:col>
      <xdr:colOff>409575</xdr:colOff>
      <xdr:row>75</xdr:row>
      <xdr:rowOff>9525</xdr:rowOff>
    </xdr:to>
    <xdr:pic>
      <xdr:nvPicPr>
        <xdr:cNvPr id="537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75</xdr:row>
      <xdr:rowOff>0</xdr:rowOff>
    </xdr:from>
    <xdr:to>
      <xdr:col>17</xdr:col>
      <xdr:colOff>428625</xdr:colOff>
      <xdr:row>75</xdr:row>
      <xdr:rowOff>9525</xdr:rowOff>
    </xdr:to>
    <xdr:pic>
      <xdr:nvPicPr>
        <xdr:cNvPr id="537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75</xdr:row>
      <xdr:rowOff>0</xdr:rowOff>
    </xdr:from>
    <xdr:to>
      <xdr:col>17</xdr:col>
      <xdr:colOff>447675</xdr:colOff>
      <xdr:row>75</xdr:row>
      <xdr:rowOff>9525</xdr:rowOff>
    </xdr:to>
    <xdr:pic>
      <xdr:nvPicPr>
        <xdr:cNvPr id="537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75</xdr:row>
      <xdr:rowOff>0</xdr:rowOff>
    </xdr:from>
    <xdr:to>
      <xdr:col>17</xdr:col>
      <xdr:colOff>466725</xdr:colOff>
      <xdr:row>75</xdr:row>
      <xdr:rowOff>9525</xdr:rowOff>
    </xdr:to>
    <xdr:pic>
      <xdr:nvPicPr>
        <xdr:cNvPr id="537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75</xdr:row>
      <xdr:rowOff>0</xdr:rowOff>
    </xdr:from>
    <xdr:to>
      <xdr:col>17</xdr:col>
      <xdr:colOff>485775</xdr:colOff>
      <xdr:row>75</xdr:row>
      <xdr:rowOff>9525</xdr:rowOff>
    </xdr:to>
    <xdr:pic>
      <xdr:nvPicPr>
        <xdr:cNvPr id="537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75</xdr:row>
      <xdr:rowOff>0</xdr:rowOff>
    </xdr:from>
    <xdr:to>
      <xdr:col>17</xdr:col>
      <xdr:colOff>504825</xdr:colOff>
      <xdr:row>75</xdr:row>
      <xdr:rowOff>9525</xdr:rowOff>
    </xdr:to>
    <xdr:pic>
      <xdr:nvPicPr>
        <xdr:cNvPr id="537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75</xdr:row>
      <xdr:rowOff>0</xdr:rowOff>
    </xdr:from>
    <xdr:to>
      <xdr:col>17</xdr:col>
      <xdr:colOff>523875</xdr:colOff>
      <xdr:row>75</xdr:row>
      <xdr:rowOff>9525</xdr:rowOff>
    </xdr:to>
    <xdr:pic>
      <xdr:nvPicPr>
        <xdr:cNvPr id="537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75</xdr:row>
      <xdr:rowOff>0</xdr:rowOff>
    </xdr:from>
    <xdr:to>
      <xdr:col>17</xdr:col>
      <xdr:colOff>542925</xdr:colOff>
      <xdr:row>75</xdr:row>
      <xdr:rowOff>9525</xdr:rowOff>
    </xdr:to>
    <xdr:pic>
      <xdr:nvPicPr>
        <xdr:cNvPr id="537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75</xdr:row>
      <xdr:rowOff>0</xdr:rowOff>
    </xdr:from>
    <xdr:to>
      <xdr:col>17</xdr:col>
      <xdr:colOff>561975</xdr:colOff>
      <xdr:row>75</xdr:row>
      <xdr:rowOff>9525</xdr:rowOff>
    </xdr:to>
    <xdr:pic>
      <xdr:nvPicPr>
        <xdr:cNvPr id="537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75</xdr:row>
      <xdr:rowOff>0</xdr:rowOff>
    </xdr:from>
    <xdr:to>
      <xdr:col>17</xdr:col>
      <xdr:colOff>581025</xdr:colOff>
      <xdr:row>75</xdr:row>
      <xdr:rowOff>9525</xdr:rowOff>
    </xdr:to>
    <xdr:pic>
      <xdr:nvPicPr>
        <xdr:cNvPr id="537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75</xdr:row>
      <xdr:rowOff>0</xdr:rowOff>
    </xdr:from>
    <xdr:to>
      <xdr:col>17</xdr:col>
      <xdr:colOff>600075</xdr:colOff>
      <xdr:row>75</xdr:row>
      <xdr:rowOff>9525</xdr:rowOff>
    </xdr:to>
    <xdr:pic>
      <xdr:nvPicPr>
        <xdr:cNvPr id="538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75</xdr:row>
      <xdr:rowOff>0</xdr:rowOff>
    </xdr:from>
    <xdr:to>
      <xdr:col>17</xdr:col>
      <xdr:colOff>619125</xdr:colOff>
      <xdr:row>75</xdr:row>
      <xdr:rowOff>9525</xdr:rowOff>
    </xdr:to>
    <xdr:pic>
      <xdr:nvPicPr>
        <xdr:cNvPr id="5381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75</xdr:row>
      <xdr:rowOff>0</xdr:rowOff>
    </xdr:from>
    <xdr:to>
      <xdr:col>17</xdr:col>
      <xdr:colOff>638175</xdr:colOff>
      <xdr:row>75</xdr:row>
      <xdr:rowOff>9525</xdr:rowOff>
    </xdr:to>
    <xdr:pic>
      <xdr:nvPicPr>
        <xdr:cNvPr id="5382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75</xdr:row>
      <xdr:rowOff>0</xdr:rowOff>
    </xdr:from>
    <xdr:to>
      <xdr:col>17</xdr:col>
      <xdr:colOff>657225</xdr:colOff>
      <xdr:row>75</xdr:row>
      <xdr:rowOff>9525</xdr:rowOff>
    </xdr:to>
    <xdr:pic>
      <xdr:nvPicPr>
        <xdr:cNvPr id="5383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75</xdr:row>
      <xdr:rowOff>0</xdr:rowOff>
    </xdr:from>
    <xdr:to>
      <xdr:col>17</xdr:col>
      <xdr:colOff>676275</xdr:colOff>
      <xdr:row>75</xdr:row>
      <xdr:rowOff>9525</xdr:rowOff>
    </xdr:to>
    <xdr:pic>
      <xdr:nvPicPr>
        <xdr:cNvPr id="5384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75</xdr:row>
      <xdr:rowOff>0</xdr:rowOff>
    </xdr:from>
    <xdr:to>
      <xdr:col>17</xdr:col>
      <xdr:colOff>695325</xdr:colOff>
      <xdr:row>75</xdr:row>
      <xdr:rowOff>9525</xdr:rowOff>
    </xdr:to>
    <xdr:pic>
      <xdr:nvPicPr>
        <xdr:cNvPr id="5385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75</xdr:row>
      <xdr:rowOff>0</xdr:rowOff>
    </xdr:from>
    <xdr:to>
      <xdr:col>17</xdr:col>
      <xdr:colOff>714375</xdr:colOff>
      <xdr:row>75</xdr:row>
      <xdr:rowOff>9525</xdr:rowOff>
    </xdr:to>
    <xdr:pic>
      <xdr:nvPicPr>
        <xdr:cNvPr id="5386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75</xdr:row>
      <xdr:rowOff>0</xdr:rowOff>
    </xdr:from>
    <xdr:to>
      <xdr:col>17</xdr:col>
      <xdr:colOff>733425</xdr:colOff>
      <xdr:row>75</xdr:row>
      <xdr:rowOff>9525</xdr:rowOff>
    </xdr:to>
    <xdr:pic>
      <xdr:nvPicPr>
        <xdr:cNvPr id="5387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75</xdr:row>
      <xdr:rowOff>0</xdr:rowOff>
    </xdr:from>
    <xdr:to>
      <xdr:col>17</xdr:col>
      <xdr:colOff>752475</xdr:colOff>
      <xdr:row>75</xdr:row>
      <xdr:rowOff>9525</xdr:rowOff>
    </xdr:to>
    <xdr:pic>
      <xdr:nvPicPr>
        <xdr:cNvPr id="5388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389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390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391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392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393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394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395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396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397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398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399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400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401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402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403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404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405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406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407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408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409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410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411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412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413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414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415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416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417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418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419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420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421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5422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5423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5424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5425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5426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725</xdr:row>
      <xdr:rowOff>0</xdr:rowOff>
    </xdr:from>
    <xdr:to>
      <xdr:col>17</xdr:col>
      <xdr:colOff>733425</xdr:colOff>
      <xdr:row>725</xdr:row>
      <xdr:rowOff>9525</xdr:rowOff>
    </xdr:to>
    <xdr:pic>
      <xdr:nvPicPr>
        <xdr:cNvPr id="5427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725</xdr:row>
      <xdr:rowOff>0</xdr:rowOff>
    </xdr:from>
    <xdr:to>
      <xdr:col>17</xdr:col>
      <xdr:colOff>752475</xdr:colOff>
      <xdr:row>725</xdr:row>
      <xdr:rowOff>9525</xdr:rowOff>
    </xdr:to>
    <xdr:pic>
      <xdr:nvPicPr>
        <xdr:cNvPr id="5428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429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430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431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432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433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434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435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436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437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438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439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440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441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442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443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444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445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446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447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448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449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450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451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452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453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454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455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456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457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458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459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460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461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5462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5463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5464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5465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5466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725</xdr:row>
      <xdr:rowOff>0</xdr:rowOff>
    </xdr:from>
    <xdr:to>
      <xdr:col>17</xdr:col>
      <xdr:colOff>733425</xdr:colOff>
      <xdr:row>725</xdr:row>
      <xdr:rowOff>9525</xdr:rowOff>
    </xdr:to>
    <xdr:pic>
      <xdr:nvPicPr>
        <xdr:cNvPr id="5467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725</xdr:row>
      <xdr:rowOff>0</xdr:rowOff>
    </xdr:from>
    <xdr:to>
      <xdr:col>17</xdr:col>
      <xdr:colOff>752475</xdr:colOff>
      <xdr:row>725</xdr:row>
      <xdr:rowOff>9525</xdr:rowOff>
    </xdr:to>
    <xdr:pic>
      <xdr:nvPicPr>
        <xdr:cNvPr id="5468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725</xdr:row>
      <xdr:rowOff>0</xdr:rowOff>
    </xdr:from>
    <xdr:to>
      <xdr:col>17</xdr:col>
      <xdr:colOff>771525</xdr:colOff>
      <xdr:row>725</xdr:row>
      <xdr:rowOff>9525</xdr:rowOff>
    </xdr:to>
    <xdr:pic>
      <xdr:nvPicPr>
        <xdr:cNvPr id="5469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725</xdr:row>
      <xdr:rowOff>0</xdr:rowOff>
    </xdr:from>
    <xdr:to>
      <xdr:col>17</xdr:col>
      <xdr:colOff>9525</xdr:colOff>
      <xdr:row>725</xdr:row>
      <xdr:rowOff>9525</xdr:rowOff>
    </xdr:to>
    <xdr:pic>
      <xdr:nvPicPr>
        <xdr:cNvPr id="5470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725</xdr:row>
      <xdr:rowOff>0</xdr:rowOff>
    </xdr:from>
    <xdr:to>
      <xdr:col>17</xdr:col>
      <xdr:colOff>28575</xdr:colOff>
      <xdr:row>725</xdr:row>
      <xdr:rowOff>9525</xdr:rowOff>
    </xdr:to>
    <xdr:pic>
      <xdr:nvPicPr>
        <xdr:cNvPr id="5471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725</xdr:row>
      <xdr:rowOff>0</xdr:rowOff>
    </xdr:from>
    <xdr:to>
      <xdr:col>17</xdr:col>
      <xdr:colOff>47625</xdr:colOff>
      <xdr:row>725</xdr:row>
      <xdr:rowOff>9525</xdr:rowOff>
    </xdr:to>
    <xdr:pic>
      <xdr:nvPicPr>
        <xdr:cNvPr id="5472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725</xdr:row>
      <xdr:rowOff>0</xdr:rowOff>
    </xdr:from>
    <xdr:to>
      <xdr:col>17</xdr:col>
      <xdr:colOff>66675</xdr:colOff>
      <xdr:row>725</xdr:row>
      <xdr:rowOff>9525</xdr:rowOff>
    </xdr:to>
    <xdr:pic>
      <xdr:nvPicPr>
        <xdr:cNvPr id="5473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725</xdr:row>
      <xdr:rowOff>0</xdr:rowOff>
    </xdr:from>
    <xdr:to>
      <xdr:col>17</xdr:col>
      <xdr:colOff>85725</xdr:colOff>
      <xdr:row>725</xdr:row>
      <xdr:rowOff>9525</xdr:rowOff>
    </xdr:to>
    <xdr:pic>
      <xdr:nvPicPr>
        <xdr:cNvPr id="5474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725</xdr:row>
      <xdr:rowOff>0</xdr:rowOff>
    </xdr:from>
    <xdr:to>
      <xdr:col>17</xdr:col>
      <xdr:colOff>104775</xdr:colOff>
      <xdr:row>725</xdr:row>
      <xdr:rowOff>9525</xdr:rowOff>
    </xdr:to>
    <xdr:pic>
      <xdr:nvPicPr>
        <xdr:cNvPr id="5475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725</xdr:row>
      <xdr:rowOff>0</xdr:rowOff>
    </xdr:from>
    <xdr:to>
      <xdr:col>17</xdr:col>
      <xdr:colOff>123825</xdr:colOff>
      <xdr:row>725</xdr:row>
      <xdr:rowOff>9525</xdr:rowOff>
    </xdr:to>
    <xdr:pic>
      <xdr:nvPicPr>
        <xdr:cNvPr id="5476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725</xdr:row>
      <xdr:rowOff>0</xdr:rowOff>
    </xdr:from>
    <xdr:to>
      <xdr:col>17</xdr:col>
      <xdr:colOff>142875</xdr:colOff>
      <xdr:row>725</xdr:row>
      <xdr:rowOff>9525</xdr:rowOff>
    </xdr:to>
    <xdr:pic>
      <xdr:nvPicPr>
        <xdr:cNvPr id="5477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725</xdr:row>
      <xdr:rowOff>0</xdr:rowOff>
    </xdr:from>
    <xdr:to>
      <xdr:col>17</xdr:col>
      <xdr:colOff>161925</xdr:colOff>
      <xdr:row>725</xdr:row>
      <xdr:rowOff>9525</xdr:rowOff>
    </xdr:to>
    <xdr:pic>
      <xdr:nvPicPr>
        <xdr:cNvPr id="5478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725</xdr:row>
      <xdr:rowOff>0</xdr:rowOff>
    </xdr:from>
    <xdr:to>
      <xdr:col>17</xdr:col>
      <xdr:colOff>180975</xdr:colOff>
      <xdr:row>725</xdr:row>
      <xdr:rowOff>9525</xdr:rowOff>
    </xdr:to>
    <xdr:pic>
      <xdr:nvPicPr>
        <xdr:cNvPr id="5479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725</xdr:row>
      <xdr:rowOff>0</xdr:rowOff>
    </xdr:from>
    <xdr:to>
      <xdr:col>17</xdr:col>
      <xdr:colOff>200025</xdr:colOff>
      <xdr:row>725</xdr:row>
      <xdr:rowOff>9525</xdr:rowOff>
    </xdr:to>
    <xdr:pic>
      <xdr:nvPicPr>
        <xdr:cNvPr id="5480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725</xdr:row>
      <xdr:rowOff>0</xdr:rowOff>
    </xdr:from>
    <xdr:to>
      <xdr:col>17</xdr:col>
      <xdr:colOff>219075</xdr:colOff>
      <xdr:row>725</xdr:row>
      <xdr:rowOff>9525</xdr:rowOff>
    </xdr:to>
    <xdr:pic>
      <xdr:nvPicPr>
        <xdr:cNvPr id="5481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725</xdr:row>
      <xdr:rowOff>0</xdr:rowOff>
    </xdr:from>
    <xdr:to>
      <xdr:col>17</xdr:col>
      <xdr:colOff>238125</xdr:colOff>
      <xdr:row>725</xdr:row>
      <xdr:rowOff>9525</xdr:rowOff>
    </xdr:to>
    <xdr:pic>
      <xdr:nvPicPr>
        <xdr:cNvPr id="5482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725</xdr:row>
      <xdr:rowOff>0</xdr:rowOff>
    </xdr:from>
    <xdr:to>
      <xdr:col>17</xdr:col>
      <xdr:colOff>257175</xdr:colOff>
      <xdr:row>725</xdr:row>
      <xdr:rowOff>9525</xdr:rowOff>
    </xdr:to>
    <xdr:pic>
      <xdr:nvPicPr>
        <xdr:cNvPr id="5483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725</xdr:row>
      <xdr:rowOff>0</xdr:rowOff>
    </xdr:from>
    <xdr:to>
      <xdr:col>17</xdr:col>
      <xdr:colOff>276225</xdr:colOff>
      <xdr:row>725</xdr:row>
      <xdr:rowOff>9525</xdr:rowOff>
    </xdr:to>
    <xdr:pic>
      <xdr:nvPicPr>
        <xdr:cNvPr id="5484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725</xdr:row>
      <xdr:rowOff>0</xdr:rowOff>
    </xdr:from>
    <xdr:to>
      <xdr:col>17</xdr:col>
      <xdr:colOff>295275</xdr:colOff>
      <xdr:row>725</xdr:row>
      <xdr:rowOff>9525</xdr:rowOff>
    </xdr:to>
    <xdr:pic>
      <xdr:nvPicPr>
        <xdr:cNvPr id="5485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725</xdr:row>
      <xdr:rowOff>0</xdr:rowOff>
    </xdr:from>
    <xdr:to>
      <xdr:col>17</xdr:col>
      <xdr:colOff>314325</xdr:colOff>
      <xdr:row>725</xdr:row>
      <xdr:rowOff>9525</xdr:rowOff>
    </xdr:to>
    <xdr:pic>
      <xdr:nvPicPr>
        <xdr:cNvPr id="5486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725</xdr:row>
      <xdr:rowOff>0</xdr:rowOff>
    </xdr:from>
    <xdr:to>
      <xdr:col>17</xdr:col>
      <xdr:colOff>333375</xdr:colOff>
      <xdr:row>725</xdr:row>
      <xdr:rowOff>9525</xdr:rowOff>
    </xdr:to>
    <xdr:pic>
      <xdr:nvPicPr>
        <xdr:cNvPr id="5487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725</xdr:row>
      <xdr:rowOff>0</xdr:rowOff>
    </xdr:from>
    <xdr:to>
      <xdr:col>17</xdr:col>
      <xdr:colOff>352425</xdr:colOff>
      <xdr:row>725</xdr:row>
      <xdr:rowOff>9525</xdr:rowOff>
    </xdr:to>
    <xdr:pic>
      <xdr:nvPicPr>
        <xdr:cNvPr id="5488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725</xdr:row>
      <xdr:rowOff>0</xdr:rowOff>
    </xdr:from>
    <xdr:to>
      <xdr:col>17</xdr:col>
      <xdr:colOff>371475</xdr:colOff>
      <xdr:row>725</xdr:row>
      <xdr:rowOff>9525</xdr:rowOff>
    </xdr:to>
    <xdr:pic>
      <xdr:nvPicPr>
        <xdr:cNvPr id="5489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725</xdr:row>
      <xdr:rowOff>0</xdr:rowOff>
    </xdr:from>
    <xdr:to>
      <xdr:col>17</xdr:col>
      <xdr:colOff>390525</xdr:colOff>
      <xdr:row>725</xdr:row>
      <xdr:rowOff>9525</xdr:rowOff>
    </xdr:to>
    <xdr:pic>
      <xdr:nvPicPr>
        <xdr:cNvPr id="5490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725</xdr:row>
      <xdr:rowOff>0</xdr:rowOff>
    </xdr:from>
    <xdr:to>
      <xdr:col>17</xdr:col>
      <xdr:colOff>409575</xdr:colOff>
      <xdr:row>725</xdr:row>
      <xdr:rowOff>9525</xdr:rowOff>
    </xdr:to>
    <xdr:pic>
      <xdr:nvPicPr>
        <xdr:cNvPr id="5491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725</xdr:row>
      <xdr:rowOff>0</xdr:rowOff>
    </xdr:from>
    <xdr:to>
      <xdr:col>17</xdr:col>
      <xdr:colOff>428625</xdr:colOff>
      <xdr:row>725</xdr:row>
      <xdr:rowOff>9525</xdr:rowOff>
    </xdr:to>
    <xdr:pic>
      <xdr:nvPicPr>
        <xdr:cNvPr id="5492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725</xdr:row>
      <xdr:rowOff>0</xdr:rowOff>
    </xdr:from>
    <xdr:to>
      <xdr:col>17</xdr:col>
      <xdr:colOff>447675</xdr:colOff>
      <xdr:row>725</xdr:row>
      <xdr:rowOff>9525</xdr:rowOff>
    </xdr:to>
    <xdr:pic>
      <xdr:nvPicPr>
        <xdr:cNvPr id="5493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725</xdr:row>
      <xdr:rowOff>0</xdr:rowOff>
    </xdr:from>
    <xdr:to>
      <xdr:col>17</xdr:col>
      <xdr:colOff>466725</xdr:colOff>
      <xdr:row>725</xdr:row>
      <xdr:rowOff>9525</xdr:rowOff>
    </xdr:to>
    <xdr:pic>
      <xdr:nvPicPr>
        <xdr:cNvPr id="5494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725</xdr:row>
      <xdr:rowOff>0</xdr:rowOff>
    </xdr:from>
    <xdr:to>
      <xdr:col>17</xdr:col>
      <xdr:colOff>485775</xdr:colOff>
      <xdr:row>725</xdr:row>
      <xdr:rowOff>9525</xdr:rowOff>
    </xdr:to>
    <xdr:pic>
      <xdr:nvPicPr>
        <xdr:cNvPr id="5495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725</xdr:row>
      <xdr:rowOff>0</xdr:rowOff>
    </xdr:from>
    <xdr:to>
      <xdr:col>17</xdr:col>
      <xdr:colOff>504825</xdr:colOff>
      <xdr:row>725</xdr:row>
      <xdr:rowOff>9525</xdr:rowOff>
    </xdr:to>
    <xdr:pic>
      <xdr:nvPicPr>
        <xdr:cNvPr id="5496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725</xdr:row>
      <xdr:rowOff>0</xdr:rowOff>
    </xdr:from>
    <xdr:to>
      <xdr:col>17</xdr:col>
      <xdr:colOff>523875</xdr:colOff>
      <xdr:row>725</xdr:row>
      <xdr:rowOff>9525</xdr:rowOff>
    </xdr:to>
    <xdr:pic>
      <xdr:nvPicPr>
        <xdr:cNvPr id="5497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725</xdr:row>
      <xdr:rowOff>0</xdr:rowOff>
    </xdr:from>
    <xdr:to>
      <xdr:col>17</xdr:col>
      <xdr:colOff>542925</xdr:colOff>
      <xdr:row>725</xdr:row>
      <xdr:rowOff>9525</xdr:rowOff>
    </xdr:to>
    <xdr:pic>
      <xdr:nvPicPr>
        <xdr:cNvPr id="5498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725</xdr:row>
      <xdr:rowOff>0</xdr:rowOff>
    </xdr:from>
    <xdr:to>
      <xdr:col>17</xdr:col>
      <xdr:colOff>561975</xdr:colOff>
      <xdr:row>725</xdr:row>
      <xdr:rowOff>9525</xdr:rowOff>
    </xdr:to>
    <xdr:pic>
      <xdr:nvPicPr>
        <xdr:cNvPr id="5499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725</xdr:row>
      <xdr:rowOff>0</xdr:rowOff>
    </xdr:from>
    <xdr:to>
      <xdr:col>17</xdr:col>
      <xdr:colOff>581025</xdr:colOff>
      <xdr:row>725</xdr:row>
      <xdr:rowOff>9525</xdr:rowOff>
    </xdr:to>
    <xdr:pic>
      <xdr:nvPicPr>
        <xdr:cNvPr id="5500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725</xdr:row>
      <xdr:rowOff>0</xdr:rowOff>
    </xdr:from>
    <xdr:to>
      <xdr:col>17</xdr:col>
      <xdr:colOff>600075</xdr:colOff>
      <xdr:row>725</xdr:row>
      <xdr:rowOff>9525</xdr:rowOff>
    </xdr:to>
    <xdr:pic>
      <xdr:nvPicPr>
        <xdr:cNvPr id="5501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725</xdr:row>
      <xdr:rowOff>0</xdr:rowOff>
    </xdr:from>
    <xdr:to>
      <xdr:col>17</xdr:col>
      <xdr:colOff>619125</xdr:colOff>
      <xdr:row>725</xdr:row>
      <xdr:rowOff>9525</xdr:rowOff>
    </xdr:to>
    <xdr:pic>
      <xdr:nvPicPr>
        <xdr:cNvPr id="5502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725</xdr:row>
      <xdr:rowOff>0</xdr:rowOff>
    </xdr:from>
    <xdr:to>
      <xdr:col>17</xdr:col>
      <xdr:colOff>638175</xdr:colOff>
      <xdr:row>725</xdr:row>
      <xdr:rowOff>9525</xdr:rowOff>
    </xdr:to>
    <xdr:pic>
      <xdr:nvPicPr>
        <xdr:cNvPr id="5503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725</xdr:row>
      <xdr:rowOff>0</xdr:rowOff>
    </xdr:from>
    <xdr:to>
      <xdr:col>17</xdr:col>
      <xdr:colOff>657225</xdr:colOff>
      <xdr:row>725</xdr:row>
      <xdr:rowOff>9525</xdr:rowOff>
    </xdr:to>
    <xdr:pic>
      <xdr:nvPicPr>
        <xdr:cNvPr id="5504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725</xdr:row>
      <xdr:rowOff>0</xdr:rowOff>
    </xdr:from>
    <xdr:to>
      <xdr:col>17</xdr:col>
      <xdr:colOff>676275</xdr:colOff>
      <xdr:row>725</xdr:row>
      <xdr:rowOff>9525</xdr:rowOff>
    </xdr:to>
    <xdr:pic>
      <xdr:nvPicPr>
        <xdr:cNvPr id="5505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725</xdr:row>
      <xdr:rowOff>0</xdr:rowOff>
    </xdr:from>
    <xdr:to>
      <xdr:col>17</xdr:col>
      <xdr:colOff>695325</xdr:colOff>
      <xdr:row>725</xdr:row>
      <xdr:rowOff>9525</xdr:rowOff>
    </xdr:to>
    <xdr:pic>
      <xdr:nvPicPr>
        <xdr:cNvPr id="5506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725</xdr:row>
      <xdr:rowOff>0</xdr:rowOff>
    </xdr:from>
    <xdr:to>
      <xdr:col>17</xdr:col>
      <xdr:colOff>714375</xdr:colOff>
      <xdr:row>725</xdr:row>
      <xdr:rowOff>9525</xdr:rowOff>
    </xdr:to>
    <xdr:pic>
      <xdr:nvPicPr>
        <xdr:cNvPr id="5507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725</xdr:row>
      <xdr:rowOff>0</xdr:rowOff>
    </xdr:from>
    <xdr:to>
      <xdr:col>17</xdr:col>
      <xdr:colOff>733425</xdr:colOff>
      <xdr:row>725</xdr:row>
      <xdr:rowOff>9525</xdr:rowOff>
    </xdr:to>
    <xdr:pic>
      <xdr:nvPicPr>
        <xdr:cNvPr id="5508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725</xdr:row>
      <xdr:rowOff>0</xdr:rowOff>
    </xdr:from>
    <xdr:to>
      <xdr:col>17</xdr:col>
      <xdr:colOff>752475</xdr:colOff>
      <xdr:row>725</xdr:row>
      <xdr:rowOff>9525</xdr:rowOff>
    </xdr:to>
    <xdr:pic>
      <xdr:nvPicPr>
        <xdr:cNvPr id="5509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725</xdr:row>
      <xdr:rowOff>0</xdr:rowOff>
    </xdr:from>
    <xdr:to>
      <xdr:col>17</xdr:col>
      <xdr:colOff>771525</xdr:colOff>
      <xdr:row>725</xdr:row>
      <xdr:rowOff>9525</xdr:rowOff>
    </xdr:to>
    <xdr:pic>
      <xdr:nvPicPr>
        <xdr:cNvPr id="5510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511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512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513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514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515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516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517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518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519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520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521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522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5523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5524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5525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5526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5527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5528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5529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5530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5531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5532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5533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5534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5535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5536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5537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5538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5539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5540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5541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5542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5543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5544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5545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5546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5547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5548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5549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5550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5551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726</xdr:row>
      <xdr:rowOff>0</xdr:rowOff>
    </xdr:from>
    <xdr:to>
      <xdr:col>17</xdr:col>
      <xdr:colOff>790575</xdr:colOff>
      <xdr:row>726</xdr:row>
      <xdr:rowOff>9525</xdr:rowOff>
    </xdr:to>
    <xdr:pic>
      <xdr:nvPicPr>
        <xdr:cNvPr id="5552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726</xdr:row>
      <xdr:rowOff>0</xdr:rowOff>
    </xdr:from>
    <xdr:to>
      <xdr:col>17</xdr:col>
      <xdr:colOff>809625</xdr:colOff>
      <xdr:row>726</xdr:row>
      <xdr:rowOff>9525</xdr:rowOff>
    </xdr:to>
    <xdr:pic>
      <xdr:nvPicPr>
        <xdr:cNvPr id="5553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726</xdr:row>
      <xdr:rowOff>0</xdr:rowOff>
    </xdr:from>
    <xdr:to>
      <xdr:col>17</xdr:col>
      <xdr:colOff>828675</xdr:colOff>
      <xdr:row>726</xdr:row>
      <xdr:rowOff>9525</xdr:rowOff>
    </xdr:to>
    <xdr:pic>
      <xdr:nvPicPr>
        <xdr:cNvPr id="5554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726</xdr:row>
      <xdr:rowOff>0</xdr:rowOff>
    </xdr:from>
    <xdr:to>
      <xdr:col>17</xdr:col>
      <xdr:colOff>847725</xdr:colOff>
      <xdr:row>726</xdr:row>
      <xdr:rowOff>9525</xdr:rowOff>
    </xdr:to>
    <xdr:pic>
      <xdr:nvPicPr>
        <xdr:cNvPr id="5555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726</xdr:row>
      <xdr:rowOff>0</xdr:rowOff>
    </xdr:from>
    <xdr:to>
      <xdr:col>17</xdr:col>
      <xdr:colOff>866775</xdr:colOff>
      <xdr:row>726</xdr:row>
      <xdr:rowOff>9525</xdr:rowOff>
    </xdr:to>
    <xdr:pic>
      <xdr:nvPicPr>
        <xdr:cNvPr id="5556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726</xdr:row>
      <xdr:rowOff>0</xdr:rowOff>
    </xdr:from>
    <xdr:to>
      <xdr:col>17</xdr:col>
      <xdr:colOff>885825</xdr:colOff>
      <xdr:row>726</xdr:row>
      <xdr:rowOff>9525</xdr:rowOff>
    </xdr:to>
    <xdr:pic>
      <xdr:nvPicPr>
        <xdr:cNvPr id="5557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726</xdr:row>
      <xdr:rowOff>0</xdr:rowOff>
    </xdr:from>
    <xdr:to>
      <xdr:col>17</xdr:col>
      <xdr:colOff>904875</xdr:colOff>
      <xdr:row>726</xdr:row>
      <xdr:rowOff>9525</xdr:rowOff>
    </xdr:to>
    <xdr:pic>
      <xdr:nvPicPr>
        <xdr:cNvPr id="5558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726</xdr:row>
      <xdr:rowOff>0</xdr:rowOff>
    </xdr:from>
    <xdr:to>
      <xdr:col>17</xdr:col>
      <xdr:colOff>923925</xdr:colOff>
      <xdr:row>726</xdr:row>
      <xdr:rowOff>9525</xdr:rowOff>
    </xdr:to>
    <xdr:pic>
      <xdr:nvPicPr>
        <xdr:cNvPr id="5559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726</xdr:row>
      <xdr:rowOff>0</xdr:rowOff>
    </xdr:from>
    <xdr:to>
      <xdr:col>17</xdr:col>
      <xdr:colOff>942975</xdr:colOff>
      <xdr:row>726</xdr:row>
      <xdr:rowOff>9525</xdr:rowOff>
    </xdr:to>
    <xdr:pic>
      <xdr:nvPicPr>
        <xdr:cNvPr id="5560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726</xdr:row>
      <xdr:rowOff>0</xdr:rowOff>
    </xdr:from>
    <xdr:to>
      <xdr:col>17</xdr:col>
      <xdr:colOff>962025</xdr:colOff>
      <xdr:row>726</xdr:row>
      <xdr:rowOff>9525</xdr:rowOff>
    </xdr:to>
    <xdr:pic>
      <xdr:nvPicPr>
        <xdr:cNvPr id="5561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726</xdr:row>
      <xdr:rowOff>0</xdr:rowOff>
    </xdr:from>
    <xdr:to>
      <xdr:col>17</xdr:col>
      <xdr:colOff>981075</xdr:colOff>
      <xdr:row>726</xdr:row>
      <xdr:rowOff>9525</xdr:rowOff>
    </xdr:to>
    <xdr:pic>
      <xdr:nvPicPr>
        <xdr:cNvPr id="5562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726</xdr:row>
      <xdr:rowOff>0</xdr:rowOff>
    </xdr:from>
    <xdr:to>
      <xdr:col>17</xdr:col>
      <xdr:colOff>1000125</xdr:colOff>
      <xdr:row>726</xdr:row>
      <xdr:rowOff>9525</xdr:rowOff>
    </xdr:to>
    <xdr:pic>
      <xdr:nvPicPr>
        <xdr:cNvPr id="5563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726</xdr:row>
      <xdr:rowOff>0</xdr:rowOff>
    </xdr:from>
    <xdr:to>
      <xdr:col>17</xdr:col>
      <xdr:colOff>1019175</xdr:colOff>
      <xdr:row>726</xdr:row>
      <xdr:rowOff>9525</xdr:rowOff>
    </xdr:to>
    <xdr:pic>
      <xdr:nvPicPr>
        <xdr:cNvPr id="5564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726</xdr:row>
      <xdr:rowOff>0</xdr:rowOff>
    </xdr:from>
    <xdr:to>
      <xdr:col>17</xdr:col>
      <xdr:colOff>1038225</xdr:colOff>
      <xdr:row>726</xdr:row>
      <xdr:rowOff>9525</xdr:rowOff>
    </xdr:to>
    <xdr:pic>
      <xdr:nvPicPr>
        <xdr:cNvPr id="5565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726</xdr:row>
      <xdr:rowOff>0</xdr:rowOff>
    </xdr:from>
    <xdr:to>
      <xdr:col>17</xdr:col>
      <xdr:colOff>1057275</xdr:colOff>
      <xdr:row>726</xdr:row>
      <xdr:rowOff>9525</xdr:rowOff>
    </xdr:to>
    <xdr:pic>
      <xdr:nvPicPr>
        <xdr:cNvPr id="5566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726</xdr:row>
      <xdr:rowOff>0</xdr:rowOff>
    </xdr:from>
    <xdr:to>
      <xdr:col>17</xdr:col>
      <xdr:colOff>1076325</xdr:colOff>
      <xdr:row>726</xdr:row>
      <xdr:rowOff>9525</xdr:rowOff>
    </xdr:to>
    <xdr:pic>
      <xdr:nvPicPr>
        <xdr:cNvPr id="5567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726</xdr:row>
      <xdr:rowOff>0</xdr:rowOff>
    </xdr:from>
    <xdr:to>
      <xdr:col>17</xdr:col>
      <xdr:colOff>1095375</xdr:colOff>
      <xdr:row>726</xdr:row>
      <xdr:rowOff>9525</xdr:rowOff>
    </xdr:to>
    <xdr:pic>
      <xdr:nvPicPr>
        <xdr:cNvPr id="5568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726</xdr:row>
      <xdr:rowOff>0</xdr:rowOff>
    </xdr:from>
    <xdr:to>
      <xdr:col>17</xdr:col>
      <xdr:colOff>1114425</xdr:colOff>
      <xdr:row>726</xdr:row>
      <xdr:rowOff>9525</xdr:rowOff>
    </xdr:to>
    <xdr:pic>
      <xdr:nvPicPr>
        <xdr:cNvPr id="5569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726</xdr:row>
      <xdr:rowOff>0</xdr:rowOff>
    </xdr:from>
    <xdr:to>
      <xdr:col>17</xdr:col>
      <xdr:colOff>1133475</xdr:colOff>
      <xdr:row>726</xdr:row>
      <xdr:rowOff>9525</xdr:rowOff>
    </xdr:to>
    <xdr:pic>
      <xdr:nvPicPr>
        <xdr:cNvPr id="5570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726</xdr:row>
      <xdr:rowOff>0</xdr:rowOff>
    </xdr:from>
    <xdr:to>
      <xdr:col>17</xdr:col>
      <xdr:colOff>1152525</xdr:colOff>
      <xdr:row>726</xdr:row>
      <xdr:rowOff>9525</xdr:rowOff>
    </xdr:to>
    <xdr:pic>
      <xdr:nvPicPr>
        <xdr:cNvPr id="5571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726</xdr:row>
      <xdr:rowOff>0</xdr:rowOff>
    </xdr:from>
    <xdr:to>
      <xdr:col>17</xdr:col>
      <xdr:colOff>1171575</xdr:colOff>
      <xdr:row>726</xdr:row>
      <xdr:rowOff>9525</xdr:rowOff>
    </xdr:to>
    <xdr:pic>
      <xdr:nvPicPr>
        <xdr:cNvPr id="5572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726</xdr:row>
      <xdr:rowOff>0</xdr:rowOff>
    </xdr:from>
    <xdr:to>
      <xdr:col>17</xdr:col>
      <xdr:colOff>1190625</xdr:colOff>
      <xdr:row>726</xdr:row>
      <xdr:rowOff>9525</xdr:rowOff>
    </xdr:to>
    <xdr:pic>
      <xdr:nvPicPr>
        <xdr:cNvPr id="5573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726</xdr:row>
      <xdr:rowOff>0</xdr:rowOff>
    </xdr:from>
    <xdr:to>
      <xdr:col>17</xdr:col>
      <xdr:colOff>1209675</xdr:colOff>
      <xdr:row>726</xdr:row>
      <xdr:rowOff>9525</xdr:rowOff>
    </xdr:to>
    <xdr:pic>
      <xdr:nvPicPr>
        <xdr:cNvPr id="5574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726</xdr:row>
      <xdr:rowOff>0</xdr:rowOff>
    </xdr:from>
    <xdr:to>
      <xdr:col>17</xdr:col>
      <xdr:colOff>1228725</xdr:colOff>
      <xdr:row>726</xdr:row>
      <xdr:rowOff>9525</xdr:rowOff>
    </xdr:to>
    <xdr:pic>
      <xdr:nvPicPr>
        <xdr:cNvPr id="5575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726</xdr:row>
      <xdr:rowOff>0</xdr:rowOff>
    </xdr:from>
    <xdr:to>
      <xdr:col>17</xdr:col>
      <xdr:colOff>1247775</xdr:colOff>
      <xdr:row>726</xdr:row>
      <xdr:rowOff>9525</xdr:rowOff>
    </xdr:to>
    <xdr:pic>
      <xdr:nvPicPr>
        <xdr:cNvPr id="5576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726</xdr:row>
      <xdr:rowOff>0</xdr:rowOff>
    </xdr:from>
    <xdr:to>
      <xdr:col>17</xdr:col>
      <xdr:colOff>1266825</xdr:colOff>
      <xdr:row>726</xdr:row>
      <xdr:rowOff>9525</xdr:rowOff>
    </xdr:to>
    <xdr:pic>
      <xdr:nvPicPr>
        <xdr:cNvPr id="5577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726</xdr:row>
      <xdr:rowOff>0</xdr:rowOff>
    </xdr:from>
    <xdr:to>
      <xdr:col>17</xdr:col>
      <xdr:colOff>1285875</xdr:colOff>
      <xdr:row>726</xdr:row>
      <xdr:rowOff>9525</xdr:rowOff>
    </xdr:to>
    <xdr:pic>
      <xdr:nvPicPr>
        <xdr:cNvPr id="5578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726</xdr:row>
      <xdr:rowOff>0</xdr:rowOff>
    </xdr:from>
    <xdr:to>
      <xdr:col>17</xdr:col>
      <xdr:colOff>1304925</xdr:colOff>
      <xdr:row>726</xdr:row>
      <xdr:rowOff>9525</xdr:rowOff>
    </xdr:to>
    <xdr:pic>
      <xdr:nvPicPr>
        <xdr:cNvPr id="5579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580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581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582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583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584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585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586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587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588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589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590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591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592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593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594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595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596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597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598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599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600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601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602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603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5604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5605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5606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5607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5608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5609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5610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5611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5612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5613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5614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5615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5616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5617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5618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5619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5620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5621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5622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5623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5624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5625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5626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5627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5628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5629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5630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5631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5632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726</xdr:row>
      <xdr:rowOff>0</xdr:rowOff>
    </xdr:from>
    <xdr:to>
      <xdr:col>17</xdr:col>
      <xdr:colOff>790575</xdr:colOff>
      <xdr:row>726</xdr:row>
      <xdr:rowOff>9525</xdr:rowOff>
    </xdr:to>
    <xdr:pic>
      <xdr:nvPicPr>
        <xdr:cNvPr id="5633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726</xdr:row>
      <xdr:rowOff>0</xdr:rowOff>
    </xdr:from>
    <xdr:to>
      <xdr:col>17</xdr:col>
      <xdr:colOff>809625</xdr:colOff>
      <xdr:row>726</xdr:row>
      <xdr:rowOff>9525</xdr:rowOff>
    </xdr:to>
    <xdr:pic>
      <xdr:nvPicPr>
        <xdr:cNvPr id="5634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726</xdr:row>
      <xdr:rowOff>0</xdr:rowOff>
    </xdr:from>
    <xdr:to>
      <xdr:col>17</xdr:col>
      <xdr:colOff>828675</xdr:colOff>
      <xdr:row>726</xdr:row>
      <xdr:rowOff>9525</xdr:rowOff>
    </xdr:to>
    <xdr:pic>
      <xdr:nvPicPr>
        <xdr:cNvPr id="5635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726</xdr:row>
      <xdr:rowOff>0</xdr:rowOff>
    </xdr:from>
    <xdr:to>
      <xdr:col>17</xdr:col>
      <xdr:colOff>847725</xdr:colOff>
      <xdr:row>726</xdr:row>
      <xdr:rowOff>9525</xdr:rowOff>
    </xdr:to>
    <xdr:pic>
      <xdr:nvPicPr>
        <xdr:cNvPr id="5636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726</xdr:row>
      <xdr:rowOff>0</xdr:rowOff>
    </xdr:from>
    <xdr:to>
      <xdr:col>17</xdr:col>
      <xdr:colOff>866775</xdr:colOff>
      <xdr:row>726</xdr:row>
      <xdr:rowOff>9525</xdr:rowOff>
    </xdr:to>
    <xdr:pic>
      <xdr:nvPicPr>
        <xdr:cNvPr id="5637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726</xdr:row>
      <xdr:rowOff>0</xdr:rowOff>
    </xdr:from>
    <xdr:to>
      <xdr:col>17</xdr:col>
      <xdr:colOff>885825</xdr:colOff>
      <xdr:row>726</xdr:row>
      <xdr:rowOff>9525</xdr:rowOff>
    </xdr:to>
    <xdr:pic>
      <xdr:nvPicPr>
        <xdr:cNvPr id="5638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726</xdr:row>
      <xdr:rowOff>0</xdr:rowOff>
    </xdr:from>
    <xdr:to>
      <xdr:col>17</xdr:col>
      <xdr:colOff>904875</xdr:colOff>
      <xdr:row>726</xdr:row>
      <xdr:rowOff>9525</xdr:rowOff>
    </xdr:to>
    <xdr:pic>
      <xdr:nvPicPr>
        <xdr:cNvPr id="5639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726</xdr:row>
      <xdr:rowOff>0</xdr:rowOff>
    </xdr:from>
    <xdr:to>
      <xdr:col>17</xdr:col>
      <xdr:colOff>923925</xdr:colOff>
      <xdr:row>726</xdr:row>
      <xdr:rowOff>9525</xdr:rowOff>
    </xdr:to>
    <xdr:pic>
      <xdr:nvPicPr>
        <xdr:cNvPr id="5640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726</xdr:row>
      <xdr:rowOff>0</xdr:rowOff>
    </xdr:from>
    <xdr:to>
      <xdr:col>17</xdr:col>
      <xdr:colOff>942975</xdr:colOff>
      <xdr:row>726</xdr:row>
      <xdr:rowOff>9525</xdr:rowOff>
    </xdr:to>
    <xdr:pic>
      <xdr:nvPicPr>
        <xdr:cNvPr id="5641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726</xdr:row>
      <xdr:rowOff>0</xdr:rowOff>
    </xdr:from>
    <xdr:to>
      <xdr:col>17</xdr:col>
      <xdr:colOff>962025</xdr:colOff>
      <xdr:row>726</xdr:row>
      <xdr:rowOff>9525</xdr:rowOff>
    </xdr:to>
    <xdr:pic>
      <xdr:nvPicPr>
        <xdr:cNvPr id="5642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726</xdr:row>
      <xdr:rowOff>0</xdr:rowOff>
    </xdr:from>
    <xdr:to>
      <xdr:col>17</xdr:col>
      <xdr:colOff>981075</xdr:colOff>
      <xdr:row>726</xdr:row>
      <xdr:rowOff>9525</xdr:rowOff>
    </xdr:to>
    <xdr:pic>
      <xdr:nvPicPr>
        <xdr:cNvPr id="5643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726</xdr:row>
      <xdr:rowOff>0</xdr:rowOff>
    </xdr:from>
    <xdr:to>
      <xdr:col>17</xdr:col>
      <xdr:colOff>1000125</xdr:colOff>
      <xdr:row>726</xdr:row>
      <xdr:rowOff>9525</xdr:rowOff>
    </xdr:to>
    <xdr:pic>
      <xdr:nvPicPr>
        <xdr:cNvPr id="5644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726</xdr:row>
      <xdr:rowOff>0</xdr:rowOff>
    </xdr:from>
    <xdr:to>
      <xdr:col>17</xdr:col>
      <xdr:colOff>1019175</xdr:colOff>
      <xdr:row>726</xdr:row>
      <xdr:rowOff>9525</xdr:rowOff>
    </xdr:to>
    <xdr:pic>
      <xdr:nvPicPr>
        <xdr:cNvPr id="5645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726</xdr:row>
      <xdr:rowOff>0</xdr:rowOff>
    </xdr:from>
    <xdr:to>
      <xdr:col>17</xdr:col>
      <xdr:colOff>1038225</xdr:colOff>
      <xdr:row>726</xdr:row>
      <xdr:rowOff>9525</xdr:rowOff>
    </xdr:to>
    <xdr:pic>
      <xdr:nvPicPr>
        <xdr:cNvPr id="5646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726</xdr:row>
      <xdr:rowOff>0</xdr:rowOff>
    </xdr:from>
    <xdr:to>
      <xdr:col>17</xdr:col>
      <xdr:colOff>1057275</xdr:colOff>
      <xdr:row>726</xdr:row>
      <xdr:rowOff>9525</xdr:rowOff>
    </xdr:to>
    <xdr:pic>
      <xdr:nvPicPr>
        <xdr:cNvPr id="5647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726</xdr:row>
      <xdr:rowOff>0</xdr:rowOff>
    </xdr:from>
    <xdr:to>
      <xdr:col>17</xdr:col>
      <xdr:colOff>1076325</xdr:colOff>
      <xdr:row>726</xdr:row>
      <xdr:rowOff>9525</xdr:rowOff>
    </xdr:to>
    <xdr:pic>
      <xdr:nvPicPr>
        <xdr:cNvPr id="5648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726</xdr:row>
      <xdr:rowOff>0</xdr:rowOff>
    </xdr:from>
    <xdr:to>
      <xdr:col>17</xdr:col>
      <xdr:colOff>1095375</xdr:colOff>
      <xdr:row>726</xdr:row>
      <xdr:rowOff>9525</xdr:rowOff>
    </xdr:to>
    <xdr:pic>
      <xdr:nvPicPr>
        <xdr:cNvPr id="5649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726</xdr:row>
      <xdr:rowOff>0</xdr:rowOff>
    </xdr:from>
    <xdr:to>
      <xdr:col>17</xdr:col>
      <xdr:colOff>1114425</xdr:colOff>
      <xdr:row>726</xdr:row>
      <xdr:rowOff>9525</xdr:rowOff>
    </xdr:to>
    <xdr:pic>
      <xdr:nvPicPr>
        <xdr:cNvPr id="5650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726</xdr:row>
      <xdr:rowOff>0</xdr:rowOff>
    </xdr:from>
    <xdr:to>
      <xdr:col>17</xdr:col>
      <xdr:colOff>1133475</xdr:colOff>
      <xdr:row>726</xdr:row>
      <xdr:rowOff>9525</xdr:rowOff>
    </xdr:to>
    <xdr:pic>
      <xdr:nvPicPr>
        <xdr:cNvPr id="5651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726</xdr:row>
      <xdr:rowOff>0</xdr:rowOff>
    </xdr:from>
    <xdr:to>
      <xdr:col>17</xdr:col>
      <xdr:colOff>1152525</xdr:colOff>
      <xdr:row>726</xdr:row>
      <xdr:rowOff>9525</xdr:rowOff>
    </xdr:to>
    <xdr:pic>
      <xdr:nvPicPr>
        <xdr:cNvPr id="5652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726</xdr:row>
      <xdr:rowOff>0</xdr:rowOff>
    </xdr:from>
    <xdr:to>
      <xdr:col>17</xdr:col>
      <xdr:colOff>1171575</xdr:colOff>
      <xdr:row>726</xdr:row>
      <xdr:rowOff>9525</xdr:rowOff>
    </xdr:to>
    <xdr:pic>
      <xdr:nvPicPr>
        <xdr:cNvPr id="5653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726</xdr:row>
      <xdr:rowOff>0</xdr:rowOff>
    </xdr:from>
    <xdr:to>
      <xdr:col>17</xdr:col>
      <xdr:colOff>1190625</xdr:colOff>
      <xdr:row>726</xdr:row>
      <xdr:rowOff>9525</xdr:rowOff>
    </xdr:to>
    <xdr:pic>
      <xdr:nvPicPr>
        <xdr:cNvPr id="5654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726</xdr:row>
      <xdr:rowOff>0</xdr:rowOff>
    </xdr:from>
    <xdr:to>
      <xdr:col>17</xdr:col>
      <xdr:colOff>1209675</xdr:colOff>
      <xdr:row>726</xdr:row>
      <xdr:rowOff>9525</xdr:rowOff>
    </xdr:to>
    <xdr:pic>
      <xdr:nvPicPr>
        <xdr:cNvPr id="5655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726</xdr:row>
      <xdr:rowOff>0</xdr:rowOff>
    </xdr:from>
    <xdr:to>
      <xdr:col>17</xdr:col>
      <xdr:colOff>1228725</xdr:colOff>
      <xdr:row>726</xdr:row>
      <xdr:rowOff>9525</xdr:rowOff>
    </xdr:to>
    <xdr:pic>
      <xdr:nvPicPr>
        <xdr:cNvPr id="5656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726</xdr:row>
      <xdr:rowOff>0</xdr:rowOff>
    </xdr:from>
    <xdr:to>
      <xdr:col>17</xdr:col>
      <xdr:colOff>1247775</xdr:colOff>
      <xdr:row>726</xdr:row>
      <xdr:rowOff>9525</xdr:rowOff>
    </xdr:to>
    <xdr:pic>
      <xdr:nvPicPr>
        <xdr:cNvPr id="5657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726</xdr:row>
      <xdr:rowOff>0</xdr:rowOff>
    </xdr:from>
    <xdr:to>
      <xdr:col>17</xdr:col>
      <xdr:colOff>1266825</xdr:colOff>
      <xdr:row>726</xdr:row>
      <xdr:rowOff>9525</xdr:rowOff>
    </xdr:to>
    <xdr:pic>
      <xdr:nvPicPr>
        <xdr:cNvPr id="5658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726</xdr:row>
      <xdr:rowOff>0</xdr:rowOff>
    </xdr:from>
    <xdr:to>
      <xdr:col>17</xdr:col>
      <xdr:colOff>1285875</xdr:colOff>
      <xdr:row>726</xdr:row>
      <xdr:rowOff>9525</xdr:rowOff>
    </xdr:to>
    <xdr:pic>
      <xdr:nvPicPr>
        <xdr:cNvPr id="5659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726</xdr:row>
      <xdr:rowOff>0</xdr:rowOff>
    </xdr:from>
    <xdr:to>
      <xdr:col>17</xdr:col>
      <xdr:colOff>1304925</xdr:colOff>
      <xdr:row>726</xdr:row>
      <xdr:rowOff>9525</xdr:rowOff>
    </xdr:to>
    <xdr:pic>
      <xdr:nvPicPr>
        <xdr:cNvPr id="5660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5661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5662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5663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5664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5665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5666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5667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5668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5669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5670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5671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5672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5673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5674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5675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5676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5677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5678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5679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5680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5681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5682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5683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5684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5685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5686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5687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5688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5689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5690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5691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5692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5693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5694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5695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5696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5697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5698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5699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5700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5701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5702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5703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5704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5705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5706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5707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5708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5709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5710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5711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5712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5713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5714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5715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5716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5717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5718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5719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5720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5721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5722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5723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5724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5725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5726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5727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5728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5729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5730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5731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5732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5733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5734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5735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9525</xdr:colOff>
      <xdr:row>127</xdr:row>
      <xdr:rowOff>9525</xdr:rowOff>
    </xdr:to>
    <xdr:pic>
      <xdr:nvPicPr>
        <xdr:cNvPr id="573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127</xdr:row>
      <xdr:rowOff>0</xdr:rowOff>
    </xdr:from>
    <xdr:to>
      <xdr:col>17</xdr:col>
      <xdr:colOff>28575</xdr:colOff>
      <xdr:row>127</xdr:row>
      <xdr:rowOff>9525</xdr:rowOff>
    </xdr:to>
    <xdr:pic>
      <xdr:nvPicPr>
        <xdr:cNvPr id="573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127</xdr:row>
      <xdr:rowOff>0</xdr:rowOff>
    </xdr:from>
    <xdr:to>
      <xdr:col>17</xdr:col>
      <xdr:colOff>47625</xdr:colOff>
      <xdr:row>127</xdr:row>
      <xdr:rowOff>9525</xdr:rowOff>
    </xdr:to>
    <xdr:pic>
      <xdr:nvPicPr>
        <xdr:cNvPr id="573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127</xdr:row>
      <xdr:rowOff>0</xdr:rowOff>
    </xdr:from>
    <xdr:to>
      <xdr:col>17</xdr:col>
      <xdr:colOff>66675</xdr:colOff>
      <xdr:row>127</xdr:row>
      <xdr:rowOff>9525</xdr:rowOff>
    </xdr:to>
    <xdr:pic>
      <xdr:nvPicPr>
        <xdr:cNvPr id="573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127</xdr:row>
      <xdr:rowOff>0</xdr:rowOff>
    </xdr:from>
    <xdr:to>
      <xdr:col>17</xdr:col>
      <xdr:colOff>85725</xdr:colOff>
      <xdr:row>127</xdr:row>
      <xdr:rowOff>9525</xdr:rowOff>
    </xdr:to>
    <xdr:pic>
      <xdr:nvPicPr>
        <xdr:cNvPr id="574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127</xdr:row>
      <xdr:rowOff>0</xdr:rowOff>
    </xdr:from>
    <xdr:to>
      <xdr:col>17</xdr:col>
      <xdr:colOff>104775</xdr:colOff>
      <xdr:row>127</xdr:row>
      <xdr:rowOff>9525</xdr:rowOff>
    </xdr:to>
    <xdr:pic>
      <xdr:nvPicPr>
        <xdr:cNvPr id="574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127</xdr:row>
      <xdr:rowOff>0</xdr:rowOff>
    </xdr:from>
    <xdr:to>
      <xdr:col>17</xdr:col>
      <xdr:colOff>123825</xdr:colOff>
      <xdr:row>127</xdr:row>
      <xdr:rowOff>9525</xdr:rowOff>
    </xdr:to>
    <xdr:pic>
      <xdr:nvPicPr>
        <xdr:cNvPr id="574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127</xdr:row>
      <xdr:rowOff>0</xdr:rowOff>
    </xdr:from>
    <xdr:to>
      <xdr:col>17</xdr:col>
      <xdr:colOff>142875</xdr:colOff>
      <xdr:row>127</xdr:row>
      <xdr:rowOff>9525</xdr:rowOff>
    </xdr:to>
    <xdr:pic>
      <xdr:nvPicPr>
        <xdr:cNvPr id="574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127</xdr:row>
      <xdr:rowOff>0</xdr:rowOff>
    </xdr:from>
    <xdr:to>
      <xdr:col>17</xdr:col>
      <xdr:colOff>161925</xdr:colOff>
      <xdr:row>127</xdr:row>
      <xdr:rowOff>9525</xdr:rowOff>
    </xdr:to>
    <xdr:pic>
      <xdr:nvPicPr>
        <xdr:cNvPr id="574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127</xdr:row>
      <xdr:rowOff>0</xdr:rowOff>
    </xdr:from>
    <xdr:to>
      <xdr:col>17</xdr:col>
      <xdr:colOff>180975</xdr:colOff>
      <xdr:row>127</xdr:row>
      <xdr:rowOff>9525</xdr:rowOff>
    </xdr:to>
    <xdr:pic>
      <xdr:nvPicPr>
        <xdr:cNvPr id="574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127</xdr:row>
      <xdr:rowOff>0</xdr:rowOff>
    </xdr:from>
    <xdr:to>
      <xdr:col>17</xdr:col>
      <xdr:colOff>200025</xdr:colOff>
      <xdr:row>127</xdr:row>
      <xdr:rowOff>9525</xdr:rowOff>
    </xdr:to>
    <xdr:pic>
      <xdr:nvPicPr>
        <xdr:cNvPr id="574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127</xdr:row>
      <xdr:rowOff>0</xdr:rowOff>
    </xdr:from>
    <xdr:to>
      <xdr:col>17</xdr:col>
      <xdr:colOff>219075</xdr:colOff>
      <xdr:row>127</xdr:row>
      <xdr:rowOff>9525</xdr:rowOff>
    </xdr:to>
    <xdr:pic>
      <xdr:nvPicPr>
        <xdr:cNvPr id="574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127</xdr:row>
      <xdr:rowOff>0</xdr:rowOff>
    </xdr:from>
    <xdr:to>
      <xdr:col>17</xdr:col>
      <xdr:colOff>238125</xdr:colOff>
      <xdr:row>127</xdr:row>
      <xdr:rowOff>9525</xdr:rowOff>
    </xdr:to>
    <xdr:pic>
      <xdr:nvPicPr>
        <xdr:cNvPr id="5748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127</xdr:row>
      <xdr:rowOff>0</xdr:rowOff>
    </xdr:from>
    <xdr:to>
      <xdr:col>17</xdr:col>
      <xdr:colOff>257175</xdr:colOff>
      <xdr:row>127</xdr:row>
      <xdr:rowOff>9525</xdr:rowOff>
    </xdr:to>
    <xdr:pic>
      <xdr:nvPicPr>
        <xdr:cNvPr id="5749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127</xdr:row>
      <xdr:rowOff>0</xdr:rowOff>
    </xdr:from>
    <xdr:to>
      <xdr:col>17</xdr:col>
      <xdr:colOff>276225</xdr:colOff>
      <xdr:row>127</xdr:row>
      <xdr:rowOff>9525</xdr:rowOff>
    </xdr:to>
    <xdr:pic>
      <xdr:nvPicPr>
        <xdr:cNvPr id="5750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127</xdr:row>
      <xdr:rowOff>0</xdr:rowOff>
    </xdr:from>
    <xdr:to>
      <xdr:col>17</xdr:col>
      <xdr:colOff>295275</xdr:colOff>
      <xdr:row>127</xdr:row>
      <xdr:rowOff>9525</xdr:rowOff>
    </xdr:to>
    <xdr:pic>
      <xdr:nvPicPr>
        <xdr:cNvPr id="5751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127</xdr:row>
      <xdr:rowOff>0</xdr:rowOff>
    </xdr:from>
    <xdr:to>
      <xdr:col>17</xdr:col>
      <xdr:colOff>314325</xdr:colOff>
      <xdr:row>127</xdr:row>
      <xdr:rowOff>9525</xdr:rowOff>
    </xdr:to>
    <xdr:pic>
      <xdr:nvPicPr>
        <xdr:cNvPr id="5752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127</xdr:row>
      <xdr:rowOff>0</xdr:rowOff>
    </xdr:from>
    <xdr:to>
      <xdr:col>17</xdr:col>
      <xdr:colOff>333375</xdr:colOff>
      <xdr:row>127</xdr:row>
      <xdr:rowOff>9525</xdr:rowOff>
    </xdr:to>
    <xdr:pic>
      <xdr:nvPicPr>
        <xdr:cNvPr id="5753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127</xdr:row>
      <xdr:rowOff>0</xdr:rowOff>
    </xdr:from>
    <xdr:to>
      <xdr:col>17</xdr:col>
      <xdr:colOff>352425</xdr:colOff>
      <xdr:row>127</xdr:row>
      <xdr:rowOff>9525</xdr:rowOff>
    </xdr:to>
    <xdr:pic>
      <xdr:nvPicPr>
        <xdr:cNvPr id="5754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127</xdr:row>
      <xdr:rowOff>0</xdr:rowOff>
    </xdr:from>
    <xdr:to>
      <xdr:col>17</xdr:col>
      <xdr:colOff>371475</xdr:colOff>
      <xdr:row>127</xdr:row>
      <xdr:rowOff>9525</xdr:rowOff>
    </xdr:to>
    <xdr:pic>
      <xdr:nvPicPr>
        <xdr:cNvPr id="5755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127</xdr:row>
      <xdr:rowOff>0</xdr:rowOff>
    </xdr:from>
    <xdr:to>
      <xdr:col>17</xdr:col>
      <xdr:colOff>390525</xdr:colOff>
      <xdr:row>127</xdr:row>
      <xdr:rowOff>9525</xdr:rowOff>
    </xdr:to>
    <xdr:pic>
      <xdr:nvPicPr>
        <xdr:cNvPr id="5756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127</xdr:row>
      <xdr:rowOff>0</xdr:rowOff>
    </xdr:from>
    <xdr:to>
      <xdr:col>17</xdr:col>
      <xdr:colOff>409575</xdr:colOff>
      <xdr:row>127</xdr:row>
      <xdr:rowOff>9525</xdr:rowOff>
    </xdr:to>
    <xdr:pic>
      <xdr:nvPicPr>
        <xdr:cNvPr id="5757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127</xdr:row>
      <xdr:rowOff>0</xdr:rowOff>
    </xdr:from>
    <xdr:to>
      <xdr:col>17</xdr:col>
      <xdr:colOff>428625</xdr:colOff>
      <xdr:row>127</xdr:row>
      <xdr:rowOff>9525</xdr:rowOff>
    </xdr:to>
    <xdr:pic>
      <xdr:nvPicPr>
        <xdr:cNvPr id="5758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127</xdr:row>
      <xdr:rowOff>0</xdr:rowOff>
    </xdr:from>
    <xdr:to>
      <xdr:col>17</xdr:col>
      <xdr:colOff>447675</xdr:colOff>
      <xdr:row>127</xdr:row>
      <xdr:rowOff>9525</xdr:rowOff>
    </xdr:to>
    <xdr:pic>
      <xdr:nvPicPr>
        <xdr:cNvPr id="5759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127</xdr:row>
      <xdr:rowOff>0</xdr:rowOff>
    </xdr:from>
    <xdr:to>
      <xdr:col>17</xdr:col>
      <xdr:colOff>466725</xdr:colOff>
      <xdr:row>127</xdr:row>
      <xdr:rowOff>9525</xdr:rowOff>
    </xdr:to>
    <xdr:pic>
      <xdr:nvPicPr>
        <xdr:cNvPr id="5760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127</xdr:row>
      <xdr:rowOff>0</xdr:rowOff>
    </xdr:from>
    <xdr:to>
      <xdr:col>17</xdr:col>
      <xdr:colOff>485775</xdr:colOff>
      <xdr:row>127</xdr:row>
      <xdr:rowOff>9525</xdr:rowOff>
    </xdr:to>
    <xdr:pic>
      <xdr:nvPicPr>
        <xdr:cNvPr id="5761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127</xdr:row>
      <xdr:rowOff>0</xdr:rowOff>
    </xdr:from>
    <xdr:to>
      <xdr:col>17</xdr:col>
      <xdr:colOff>504825</xdr:colOff>
      <xdr:row>127</xdr:row>
      <xdr:rowOff>9525</xdr:rowOff>
    </xdr:to>
    <xdr:pic>
      <xdr:nvPicPr>
        <xdr:cNvPr id="5762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127</xdr:row>
      <xdr:rowOff>0</xdr:rowOff>
    </xdr:from>
    <xdr:to>
      <xdr:col>17</xdr:col>
      <xdr:colOff>523875</xdr:colOff>
      <xdr:row>127</xdr:row>
      <xdr:rowOff>9525</xdr:rowOff>
    </xdr:to>
    <xdr:pic>
      <xdr:nvPicPr>
        <xdr:cNvPr id="5763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127</xdr:row>
      <xdr:rowOff>0</xdr:rowOff>
    </xdr:from>
    <xdr:to>
      <xdr:col>17</xdr:col>
      <xdr:colOff>542925</xdr:colOff>
      <xdr:row>127</xdr:row>
      <xdr:rowOff>9525</xdr:rowOff>
    </xdr:to>
    <xdr:pic>
      <xdr:nvPicPr>
        <xdr:cNvPr id="5764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127</xdr:row>
      <xdr:rowOff>0</xdr:rowOff>
    </xdr:from>
    <xdr:to>
      <xdr:col>17</xdr:col>
      <xdr:colOff>561975</xdr:colOff>
      <xdr:row>127</xdr:row>
      <xdr:rowOff>9525</xdr:rowOff>
    </xdr:to>
    <xdr:pic>
      <xdr:nvPicPr>
        <xdr:cNvPr id="5765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127</xdr:row>
      <xdr:rowOff>0</xdr:rowOff>
    </xdr:from>
    <xdr:to>
      <xdr:col>17</xdr:col>
      <xdr:colOff>581025</xdr:colOff>
      <xdr:row>127</xdr:row>
      <xdr:rowOff>9525</xdr:rowOff>
    </xdr:to>
    <xdr:pic>
      <xdr:nvPicPr>
        <xdr:cNvPr id="5766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127</xdr:row>
      <xdr:rowOff>0</xdr:rowOff>
    </xdr:from>
    <xdr:to>
      <xdr:col>17</xdr:col>
      <xdr:colOff>600075</xdr:colOff>
      <xdr:row>127</xdr:row>
      <xdr:rowOff>9525</xdr:rowOff>
    </xdr:to>
    <xdr:pic>
      <xdr:nvPicPr>
        <xdr:cNvPr id="5767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127</xdr:row>
      <xdr:rowOff>0</xdr:rowOff>
    </xdr:from>
    <xdr:to>
      <xdr:col>17</xdr:col>
      <xdr:colOff>619125</xdr:colOff>
      <xdr:row>127</xdr:row>
      <xdr:rowOff>9525</xdr:rowOff>
    </xdr:to>
    <xdr:pic>
      <xdr:nvPicPr>
        <xdr:cNvPr id="5768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127</xdr:row>
      <xdr:rowOff>0</xdr:rowOff>
    </xdr:from>
    <xdr:to>
      <xdr:col>17</xdr:col>
      <xdr:colOff>638175</xdr:colOff>
      <xdr:row>127</xdr:row>
      <xdr:rowOff>9525</xdr:rowOff>
    </xdr:to>
    <xdr:pic>
      <xdr:nvPicPr>
        <xdr:cNvPr id="5769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127</xdr:row>
      <xdr:rowOff>0</xdr:rowOff>
    </xdr:from>
    <xdr:to>
      <xdr:col>17</xdr:col>
      <xdr:colOff>657225</xdr:colOff>
      <xdr:row>127</xdr:row>
      <xdr:rowOff>9525</xdr:rowOff>
    </xdr:to>
    <xdr:pic>
      <xdr:nvPicPr>
        <xdr:cNvPr id="5770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127</xdr:row>
      <xdr:rowOff>0</xdr:rowOff>
    </xdr:from>
    <xdr:to>
      <xdr:col>17</xdr:col>
      <xdr:colOff>676275</xdr:colOff>
      <xdr:row>127</xdr:row>
      <xdr:rowOff>9525</xdr:rowOff>
    </xdr:to>
    <xdr:pic>
      <xdr:nvPicPr>
        <xdr:cNvPr id="5771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127</xdr:row>
      <xdr:rowOff>0</xdr:rowOff>
    </xdr:from>
    <xdr:to>
      <xdr:col>17</xdr:col>
      <xdr:colOff>695325</xdr:colOff>
      <xdr:row>127</xdr:row>
      <xdr:rowOff>9525</xdr:rowOff>
    </xdr:to>
    <xdr:pic>
      <xdr:nvPicPr>
        <xdr:cNvPr id="5772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127</xdr:row>
      <xdr:rowOff>0</xdr:rowOff>
    </xdr:from>
    <xdr:to>
      <xdr:col>17</xdr:col>
      <xdr:colOff>714375</xdr:colOff>
      <xdr:row>127</xdr:row>
      <xdr:rowOff>9525</xdr:rowOff>
    </xdr:to>
    <xdr:pic>
      <xdr:nvPicPr>
        <xdr:cNvPr id="5773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127</xdr:row>
      <xdr:rowOff>0</xdr:rowOff>
    </xdr:from>
    <xdr:to>
      <xdr:col>17</xdr:col>
      <xdr:colOff>733425</xdr:colOff>
      <xdr:row>127</xdr:row>
      <xdr:rowOff>9525</xdr:rowOff>
    </xdr:to>
    <xdr:pic>
      <xdr:nvPicPr>
        <xdr:cNvPr id="5774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127</xdr:row>
      <xdr:rowOff>0</xdr:rowOff>
    </xdr:from>
    <xdr:to>
      <xdr:col>17</xdr:col>
      <xdr:colOff>752475</xdr:colOff>
      <xdr:row>127</xdr:row>
      <xdr:rowOff>9525</xdr:rowOff>
    </xdr:to>
    <xdr:pic>
      <xdr:nvPicPr>
        <xdr:cNvPr id="5775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776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777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778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779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780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781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782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783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784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785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786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787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5788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5789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5790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5791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5792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5793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5794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5795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5796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5797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5798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5799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5800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5801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5802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5803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5804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5805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5806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5807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5808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5809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5810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5811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5812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5813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5814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5815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5816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726</xdr:row>
      <xdr:rowOff>0</xdr:rowOff>
    </xdr:from>
    <xdr:to>
      <xdr:col>17</xdr:col>
      <xdr:colOff>790575</xdr:colOff>
      <xdr:row>726</xdr:row>
      <xdr:rowOff>9525</xdr:rowOff>
    </xdr:to>
    <xdr:pic>
      <xdr:nvPicPr>
        <xdr:cNvPr id="5817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726</xdr:row>
      <xdr:rowOff>0</xdr:rowOff>
    </xdr:from>
    <xdr:to>
      <xdr:col>17</xdr:col>
      <xdr:colOff>809625</xdr:colOff>
      <xdr:row>726</xdr:row>
      <xdr:rowOff>9525</xdr:rowOff>
    </xdr:to>
    <xdr:pic>
      <xdr:nvPicPr>
        <xdr:cNvPr id="5818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726</xdr:row>
      <xdr:rowOff>0</xdr:rowOff>
    </xdr:from>
    <xdr:to>
      <xdr:col>17</xdr:col>
      <xdr:colOff>828675</xdr:colOff>
      <xdr:row>726</xdr:row>
      <xdr:rowOff>9525</xdr:rowOff>
    </xdr:to>
    <xdr:pic>
      <xdr:nvPicPr>
        <xdr:cNvPr id="5819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726</xdr:row>
      <xdr:rowOff>0</xdr:rowOff>
    </xdr:from>
    <xdr:to>
      <xdr:col>17</xdr:col>
      <xdr:colOff>847725</xdr:colOff>
      <xdr:row>726</xdr:row>
      <xdr:rowOff>9525</xdr:rowOff>
    </xdr:to>
    <xdr:pic>
      <xdr:nvPicPr>
        <xdr:cNvPr id="5820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726</xdr:row>
      <xdr:rowOff>0</xdr:rowOff>
    </xdr:from>
    <xdr:to>
      <xdr:col>17</xdr:col>
      <xdr:colOff>866775</xdr:colOff>
      <xdr:row>726</xdr:row>
      <xdr:rowOff>9525</xdr:rowOff>
    </xdr:to>
    <xdr:pic>
      <xdr:nvPicPr>
        <xdr:cNvPr id="5821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726</xdr:row>
      <xdr:rowOff>0</xdr:rowOff>
    </xdr:from>
    <xdr:to>
      <xdr:col>17</xdr:col>
      <xdr:colOff>885825</xdr:colOff>
      <xdr:row>726</xdr:row>
      <xdr:rowOff>9525</xdr:rowOff>
    </xdr:to>
    <xdr:pic>
      <xdr:nvPicPr>
        <xdr:cNvPr id="5822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726</xdr:row>
      <xdr:rowOff>0</xdr:rowOff>
    </xdr:from>
    <xdr:to>
      <xdr:col>17</xdr:col>
      <xdr:colOff>904875</xdr:colOff>
      <xdr:row>726</xdr:row>
      <xdr:rowOff>9525</xdr:rowOff>
    </xdr:to>
    <xdr:pic>
      <xdr:nvPicPr>
        <xdr:cNvPr id="5823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726</xdr:row>
      <xdr:rowOff>0</xdr:rowOff>
    </xdr:from>
    <xdr:to>
      <xdr:col>17</xdr:col>
      <xdr:colOff>923925</xdr:colOff>
      <xdr:row>726</xdr:row>
      <xdr:rowOff>9525</xdr:rowOff>
    </xdr:to>
    <xdr:pic>
      <xdr:nvPicPr>
        <xdr:cNvPr id="5824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726</xdr:row>
      <xdr:rowOff>0</xdr:rowOff>
    </xdr:from>
    <xdr:to>
      <xdr:col>17</xdr:col>
      <xdr:colOff>942975</xdr:colOff>
      <xdr:row>726</xdr:row>
      <xdr:rowOff>9525</xdr:rowOff>
    </xdr:to>
    <xdr:pic>
      <xdr:nvPicPr>
        <xdr:cNvPr id="5825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726</xdr:row>
      <xdr:rowOff>0</xdr:rowOff>
    </xdr:from>
    <xdr:to>
      <xdr:col>17</xdr:col>
      <xdr:colOff>962025</xdr:colOff>
      <xdr:row>726</xdr:row>
      <xdr:rowOff>9525</xdr:rowOff>
    </xdr:to>
    <xdr:pic>
      <xdr:nvPicPr>
        <xdr:cNvPr id="5826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726</xdr:row>
      <xdr:rowOff>0</xdr:rowOff>
    </xdr:from>
    <xdr:to>
      <xdr:col>17</xdr:col>
      <xdr:colOff>981075</xdr:colOff>
      <xdr:row>726</xdr:row>
      <xdr:rowOff>9525</xdr:rowOff>
    </xdr:to>
    <xdr:pic>
      <xdr:nvPicPr>
        <xdr:cNvPr id="5827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726</xdr:row>
      <xdr:rowOff>0</xdr:rowOff>
    </xdr:from>
    <xdr:to>
      <xdr:col>17</xdr:col>
      <xdr:colOff>1000125</xdr:colOff>
      <xdr:row>726</xdr:row>
      <xdr:rowOff>9525</xdr:rowOff>
    </xdr:to>
    <xdr:pic>
      <xdr:nvPicPr>
        <xdr:cNvPr id="5828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726</xdr:row>
      <xdr:rowOff>0</xdr:rowOff>
    </xdr:from>
    <xdr:to>
      <xdr:col>17</xdr:col>
      <xdr:colOff>1019175</xdr:colOff>
      <xdr:row>726</xdr:row>
      <xdr:rowOff>9525</xdr:rowOff>
    </xdr:to>
    <xdr:pic>
      <xdr:nvPicPr>
        <xdr:cNvPr id="5829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726</xdr:row>
      <xdr:rowOff>0</xdr:rowOff>
    </xdr:from>
    <xdr:to>
      <xdr:col>17</xdr:col>
      <xdr:colOff>1038225</xdr:colOff>
      <xdr:row>726</xdr:row>
      <xdr:rowOff>9525</xdr:rowOff>
    </xdr:to>
    <xdr:pic>
      <xdr:nvPicPr>
        <xdr:cNvPr id="5830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726</xdr:row>
      <xdr:rowOff>0</xdr:rowOff>
    </xdr:from>
    <xdr:to>
      <xdr:col>17</xdr:col>
      <xdr:colOff>1057275</xdr:colOff>
      <xdr:row>726</xdr:row>
      <xdr:rowOff>9525</xdr:rowOff>
    </xdr:to>
    <xdr:pic>
      <xdr:nvPicPr>
        <xdr:cNvPr id="5831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726</xdr:row>
      <xdr:rowOff>0</xdr:rowOff>
    </xdr:from>
    <xdr:to>
      <xdr:col>17</xdr:col>
      <xdr:colOff>1076325</xdr:colOff>
      <xdr:row>726</xdr:row>
      <xdr:rowOff>9525</xdr:rowOff>
    </xdr:to>
    <xdr:pic>
      <xdr:nvPicPr>
        <xdr:cNvPr id="5832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726</xdr:row>
      <xdr:rowOff>0</xdr:rowOff>
    </xdr:from>
    <xdr:to>
      <xdr:col>17</xdr:col>
      <xdr:colOff>1095375</xdr:colOff>
      <xdr:row>726</xdr:row>
      <xdr:rowOff>9525</xdr:rowOff>
    </xdr:to>
    <xdr:pic>
      <xdr:nvPicPr>
        <xdr:cNvPr id="5833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726</xdr:row>
      <xdr:rowOff>0</xdr:rowOff>
    </xdr:from>
    <xdr:to>
      <xdr:col>17</xdr:col>
      <xdr:colOff>1114425</xdr:colOff>
      <xdr:row>726</xdr:row>
      <xdr:rowOff>9525</xdr:rowOff>
    </xdr:to>
    <xdr:pic>
      <xdr:nvPicPr>
        <xdr:cNvPr id="5834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726</xdr:row>
      <xdr:rowOff>0</xdr:rowOff>
    </xdr:from>
    <xdr:to>
      <xdr:col>17</xdr:col>
      <xdr:colOff>1133475</xdr:colOff>
      <xdr:row>726</xdr:row>
      <xdr:rowOff>9525</xdr:rowOff>
    </xdr:to>
    <xdr:pic>
      <xdr:nvPicPr>
        <xdr:cNvPr id="5835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726</xdr:row>
      <xdr:rowOff>0</xdr:rowOff>
    </xdr:from>
    <xdr:to>
      <xdr:col>17</xdr:col>
      <xdr:colOff>1152525</xdr:colOff>
      <xdr:row>726</xdr:row>
      <xdr:rowOff>9525</xdr:rowOff>
    </xdr:to>
    <xdr:pic>
      <xdr:nvPicPr>
        <xdr:cNvPr id="5836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726</xdr:row>
      <xdr:rowOff>0</xdr:rowOff>
    </xdr:from>
    <xdr:to>
      <xdr:col>17</xdr:col>
      <xdr:colOff>1171575</xdr:colOff>
      <xdr:row>726</xdr:row>
      <xdr:rowOff>9525</xdr:rowOff>
    </xdr:to>
    <xdr:pic>
      <xdr:nvPicPr>
        <xdr:cNvPr id="5837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726</xdr:row>
      <xdr:rowOff>0</xdr:rowOff>
    </xdr:from>
    <xdr:to>
      <xdr:col>17</xdr:col>
      <xdr:colOff>1190625</xdr:colOff>
      <xdr:row>726</xdr:row>
      <xdr:rowOff>9525</xdr:rowOff>
    </xdr:to>
    <xdr:pic>
      <xdr:nvPicPr>
        <xdr:cNvPr id="5838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726</xdr:row>
      <xdr:rowOff>0</xdr:rowOff>
    </xdr:from>
    <xdr:to>
      <xdr:col>17</xdr:col>
      <xdr:colOff>1209675</xdr:colOff>
      <xdr:row>726</xdr:row>
      <xdr:rowOff>9525</xdr:rowOff>
    </xdr:to>
    <xdr:pic>
      <xdr:nvPicPr>
        <xdr:cNvPr id="5839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726</xdr:row>
      <xdr:rowOff>0</xdr:rowOff>
    </xdr:from>
    <xdr:to>
      <xdr:col>17</xdr:col>
      <xdr:colOff>1228725</xdr:colOff>
      <xdr:row>726</xdr:row>
      <xdr:rowOff>9525</xdr:rowOff>
    </xdr:to>
    <xdr:pic>
      <xdr:nvPicPr>
        <xdr:cNvPr id="5840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726</xdr:row>
      <xdr:rowOff>0</xdr:rowOff>
    </xdr:from>
    <xdr:to>
      <xdr:col>17</xdr:col>
      <xdr:colOff>1247775</xdr:colOff>
      <xdr:row>726</xdr:row>
      <xdr:rowOff>9525</xdr:rowOff>
    </xdr:to>
    <xdr:pic>
      <xdr:nvPicPr>
        <xdr:cNvPr id="5841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726</xdr:row>
      <xdr:rowOff>0</xdr:rowOff>
    </xdr:from>
    <xdr:to>
      <xdr:col>17</xdr:col>
      <xdr:colOff>1266825</xdr:colOff>
      <xdr:row>726</xdr:row>
      <xdr:rowOff>9525</xdr:rowOff>
    </xdr:to>
    <xdr:pic>
      <xdr:nvPicPr>
        <xdr:cNvPr id="5842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726</xdr:row>
      <xdr:rowOff>0</xdr:rowOff>
    </xdr:from>
    <xdr:to>
      <xdr:col>17</xdr:col>
      <xdr:colOff>1285875</xdr:colOff>
      <xdr:row>726</xdr:row>
      <xdr:rowOff>9525</xdr:rowOff>
    </xdr:to>
    <xdr:pic>
      <xdr:nvPicPr>
        <xdr:cNvPr id="5843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726</xdr:row>
      <xdr:rowOff>0</xdr:rowOff>
    </xdr:from>
    <xdr:to>
      <xdr:col>17</xdr:col>
      <xdr:colOff>1304925</xdr:colOff>
      <xdr:row>726</xdr:row>
      <xdr:rowOff>9525</xdr:rowOff>
    </xdr:to>
    <xdr:pic>
      <xdr:nvPicPr>
        <xdr:cNvPr id="5844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726</xdr:row>
      <xdr:rowOff>0</xdr:rowOff>
    </xdr:from>
    <xdr:to>
      <xdr:col>17</xdr:col>
      <xdr:colOff>1323975</xdr:colOff>
      <xdr:row>726</xdr:row>
      <xdr:rowOff>9525</xdr:rowOff>
    </xdr:to>
    <xdr:pic>
      <xdr:nvPicPr>
        <xdr:cNvPr id="5845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726</xdr:row>
      <xdr:rowOff>0</xdr:rowOff>
    </xdr:from>
    <xdr:to>
      <xdr:col>17</xdr:col>
      <xdr:colOff>1343025</xdr:colOff>
      <xdr:row>726</xdr:row>
      <xdr:rowOff>9525</xdr:rowOff>
    </xdr:to>
    <xdr:pic>
      <xdr:nvPicPr>
        <xdr:cNvPr id="5846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726</xdr:row>
      <xdr:rowOff>0</xdr:rowOff>
    </xdr:from>
    <xdr:to>
      <xdr:col>17</xdr:col>
      <xdr:colOff>1362075</xdr:colOff>
      <xdr:row>726</xdr:row>
      <xdr:rowOff>9525</xdr:rowOff>
    </xdr:to>
    <xdr:pic>
      <xdr:nvPicPr>
        <xdr:cNvPr id="5847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726</xdr:row>
      <xdr:rowOff>0</xdr:rowOff>
    </xdr:from>
    <xdr:to>
      <xdr:col>17</xdr:col>
      <xdr:colOff>1381125</xdr:colOff>
      <xdr:row>726</xdr:row>
      <xdr:rowOff>9525</xdr:rowOff>
    </xdr:to>
    <xdr:pic>
      <xdr:nvPicPr>
        <xdr:cNvPr id="5848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726</xdr:row>
      <xdr:rowOff>0</xdr:rowOff>
    </xdr:from>
    <xdr:to>
      <xdr:col>17</xdr:col>
      <xdr:colOff>1400175</xdr:colOff>
      <xdr:row>726</xdr:row>
      <xdr:rowOff>9525</xdr:rowOff>
    </xdr:to>
    <xdr:pic>
      <xdr:nvPicPr>
        <xdr:cNvPr id="5849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726</xdr:row>
      <xdr:rowOff>0</xdr:rowOff>
    </xdr:from>
    <xdr:to>
      <xdr:col>18</xdr:col>
      <xdr:colOff>0</xdr:colOff>
      <xdr:row>726</xdr:row>
      <xdr:rowOff>9525</xdr:rowOff>
    </xdr:to>
    <xdr:pic>
      <xdr:nvPicPr>
        <xdr:cNvPr id="5850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851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852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853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854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855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856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857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858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859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860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861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862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5863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5864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5865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5866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5867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5868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5869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5870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5871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9525</xdr:colOff>
      <xdr:row>57</xdr:row>
      <xdr:rowOff>9525</xdr:rowOff>
    </xdr:to>
    <xdr:pic>
      <xdr:nvPicPr>
        <xdr:cNvPr id="5872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57</xdr:row>
      <xdr:rowOff>0</xdr:rowOff>
    </xdr:from>
    <xdr:to>
      <xdr:col>17</xdr:col>
      <xdr:colOff>28575</xdr:colOff>
      <xdr:row>57</xdr:row>
      <xdr:rowOff>9525</xdr:rowOff>
    </xdr:to>
    <xdr:pic>
      <xdr:nvPicPr>
        <xdr:cNvPr id="5873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57</xdr:row>
      <xdr:rowOff>0</xdr:rowOff>
    </xdr:from>
    <xdr:to>
      <xdr:col>17</xdr:col>
      <xdr:colOff>47625</xdr:colOff>
      <xdr:row>57</xdr:row>
      <xdr:rowOff>9525</xdr:rowOff>
    </xdr:to>
    <xdr:pic>
      <xdr:nvPicPr>
        <xdr:cNvPr id="5874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57</xdr:row>
      <xdr:rowOff>0</xdr:rowOff>
    </xdr:from>
    <xdr:to>
      <xdr:col>17</xdr:col>
      <xdr:colOff>66675</xdr:colOff>
      <xdr:row>57</xdr:row>
      <xdr:rowOff>9525</xdr:rowOff>
    </xdr:to>
    <xdr:pic>
      <xdr:nvPicPr>
        <xdr:cNvPr id="5875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57</xdr:row>
      <xdr:rowOff>0</xdr:rowOff>
    </xdr:from>
    <xdr:to>
      <xdr:col>17</xdr:col>
      <xdr:colOff>85725</xdr:colOff>
      <xdr:row>57</xdr:row>
      <xdr:rowOff>9525</xdr:rowOff>
    </xdr:to>
    <xdr:pic>
      <xdr:nvPicPr>
        <xdr:cNvPr id="5876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57</xdr:row>
      <xdr:rowOff>0</xdr:rowOff>
    </xdr:from>
    <xdr:to>
      <xdr:col>17</xdr:col>
      <xdr:colOff>104775</xdr:colOff>
      <xdr:row>57</xdr:row>
      <xdr:rowOff>9525</xdr:rowOff>
    </xdr:to>
    <xdr:pic>
      <xdr:nvPicPr>
        <xdr:cNvPr id="5877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57</xdr:row>
      <xdr:rowOff>0</xdr:rowOff>
    </xdr:from>
    <xdr:to>
      <xdr:col>17</xdr:col>
      <xdr:colOff>123825</xdr:colOff>
      <xdr:row>57</xdr:row>
      <xdr:rowOff>9525</xdr:rowOff>
    </xdr:to>
    <xdr:pic>
      <xdr:nvPicPr>
        <xdr:cNvPr id="5878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57</xdr:row>
      <xdr:rowOff>0</xdr:rowOff>
    </xdr:from>
    <xdr:to>
      <xdr:col>17</xdr:col>
      <xdr:colOff>142875</xdr:colOff>
      <xdr:row>57</xdr:row>
      <xdr:rowOff>9525</xdr:rowOff>
    </xdr:to>
    <xdr:pic>
      <xdr:nvPicPr>
        <xdr:cNvPr id="5879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57</xdr:row>
      <xdr:rowOff>0</xdr:rowOff>
    </xdr:from>
    <xdr:to>
      <xdr:col>17</xdr:col>
      <xdr:colOff>161925</xdr:colOff>
      <xdr:row>57</xdr:row>
      <xdr:rowOff>9525</xdr:rowOff>
    </xdr:to>
    <xdr:pic>
      <xdr:nvPicPr>
        <xdr:cNvPr id="5880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57</xdr:row>
      <xdr:rowOff>0</xdr:rowOff>
    </xdr:from>
    <xdr:to>
      <xdr:col>17</xdr:col>
      <xdr:colOff>180975</xdr:colOff>
      <xdr:row>57</xdr:row>
      <xdr:rowOff>9525</xdr:rowOff>
    </xdr:to>
    <xdr:pic>
      <xdr:nvPicPr>
        <xdr:cNvPr id="5881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57</xdr:row>
      <xdr:rowOff>0</xdr:rowOff>
    </xdr:from>
    <xdr:to>
      <xdr:col>17</xdr:col>
      <xdr:colOff>200025</xdr:colOff>
      <xdr:row>57</xdr:row>
      <xdr:rowOff>9525</xdr:rowOff>
    </xdr:to>
    <xdr:pic>
      <xdr:nvPicPr>
        <xdr:cNvPr id="5882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57</xdr:row>
      <xdr:rowOff>0</xdr:rowOff>
    </xdr:from>
    <xdr:to>
      <xdr:col>17</xdr:col>
      <xdr:colOff>219075</xdr:colOff>
      <xdr:row>57</xdr:row>
      <xdr:rowOff>9525</xdr:rowOff>
    </xdr:to>
    <xdr:pic>
      <xdr:nvPicPr>
        <xdr:cNvPr id="5883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57</xdr:row>
      <xdr:rowOff>0</xdr:rowOff>
    </xdr:from>
    <xdr:to>
      <xdr:col>17</xdr:col>
      <xdr:colOff>238125</xdr:colOff>
      <xdr:row>57</xdr:row>
      <xdr:rowOff>9525</xdr:rowOff>
    </xdr:to>
    <xdr:pic>
      <xdr:nvPicPr>
        <xdr:cNvPr id="5884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57</xdr:row>
      <xdr:rowOff>0</xdr:rowOff>
    </xdr:from>
    <xdr:to>
      <xdr:col>17</xdr:col>
      <xdr:colOff>257175</xdr:colOff>
      <xdr:row>57</xdr:row>
      <xdr:rowOff>9525</xdr:rowOff>
    </xdr:to>
    <xdr:pic>
      <xdr:nvPicPr>
        <xdr:cNvPr id="5885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57</xdr:row>
      <xdr:rowOff>0</xdr:rowOff>
    </xdr:from>
    <xdr:to>
      <xdr:col>17</xdr:col>
      <xdr:colOff>276225</xdr:colOff>
      <xdr:row>57</xdr:row>
      <xdr:rowOff>9525</xdr:rowOff>
    </xdr:to>
    <xdr:pic>
      <xdr:nvPicPr>
        <xdr:cNvPr id="5886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57</xdr:row>
      <xdr:rowOff>0</xdr:rowOff>
    </xdr:from>
    <xdr:to>
      <xdr:col>17</xdr:col>
      <xdr:colOff>295275</xdr:colOff>
      <xdr:row>57</xdr:row>
      <xdr:rowOff>9525</xdr:rowOff>
    </xdr:to>
    <xdr:pic>
      <xdr:nvPicPr>
        <xdr:cNvPr id="5887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57</xdr:row>
      <xdr:rowOff>0</xdr:rowOff>
    </xdr:from>
    <xdr:to>
      <xdr:col>17</xdr:col>
      <xdr:colOff>314325</xdr:colOff>
      <xdr:row>57</xdr:row>
      <xdr:rowOff>9525</xdr:rowOff>
    </xdr:to>
    <xdr:pic>
      <xdr:nvPicPr>
        <xdr:cNvPr id="5888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57</xdr:row>
      <xdr:rowOff>0</xdr:rowOff>
    </xdr:from>
    <xdr:to>
      <xdr:col>17</xdr:col>
      <xdr:colOff>333375</xdr:colOff>
      <xdr:row>57</xdr:row>
      <xdr:rowOff>9525</xdr:rowOff>
    </xdr:to>
    <xdr:pic>
      <xdr:nvPicPr>
        <xdr:cNvPr id="5889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57</xdr:row>
      <xdr:rowOff>0</xdr:rowOff>
    </xdr:from>
    <xdr:to>
      <xdr:col>17</xdr:col>
      <xdr:colOff>352425</xdr:colOff>
      <xdr:row>57</xdr:row>
      <xdr:rowOff>9525</xdr:rowOff>
    </xdr:to>
    <xdr:pic>
      <xdr:nvPicPr>
        <xdr:cNvPr id="5890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57</xdr:row>
      <xdr:rowOff>0</xdr:rowOff>
    </xdr:from>
    <xdr:to>
      <xdr:col>17</xdr:col>
      <xdr:colOff>371475</xdr:colOff>
      <xdr:row>57</xdr:row>
      <xdr:rowOff>9525</xdr:rowOff>
    </xdr:to>
    <xdr:pic>
      <xdr:nvPicPr>
        <xdr:cNvPr id="5891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57</xdr:row>
      <xdr:rowOff>0</xdr:rowOff>
    </xdr:from>
    <xdr:to>
      <xdr:col>17</xdr:col>
      <xdr:colOff>390525</xdr:colOff>
      <xdr:row>57</xdr:row>
      <xdr:rowOff>9525</xdr:rowOff>
    </xdr:to>
    <xdr:pic>
      <xdr:nvPicPr>
        <xdr:cNvPr id="5892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57</xdr:row>
      <xdr:rowOff>0</xdr:rowOff>
    </xdr:from>
    <xdr:to>
      <xdr:col>17</xdr:col>
      <xdr:colOff>409575</xdr:colOff>
      <xdr:row>57</xdr:row>
      <xdr:rowOff>9525</xdr:rowOff>
    </xdr:to>
    <xdr:pic>
      <xdr:nvPicPr>
        <xdr:cNvPr id="5893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57</xdr:row>
      <xdr:rowOff>0</xdr:rowOff>
    </xdr:from>
    <xdr:to>
      <xdr:col>17</xdr:col>
      <xdr:colOff>428625</xdr:colOff>
      <xdr:row>57</xdr:row>
      <xdr:rowOff>9525</xdr:rowOff>
    </xdr:to>
    <xdr:pic>
      <xdr:nvPicPr>
        <xdr:cNvPr id="5894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57</xdr:row>
      <xdr:rowOff>0</xdr:rowOff>
    </xdr:from>
    <xdr:to>
      <xdr:col>17</xdr:col>
      <xdr:colOff>447675</xdr:colOff>
      <xdr:row>57</xdr:row>
      <xdr:rowOff>9525</xdr:rowOff>
    </xdr:to>
    <xdr:pic>
      <xdr:nvPicPr>
        <xdr:cNvPr id="5895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57</xdr:row>
      <xdr:rowOff>0</xdr:rowOff>
    </xdr:from>
    <xdr:to>
      <xdr:col>17</xdr:col>
      <xdr:colOff>466725</xdr:colOff>
      <xdr:row>57</xdr:row>
      <xdr:rowOff>9525</xdr:rowOff>
    </xdr:to>
    <xdr:pic>
      <xdr:nvPicPr>
        <xdr:cNvPr id="5896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57</xdr:row>
      <xdr:rowOff>0</xdr:rowOff>
    </xdr:from>
    <xdr:to>
      <xdr:col>17</xdr:col>
      <xdr:colOff>485775</xdr:colOff>
      <xdr:row>57</xdr:row>
      <xdr:rowOff>9525</xdr:rowOff>
    </xdr:to>
    <xdr:pic>
      <xdr:nvPicPr>
        <xdr:cNvPr id="5897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57</xdr:row>
      <xdr:rowOff>0</xdr:rowOff>
    </xdr:from>
    <xdr:to>
      <xdr:col>17</xdr:col>
      <xdr:colOff>504825</xdr:colOff>
      <xdr:row>57</xdr:row>
      <xdr:rowOff>9525</xdr:rowOff>
    </xdr:to>
    <xdr:pic>
      <xdr:nvPicPr>
        <xdr:cNvPr id="5898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57</xdr:row>
      <xdr:rowOff>0</xdr:rowOff>
    </xdr:from>
    <xdr:to>
      <xdr:col>17</xdr:col>
      <xdr:colOff>523875</xdr:colOff>
      <xdr:row>57</xdr:row>
      <xdr:rowOff>9525</xdr:rowOff>
    </xdr:to>
    <xdr:pic>
      <xdr:nvPicPr>
        <xdr:cNvPr id="5899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57</xdr:row>
      <xdr:rowOff>0</xdr:rowOff>
    </xdr:from>
    <xdr:to>
      <xdr:col>17</xdr:col>
      <xdr:colOff>542925</xdr:colOff>
      <xdr:row>57</xdr:row>
      <xdr:rowOff>9525</xdr:rowOff>
    </xdr:to>
    <xdr:pic>
      <xdr:nvPicPr>
        <xdr:cNvPr id="5900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57</xdr:row>
      <xdr:rowOff>0</xdr:rowOff>
    </xdr:from>
    <xdr:to>
      <xdr:col>17</xdr:col>
      <xdr:colOff>561975</xdr:colOff>
      <xdr:row>57</xdr:row>
      <xdr:rowOff>9525</xdr:rowOff>
    </xdr:to>
    <xdr:pic>
      <xdr:nvPicPr>
        <xdr:cNvPr id="5901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57</xdr:row>
      <xdr:rowOff>0</xdr:rowOff>
    </xdr:from>
    <xdr:to>
      <xdr:col>17</xdr:col>
      <xdr:colOff>581025</xdr:colOff>
      <xdr:row>57</xdr:row>
      <xdr:rowOff>9525</xdr:rowOff>
    </xdr:to>
    <xdr:pic>
      <xdr:nvPicPr>
        <xdr:cNvPr id="5902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57</xdr:row>
      <xdr:rowOff>0</xdr:rowOff>
    </xdr:from>
    <xdr:to>
      <xdr:col>17</xdr:col>
      <xdr:colOff>600075</xdr:colOff>
      <xdr:row>57</xdr:row>
      <xdr:rowOff>9525</xdr:rowOff>
    </xdr:to>
    <xdr:pic>
      <xdr:nvPicPr>
        <xdr:cNvPr id="5903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57</xdr:row>
      <xdr:rowOff>0</xdr:rowOff>
    </xdr:from>
    <xdr:to>
      <xdr:col>17</xdr:col>
      <xdr:colOff>619125</xdr:colOff>
      <xdr:row>57</xdr:row>
      <xdr:rowOff>9525</xdr:rowOff>
    </xdr:to>
    <xdr:pic>
      <xdr:nvPicPr>
        <xdr:cNvPr id="5904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57</xdr:row>
      <xdr:rowOff>0</xdr:rowOff>
    </xdr:from>
    <xdr:to>
      <xdr:col>17</xdr:col>
      <xdr:colOff>638175</xdr:colOff>
      <xdr:row>57</xdr:row>
      <xdr:rowOff>9525</xdr:rowOff>
    </xdr:to>
    <xdr:pic>
      <xdr:nvPicPr>
        <xdr:cNvPr id="5905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57</xdr:row>
      <xdr:rowOff>0</xdr:rowOff>
    </xdr:from>
    <xdr:to>
      <xdr:col>17</xdr:col>
      <xdr:colOff>657225</xdr:colOff>
      <xdr:row>57</xdr:row>
      <xdr:rowOff>9525</xdr:rowOff>
    </xdr:to>
    <xdr:pic>
      <xdr:nvPicPr>
        <xdr:cNvPr id="5906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57</xdr:row>
      <xdr:rowOff>0</xdr:rowOff>
    </xdr:from>
    <xdr:to>
      <xdr:col>17</xdr:col>
      <xdr:colOff>676275</xdr:colOff>
      <xdr:row>57</xdr:row>
      <xdr:rowOff>9525</xdr:rowOff>
    </xdr:to>
    <xdr:pic>
      <xdr:nvPicPr>
        <xdr:cNvPr id="5907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57</xdr:row>
      <xdr:rowOff>0</xdr:rowOff>
    </xdr:from>
    <xdr:to>
      <xdr:col>17</xdr:col>
      <xdr:colOff>695325</xdr:colOff>
      <xdr:row>57</xdr:row>
      <xdr:rowOff>9525</xdr:rowOff>
    </xdr:to>
    <xdr:pic>
      <xdr:nvPicPr>
        <xdr:cNvPr id="5908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57</xdr:row>
      <xdr:rowOff>0</xdr:rowOff>
    </xdr:from>
    <xdr:to>
      <xdr:col>17</xdr:col>
      <xdr:colOff>714375</xdr:colOff>
      <xdr:row>57</xdr:row>
      <xdr:rowOff>9525</xdr:rowOff>
    </xdr:to>
    <xdr:pic>
      <xdr:nvPicPr>
        <xdr:cNvPr id="5909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57</xdr:row>
      <xdr:rowOff>0</xdr:rowOff>
    </xdr:from>
    <xdr:to>
      <xdr:col>17</xdr:col>
      <xdr:colOff>733425</xdr:colOff>
      <xdr:row>57</xdr:row>
      <xdr:rowOff>9525</xdr:rowOff>
    </xdr:to>
    <xdr:pic>
      <xdr:nvPicPr>
        <xdr:cNvPr id="5910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57</xdr:row>
      <xdr:rowOff>0</xdr:rowOff>
    </xdr:from>
    <xdr:to>
      <xdr:col>17</xdr:col>
      <xdr:colOff>752475</xdr:colOff>
      <xdr:row>57</xdr:row>
      <xdr:rowOff>9525</xdr:rowOff>
    </xdr:to>
    <xdr:pic>
      <xdr:nvPicPr>
        <xdr:cNvPr id="5911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57</xdr:row>
      <xdr:rowOff>0</xdr:rowOff>
    </xdr:from>
    <xdr:to>
      <xdr:col>17</xdr:col>
      <xdr:colOff>771525</xdr:colOff>
      <xdr:row>57</xdr:row>
      <xdr:rowOff>9525</xdr:rowOff>
    </xdr:to>
    <xdr:pic>
      <xdr:nvPicPr>
        <xdr:cNvPr id="5912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57</xdr:row>
      <xdr:rowOff>0</xdr:rowOff>
    </xdr:from>
    <xdr:to>
      <xdr:col>17</xdr:col>
      <xdr:colOff>790575</xdr:colOff>
      <xdr:row>57</xdr:row>
      <xdr:rowOff>9525</xdr:rowOff>
    </xdr:to>
    <xdr:pic>
      <xdr:nvPicPr>
        <xdr:cNvPr id="5913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57</xdr:row>
      <xdr:rowOff>0</xdr:rowOff>
    </xdr:from>
    <xdr:to>
      <xdr:col>17</xdr:col>
      <xdr:colOff>809625</xdr:colOff>
      <xdr:row>57</xdr:row>
      <xdr:rowOff>9525</xdr:rowOff>
    </xdr:to>
    <xdr:pic>
      <xdr:nvPicPr>
        <xdr:cNvPr id="5914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57</xdr:row>
      <xdr:rowOff>0</xdr:rowOff>
    </xdr:from>
    <xdr:to>
      <xdr:col>17</xdr:col>
      <xdr:colOff>828675</xdr:colOff>
      <xdr:row>57</xdr:row>
      <xdr:rowOff>9525</xdr:rowOff>
    </xdr:to>
    <xdr:pic>
      <xdr:nvPicPr>
        <xdr:cNvPr id="5915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57</xdr:row>
      <xdr:rowOff>0</xdr:rowOff>
    </xdr:from>
    <xdr:to>
      <xdr:col>17</xdr:col>
      <xdr:colOff>847725</xdr:colOff>
      <xdr:row>57</xdr:row>
      <xdr:rowOff>9525</xdr:rowOff>
    </xdr:to>
    <xdr:pic>
      <xdr:nvPicPr>
        <xdr:cNvPr id="5916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57</xdr:row>
      <xdr:rowOff>0</xdr:rowOff>
    </xdr:from>
    <xdr:to>
      <xdr:col>17</xdr:col>
      <xdr:colOff>866775</xdr:colOff>
      <xdr:row>57</xdr:row>
      <xdr:rowOff>9525</xdr:rowOff>
    </xdr:to>
    <xdr:pic>
      <xdr:nvPicPr>
        <xdr:cNvPr id="5917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57</xdr:row>
      <xdr:rowOff>0</xdr:rowOff>
    </xdr:from>
    <xdr:to>
      <xdr:col>17</xdr:col>
      <xdr:colOff>885825</xdr:colOff>
      <xdr:row>57</xdr:row>
      <xdr:rowOff>9525</xdr:rowOff>
    </xdr:to>
    <xdr:pic>
      <xdr:nvPicPr>
        <xdr:cNvPr id="5918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57</xdr:row>
      <xdr:rowOff>0</xdr:rowOff>
    </xdr:from>
    <xdr:to>
      <xdr:col>17</xdr:col>
      <xdr:colOff>904875</xdr:colOff>
      <xdr:row>57</xdr:row>
      <xdr:rowOff>9525</xdr:rowOff>
    </xdr:to>
    <xdr:pic>
      <xdr:nvPicPr>
        <xdr:cNvPr id="5919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57</xdr:row>
      <xdr:rowOff>0</xdr:rowOff>
    </xdr:from>
    <xdr:to>
      <xdr:col>17</xdr:col>
      <xdr:colOff>923925</xdr:colOff>
      <xdr:row>57</xdr:row>
      <xdr:rowOff>9525</xdr:rowOff>
    </xdr:to>
    <xdr:pic>
      <xdr:nvPicPr>
        <xdr:cNvPr id="5920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57</xdr:row>
      <xdr:rowOff>0</xdr:rowOff>
    </xdr:from>
    <xdr:to>
      <xdr:col>17</xdr:col>
      <xdr:colOff>942975</xdr:colOff>
      <xdr:row>57</xdr:row>
      <xdr:rowOff>9525</xdr:rowOff>
    </xdr:to>
    <xdr:pic>
      <xdr:nvPicPr>
        <xdr:cNvPr id="5921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57</xdr:row>
      <xdr:rowOff>0</xdr:rowOff>
    </xdr:from>
    <xdr:to>
      <xdr:col>17</xdr:col>
      <xdr:colOff>962025</xdr:colOff>
      <xdr:row>57</xdr:row>
      <xdr:rowOff>9525</xdr:rowOff>
    </xdr:to>
    <xdr:pic>
      <xdr:nvPicPr>
        <xdr:cNvPr id="5922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57</xdr:row>
      <xdr:rowOff>0</xdr:rowOff>
    </xdr:from>
    <xdr:to>
      <xdr:col>17</xdr:col>
      <xdr:colOff>981075</xdr:colOff>
      <xdr:row>57</xdr:row>
      <xdr:rowOff>9525</xdr:rowOff>
    </xdr:to>
    <xdr:pic>
      <xdr:nvPicPr>
        <xdr:cNvPr id="5923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57</xdr:row>
      <xdr:rowOff>0</xdr:rowOff>
    </xdr:from>
    <xdr:to>
      <xdr:col>17</xdr:col>
      <xdr:colOff>1000125</xdr:colOff>
      <xdr:row>57</xdr:row>
      <xdr:rowOff>9525</xdr:rowOff>
    </xdr:to>
    <xdr:pic>
      <xdr:nvPicPr>
        <xdr:cNvPr id="5924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57</xdr:row>
      <xdr:rowOff>0</xdr:rowOff>
    </xdr:from>
    <xdr:to>
      <xdr:col>17</xdr:col>
      <xdr:colOff>1019175</xdr:colOff>
      <xdr:row>57</xdr:row>
      <xdr:rowOff>9525</xdr:rowOff>
    </xdr:to>
    <xdr:pic>
      <xdr:nvPicPr>
        <xdr:cNvPr id="5925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57</xdr:row>
      <xdr:rowOff>0</xdr:rowOff>
    </xdr:from>
    <xdr:to>
      <xdr:col>17</xdr:col>
      <xdr:colOff>1038225</xdr:colOff>
      <xdr:row>57</xdr:row>
      <xdr:rowOff>9525</xdr:rowOff>
    </xdr:to>
    <xdr:pic>
      <xdr:nvPicPr>
        <xdr:cNvPr id="5926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57</xdr:row>
      <xdr:rowOff>0</xdr:rowOff>
    </xdr:from>
    <xdr:to>
      <xdr:col>17</xdr:col>
      <xdr:colOff>1057275</xdr:colOff>
      <xdr:row>57</xdr:row>
      <xdr:rowOff>9525</xdr:rowOff>
    </xdr:to>
    <xdr:pic>
      <xdr:nvPicPr>
        <xdr:cNvPr id="5927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57</xdr:row>
      <xdr:rowOff>0</xdr:rowOff>
    </xdr:from>
    <xdr:to>
      <xdr:col>17</xdr:col>
      <xdr:colOff>1076325</xdr:colOff>
      <xdr:row>57</xdr:row>
      <xdr:rowOff>9525</xdr:rowOff>
    </xdr:to>
    <xdr:pic>
      <xdr:nvPicPr>
        <xdr:cNvPr id="5928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57</xdr:row>
      <xdr:rowOff>0</xdr:rowOff>
    </xdr:from>
    <xdr:to>
      <xdr:col>17</xdr:col>
      <xdr:colOff>1095375</xdr:colOff>
      <xdr:row>57</xdr:row>
      <xdr:rowOff>9525</xdr:rowOff>
    </xdr:to>
    <xdr:pic>
      <xdr:nvPicPr>
        <xdr:cNvPr id="5929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57</xdr:row>
      <xdr:rowOff>0</xdr:rowOff>
    </xdr:from>
    <xdr:to>
      <xdr:col>17</xdr:col>
      <xdr:colOff>1114425</xdr:colOff>
      <xdr:row>57</xdr:row>
      <xdr:rowOff>9525</xdr:rowOff>
    </xdr:to>
    <xdr:pic>
      <xdr:nvPicPr>
        <xdr:cNvPr id="5930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57</xdr:row>
      <xdr:rowOff>0</xdr:rowOff>
    </xdr:from>
    <xdr:to>
      <xdr:col>17</xdr:col>
      <xdr:colOff>1133475</xdr:colOff>
      <xdr:row>57</xdr:row>
      <xdr:rowOff>9525</xdr:rowOff>
    </xdr:to>
    <xdr:pic>
      <xdr:nvPicPr>
        <xdr:cNvPr id="5931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57</xdr:row>
      <xdr:rowOff>0</xdr:rowOff>
    </xdr:from>
    <xdr:to>
      <xdr:col>17</xdr:col>
      <xdr:colOff>1152525</xdr:colOff>
      <xdr:row>57</xdr:row>
      <xdr:rowOff>9525</xdr:rowOff>
    </xdr:to>
    <xdr:pic>
      <xdr:nvPicPr>
        <xdr:cNvPr id="5932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57</xdr:row>
      <xdr:rowOff>0</xdr:rowOff>
    </xdr:from>
    <xdr:to>
      <xdr:col>17</xdr:col>
      <xdr:colOff>1171575</xdr:colOff>
      <xdr:row>57</xdr:row>
      <xdr:rowOff>9525</xdr:rowOff>
    </xdr:to>
    <xdr:pic>
      <xdr:nvPicPr>
        <xdr:cNvPr id="5933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57</xdr:row>
      <xdr:rowOff>0</xdr:rowOff>
    </xdr:from>
    <xdr:to>
      <xdr:col>17</xdr:col>
      <xdr:colOff>1190625</xdr:colOff>
      <xdr:row>57</xdr:row>
      <xdr:rowOff>9525</xdr:rowOff>
    </xdr:to>
    <xdr:pic>
      <xdr:nvPicPr>
        <xdr:cNvPr id="5934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57</xdr:row>
      <xdr:rowOff>0</xdr:rowOff>
    </xdr:from>
    <xdr:to>
      <xdr:col>17</xdr:col>
      <xdr:colOff>1209675</xdr:colOff>
      <xdr:row>57</xdr:row>
      <xdr:rowOff>9525</xdr:rowOff>
    </xdr:to>
    <xdr:pic>
      <xdr:nvPicPr>
        <xdr:cNvPr id="5935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57</xdr:row>
      <xdr:rowOff>0</xdr:rowOff>
    </xdr:from>
    <xdr:to>
      <xdr:col>17</xdr:col>
      <xdr:colOff>1228725</xdr:colOff>
      <xdr:row>57</xdr:row>
      <xdr:rowOff>9525</xdr:rowOff>
    </xdr:to>
    <xdr:pic>
      <xdr:nvPicPr>
        <xdr:cNvPr id="5936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57</xdr:row>
      <xdr:rowOff>0</xdr:rowOff>
    </xdr:from>
    <xdr:to>
      <xdr:col>17</xdr:col>
      <xdr:colOff>1247775</xdr:colOff>
      <xdr:row>57</xdr:row>
      <xdr:rowOff>9525</xdr:rowOff>
    </xdr:to>
    <xdr:pic>
      <xdr:nvPicPr>
        <xdr:cNvPr id="5937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57</xdr:row>
      <xdr:rowOff>0</xdr:rowOff>
    </xdr:from>
    <xdr:to>
      <xdr:col>17</xdr:col>
      <xdr:colOff>1266825</xdr:colOff>
      <xdr:row>57</xdr:row>
      <xdr:rowOff>9525</xdr:rowOff>
    </xdr:to>
    <xdr:pic>
      <xdr:nvPicPr>
        <xdr:cNvPr id="5938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57</xdr:row>
      <xdr:rowOff>0</xdr:rowOff>
    </xdr:from>
    <xdr:to>
      <xdr:col>17</xdr:col>
      <xdr:colOff>1285875</xdr:colOff>
      <xdr:row>57</xdr:row>
      <xdr:rowOff>9525</xdr:rowOff>
    </xdr:to>
    <xdr:pic>
      <xdr:nvPicPr>
        <xdr:cNvPr id="5939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57</xdr:row>
      <xdr:rowOff>0</xdr:rowOff>
    </xdr:from>
    <xdr:to>
      <xdr:col>17</xdr:col>
      <xdr:colOff>1304925</xdr:colOff>
      <xdr:row>57</xdr:row>
      <xdr:rowOff>9525</xdr:rowOff>
    </xdr:to>
    <xdr:pic>
      <xdr:nvPicPr>
        <xdr:cNvPr id="5940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57</xdr:row>
      <xdr:rowOff>0</xdr:rowOff>
    </xdr:from>
    <xdr:to>
      <xdr:col>17</xdr:col>
      <xdr:colOff>1323975</xdr:colOff>
      <xdr:row>57</xdr:row>
      <xdr:rowOff>9525</xdr:rowOff>
    </xdr:to>
    <xdr:pic>
      <xdr:nvPicPr>
        <xdr:cNvPr id="5941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57</xdr:row>
      <xdr:rowOff>0</xdr:rowOff>
    </xdr:from>
    <xdr:to>
      <xdr:col>17</xdr:col>
      <xdr:colOff>1343025</xdr:colOff>
      <xdr:row>57</xdr:row>
      <xdr:rowOff>9525</xdr:rowOff>
    </xdr:to>
    <xdr:pic>
      <xdr:nvPicPr>
        <xdr:cNvPr id="5942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57</xdr:row>
      <xdr:rowOff>0</xdr:rowOff>
    </xdr:from>
    <xdr:to>
      <xdr:col>17</xdr:col>
      <xdr:colOff>1362075</xdr:colOff>
      <xdr:row>57</xdr:row>
      <xdr:rowOff>9525</xdr:rowOff>
    </xdr:to>
    <xdr:pic>
      <xdr:nvPicPr>
        <xdr:cNvPr id="5943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57</xdr:row>
      <xdr:rowOff>0</xdr:rowOff>
    </xdr:from>
    <xdr:to>
      <xdr:col>17</xdr:col>
      <xdr:colOff>1381125</xdr:colOff>
      <xdr:row>57</xdr:row>
      <xdr:rowOff>9525</xdr:rowOff>
    </xdr:to>
    <xdr:pic>
      <xdr:nvPicPr>
        <xdr:cNvPr id="5944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57</xdr:row>
      <xdr:rowOff>0</xdr:rowOff>
    </xdr:from>
    <xdr:to>
      <xdr:col>17</xdr:col>
      <xdr:colOff>1400175</xdr:colOff>
      <xdr:row>57</xdr:row>
      <xdr:rowOff>9525</xdr:rowOff>
    </xdr:to>
    <xdr:pic>
      <xdr:nvPicPr>
        <xdr:cNvPr id="5945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57</xdr:row>
      <xdr:rowOff>0</xdr:rowOff>
    </xdr:from>
    <xdr:to>
      <xdr:col>18</xdr:col>
      <xdr:colOff>0</xdr:colOff>
      <xdr:row>57</xdr:row>
      <xdr:rowOff>9525</xdr:rowOff>
    </xdr:to>
    <xdr:pic>
      <xdr:nvPicPr>
        <xdr:cNvPr id="5946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947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948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949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950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951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952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953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954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955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956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957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958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5959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5960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5961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5962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5963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5964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5965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5966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5967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5968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5969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5970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5971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5972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5973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5974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597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597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597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597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597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598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598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598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598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598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598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598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598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598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598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599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599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599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599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599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599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599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599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599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599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00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00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002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003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004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005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006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007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008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009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010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011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012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013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014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015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016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017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018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019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020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021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022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023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024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025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026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027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028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029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030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031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032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033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034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03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03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03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03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03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04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04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04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04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04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04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04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04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04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04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05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05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05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05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05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05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05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05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05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05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06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06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06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06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06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06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06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067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068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069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070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071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072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17</xdr:col>
      <xdr:colOff>9525</xdr:colOff>
      <xdr:row>76</xdr:row>
      <xdr:rowOff>9525</xdr:rowOff>
    </xdr:to>
    <xdr:pic>
      <xdr:nvPicPr>
        <xdr:cNvPr id="6073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76</xdr:row>
      <xdr:rowOff>0</xdr:rowOff>
    </xdr:from>
    <xdr:to>
      <xdr:col>17</xdr:col>
      <xdr:colOff>28575</xdr:colOff>
      <xdr:row>76</xdr:row>
      <xdr:rowOff>9525</xdr:rowOff>
    </xdr:to>
    <xdr:pic>
      <xdr:nvPicPr>
        <xdr:cNvPr id="6074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76</xdr:row>
      <xdr:rowOff>0</xdr:rowOff>
    </xdr:from>
    <xdr:to>
      <xdr:col>17</xdr:col>
      <xdr:colOff>47625</xdr:colOff>
      <xdr:row>76</xdr:row>
      <xdr:rowOff>9525</xdr:rowOff>
    </xdr:to>
    <xdr:pic>
      <xdr:nvPicPr>
        <xdr:cNvPr id="6075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76</xdr:row>
      <xdr:rowOff>0</xdr:rowOff>
    </xdr:from>
    <xdr:to>
      <xdr:col>17</xdr:col>
      <xdr:colOff>66675</xdr:colOff>
      <xdr:row>76</xdr:row>
      <xdr:rowOff>9525</xdr:rowOff>
    </xdr:to>
    <xdr:pic>
      <xdr:nvPicPr>
        <xdr:cNvPr id="6076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76</xdr:row>
      <xdr:rowOff>0</xdr:rowOff>
    </xdr:from>
    <xdr:to>
      <xdr:col>17</xdr:col>
      <xdr:colOff>85725</xdr:colOff>
      <xdr:row>76</xdr:row>
      <xdr:rowOff>9525</xdr:rowOff>
    </xdr:to>
    <xdr:pic>
      <xdr:nvPicPr>
        <xdr:cNvPr id="6077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76</xdr:row>
      <xdr:rowOff>0</xdr:rowOff>
    </xdr:from>
    <xdr:to>
      <xdr:col>17</xdr:col>
      <xdr:colOff>104775</xdr:colOff>
      <xdr:row>76</xdr:row>
      <xdr:rowOff>9525</xdr:rowOff>
    </xdr:to>
    <xdr:pic>
      <xdr:nvPicPr>
        <xdr:cNvPr id="6078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76</xdr:row>
      <xdr:rowOff>0</xdr:rowOff>
    </xdr:from>
    <xdr:to>
      <xdr:col>17</xdr:col>
      <xdr:colOff>123825</xdr:colOff>
      <xdr:row>76</xdr:row>
      <xdr:rowOff>9525</xdr:rowOff>
    </xdr:to>
    <xdr:pic>
      <xdr:nvPicPr>
        <xdr:cNvPr id="6079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76</xdr:row>
      <xdr:rowOff>0</xdr:rowOff>
    </xdr:from>
    <xdr:to>
      <xdr:col>17</xdr:col>
      <xdr:colOff>142875</xdr:colOff>
      <xdr:row>76</xdr:row>
      <xdr:rowOff>9525</xdr:rowOff>
    </xdr:to>
    <xdr:pic>
      <xdr:nvPicPr>
        <xdr:cNvPr id="6080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76</xdr:row>
      <xdr:rowOff>0</xdr:rowOff>
    </xdr:from>
    <xdr:to>
      <xdr:col>17</xdr:col>
      <xdr:colOff>161925</xdr:colOff>
      <xdr:row>76</xdr:row>
      <xdr:rowOff>9525</xdr:rowOff>
    </xdr:to>
    <xdr:pic>
      <xdr:nvPicPr>
        <xdr:cNvPr id="6081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76</xdr:row>
      <xdr:rowOff>0</xdr:rowOff>
    </xdr:from>
    <xdr:to>
      <xdr:col>17</xdr:col>
      <xdr:colOff>180975</xdr:colOff>
      <xdr:row>76</xdr:row>
      <xdr:rowOff>9525</xdr:rowOff>
    </xdr:to>
    <xdr:pic>
      <xdr:nvPicPr>
        <xdr:cNvPr id="6082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76</xdr:row>
      <xdr:rowOff>0</xdr:rowOff>
    </xdr:from>
    <xdr:to>
      <xdr:col>17</xdr:col>
      <xdr:colOff>200025</xdr:colOff>
      <xdr:row>76</xdr:row>
      <xdr:rowOff>9525</xdr:rowOff>
    </xdr:to>
    <xdr:pic>
      <xdr:nvPicPr>
        <xdr:cNvPr id="6083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76</xdr:row>
      <xdr:rowOff>0</xdr:rowOff>
    </xdr:from>
    <xdr:to>
      <xdr:col>17</xdr:col>
      <xdr:colOff>219075</xdr:colOff>
      <xdr:row>76</xdr:row>
      <xdr:rowOff>9525</xdr:rowOff>
    </xdr:to>
    <xdr:pic>
      <xdr:nvPicPr>
        <xdr:cNvPr id="6084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76</xdr:row>
      <xdr:rowOff>0</xdr:rowOff>
    </xdr:from>
    <xdr:to>
      <xdr:col>17</xdr:col>
      <xdr:colOff>238125</xdr:colOff>
      <xdr:row>76</xdr:row>
      <xdr:rowOff>9525</xdr:rowOff>
    </xdr:to>
    <xdr:pic>
      <xdr:nvPicPr>
        <xdr:cNvPr id="6085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76</xdr:row>
      <xdr:rowOff>0</xdr:rowOff>
    </xdr:from>
    <xdr:to>
      <xdr:col>17</xdr:col>
      <xdr:colOff>257175</xdr:colOff>
      <xdr:row>76</xdr:row>
      <xdr:rowOff>9525</xdr:rowOff>
    </xdr:to>
    <xdr:pic>
      <xdr:nvPicPr>
        <xdr:cNvPr id="6086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76</xdr:row>
      <xdr:rowOff>0</xdr:rowOff>
    </xdr:from>
    <xdr:to>
      <xdr:col>17</xdr:col>
      <xdr:colOff>276225</xdr:colOff>
      <xdr:row>76</xdr:row>
      <xdr:rowOff>9525</xdr:rowOff>
    </xdr:to>
    <xdr:pic>
      <xdr:nvPicPr>
        <xdr:cNvPr id="6087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76</xdr:row>
      <xdr:rowOff>0</xdr:rowOff>
    </xdr:from>
    <xdr:to>
      <xdr:col>17</xdr:col>
      <xdr:colOff>295275</xdr:colOff>
      <xdr:row>76</xdr:row>
      <xdr:rowOff>9525</xdr:rowOff>
    </xdr:to>
    <xdr:pic>
      <xdr:nvPicPr>
        <xdr:cNvPr id="6088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76</xdr:row>
      <xdr:rowOff>0</xdr:rowOff>
    </xdr:from>
    <xdr:to>
      <xdr:col>17</xdr:col>
      <xdr:colOff>314325</xdr:colOff>
      <xdr:row>76</xdr:row>
      <xdr:rowOff>9525</xdr:rowOff>
    </xdr:to>
    <xdr:pic>
      <xdr:nvPicPr>
        <xdr:cNvPr id="6089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76</xdr:row>
      <xdr:rowOff>0</xdr:rowOff>
    </xdr:from>
    <xdr:to>
      <xdr:col>17</xdr:col>
      <xdr:colOff>333375</xdr:colOff>
      <xdr:row>76</xdr:row>
      <xdr:rowOff>9525</xdr:rowOff>
    </xdr:to>
    <xdr:pic>
      <xdr:nvPicPr>
        <xdr:cNvPr id="6090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76</xdr:row>
      <xdr:rowOff>0</xdr:rowOff>
    </xdr:from>
    <xdr:to>
      <xdr:col>17</xdr:col>
      <xdr:colOff>352425</xdr:colOff>
      <xdr:row>76</xdr:row>
      <xdr:rowOff>9525</xdr:rowOff>
    </xdr:to>
    <xdr:pic>
      <xdr:nvPicPr>
        <xdr:cNvPr id="6091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76</xdr:row>
      <xdr:rowOff>0</xdr:rowOff>
    </xdr:from>
    <xdr:to>
      <xdr:col>17</xdr:col>
      <xdr:colOff>371475</xdr:colOff>
      <xdr:row>76</xdr:row>
      <xdr:rowOff>9525</xdr:rowOff>
    </xdr:to>
    <xdr:pic>
      <xdr:nvPicPr>
        <xdr:cNvPr id="6092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76</xdr:row>
      <xdr:rowOff>0</xdr:rowOff>
    </xdr:from>
    <xdr:to>
      <xdr:col>17</xdr:col>
      <xdr:colOff>390525</xdr:colOff>
      <xdr:row>76</xdr:row>
      <xdr:rowOff>9525</xdr:rowOff>
    </xdr:to>
    <xdr:pic>
      <xdr:nvPicPr>
        <xdr:cNvPr id="6093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76</xdr:row>
      <xdr:rowOff>0</xdr:rowOff>
    </xdr:from>
    <xdr:to>
      <xdr:col>17</xdr:col>
      <xdr:colOff>409575</xdr:colOff>
      <xdr:row>76</xdr:row>
      <xdr:rowOff>9525</xdr:rowOff>
    </xdr:to>
    <xdr:pic>
      <xdr:nvPicPr>
        <xdr:cNvPr id="6094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76</xdr:row>
      <xdr:rowOff>0</xdr:rowOff>
    </xdr:from>
    <xdr:to>
      <xdr:col>17</xdr:col>
      <xdr:colOff>428625</xdr:colOff>
      <xdr:row>76</xdr:row>
      <xdr:rowOff>9525</xdr:rowOff>
    </xdr:to>
    <xdr:pic>
      <xdr:nvPicPr>
        <xdr:cNvPr id="6095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76</xdr:row>
      <xdr:rowOff>0</xdr:rowOff>
    </xdr:from>
    <xdr:to>
      <xdr:col>17</xdr:col>
      <xdr:colOff>447675</xdr:colOff>
      <xdr:row>76</xdr:row>
      <xdr:rowOff>9525</xdr:rowOff>
    </xdr:to>
    <xdr:pic>
      <xdr:nvPicPr>
        <xdr:cNvPr id="6096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76</xdr:row>
      <xdr:rowOff>0</xdr:rowOff>
    </xdr:from>
    <xdr:to>
      <xdr:col>17</xdr:col>
      <xdr:colOff>466725</xdr:colOff>
      <xdr:row>76</xdr:row>
      <xdr:rowOff>9525</xdr:rowOff>
    </xdr:to>
    <xdr:pic>
      <xdr:nvPicPr>
        <xdr:cNvPr id="6097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76</xdr:row>
      <xdr:rowOff>0</xdr:rowOff>
    </xdr:from>
    <xdr:to>
      <xdr:col>17</xdr:col>
      <xdr:colOff>485775</xdr:colOff>
      <xdr:row>76</xdr:row>
      <xdr:rowOff>9525</xdr:rowOff>
    </xdr:to>
    <xdr:pic>
      <xdr:nvPicPr>
        <xdr:cNvPr id="6098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76</xdr:row>
      <xdr:rowOff>0</xdr:rowOff>
    </xdr:from>
    <xdr:to>
      <xdr:col>17</xdr:col>
      <xdr:colOff>504825</xdr:colOff>
      <xdr:row>76</xdr:row>
      <xdr:rowOff>9525</xdr:rowOff>
    </xdr:to>
    <xdr:pic>
      <xdr:nvPicPr>
        <xdr:cNvPr id="6099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76</xdr:row>
      <xdr:rowOff>0</xdr:rowOff>
    </xdr:from>
    <xdr:to>
      <xdr:col>17</xdr:col>
      <xdr:colOff>523875</xdr:colOff>
      <xdr:row>76</xdr:row>
      <xdr:rowOff>9525</xdr:rowOff>
    </xdr:to>
    <xdr:pic>
      <xdr:nvPicPr>
        <xdr:cNvPr id="6100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76</xdr:row>
      <xdr:rowOff>0</xdr:rowOff>
    </xdr:from>
    <xdr:to>
      <xdr:col>17</xdr:col>
      <xdr:colOff>542925</xdr:colOff>
      <xdr:row>76</xdr:row>
      <xdr:rowOff>9525</xdr:rowOff>
    </xdr:to>
    <xdr:pic>
      <xdr:nvPicPr>
        <xdr:cNvPr id="6101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76</xdr:row>
      <xdr:rowOff>0</xdr:rowOff>
    </xdr:from>
    <xdr:to>
      <xdr:col>17</xdr:col>
      <xdr:colOff>561975</xdr:colOff>
      <xdr:row>76</xdr:row>
      <xdr:rowOff>9525</xdr:rowOff>
    </xdr:to>
    <xdr:pic>
      <xdr:nvPicPr>
        <xdr:cNvPr id="6102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76</xdr:row>
      <xdr:rowOff>0</xdr:rowOff>
    </xdr:from>
    <xdr:to>
      <xdr:col>17</xdr:col>
      <xdr:colOff>581025</xdr:colOff>
      <xdr:row>76</xdr:row>
      <xdr:rowOff>9525</xdr:rowOff>
    </xdr:to>
    <xdr:pic>
      <xdr:nvPicPr>
        <xdr:cNvPr id="6103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76</xdr:row>
      <xdr:rowOff>0</xdr:rowOff>
    </xdr:from>
    <xdr:to>
      <xdr:col>17</xdr:col>
      <xdr:colOff>600075</xdr:colOff>
      <xdr:row>76</xdr:row>
      <xdr:rowOff>9525</xdr:rowOff>
    </xdr:to>
    <xdr:pic>
      <xdr:nvPicPr>
        <xdr:cNvPr id="6104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76</xdr:row>
      <xdr:rowOff>0</xdr:rowOff>
    </xdr:from>
    <xdr:to>
      <xdr:col>17</xdr:col>
      <xdr:colOff>619125</xdr:colOff>
      <xdr:row>76</xdr:row>
      <xdr:rowOff>9525</xdr:rowOff>
    </xdr:to>
    <xdr:pic>
      <xdr:nvPicPr>
        <xdr:cNvPr id="6105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76</xdr:row>
      <xdr:rowOff>0</xdr:rowOff>
    </xdr:from>
    <xdr:to>
      <xdr:col>17</xdr:col>
      <xdr:colOff>638175</xdr:colOff>
      <xdr:row>76</xdr:row>
      <xdr:rowOff>9525</xdr:rowOff>
    </xdr:to>
    <xdr:pic>
      <xdr:nvPicPr>
        <xdr:cNvPr id="6106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76</xdr:row>
      <xdr:rowOff>0</xdr:rowOff>
    </xdr:from>
    <xdr:to>
      <xdr:col>17</xdr:col>
      <xdr:colOff>657225</xdr:colOff>
      <xdr:row>76</xdr:row>
      <xdr:rowOff>9525</xdr:rowOff>
    </xdr:to>
    <xdr:pic>
      <xdr:nvPicPr>
        <xdr:cNvPr id="6107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76</xdr:row>
      <xdr:rowOff>0</xdr:rowOff>
    </xdr:from>
    <xdr:to>
      <xdr:col>17</xdr:col>
      <xdr:colOff>676275</xdr:colOff>
      <xdr:row>76</xdr:row>
      <xdr:rowOff>9525</xdr:rowOff>
    </xdr:to>
    <xdr:pic>
      <xdr:nvPicPr>
        <xdr:cNvPr id="6108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76</xdr:row>
      <xdr:rowOff>0</xdr:rowOff>
    </xdr:from>
    <xdr:to>
      <xdr:col>17</xdr:col>
      <xdr:colOff>695325</xdr:colOff>
      <xdr:row>76</xdr:row>
      <xdr:rowOff>9525</xdr:rowOff>
    </xdr:to>
    <xdr:pic>
      <xdr:nvPicPr>
        <xdr:cNvPr id="6109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76</xdr:row>
      <xdr:rowOff>0</xdr:rowOff>
    </xdr:from>
    <xdr:to>
      <xdr:col>17</xdr:col>
      <xdr:colOff>714375</xdr:colOff>
      <xdr:row>76</xdr:row>
      <xdr:rowOff>9525</xdr:rowOff>
    </xdr:to>
    <xdr:pic>
      <xdr:nvPicPr>
        <xdr:cNvPr id="6110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76</xdr:row>
      <xdr:rowOff>0</xdr:rowOff>
    </xdr:from>
    <xdr:to>
      <xdr:col>17</xdr:col>
      <xdr:colOff>733425</xdr:colOff>
      <xdr:row>76</xdr:row>
      <xdr:rowOff>9525</xdr:rowOff>
    </xdr:to>
    <xdr:pic>
      <xdr:nvPicPr>
        <xdr:cNvPr id="6111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6112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6113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6114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6115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6116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6117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6118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6119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6120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6121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6122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6123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6124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6125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6126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6127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6128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6129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6130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6131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6132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6133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6134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6135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6136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6137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6138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6139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6140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6141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6142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6143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6144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6145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6146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6147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6148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6149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6150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77</xdr:row>
      <xdr:rowOff>0</xdr:rowOff>
    </xdr:from>
    <xdr:to>
      <xdr:col>17</xdr:col>
      <xdr:colOff>752475</xdr:colOff>
      <xdr:row>77</xdr:row>
      <xdr:rowOff>9525</xdr:rowOff>
    </xdr:to>
    <xdr:pic>
      <xdr:nvPicPr>
        <xdr:cNvPr id="6151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152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153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154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155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156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157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158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159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160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161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162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163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164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165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166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167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168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169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170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171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172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173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174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175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176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177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178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179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180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181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182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183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184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185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186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187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188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189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190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191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192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193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194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195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196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197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198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199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200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201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202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203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204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205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206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207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208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209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210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211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212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213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214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215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216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217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218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219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220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221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222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223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224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225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226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227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228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229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230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231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6232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233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234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235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236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237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238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239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240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241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242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243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244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245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246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247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248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249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250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251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252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253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254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255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256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257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258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259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260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261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262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263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264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265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266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267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268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269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270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271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272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6273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274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275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276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277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278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279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280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281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282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283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284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285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286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287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288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289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290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291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292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293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294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295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296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297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298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299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300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301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302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303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304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305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306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307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308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309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310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311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312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313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6314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726</xdr:row>
      <xdr:rowOff>0</xdr:rowOff>
    </xdr:from>
    <xdr:to>
      <xdr:col>17</xdr:col>
      <xdr:colOff>790575</xdr:colOff>
      <xdr:row>726</xdr:row>
      <xdr:rowOff>9525</xdr:rowOff>
    </xdr:to>
    <xdr:pic>
      <xdr:nvPicPr>
        <xdr:cNvPr id="6315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726</xdr:row>
      <xdr:rowOff>0</xdr:rowOff>
    </xdr:from>
    <xdr:to>
      <xdr:col>17</xdr:col>
      <xdr:colOff>809625</xdr:colOff>
      <xdr:row>726</xdr:row>
      <xdr:rowOff>9525</xdr:rowOff>
    </xdr:to>
    <xdr:pic>
      <xdr:nvPicPr>
        <xdr:cNvPr id="6316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726</xdr:row>
      <xdr:rowOff>0</xdr:rowOff>
    </xdr:from>
    <xdr:to>
      <xdr:col>17</xdr:col>
      <xdr:colOff>828675</xdr:colOff>
      <xdr:row>726</xdr:row>
      <xdr:rowOff>9525</xdr:rowOff>
    </xdr:to>
    <xdr:pic>
      <xdr:nvPicPr>
        <xdr:cNvPr id="6317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726</xdr:row>
      <xdr:rowOff>0</xdr:rowOff>
    </xdr:from>
    <xdr:to>
      <xdr:col>17</xdr:col>
      <xdr:colOff>847725</xdr:colOff>
      <xdr:row>726</xdr:row>
      <xdr:rowOff>9525</xdr:rowOff>
    </xdr:to>
    <xdr:pic>
      <xdr:nvPicPr>
        <xdr:cNvPr id="6318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726</xdr:row>
      <xdr:rowOff>0</xdr:rowOff>
    </xdr:from>
    <xdr:to>
      <xdr:col>17</xdr:col>
      <xdr:colOff>866775</xdr:colOff>
      <xdr:row>726</xdr:row>
      <xdr:rowOff>9525</xdr:rowOff>
    </xdr:to>
    <xdr:pic>
      <xdr:nvPicPr>
        <xdr:cNvPr id="6319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726</xdr:row>
      <xdr:rowOff>0</xdr:rowOff>
    </xdr:from>
    <xdr:to>
      <xdr:col>17</xdr:col>
      <xdr:colOff>885825</xdr:colOff>
      <xdr:row>726</xdr:row>
      <xdr:rowOff>9525</xdr:rowOff>
    </xdr:to>
    <xdr:pic>
      <xdr:nvPicPr>
        <xdr:cNvPr id="6320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726</xdr:row>
      <xdr:rowOff>0</xdr:rowOff>
    </xdr:from>
    <xdr:to>
      <xdr:col>17</xdr:col>
      <xdr:colOff>904875</xdr:colOff>
      <xdr:row>726</xdr:row>
      <xdr:rowOff>9525</xdr:rowOff>
    </xdr:to>
    <xdr:pic>
      <xdr:nvPicPr>
        <xdr:cNvPr id="6321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726</xdr:row>
      <xdr:rowOff>0</xdr:rowOff>
    </xdr:from>
    <xdr:to>
      <xdr:col>17</xdr:col>
      <xdr:colOff>923925</xdr:colOff>
      <xdr:row>726</xdr:row>
      <xdr:rowOff>9525</xdr:rowOff>
    </xdr:to>
    <xdr:pic>
      <xdr:nvPicPr>
        <xdr:cNvPr id="6322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726</xdr:row>
      <xdr:rowOff>0</xdr:rowOff>
    </xdr:from>
    <xdr:to>
      <xdr:col>17</xdr:col>
      <xdr:colOff>942975</xdr:colOff>
      <xdr:row>726</xdr:row>
      <xdr:rowOff>9525</xdr:rowOff>
    </xdr:to>
    <xdr:pic>
      <xdr:nvPicPr>
        <xdr:cNvPr id="6323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726</xdr:row>
      <xdr:rowOff>0</xdr:rowOff>
    </xdr:from>
    <xdr:to>
      <xdr:col>17</xdr:col>
      <xdr:colOff>962025</xdr:colOff>
      <xdr:row>726</xdr:row>
      <xdr:rowOff>9525</xdr:rowOff>
    </xdr:to>
    <xdr:pic>
      <xdr:nvPicPr>
        <xdr:cNvPr id="6324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726</xdr:row>
      <xdr:rowOff>0</xdr:rowOff>
    </xdr:from>
    <xdr:to>
      <xdr:col>17</xdr:col>
      <xdr:colOff>981075</xdr:colOff>
      <xdr:row>726</xdr:row>
      <xdr:rowOff>9525</xdr:rowOff>
    </xdr:to>
    <xdr:pic>
      <xdr:nvPicPr>
        <xdr:cNvPr id="6325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726</xdr:row>
      <xdr:rowOff>0</xdr:rowOff>
    </xdr:from>
    <xdr:to>
      <xdr:col>17</xdr:col>
      <xdr:colOff>1000125</xdr:colOff>
      <xdr:row>726</xdr:row>
      <xdr:rowOff>9525</xdr:rowOff>
    </xdr:to>
    <xdr:pic>
      <xdr:nvPicPr>
        <xdr:cNvPr id="6326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726</xdr:row>
      <xdr:rowOff>0</xdr:rowOff>
    </xdr:from>
    <xdr:to>
      <xdr:col>17</xdr:col>
      <xdr:colOff>1019175</xdr:colOff>
      <xdr:row>726</xdr:row>
      <xdr:rowOff>9525</xdr:rowOff>
    </xdr:to>
    <xdr:pic>
      <xdr:nvPicPr>
        <xdr:cNvPr id="6327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726</xdr:row>
      <xdr:rowOff>0</xdr:rowOff>
    </xdr:from>
    <xdr:to>
      <xdr:col>17</xdr:col>
      <xdr:colOff>1038225</xdr:colOff>
      <xdr:row>726</xdr:row>
      <xdr:rowOff>9525</xdr:rowOff>
    </xdr:to>
    <xdr:pic>
      <xdr:nvPicPr>
        <xdr:cNvPr id="6328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726</xdr:row>
      <xdr:rowOff>0</xdr:rowOff>
    </xdr:from>
    <xdr:to>
      <xdr:col>17</xdr:col>
      <xdr:colOff>1057275</xdr:colOff>
      <xdr:row>726</xdr:row>
      <xdr:rowOff>9525</xdr:rowOff>
    </xdr:to>
    <xdr:pic>
      <xdr:nvPicPr>
        <xdr:cNvPr id="6329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726</xdr:row>
      <xdr:rowOff>0</xdr:rowOff>
    </xdr:from>
    <xdr:to>
      <xdr:col>17</xdr:col>
      <xdr:colOff>1076325</xdr:colOff>
      <xdr:row>726</xdr:row>
      <xdr:rowOff>9525</xdr:rowOff>
    </xdr:to>
    <xdr:pic>
      <xdr:nvPicPr>
        <xdr:cNvPr id="6330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726</xdr:row>
      <xdr:rowOff>0</xdr:rowOff>
    </xdr:from>
    <xdr:to>
      <xdr:col>17</xdr:col>
      <xdr:colOff>1095375</xdr:colOff>
      <xdr:row>726</xdr:row>
      <xdr:rowOff>9525</xdr:rowOff>
    </xdr:to>
    <xdr:pic>
      <xdr:nvPicPr>
        <xdr:cNvPr id="6331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726</xdr:row>
      <xdr:rowOff>0</xdr:rowOff>
    </xdr:from>
    <xdr:to>
      <xdr:col>17</xdr:col>
      <xdr:colOff>1114425</xdr:colOff>
      <xdr:row>726</xdr:row>
      <xdr:rowOff>9525</xdr:rowOff>
    </xdr:to>
    <xdr:pic>
      <xdr:nvPicPr>
        <xdr:cNvPr id="6332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726</xdr:row>
      <xdr:rowOff>0</xdr:rowOff>
    </xdr:from>
    <xdr:to>
      <xdr:col>17</xdr:col>
      <xdr:colOff>1133475</xdr:colOff>
      <xdr:row>726</xdr:row>
      <xdr:rowOff>9525</xdr:rowOff>
    </xdr:to>
    <xdr:pic>
      <xdr:nvPicPr>
        <xdr:cNvPr id="6333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726</xdr:row>
      <xdr:rowOff>0</xdr:rowOff>
    </xdr:from>
    <xdr:to>
      <xdr:col>17</xdr:col>
      <xdr:colOff>1152525</xdr:colOff>
      <xdr:row>726</xdr:row>
      <xdr:rowOff>9525</xdr:rowOff>
    </xdr:to>
    <xdr:pic>
      <xdr:nvPicPr>
        <xdr:cNvPr id="6334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726</xdr:row>
      <xdr:rowOff>0</xdr:rowOff>
    </xdr:from>
    <xdr:to>
      <xdr:col>17</xdr:col>
      <xdr:colOff>1171575</xdr:colOff>
      <xdr:row>726</xdr:row>
      <xdr:rowOff>9525</xdr:rowOff>
    </xdr:to>
    <xdr:pic>
      <xdr:nvPicPr>
        <xdr:cNvPr id="6335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726</xdr:row>
      <xdr:rowOff>0</xdr:rowOff>
    </xdr:from>
    <xdr:to>
      <xdr:col>17</xdr:col>
      <xdr:colOff>1190625</xdr:colOff>
      <xdr:row>726</xdr:row>
      <xdr:rowOff>9525</xdr:rowOff>
    </xdr:to>
    <xdr:pic>
      <xdr:nvPicPr>
        <xdr:cNvPr id="6336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726</xdr:row>
      <xdr:rowOff>0</xdr:rowOff>
    </xdr:from>
    <xdr:to>
      <xdr:col>17</xdr:col>
      <xdr:colOff>1209675</xdr:colOff>
      <xdr:row>726</xdr:row>
      <xdr:rowOff>9525</xdr:rowOff>
    </xdr:to>
    <xdr:pic>
      <xdr:nvPicPr>
        <xdr:cNvPr id="6337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726</xdr:row>
      <xdr:rowOff>0</xdr:rowOff>
    </xdr:from>
    <xdr:to>
      <xdr:col>17</xdr:col>
      <xdr:colOff>1228725</xdr:colOff>
      <xdr:row>726</xdr:row>
      <xdr:rowOff>9525</xdr:rowOff>
    </xdr:to>
    <xdr:pic>
      <xdr:nvPicPr>
        <xdr:cNvPr id="6338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726</xdr:row>
      <xdr:rowOff>0</xdr:rowOff>
    </xdr:from>
    <xdr:to>
      <xdr:col>17</xdr:col>
      <xdr:colOff>1247775</xdr:colOff>
      <xdr:row>726</xdr:row>
      <xdr:rowOff>9525</xdr:rowOff>
    </xdr:to>
    <xdr:pic>
      <xdr:nvPicPr>
        <xdr:cNvPr id="6339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726</xdr:row>
      <xdr:rowOff>0</xdr:rowOff>
    </xdr:from>
    <xdr:to>
      <xdr:col>17</xdr:col>
      <xdr:colOff>1266825</xdr:colOff>
      <xdr:row>726</xdr:row>
      <xdr:rowOff>9525</xdr:rowOff>
    </xdr:to>
    <xdr:pic>
      <xdr:nvPicPr>
        <xdr:cNvPr id="6340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726</xdr:row>
      <xdr:rowOff>0</xdr:rowOff>
    </xdr:from>
    <xdr:to>
      <xdr:col>17</xdr:col>
      <xdr:colOff>1285875</xdr:colOff>
      <xdr:row>726</xdr:row>
      <xdr:rowOff>9525</xdr:rowOff>
    </xdr:to>
    <xdr:pic>
      <xdr:nvPicPr>
        <xdr:cNvPr id="6341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726</xdr:row>
      <xdr:rowOff>0</xdr:rowOff>
    </xdr:from>
    <xdr:to>
      <xdr:col>17</xdr:col>
      <xdr:colOff>1304925</xdr:colOff>
      <xdr:row>726</xdr:row>
      <xdr:rowOff>9525</xdr:rowOff>
    </xdr:to>
    <xdr:pic>
      <xdr:nvPicPr>
        <xdr:cNvPr id="6342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34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34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34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34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34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34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34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35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35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35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35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35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355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356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357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358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359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360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361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362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363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364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365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366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367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368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369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370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371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372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373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374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375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376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377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378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379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380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381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382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383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384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385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386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387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388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389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390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391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392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393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394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6395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726</xdr:row>
      <xdr:rowOff>0</xdr:rowOff>
    </xdr:from>
    <xdr:to>
      <xdr:col>17</xdr:col>
      <xdr:colOff>790575</xdr:colOff>
      <xdr:row>726</xdr:row>
      <xdr:rowOff>9525</xdr:rowOff>
    </xdr:to>
    <xdr:pic>
      <xdr:nvPicPr>
        <xdr:cNvPr id="6396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726</xdr:row>
      <xdr:rowOff>0</xdr:rowOff>
    </xdr:from>
    <xdr:to>
      <xdr:col>17</xdr:col>
      <xdr:colOff>809625</xdr:colOff>
      <xdr:row>726</xdr:row>
      <xdr:rowOff>9525</xdr:rowOff>
    </xdr:to>
    <xdr:pic>
      <xdr:nvPicPr>
        <xdr:cNvPr id="6397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726</xdr:row>
      <xdr:rowOff>0</xdr:rowOff>
    </xdr:from>
    <xdr:to>
      <xdr:col>17</xdr:col>
      <xdr:colOff>828675</xdr:colOff>
      <xdr:row>726</xdr:row>
      <xdr:rowOff>9525</xdr:rowOff>
    </xdr:to>
    <xdr:pic>
      <xdr:nvPicPr>
        <xdr:cNvPr id="6398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726</xdr:row>
      <xdr:rowOff>0</xdr:rowOff>
    </xdr:from>
    <xdr:to>
      <xdr:col>17</xdr:col>
      <xdr:colOff>847725</xdr:colOff>
      <xdr:row>726</xdr:row>
      <xdr:rowOff>9525</xdr:rowOff>
    </xdr:to>
    <xdr:pic>
      <xdr:nvPicPr>
        <xdr:cNvPr id="6399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726</xdr:row>
      <xdr:rowOff>0</xdr:rowOff>
    </xdr:from>
    <xdr:to>
      <xdr:col>17</xdr:col>
      <xdr:colOff>866775</xdr:colOff>
      <xdr:row>726</xdr:row>
      <xdr:rowOff>9525</xdr:rowOff>
    </xdr:to>
    <xdr:pic>
      <xdr:nvPicPr>
        <xdr:cNvPr id="6400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726</xdr:row>
      <xdr:rowOff>0</xdr:rowOff>
    </xdr:from>
    <xdr:to>
      <xdr:col>17</xdr:col>
      <xdr:colOff>885825</xdr:colOff>
      <xdr:row>726</xdr:row>
      <xdr:rowOff>9525</xdr:rowOff>
    </xdr:to>
    <xdr:pic>
      <xdr:nvPicPr>
        <xdr:cNvPr id="6401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726</xdr:row>
      <xdr:rowOff>0</xdr:rowOff>
    </xdr:from>
    <xdr:to>
      <xdr:col>17</xdr:col>
      <xdr:colOff>904875</xdr:colOff>
      <xdr:row>726</xdr:row>
      <xdr:rowOff>9525</xdr:rowOff>
    </xdr:to>
    <xdr:pic>
      <xdr:nvPicPr>
        <xdr:cNvPr id="6402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726</xdr:row>
      <xdr:rowOff>0</xdr:rowOff>
    </xdr:from>
    <xdr:to>
      <xdr:col>17</xdr:col>
      <xdr:colOff>923925</xdr:colOff>
      <xdr:row>726</xdr:row>
      <xdr:rowOff>9525</xdr:rowOff>
    </xdr:to>
    <xdr:pic>
      <xdr:nvPicPr>
        <xdr:cNvPr id="6403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726</xdr:row>
      <xdr:rowOff>0</xdr:rowOff>
    </xdr:from>
    <xdr:to>
      <xdr:col>17</xdr:col>
      <xdr:colOff>942975</xdr:colOff>
      <xdr:row>726</xdr:row>
      <xdr:rowOff>9525</xdr:rowOff>
    </xdr:to>
    <xdr:pic>
      <xdr:nvPicPr>
        <xdr:cNvPr id="6404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726</xdr:row>
      <xdr:rowOff>0</xdr:rowOff>
    </xdr:from>
    <xdr:to>
      <xdr:col>17</xdr:col>
      <xdr:colOff>962025</xdr:colOff>
      <xdr:row>726</xdr:row>
      <xdr:rowOff>9525</xdr:rowOff>
    </xdr:to>
    <xdr:pic>
      <xdr:nvPicPr>
        <xdr:cNvPr id="6405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726</xdr:row>
      <xdr:rowOff>0</xdr:rowOff>
    </xdr:from>
    <xdr:to>
      <xdr:col>17</xdr:col>
      <xdr:colOff>981075</xdr:colOff>
      <xdr:row>726</xdr:row>
      <xdr:rowOff>9525</xdr:rowOff>
    </xdr:to>
    <xdr:pic>
      <xdr:nvPicPr>
        <xdr:cNvPr id="6406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726</xdr:row>
      <xdr:rowOff>0</xdr:rowOff>
    </xdr:from>
    <xdr:to>
      <xdr:col>17</xdr:col>
      <xdr:colOff>1000125</xdr:colOff>
      <xdr:row>726</xdr:row>
      <xdr:rowOff>9525</xdr:rowOff>
    </xdr:to>
    <xdr:pic>
      <xdr:nvPicPr>
        <xdr:cNvPr id="6407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726</xdr:row>
      <xdr:rowOff>0</xdr:rowOff>
    </xdr:from>
    <xdr:to>
      <xdr:col>17</xdr:col>
      <xdr:colOff>1019175</xdr:colOff>
      <xdr:row>726</xdr:row>
      <xdr:rowOff>9525</xdr:rowOff>
    </xdr:to>
    <xdr:pic>
      <xdr:nvPicPr>
        <xdr:cNvPr id="6408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726</xdr:row>
      <xdr:rowOff>0</xdr:rowOff>
    </xdr:from>
    <xdr:to>
      <xdr:col>17</xdr:col>
      <xdr:colOff>1038225</xdr:colOff>
      <xdr:row>726</xdr:row>
      <xdr:rowOff>9525</xdr:rowOff>
    </xdr:to>
    <xdr:pic>
      <xdr:nvPicPr>
        <xdr:cNvPr id="6409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726</xdr:row>
      <xdr:rowOff>0</xdr:rowOff>
    </xdr:from>
    <xdr:to>
      <xdr:col>17</xdr:col>
      <xdr:colOff>1057275</xdr:colOff>
      <xdr:row>726</xdr:row>
      <xdr:rowOff>9525</xdr:rowOff>
    </xdr:to>
    <xdr:pic>
      <xdr:nvPicPr>
        <xdr:cNvPr id="6410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726</xdr:row>
      <xdr:rowOff>0</xdr:rowOff>
    </xdr:from>
    <xdr:to>
      <xdr:col>17</xdr:col>
      <xdr:colOff>1076325</xdr:colOff>
      <xdr:row>726</xdr:row>
      <xdr:rowOff>9525</xdr:rowOff>
    </xdr:to>
    <xdr:pic>
      <xdr:nvPicPr>
        <xdr:cNvPr id="6411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726</xdr:row>
      <xdr:rowOff>0</xdr:rowOff>
    </xdr:from>
    <xdr:to>
      <xdr:col>17</xdr:col>
      <xdr:colOff>1095375</xdr:colOff>
      <xdr:row>726</xdr:row>
      <xdr:rowOff>9525</xdr:rowOff>
    </xdr:to>
    <xdr:pic>
      <xdr:nvPicPr>
        <xdr:cNvPr id="6412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726</xdr:row>
      <xdr:rowOff>0</xdr:rowOff>
    </xdr:from>
    <xdr:to>
      <xdr:col>17</xdr:col>
      <xdr:colOff>1114425</xdr:colOff>
      <xdr:row>726</xdr:row>
      <xdr:rowOff>9525</xdr:rowOff>
    </xdr:to>
    <xdr:pic>
      <xdr:nvPicPr>
        <xdr:cNvPr id="6413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726</xdr:row>
      <xdr:rowOff>0</xdr:rowOff>
    </xdr:from>
    <xdr:to>
      <xdr:col>17</xdr:col>
      <xdr:colOff>1133475</xdr:colOff>
      <xdr:row>726</xdr:row>
      <xdr:rowOff>9525</xdr:rowOff>
    </xdr:to>
    <xdr:pic>
      <xdr:nvPicPr>
        <xdr:cNvPr id="6414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726</xdr:row>
      <xdr:rowOff>0</xdr:rowOff>
    </xdr:from>
    <xdr:to>
      <xdr:col>17</xdr:col>
      <xdr:colOff>1152525</xdr:colOff>
      <xdr:row>726</xdr:row>
      <xdr:rowOff>9525</xdr:rowOff>
    </xdr:to>
    <xdr:pic>
      <xdr:nvPicPr>
        <xdr:cNvPr id="6415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726</xdr:row>
      <xdr:rowOff>0</xdr:rowOff>
    </xdr:from>
    <xdr:to>
      <xdr:col>17</xdr:col>
      <xdr:colOff>1171575</xdr:colOff>
      <xdr:row>726</xdr:row>
      <xdr:rowOff>9525</xdr:rowOff>
    </xdr:to>
    <xdr:pic>
      <xdr:nvPicPr>
        <xdr:cNvPr id="6416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726</xdr:row>
      <xdr:rowOff>0</xdr:rowOff>
    </xdr:from>
    <xdr:to>
      <xdr:col>17</xdr:col>
      <xdr:colOff>1190625</xdr:colOff>
      <xdr:row>726</xdr:row>
      <xdr:rowOff>9525</xdr:rowOff>
    </xdr:to>
    <xdr:pic>
      <xdr:nvPicPr>
        <xdr:cNvPr id="6417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726</xdr:row>
      <xdr:rowOff>0</xdr:rowOff>
    </xdr:from>
    <xdr:to>
      <xdr:col>17</xdr:col>
      <xdr:colOff>1209675</xdr:colOff>
      <xdr:row>726</xdr:row>
      <xdr:rowOff>9525</xdr:rowOff>
    </xdr:to>
    <xdr:pic>
      <xdr:nvPicPr>
        <xdr:cNvPr id="6418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726</xdr:row>
      <xdr:rowOff>0</xdr:rowOff>
    </xdr:from>
    <xdr:to>
      <xdr:col>17</xdr:col>
      <xdr:colOff>1228725</xdr:colOff>
      <xdr:row>726</xdr:row>
      <xdr:rowOff>9525</xdr:rowOff>
    </xdr:to>
    <xdr:pic>
      <xdr:nvPicPr>
        <xdr:cNvPr id="6419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726</xdr:row>
      <xdr:rowOff>0</xdr:rowOff>
    </xdr:from>
    <xdr:to>
      <xdr:col>17</xdr:col>
      <xdr:colOff>1247775</xdr:colOff>
      <xdr:row>726</xdr:row>
      <xdr:rowOff>9525</xdr:rowOff>
    </xdr:to>
    <xdr:pic>
      <xdr:nvPicPr>
        <xdr:cNvPr id="6420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726</xdr:row>
      <xdr:rowOff>0</xdr:rowOff>
    </xdr:from>
    <xdr:to>
      <xdr:col>17</xdr:col>
      <xdr:colOff>1266825</xdr:colOff>
      <xdr:row>726</xdr:row>
      <xdr:rowOff>9525</xdr:rowOff>
    </xdr:to>
    <xdr:pic>
      <xdr:nvPicPr>
        <xdr:cNvPr id="6421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726</xdr:row>
      <xdr:rowOff>0</xdr:rowOff>
    </xdr:from>
    <xdr:to>
      <xdr:col>17</xdr:col>
      <xdr:colOff>1285875</xdr:colOff>
      <xdr:row>726</xdr:row>
      <xdr:rowOff>9525</xdr:rowOff>
    </xdr:to>
    <xdr:pic>
      <xdr:nvPicPr>
        <xdr:cNvPr id="6422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726</xdr:row>
      <xdr:rowOff>0</xdr:rowOff>
    </xdr:from>
    <xdr:to>
      <xdr:col>17</xdr:col>
      <xdr:colOff>1304925</xdr:colOff>
      <xdr:row>726</xdr:row>
      <xdr:rowOff>9525</xdr:rowOff>
    </xdr:to>
    <xdr:pic>
      <xdr:nvPicPr>
        <xdr:cNvPr id="6423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642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642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642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642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642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642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643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643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643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643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643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643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643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643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643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643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644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644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644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644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644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644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644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644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644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644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645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645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645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645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645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645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645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645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645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645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646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646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646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646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646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646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646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646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646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646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647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647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647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647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647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647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647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647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647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647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648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648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648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6483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6484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6485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6486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6487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6488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6489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6490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6491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6492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6493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6494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6495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6496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6497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6498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9525</xdr:colOff>
      <xdr:row>127</xdr:row>
      <xdr:rowOff>9525</xdr:rowOff>
    </xdr:to>
    <xdr:pic>
      <xdr:nvPicPr>
        <xdr:cNvPr id="6499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127</xdr:row>
      <xdr:rowOff>0</xdr:rowOff>
    </xdr:from>
    <xdr:to>
      <xdr:col>17</xdr:col>
      <xdr:colOff>28575</xdr:colOff>
      <xdr:row>127</xdr:row>
      <xdr:rowOff>9525</xdr:rowOff>
    </xdr:to>
    <xdr:pic>
      <xdr:nvPicPr>
        <xdr:cNvPr id="6500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127</xdr:row>
      <xdr:rowOff>0</xdr:rowOff>
    </xdr:from>
    <xdr:to>
      <xdr:col>17</xdr:col>
      <xdr:colOff>47625</xdr:colOff>
      <xdr:row>127</xdr:row>
      <xdr:rowOff>9525</xdr:rowOff>
    </xdr:to>
    <xdr:pic>
      <xdr:nvPicPr>
        <xdr:cNvPr id="6501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127</xdr:row>
      <xdr:rowOff>0</xdr:rowOff>
    </xdr:from>
    <xdr:to>
      <xdr:col>17</xdr:col>
      <xdr:colOff>66675</xdr:colOff>
      <xdr:row>127</xdr:row>
      <xdr:rowOff>9525</xdr:rowOff>
    </xdr:to>
    <xdr:pic>
      <xdr:nvPicPr>
        <xdr:cNvPr id="6502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127</xdr:row>
      <xdr:rowOff>0</xdr:rowOff>
    </xdr:from>
    <xdr:to>
      <xdr:col>17</xdr:col>
      <xdr:colOff>85725</xdr:colOff>
      <xdr:row>127</xdr:row>
      <xdr:rowOff>9525</xdr:rowOff>
    </xdr:to>
    <xdr:pic>
      <xdr:nvPicPr>
        <xdr:cNvPr id="6503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127</xdr:row>
      <xdr:rowOff>0</xdr:rowOff>
    </xdr:from>
    <xdr:to>
      <xdr:col>17</xdr:col>
      <xdr:colOff>104775</xdr:colOff>
      <xdr:row>127</xdr:row>
      <xdr:rowOff>9525</xdr:rowOff>
    </xdr:to>
    <xdr:pic>
      <xdr:nvPicPr>
        <xdr:cNvPr id="6504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127</xdr:row>
      <xdr:rowOff>0</xdr:rowOff>
    </xdr:from>
    <xdr:to>
      <xdr:col>17</xdr:col>
      <xdr:colOff>123825</xdr:colOff>
      <xdr:row>127</xdr:row>
      <xdr:rowOff>9525</xdr:rowOff>
    </xdr:to>
    <xdr:pic>
      <xdr:nvPicPr>
        <xdr:cNvPr id="6505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127</xdr:row>
      <xdr:rowOff>0</xdr:rowOff>
    </xdr:from>
    <xdr:to>
      <xdr:col>17</xdr:col>
      <xdr:colOff>142875</xdr:colOff>
      <xdr:row>127</xdr:row>
      <xdr:rowOff>9525</xdr:rowOff>
    </xdr:to>
    <xdr:pic>
      <xdr:nvPicPr>
        <xdr:cNvPr id="6506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127</xdr:row>
      <xdr:rowOff>0</xdr:rowOff>
    </xdr:from>
    <xdr:to>
      <xdr:col>17</xdr:col>
      <xdr:colOff>161925</xdr:colOff>
      <xdr:row>127</xdr:row>
      <xdr:rowOff>9525</xdr:rowOff>
    </xdr:to>
    <xdr:pic>
      <xdr:nvPicPr>
        <xdr:cNvPr id="6507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127</xdr:row>
      <xdr:rowOff>0</xdr:rowOff>
    </xdr:from>
    <xdr:to>
      <xdr:col>17</xdr:col>
      <xdr:colOff>180975</xdr:colOff>
      <xdr:row>127</xdr:row>
      <xdr:rowOff>9525</xdr:rowOff>
    </xdr:to>
    <xdr:pic>
      <xdr:nvPicPr>
        <xdr:cNvPr id="6508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127</xdr:row>
      <xdr:rowOff>0</xdr:rowOff>
    </xdr:from>
    <xdr:to>
      <xdr:col>17</xdr:col>
      <xdr:colOff>200025</xdr:colOff>
      <xdr:row>127</xdr:row>
      <xdr:rowOff>9525</xdr:rowOff>
    </xdr:to>
    <xdr:pic>
      <xdr:nvPicPr>
        <xdr:cNvPr id="6509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127</xdr:row>
      <xdr:rowOff>0</xdr:rowOff>
    </xdr:from>
    <xdr:to>
      <xdr:col>17</xdr:col>
      <xdr:colOff>219075</xdr:colOff>
      <xdr:row>127</xdr:row>
      <xdr:rowOff>9525</xdr:rowOff>
    </xdr:to>
    <xdr:pic>
      <xdr:nvPicPr>
        <xdr:cNvPr id="6510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127</xdr:row>
      <xdr:rowOff>0</xdr:rowOff>
    </xdr:from>
    <xdr:to>
      <xdr:col>17</xdr:col>
      <xdr:colOff>238125</xdr:colOff>
      <xdr:row>127</xdr:row>
      <xdr:rowOff>9525</xdr:rowOff>
    </xdr:to>
    <xdr:pic>
      <xdr:nvPicPr>
        <xdr:cNvPr id="6511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127</xdr:row>
      <xdr:rowOff>0</xdr:rowOff>
    </xdr:from>
    <xdr:to>
      <xdr:col>17</xdr:col>
      <xdr:colOff>257175</xdr:colOff>
      <xdr:row>127</xdr:row>
      <xdr:rowOff>9525</xdr:rowOff>
    </xdr:to>
    <xdr:pic>
      <xdr:nvPicPr>
        <xdr:cNvPr id="6512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127</xdr:row>
      <xdr:rowOff>0</xdr:rowOff>
    </xdr:from>
    <xdr:to>
      <xdr:col>17</xdr:col>
      <xdr:colOff>276225</xdr:colOff>
      <xdr:row>127</xdr:row>
      <xdr:rowOff>9525</xdr:rowOff>
    </xdr:to>
    <xdr:pic>
      <xdr:nvPicPr>
        <xdr:cNvPr id="6513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127</xdr:row>
      <xdr:rowOff>0</xdr:rowOff>
    </xdr:from>
    <xdr:to>
      <xdr:col>17</xdr:col>
      <xdr:colOff>295275</xdr:colOff>
      <xdr:row>127</xdr:row>
      <xdr:rowOff>9525</xdr:rowOff>
    </xdr:to>
    <xdr:pic>
      <xdr:nvPicPr>
        <xdr:cNvPr id="6514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127</xdr:row>
      <xdr:rowOff>0</xdr:rowOff>
    </xdr:from>
    <xdr:to>
      <xdr:col>17</xdr:col>
      <xdr:colOff>314325</xdr:colOff>
      <xdr:row>127</xdr:row>
      <xdr:rowOff>9525</xdr:rowOff>
    </xdr:to>
    <xdr:pic>
      <xdr:nvPicPr>
        <xdr:cNvPr id="6515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127</xdr:row>
      <xdr:rowOff>0</xdr:rowOff>
    </xdr:from>
    <xdr:to>
      <xdr:col>17</xdr:col>
      <xdr:colOff>333375</xdr:colOff>
      <xdr:row>127</xdr:row>
      <xdr:rowOff>9525</xdr:rowOff>
    </xdr:to>
    <xdr:pic>
      <xdr:nvPicPr>
        <xdr:cNvPr id="6516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127</xdr:row>
      <xdr:rowOff>0</xdr:rowOff>
    </xdr:from>
    <xdr:to>
      <xdr:col>17</xdr:col>
      <xdr:colOff>352425</xdr:colOff>
      <xdr:row>127</xdr:row>
      <xdr:rowOff>9525</xdr:rowOff>
    </xdr:to>
    <xdr:pic>
      <xdr:nvPicPr>
        <xdr:cNvPr id="6517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127</xdr:row>
      <xdr:rowOff>0</xdr:rowOff>
    </xdr:from>
    <xdr:to>
      <xdr:col>17</xdr:col>
      <xdr:colOff>371475</xdr:colOff>
      <xdr:row>127</xdr:row>
      <xdr:rowOff>9525</xdr:rowOff>
    </xdr:to>
    <xdr:pic>
      <xdr:nvPicPr>
        <xdr:cNvPr id="6518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127</xdr:row>
      <xdr:rowOff>0</xdr:rowOff>
    </xdr:from>
    <xdr:to>
      <xdr:col>17</xdr:col>
      <xdr:colOff>390525</xdr:colOff>
      <xdr:row>127</xdr:row>
      <xdr:rowOff>9525</xdr:rowOff>
    </xdr:to>
    <xdr:pic>
      <xdr:nvPicPr>
        <xdr:cNvPr id="6519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127</xdr:row>
      <xdr:rowOff>0</xdr:rowOff>
    </xdr:from>
    <xdr:to>
      <xdr:col>17</xdr:col>
      <xdr:colOff>409575</xdr:colOff>
      <xdr:row>127</xdr:row>
      <xdr:rowOff>9525</xdr:rowOff>
    </xdr:to>
    <xdr:pic>
      <xdr:nvPicPr>
        <xdr:cNvPr id="6520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127</xdr:row>
      <xdr:rowOff>0</xdr:rowOff>
    </xdr:from>
    <xdr:to>
      <xdr:col>17</xdr:col>
      <xdr:colOff>428625</xdr:colOff>
      <xdr:row>127</xdr:row>
      <xdr:rowOff>9525</xdr:rowOff>
    </xdr:to>
    <xdr:pic>
      <xdr:nvPicPr>
        <xdr:cNvPr id="6521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127</xdr:row>
      <xdr:rowOff>0</xdr:rowOff>
    </xdr:from>
    <xdr:to>
      <xdr:col>17</xdr:col>
      <xdr:colOff>447675</xdr:colOff>
      <xdr:row>127</xdr:row>
      <xdr:rowOff>9525</xdr:rowOff>
    </xdr:to>
    <xdr:pic>
      <xdr:nvPicPr>
        <xdr:cNvPr id="6522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127</xdr:row>
      <xdr:rowOff>0</xdr:rowOff>
    </xdr:from>
    <xdr:to>
      <xdr:col>17</xdr:col>
      <xdr:colOff>466725</xdr:colOff>
      <xdr:row>127</xdr:row>
      <xdr:rowOff>9525</xdr:rowOff>
    </xdr:to>
    <xdr:pic>
      <xdr:nvPicPr>
        <xdr:cNvPr id="6523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127</xdr:row>
      <xdr:rowOff>0</xdr:rowOff>
    </xdr:from>
    <xdr:to>
      <xdr:col>17</xdr:col>
      <xdr:colOff>485775</xdr:colOff>
      <xdr:row>127</xdr:row>
      <xdr:rowOff>9525</xdr:rowOff>
    </xdr:to>
    <xdr:pic>
      <xdr:nvPicPr>
        <xdr:cNvPr id="6524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127</xdr:row>
      <xdr:rowOff>0</xdr:rowOff>
    </xdr:from>
    <xdr:to>
      <xdr:col>17</xdr:col>
      <xdr:colOff>504825</xdr:colOff>
      <xdr:row>127</xdr:row>
      <xdr:rowOff>9525</xdr:rowOff>
    </xdr:to>
    <xdr:pic>
      <xdr:nvPicPr>
        <xdr:cNvPr id="6525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127</xdr:row>
      <xdr:rowOff>0</xdr:rowOff>
    </xdr:from>
    <xdr:to>
      <xdr:col>17</xdr:col>
      <xdr:colOff>523875</xdr:colOff>
      <xdr:row>127</xdr:row>
      <xdr:rowOff>9525</xdr:rowOff>
    </xdr:to>
    <xdr:pic>
      <xdr:nvPicPr>
        <xdr:cNvPr id="6526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127</xdr:row>
      <xdr:rowOff>0</xdr:rowOff>
    </xdr:from>
    <xdr:to>
      <xdr:col>17</xdr:col>
      <xdr:colOff>542925</xdr:colOff>
      <xdr:row>127</xdr:row>
      <xdr:rowOff>9525</xdr:rowOff>
    </xdr:to>
    <xdr:pic>
      <xdr:nvPicPr>
        <xdr:cNvPr id="6527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127</xdr:row>
      <xdr:rowOff>0</xdr:rowOff>
    </xdr:from>
    <xdr:to>
      <xdr:col>17</xdr:col>
      <xdr:colOff>561975</xdr:colOff>
      <xdr:row>127</xdr:row>
      <xdr:rowOff>9525</xdr:rowOff>
    </xdr:to>
    <xdr:pic>
      <xdr:nvPicPr>
        <xdr:cNvPr id="6528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127</xdr:row>
      <xdr:rowOff>0</xdr:rowOff>
    </xdr:from>
    <xdr:to>
      <xdr:col>17</xdr:col>
      <xdr:colOff>581025</xdr:colOff>
      <xdr:row>127</xdr:row>
      <xdr:rowOff>9525</xdr:rowOff>
    </xdr:to>
    <xdr:pic>
      <xdr:nvPicPr>
        <xdr:cNvPr id="6529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127</xdr:row>
      <xdr:rowOff>0</xdr:rowOff>
    </xdr:from>
    <xdr:to>
      <xdr:col>17</xdr:col>
      <xdr:colOff>600075</xdr:colOff>
      <xdr:row>127</xdr:row>
      <xdr:rowOff>9525</xdr:rowOff>
    </xdr:to>
    <xdr:pic>
      <xdr:nvPicPr>
        <xdr:cNvPr id="6530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127</xdr:row>
      <xdr:rowOff>0</xdr:rowOff>
    </xdr:from>
    <xdr:to>
      <xdr:col>17</xdr:col>
      <xdr:colOff>619125</xdr:colOff>
      <xdr:row>127</xdr:row>
      <xdr:rowOff>9525</xdr:rowOff>
    </xdr:to>
    <xdr:pic>
      <xdr:nvPicPr>
        <xdr:cNvPr id="6531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127</xdr:row>
      <xdr:rowOff>0</xdr:rowOff>
    </xdr:from>
    <xdr:to>
      <xdr:col>17</xdr:col>
      <xdr:colOff>638175</xdr:colOff>
      <xdr:row>127</xdr:row>
      <xdr:rowOff>9525</xdr:rowOff>
    </xdr:to>
    <xdr:pic>
      <xdr:nvPicPr>
        <xdr:cNvPr id="6532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127</xdr:row>
      <xdr:rowOff>0</xdr:rowOff>
    </xdr:from>
    <xdr:to>
      <xdr:col>17</xdr:col>
      <xdr:colOff>657225</xdr:colOff>
      <xdr:row>127</xdr:row>
      <xdr:rowOff>9525</xdr:rowOff>
    </xdr:to>
    <xdr:pic>
      <xdr:nvPicPr>
        <xdr:cNvPr id="6533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127</xdr:row>
      <xdr:rowOff>0</xdr:rowOff>
    </xdr:from>
    <xdr:to>
      <xdr:col>17</xdr:col>
      <xdr:colOff>676275</xdr:colOff>
      <xdr:row>127</xdr:row>
      <xdr:rowOff>9525</xdr:rowOff>
    </xdr:to>
    <xdr:pic>
      <xdr:nvPicPr>
        <xdr:cNvPr id="6534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127</xdr:row>
      <xdr:rowOff>0</xdr:rowOff>
    </xdr:from>
    <xdr:to>
      <xdr:col>17</xdr:col>
      <xdr:colOff>695325</xdr:colOff>
      <xdr:row>127</xdr:row>
      <xdr:rowOff>9525</xdr:rowOff>
    </xdr:to>
    <xdr:pic>
      <xdr:nvPicPr>
        <xdr:cNvPr id="6535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127</xdr:row>
      <xdr:rowOff>0</xdr:rowOff>
    </xdr:from>
    <xdr:to>
      <xdr:col>17</xdr:col>
      <xdr:colOff>714375</xdr:colOff>
      <xdr:row>127</xdr:row>
      <xdr:rowOff>9525</xdr:rowOff>
    </xdr:to>
    <xdr:pic>
      <xdr:nvPicPr>
        <xdr:cNvPr id="6536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127</xdr:row>
      <xdr:rowOff>0</xdr:rowOff>
    </xdr:from>
    <xdr:to>
      <xdr:col>17</xdr:col>
      <xdr:colOff>733425</xdr:colOff>
      <xdr:row>127</xdr:row>
      <xdr:rowOff>9525</xdr:rowOff>
    </xdr:to>
    <xdr:pic>
      <xdr:nvPicPr>
        <xdr:cNvPr id="6537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127</xdr:row>
      <xdr:rowOff>0</xdr:rowOff>
    </xdr:from>
    <xdr:to>
      <xdr:col>17</xdr:col>
      <xdr:colOff>752475</xdr:colOff>
      <xdr:row>127</xdr:row>
      <xdr:rowOff>9525</xdr:rowOff>
    </xdr:to>
    <xdr:pic>
      <xdr:nvPicPr>
        <xdr:cNvPr id="6538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539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540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541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542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543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544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545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546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547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548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549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550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551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552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553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554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555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556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557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558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559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560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561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562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563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564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565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566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567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568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569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570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571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572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573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574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575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576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577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578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6579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726</xdr:row>
      <xdr:rowOff>0</xdr:rowOff>
    </xdr:from>
    <xdr:to>
      <xdr:col>17</xdr:col>
      <xdr:colOff>790575</xdr:colOff>
      <xdr:row>726</xdr:row>
      <xdr:rowOff>9525</xdr:rowOff>
    </xdr:to>
    <xdr:pic>
      <xdr:nvPicPr>
        <xdr:cNvPr id="6580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726</xdr:row>
      <xdr:rowOff>0</xdr:rowOff>
    </xdr:from>
    <xdr:to>
      <xdr:col>17</xdr:col>
      <xdr:colOff>809625</xdr:colOff>
      <xdr:row>726</xdr:row>
      <xdr:rowOff>9525</xdr:rowOff>
    </xdr:to>
    <xdr:pic>
      <xdr:nvPicPr>
        <xdr:cNvPr id="6581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726</xdr:row>
      <xdr:rowOff>0</xdr:rowOff>
    </xdr:from>
    <xdr:to>
      <xdr:col>17</xdr:col>
      <xdr:colOff>828675</xdr:colOff>
      <xdr:row>726</xdr:row>
      <xdr:rowOff>9525</xdr:rowOff>
    </xdr:to>
    <xdr:pic>
      <xdr:nvPicPr>
        <xdr:cNvPr id="6582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726</xdr:row>
      <xdr:rowOff>0</xdr:rowOff>
    </xdr:from>
    <xdr:to>
      <xdr:col>17</xdr:col>
      <xdr:colOff>847725</xdr:colOff>
      <xdr:row>726</xdr:row>
      <xdr:rowOff>9525</xdr:rowOff>
    </xdr:to>
    <xdr:pic>
      <xdr:nvPicPr>
        <xdr:cNvPr id="6583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726</xdr:row>
      <xdr:rowOff>0</xdr:rowOff>
    </xdr:from>
    <xdr:to>
      <xdr:col>17</xdr:col>
      <xdr:colOff>866775</xdr:colOff>
      <xdr:row>726</xdr:row>
      <xdr:rowOff>9525</xdr:rowOff>
    </xdr:to>
    <xdr:pic>
      <xdr:nvPicPr>
        <xdr:cNvPr id="6584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726</xdr:row>
      <xdr:rowOff>0</xdr:rowOff>
    </xdr:from>
    <xdr:to>
      <xdr:col>17</xdr:col>
      <xdr:colOff>885825</xdr:colOff>
      <xdr:row>726</xdr:row>
      <xdr:rowOff>9525</xdr:rowOff>
    </xdr:to>
    <xdr:pic>
      <xdr:nvPicPr>
        <xdr:cNvPr id="6585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726</xdr:row>
      <xdr:rowOff>0</xdr:rowOff>
    </xdr:from>
    <xdr:to>
      <xdr:col>17</xdr:col>
      <xdr:colOff>904875</xdr:colOff>
      <xdr:row>726</xdr:row>
      <xdr:rowOff>9525</xdr:rowOff>
    </xdr:to>
    <xdr:pic>
      <xdr:nvPicPr>
        <xdr:cNvPr id="6586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726</xdr:row>
      <xdr:rowOff>0</xdr:rowOff>
    </xdr:from>
    <xdr:to>
      <xdr:col>17</xdr:col>
      <xdr:colOff>923925</xdr:colOff>
      <xdr:row>726</xdr:row>
      <xdr:rowOff>9525</xdr:rowOff>
    </xdr:to>
    <xdr:pic>
      <xdr:nvPicPr>
        <xdr:cNvPr id="6587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726</xdr:row>
      <xdr:rowOff>0</xdr:rowOff>
    </xdr:from>
    <xdr:to>
      <xdr:col>17</xdr:col>
      <xdr:colOff>942975</xdr:colOff>
      <xdr:row>726</xdr:row>
      <xdr:rowOff>9525</xdr:rowOff>
    </xdr:to>
    <xdr:pic>
      <xdr:nvPicPr>
        <xdr:cNvPr id="6588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726</xdr:row>
      <xdr:rowOff>0</xdr:rowOff>
    </xdr:from>
    <xdr:to>
      <xdr:col>17</xdr:col>
      <xdr:colOff>962025</xdr:colOff>
      <xdr:row>726</xdr:row>
      <xdr:rowOff>9525</xdr:rowOff>
    </xdr:to>
    <xdr:pic>
      <xdr:nvPicPr>
        <xdr:cNvPr id="6589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726</xdr:row>
      <xdr:rowOff>0</xdr:rowOff>
    </xdr:from>
    <xdr:to>
      <xdr:col>17</xdr:col>
      <xdr:colOff>981075</xdr:colOff>
      <xdr:row>726</xdr:row>
      <xdr:rowOff>9525</xdr:rowOff>
    </xdr:to>
    <xdr:pic>
      <xdr:nvPicPr>
        <xdr:cNvPr id="6590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726</xdr:row>
      <xdr:rowOff>0</xdr:rowOff>
    </xdr:from>
    <xdr:to>
      <xdr:col>17</xdr:col>
      <xdr:colOff>1000125</xdr:colOff>
      <xdr:row>726</xdr:row>
      <xdr:rowOff>9525</xdr:rowOff>
    </xdr:to>
    <xdr:pic>
      <xdr:nvPicPr>
        <xdr:cNvPr id="6591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726</xdr:row>
      <xdr:rowOff>0</xdr:rowOff>
    </xdr:from>
    <xdr:to>
      <xdr:col>17</xdr:col>
      <xdr:colOff>1019175</xdr:colOff>
      <xdr:row>726</xdr:row>
      <xdr:rowOff>9525</xdr:rowOff>
    </xdr:to>
    <xdr:pic>
      <xdr:nvPicPr>
        <xdr:cNvPr id="6592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726</xdr:row>
      <xdr:rowOff>0</xdr:rowOff>
    </xdr:from>
    <xdr:to>
      <xdr:col>17</xdr:col>
      <xdr:colOff>1038225</xdr:colOff>
      <xdr:row>726</xdr:row>
      <xdr:rowOff>9525</xdr:rowOff>
    </xdr:to>
    <xdr:pic>
      <xdr:nvPicPr>
        <xdr:cNvPr id="6593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726</xdr:row>
      <xdr:rowOff>0</xdr:rowOff>
    </xdr:from>
    <xdr:to>
      <xdr:col>17</xdr:col>
      <xdr:colOff>1057275</xdr:colOff>
      <xdr:row>726</xdr:row>
      <xdr:rowOff>9525</xdr:rowOff>
    </xdr:to>
    <xdr:pic>
      <xdr:nvPicPr>
        <xdr:cNvPr id="6594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726</xdr:row>
      <xdr:rowOff>0</xdr:rowOff>
    </xdr:from>
    <xdr:to>
      <xdr:col>17</xdr:col>
      <xdr:colOff>1076325</xdr:colOff>
      <xdr:row>726</xdr:row>
      <xdr:rowOff>9525</xdr:rowOff>
    </xdr:to>
    <xdr:pic>
      <xdr:nvPicPr>
        <xdr:cNvPr id="6595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726</xdr:row>
      <xdr:rowOff>0</xdr:rowOff>
    </xdr:from>
    <xdr:to>
      <xdr:col>17</xdr:col>
      <xdr:colOff>1095375</xdr:colOff>
      <xdr:row>726</xdr:row>
      <xdr:rowOff>9525</xdr:rowOff>
    </xdr:to>
    <xdr:pic>
      <xdr:nvPicPr>
        <xdr:cNvPr id="6596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726</xdr:row>
      <xdr:rowOff>0</xdr:rowOff>
    </xdr:from>
    <xdr:to>
      <xdr:col>17</xdr:col>
      <xdr:colOff>1114425</xdr:colOff>
      <xdr:row>726</xdr:row>
      <xdr:rowOff>9525</xdr:rowOff>
    </xdr:to>
    <xdr:pic>
      <xdr:nvPicPr>
        <xdr:cNvPr id="6597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726</xdr:row>
      <xdr:rowOff>0</xdr:rowOff>
    </xdr:from>
    <xdr:to>
      <xdr:col>17</xdr:col>
      <xdr:colOff>1133475</xdr:colOff>
      <xdr:row>726</xdr:row>
      <xdr:rowOff>9525</xdr:rowOff>
    </xdr:to>
    <xdr:pic>
      <xdr:nvPicPr>
        <xdr:cNvPr id="6598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726</xdr:row>
      <xdr:rowOff>0</xdr:rowOff>
    </xdr:from>
    <xdr:to>
      <xdr:col>17</xdr:col>
      <xdr:colOff>1152525</xdr:colOff>
      <xdr:row>726</xdr:row>
      <xdr:rowOff>9525</xdr:rowOff>
    </xdr:to>
    <xdr:pic>
      <xdr:nvPicPr>
        <xdr:cNvPr id="6599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726</xdr:row>
      <xdr:rowOff>0</xdr:rowOff>
    </xdr:from>
    <xdr:to>
      <xdr:col>17</xdr:col>
      <xdr:colOff>1171575</xdr:colOff>
      <xdr:row>726</xdr:row>
      <xdr:rowOff>9525</xdr:rowOff>
    </xdr:to>
    <xdr:pic>
      <xdr:nvPicPr>
        <xdr:cNvPr id="6600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726</xdr:row>
      <xdr:rowOff>0</xdr:rowOff>
    </xdr:from>
    <xdr:to>
      <xdr:col>17</xdr:col>
      <xdr:colOff>1190625</xdr:colOff>
      <xdr:row>726</xdr:row>
      <xdr:rowOff>9525</xdr:rowOff>
    </xdr:to>
    <xdr:pic>
      <xdr:nvPicPr>
        <xdr:cNvPr id="6601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726</xdr:row>
      <xdr:rowOff>0</xdr:rowOff>
    </xdr:from>
    <xdr:to>
      <xdr:col>17</xdr:col>
      <xdr:colOff>1209675</xdr:colOff>
      <xdr:row>726</xdr:row>
      <xdr:rowOff>9525</xdr:rowOff>
    </xdr:to>
    <xdr:pic>
      <xdr:nvPicPr>
        <xdr:cNvPr id="6602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726</xdr:row>
      <xdr:rowOff>0</xdr:rowOff>
    </xdr:from>
    <xdr:to>
      <xdr:col>17</xdr:col>
      <xdr:colOff>1228725</xdr:colOff>
      <xdr:row>726</xdr:row>
      <xdr:rowOff>9525</xdr:rowOff>
    </xdr:to>
    <xdr:pic>
      <xdr:nvPicPr>
        <xdr:cNvPr id="6603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726</xdr:row>
      <xdr:rowOff>0</xdr:rowOff>
    </xdr:from>
    <xdr:to>
      <xdr:col>17</xdr:col>
      <xdr:colOff>1247775</xdr:colOff>
      <xdr:row>726</xdr:row>
      <xdr:rowOff>9525</xdr:rowOff>
    </xdr:to>
    <xdr:pic>
      <xdr:nvPicPr>
        <xdr:cNvPr id="6604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726</xdr:row>
      <xdr:rowOff>0</xdr:rowOff>
    </xdr:from>
    <xdr:to>
      <xdr:col>17</xdr:col>
      <xdr:colOff>1266825</xdr:colOff>
      <xdr:row>726</xdr:row>
      <xdr:rowOff>9525</xdr:rowOff>
    </xdr:to>
    <xdr:pic>
      <xdr:nvPicPr>
        <xdr:cNvPr id="6605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726</xdr:row>
      <xdr:rowOff>0</xdr:rowOff>
    </xdr:from>
    <xdr:to>
      <xdr:col>17</xdr:col>
      <xdr:colOff>1285875</xdr:colOff>
      <xdr:row>726</xdr:row>
      <xdr:rowOff>9525</xdr:rowOff>
    </xdr:to>
    <xdr:pic>
      <xdr:nvPicPr>
        <xdr:cNvPr id="6606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726</xdr:row>
      <xdr:rowOff>0</xdr:rowOff>
    </xdr:from>
    <xdr:to>
      <xdr:col>17</xdr:col>
      <xdr:colOff>1304925</xdr:colOff>
      <xdr:row>726</xdr:row>
      <xdr:rowOff>9525</xdr:rowOff>
    </xdr:to>
    <xdr:pic>
      <xdr:nvPicPr>
        <xdr:cNvPr id="6607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726</xdr:row>
      <xdr:rowOff>0</xdr:rowOff>
    </xdr:from>
    <xdr:to>
      <xdr:col>17</xdr:col>
      <xdr:colOff>1323975</xdr:colOff>
      <xdr:row>726</xdr:row>
      <xdr:rowOff>9525</xdr:rowOff>
    </xdr:to>
    <xdr:pic>
      <xdr:nvPicPr>
        <xdr:cNvPr id="6608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726</xdr:row>
      <xdr:rowOff>0</xdr:rowOff>
    </xdr:from>
    <xdr:to>
      <xdr:col>17</xdr:col>
      <xdr:colOff>1343025</xdr:colOff>
      <xdr:row>726</xdr:row>
      <xdr:rowOff>9525</xdr:rowOff>
    </xdr:to>
    <xdr:pic>
      <xdr:nvPicPr>
        <xdr:cNvPr id="6609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726</xdr:row>
      <xdr:rowOff>0</xdr:rowOff>
    </xdr:from>
    <xdr:to>
      <xdr:col>17</xdr:col>
      <xdr:colOff>1362075</xdr:colOff>
      <xdr:row>726</xdr:row>
      <xdr:rowOff>9525</xdr:rowOff>
    </xdr:to>
    <xdr:pic>
      <xdr:nvPicPr>
        <xdr:cNvPr id="6610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726</xdr:row>
      <xdr:rowOff>0</xdr:rowOff>
    </xdr:from>
    <xdr:to>
      <xdr:col>17</xdr:col>
      <xdr:colOff>1381125</xdr:colOff>
      <xdr:row>726</xdr:row>
      <xdr:rowOff>9525</xdr:rowOff>
    </xdr:to>
    <xdr:pic>
      <xdr:nvPicPr>
        <xdr:cNvPr id="6611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726</xdr:row>
      <xdr:rowOff>0</xdr:rowOff>
    </xdr:from>
    <xdr:to>
      <xdr:col>17</xdr:col>
      <xdr:colOff>1400175</xdr:colOff>
      <xdr:row>726</xdr:row>
      <xdr:rowOff>9525</xdr:rowOff>
    </xdr:to>
    <xdr:pic>
      <xdr:nvPicPr>
        <xdr:cNvPr id="6612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726</xdr:row>
      <xdr:rowOff>0</xdr:rowOff>
    </xdr:from>
    <xdr:to>
      <xdr:col>18</xdr:col>
      <xdr:colOff>0</xdr:colOff>
      <xdr:row>726</xdr:row>
      <xdr:rowOff>9525</xdr:rowOff>
    </xdr:to>
    <xdr:pic>
      <xdr:nvPicPr>
        <xdr:cNvPr id="6613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614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615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616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617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618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619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620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621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622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623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624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625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626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627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628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629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630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631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632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633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634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9525</xdr:colOff>
      <xdr:row>57</xdr:row>
      <xdr:rowOff>9525</xdr:rowOff>
    </xdr:to>
    <xdr:pic>
      <xdr:nvPicPr>
        <xdr:cNvPr id="6635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57</xdr:row>
      <xdr:rowOff>0</xdr:rowOff>
    </xdr:from>
    <xdr:to>
      <xdr:col>17</xdr:col>
      <xdr:colOff>28575</xdr:colOff>
      <xdr:row>57</xdr:row>
      <xdr:rowOff>9525</xdr:rowOff>
    </xdr:to>
    <xdr:pic>
      <xdr:nvPicPr>
        <xdr:cNvPr id="6636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57</xdr:row>
      <xdr:rowOff>0</xdr:rowOff>
    </xdr:from>
    <xdr:to>
      <xdr:col>17</xdr:col>
      <xdr:colOff>47625</xdr:colOff>
      <xdr:row>57</xdr:row>
      <xdr:rowOff>9525</xdr:rowOff>
    </xdr:to>
    <xdr:pic>
      <xdr:nvPicPr>
        <xdr:cNvPr id="6637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57</xdr:row>
      <xdr:rowOff>0</xdr:rowOff>
    </xdr:from>
    <xdr:to>
      <xdr:col>17</xdr:col>
      <xdr:colOff>66675</xdr:colOff>
      <xdr:row>57</xdr:row>
      <xdr:rowOff>9525</xdr:rowOff>
    </xdr:to>
    <xdr:pic>
      <xdr:nvPicPr>
        <xdr:cNvPr id="6638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57</xdr:row>
      <xdr:rowOff>0</xdr:rowOff>
    </xdr:from>
    <xdr:to>
      <xdr:col>17</xdr:col>
      <xdr:colOff>85725</xdr:colOff>
      <xdr:row>57</xdr:row>
      <xdr:rowOff>9525</xdr:rowOff>
    </xdr:to>
    <xdr:pic>
      <xdr:nvPicPr>
        <xdr:cNvPr id="6639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57</xdr:row>
      <xdr:rowOff>0</xdr:rowOff>
    </xdr:from>
    <xdr:to>
      <xdr:col>17</xdr:col>
      <xdr:colOff>104775</xdr:colOff>
      <xdr:row>57</xdr:row>
      <xdr:rowOff>9525</xdr:rowOff>
    </xdr:to>
    <xdr:pic>
      <xdr:nvPicPr>
        <xdr:cNvPr id="6640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57</xdr:row>
      <xdr:rowOff>0</xdr:rowOff>
    </xdr:from>
    <xdr:to>
      <xdr:col>17</xdr:col>
      <xdr:colOff>123825</xdr:colOff>
      <xdr:row>57</xdr:row>
      <xdr:rowOff>9525</xdr:rowOff>
    </xdr:to>
    <xdr:pic>
      <xdr:nvPicPr>
        <xdr:cNvPr id="6641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57</xdr:row>
      <xdr:rowOff>0</xdr:rowOff>
    </xdr:from>
    <xdr:to>
      <xdr:col>17</xdr:col>
      <xdr:colOff>142875</xdr:colOff>
      <xdr:row>57</xdr:row>
      <xdr:rowOff>9525</xdr:rowOff>
    </xdr:to>
    <xdr:pic>
      <xdr:nvPicPr>
        <xdr:cNvPr id="6642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57</xdr:row>
      <xdr:rowOff>0</xdr:rowOff>
    </xdr:from>
    <xdr:to>
      <xdr:col>17</xdr:col>
      <xdr:colOff>161925</xdr:colOff>
      <xdr:row>57</xdr:row>
      <xdr:rowOff>9525</xdr:rowOff>
    </xdr:to>
    <xdr:pic>
      <xdr:nvPicPr>
        <xdr:cNvPr id="6643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57</xdr:row>
      <xdr:rowOff>0</xdr:rowOff>
    </xdr:from>
    <xdr:to>
      <xdr:col>17</xdr:col>
      <xdr:colOff>180975</xdr:colOff>
      <xdr:row>57</xdr:row>
      <xdr:rowOff>9525</xdr:rowOff>
    </xdr:to>
    <xdr:pic>
      <xdr:nvPicPr>
        <xdr:cNvPr id="6644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57</xdr:row>
      <xdr:rowOff>0</xdr:rowOff>
    </xdr:from>
    <xdr:to>
      <xdr:col>17</xdr:col>
      <xdr:colOff>200025</xdr:colOff>
      <xdr:row>57</xdr:row>
      <xdr:rowOff>9525</xdr:rowOff>
    </xdr:to>
    <xdr:pic>
      <xdr:nvPicPr>
        <xdr:cNvPr id="6645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57</xdr:row>
      <xdr:rowOff>0</xdr:rowOff>
    </xdr:from>
    <xdr:to>
      <xdr:col>17</xdr:col>
      <xdr:colOff>219075</xdr:colOff>
      <xdr:row>57</xdr:row>
      <xdr:rowOff>9525</xdr:rowOff>
    </xdr:to>
    <xdr:pic>
      <xdr:nvPicPr>
        <xdr:cNvPr id="6646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57</xdr:row>
      <xdr:rowOff>0</xdr:rowOff>
    </xdr:from>
    <xdr:to>
      <xdr:col>17</xdr:col>
      <xdr:colOff>238125</xdr:colOff>
      <xdr:row>57</xdr:row>
      <xdr:rowOff>9525</xdr:rowOff>
    </xdr:to>
    <xdr:pic>
      <xdr:nvPicPr>
        <xdr:cNvPr id="6647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57</xdr:row>
      <xdr:rowOff>0</xdr:rowOff>
    </xdr:from>
    <xdr:to>
      <xdr:col>17</xdr:col>
      <xdr:colOff>257175</xdr:colOff>
      <xdr:row>57</xdr:row>
      <xdr:rowOff>9525</xdr:rowOff>
    </xdr:to>
    <xdr:pic>
      <xdr:nvPicPr>
        <xdr:cNvPr id="6648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57</xdr:row>
      <xdr:rowOff>0</xdr:rowOff>
    </xdr:from>
    <xdr:to>
      <xdr:col>17</xdr:col>
      <xdr:colOff>276225</xdr:colOff>
      <xdr:row>57</xdr:row>
      <xdr:rowOff>9525</xdr:rowOff>
    </xdr:to>
    <xdr:pic>
      <xdr:nvPicPr>
        <xdr:cNvPr id="6649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57</xdr:row>
      <xdr:rowOff>0</xdr:rowOff>
    </xdr:from>
    <xdr:to>
      <xdr:col>17</xdr:col>
      <xdr:colOff>295275</xdr:colOff>
      <xdr:row>57</xdr:row>
      <xdr:rowOff>9525</xdr:rowOff>
    </xdr:to>
    <xdr:pic>
      <xdr:nvPicPr>
        <xdr:cNvPr id="6650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57</xdr:row>
      <xdr:rowOff>0</xdr:rowOff>
    </xdr:from>
    <xdr:to>
      <xdr:col>17</xdr:col>
      <xdr:colOff>314325</xdr:colOff>
      <xdr:row>57</xdr:row>
      <xdr:rowOff>9525</xdr:rowOff>
    </xdr:to>
    <xdr:pic>
      <xdr:nvPicPr>
        <xdr:cNvPr id="6651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57</xdr:row>
      <xdr:rowOff>0</xdr:rowOff>
    </xdr:from>
    <xdr:to>
      <xdr:col>17</xdr:col>
      <xdr:colOff>333375</xdr:colOff>
      <xdr:row>57</xdr:row>
      <xdr:rowOff>9525</xdr:rowOff>
    </xdr:to>
    <xdr:pic>
      <xdr:nvPicPr>
        <xdr:cNvPr id="6652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57</xdr:row>
      <xdr:rowOff>0</xdr:rowOff>
    </xdr:from>
    <xdr:to>
      <xdr:col>17</xdr:col>
      <xdr:colOff>352425</xdr:colOff>
      <xdr:row>57</xdr:row>
      <xdr:rowOff>9525</xdr:rowOff>
    </xdr:to>
    <xdr:pic>
      <xdr:nvPicPr>
        <xdr:cNvPr id="6653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57</xdr:row>
      <xdr:rowOff>0</xdr:rowOff>
    </xdr:from>
    <xdr:to>
      <xdr:col>17</xdr:col>
      <xdr:colOff>371475</xdr:colOff>
      <xdr:row>57</xdr:row>
      <xdr:rowOff>9525</xdr:rowOff>
    </xdr:to>
    <xdr:pic>
      <xdr:nvPicPr>
        <xdr:cNvPr id="6654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57</xdr:row>
      <xdr:rowOff>0</xdr:rowOff>
    </xdr:from>
    <xdr:to>
      <xdr:col>17</xdr:col>
      <xdr:colOff>390525</xdr:colOff>
      <xdr:row>57</xdr:row>
      <xdr:rowOff>9525</xdr:rowOff>
    </xdr:to>
    <xdr:pic>
      <xdr:nvPicPr>
        <xdr:cNvPr id="6655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57</xdr:row>
      <xdr:rowOff>0</xdr:rowOff>
    </xdr:from>
    <xdr:to>
      <xdr:col>17</xdr:col>
      <xdr:colOff>409575</xdr:colOff>
      <xdr:row>57</xdr:row>
      <xdr:rowOff>9525</xdr:rowOff>
    </xdr:to>
    <xdr:pic>
      <xdr:nvPicPr>
        <xdr:cNvPr id="6656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57</xdr:row>
      <xdr:rowOff>0</xdr:rowOff>
    </xdr:from>
    <xdr:to>
      <xdr:col>17</xdr:col>
      <xdr:colOff>428625</xdr:colOff>
      <xdr:row>57</xdr:row>
      <xdr:rowOff>9525</xdr:rowOff>
    </xdr:to>
    <xdr:pic>
      <xdr:nvPicPr>
        <xdr:cNvPr id="6657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57</xdr:row>
      <xdr:rowOff>0</xdr:rowOff>
    </xdr:from>
    <xdr:to>
      <xdr:col>17</xdr:col>
      <xdr:colOff>447675</xdr:colOff>
      <xdr:row>57</xdr:row>
      <xdr:rowOff>9525</xdr:rowOff>
    </xdr:to>
    <xdr:pic>
      <xdr:nvPicPr>
        <xdr:cNvPr id="6658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57</xdr:row>
      <xdr:rowOff>0</xdr:rowOff>
    </xdr:from>
    <xdr:to>
      <xdr:col>17</xdr:col>
      <xdr:colOff>466725</xdr:colOff>
      <xdr:row>57</xdr:row>
      <xdr:rowOff>9525</xdr:rowOff>
    </xdr:to>
    <xdr:pic>
      <xdr:nvPicPr>
        <xdr:cNvPr id="6659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57</xdr:row>
      <xdr:rowOff>0</xdr:rowOff>
    </xdr:from>
    <xdr:to>
      <xdr:col>17</xdr:col>
      <xdr:colOff>485775</xdr:colOff>
      <xdr:row>57</xdr:row>
      <xdr:rowOff>9525</xdr:rowOff>
    </xdr:to>
    <xdr:pic>
      <xdr:nvPicPr>
        <xdr:cNvPr id="6660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57</xdr:row>
      <xdr:rowOff>0</xdr:rowOff>
    </xdr:from>
    <xdr:to>
      <xdr:col>17</xdr:col>
      <xdr:colOff>504825</xdr:colOff>
      <xdr:row>57</xdr:row>
      <xdr:rowOff>9525</xdr:rowOff>
    </xdr:to>
    <xdr:pic>
      <xdr:nvPicPr>
        <xdr:cNvPr id="6661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57</xdr:row>
      <xdr:rowOff>0</xdr:rowOff>
    </xdr:from>
    <xdr:to>
      <xdr:col>17</xdr:col>
      <xdr:colOff>523875</xdr:colOff>
      <xdr:row>57</xdr:row>
      <xdr:rowOff>9525</xdr:rowOff>
    </xdr:to>
    <xdr:pic>
      <xdr:nvPicPr>
        <xdr:cNvPr id="6662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57</xdr:row>
      <xdr:rowOff>0</xdr:rowOff>
    </xdr:from>
    <xdr:to>
      <xdr:col>17</xdr:col>
      <xdr:colOff>542925</xdr:colOff>
      <xdr:row>57</xdr:row>
      <xdr:rowOff>9525</xdr:rowOff>
    </xdr:to>
    <xdr:pic>
      <xdr:nvPicPr>
        <xdr:cNvPr id="6663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57</xdr:row>
      <xdr:rowOff>0</xdr:rowOff>
    </xdr:from>
    <xdr:to>
      <xdr:col>17</xdr:col>
      <xdr:colOff>561975</xdr:colOff>
      <xdr:row>57</xdr:row>
      <xdr:rowOff>9525</xdr:rowOff>
    </xdr:to>
    <xdr:pic>
      <xdr:nvPicPr>
        <xdr:cNvPr id="6664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57</xdr:row>
      <xdr:rowOff>0</xdr:rowOff>
    </xdr:from>
    <xdr:to>
      <xdr:col>17</xdr:col>
      <xdr:colOff>581025</xdr:colOff>
      <xdr:row>57</xdr:row>
      <xdr:rowOff>9525</xdr:rowOff>
    </xdr:to>
    <xdr:pic>
      <xdr:nvPicPr>
        <xdr:cNvPr id="6665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57</xdr:row>
      <xdr:rowOff>0</xdr:rowOff>
    </xdr:from>
    <xdr:to>
      <xdr:col>17</xdr:col>
      <xdr:colOff>600075</xdr:colOff>
      <xdr:row>57</xdr:row>
      <xdr:rowOff>9525</xdr:rowOff>
    </xdr:to>
    <xdr:pic>
      <xdr:nvPicPr>
        <xdr:cNvPr id="6666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57</xdr:row>
      <xdr:rowOff>0</xdr:rowOff>
    </xdr:from>
    <xdr:to>
      <xdr:col>17</xdr:col>
      <xdr:colOff>619125</xdr:colOff>
      <xdr:row>57</xdr:row>
      <xdr:rowOff>9525</xdr:rowOff>
    </xdr:to>
    <xdr:pic>
      <xdr:nvPicPr>
        <xdr:cNvPr id="6667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57</xdr:row>
      <xdr:rowOff>0</xdr:rowOff>
    </xdr:from>
    <xdr:to>
      <xdr:col>17</xdr:col>
      <xdr:colOff>638175</xdr:colOff>
      <xdr:row>57</xdr:row>
      <xdr:rowOff>9525</xdr:rowOff>
    </xdr:to>
    <xdr:pic>
      <xdr:nvPicPr>
        <xdr:cNvPr id="6668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57</xdr:row>
      <xdr:rowOff>0</xdr:rowOff>
    </xdr:from>
    <xdr:to>
      <xdr:col>17</xdr:col>
      <xdr:colOff>657225</xdr:colOff>
      <xdr:row>57</xdr:row>
      <xdr:rowOff>9525</xdr:rowOff>
    </xdr:to>
    <xdr:pic>
      <xdr:nvPicPr>
        <xdr:cNvPr id="6669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57</xdr:row>
      <xdr:rowOff>0</xdr:rowOff>
    </xdr:from>
    <xdr:to>
      <xdr:col>17</xdr:col>
      <xdr:colOff>676275</xdr:colOff>
      <xdr:row>57</xdr:row>
      <xdr:rowOff>9525</xdr:rowOff>
    </xdr:to>
    <xdr:pic>
      <xdr:nvPicPr>
        <xdr:cNvPr id="6670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57</xdr:row>
      <xdr:rowOff>0</xdr:rowOff>
    </xdr:from>
    <xdr:to>
      <xdr:col>17</xdr:col>
      <xdr:colOff>695325</xdr:colOff>
      <xdr:row>57</xdr:row>
      <xdr:rowOff>9525</xdr:rowOff>
    </xdr:to>
    <xdr:pic>
      <xdr:nvPicPr>
        <xdr:cNvPr id="6671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57</xdr:row>
      <xdr:rowOff>0</xdr:rowOff>
    </xdr:from>
    <xdr:to>
      <xdr:col>17</xdr:col>
      <xdr:colOff>714375</xdr:colOff>
      <xdr:row>57</xdr:row>
      <xdr:rowOff>9525</xdr:rowOff>
    </xdr:to>
    <xdr:pic>
      <xdr:nvPicPr>
        <xdr:cNvPr id="6672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57</xdr:row>
      <xdr:rowOff>0</xdr:rowOff>
    </xdr:from>
    <xdr:to>
      <xdr:col>17</xdr:col>
      <xdr:colOff>733425</xdr:colOff>
      <xdr:row>57</xdr:row>
      <xdr:rowOff>9525</xdr:rowOff>
    </xdr:to>
    <xdr:pic>
      <xdr:nvPicPr>
        <xdr:cNvPr id="6673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57</xdr:row>
      <xdr:rowOff>0</xdr:rowOff>
    </xdr:from>
    <xdr:to>
      <xdr:col>17</xdr:col>
      <xdr:colOff>752475</xdr:colOff>
      <xdr:row>57</xdr:row>
      <xdr:rowOff>9525</xdr:rowOff>
    </xdr:to>
    <xdr:pic>
      <xdr:nvPicPr>
        <xdr:cNvPr id="6674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57</xdr:row>
      <xdr:rowOff>0</xdr:rowOff>
    </xdr:from>
    <xdr:to>
      <xdr:col>17</xdr:col>
      <xdr:colOff>771525</xdr:colOff>
      <xdr:row>57</xdr:row>
      <xdr:rowOff>9525</xdr:rowOff>
    </xdr:to>
    <xdr:pic>
      <xdr:nvPicPr>
        <xdr:cNvPr id="6675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57</xdr:row>
      <xdr:rowOff>0</xdr:rowOff>
    </xdr:from>
    <xdr:to>
      <xdr:col>17</xdr:col>
      <xdr:colOff>790575</xdr:colOff>
      <xdr:row>57</xdr:row>
      <xdr:rowOff>9525</xdr:rowOff>
    </xdr:to>
    <xdr:pic>
      <xdr:nvPicPr>
        <xdr:cNvPr id="6676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57</xdr:row>
      <xdr:rowOff>0</xdr:rowOff>
    </xdr:from>
    <xdr:to>
      <xdr:col>17</xdr:col>
      <xdr:colOff>809625</xdr:colOff>
      <xdr:row>57</xdr:row>
      <xdr:rowOff>9525</xdr:rowOff>
    </xdr:to>
    <xdr:pic>
      <xdr:nvPicPr>
        <xdr:cNvPr id="6677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57</xdr:row>
      <xdr:rowOff>0</xdr:rowOff>
    </xdr:from>
    <xdr:to>
      <xdr:col>17</xdr:col>
      <xdr:colOff>828675</xdr:colOff>
      <xdr:row>57</xdr:row>
      <xdr:rowOff>9525</xdr:rowOff>
    </xdr:to>
    <xdr:pic>
      <xdr:nvPicPr>
        <xdr:cNvPr id="6678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57</xdr:row>
      <xdr:rowOff>0</xdr:rowOff>
    </xdr:from>
    <xdr:to>
      <xdr:col>17</xdr:col>
      <xdr:colOff>847725</xdr:colOff>
      <xdr:row>57</xdr:row>
      <xdr:rowOff>9525</xdr:rowOff>
    </xdr:to>
    <xdr:pic>
      <xdr:nvPicPr>
        <xdr:cNvPr id="6679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57</xdr:row>
      <xdr:rowOff>0</xdr:rowOff>
    </xdr:from>
    <xdr:to>
      <xdr:col>17</xdr:col>
      <xdr:colOff>866775</xdr:colOff>
      <xdr:row>57</xdr:row>
      <xdr:rowOff>9525</xdr:rowOff>
    </xdr:to>
    <xdr:pic>
      <xdr:nvPicPr>
        <xdr:cNvPr id="6680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57</xdr:row>
      <xdr:rowOff>0</xdr:rowOff>
    </xdr:from>
    <xdr:to>
      <xdr:col>17</xdr:col>
      <xdr:colOff>885825</xdr:colOff>
      <xdr:row>57</xdr:row>
      <xdr:rowOff>9525</xdr:rowOff>
    </xdr:to>
    <xdr:pic>
      <xdr:nvPicPr>
        <xdr:cNvPr id="6681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57</xdr:row>
      <xdr:rowOff>0</xdr:rowOff>
    </xdr:from>
    <xdr:to>
      <xdr:col>17</xdr:col>
      <xdr:colOff>904875</xdr:colOff>
      <xdr:row>57</xdr:row>
      <xdr:rowOff>9525</xdr:rowOff>
    </xdr:to>
    <xdr:pic>
      <xdr:nvPicPr>
        <xdr:cNvPr id="6682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57</xdr:row>
      <xdr:rowOff>0</xdr:rowOff>
    </xdr:from>
    <xdr:to>
      <xdr:col>17</xdr:col>
      <xdr:colOff>923925</xdr:colOff>
      <xdr:row>57</xdr:row>
      <xdr:rowOff>9525</xdr:rowOff>
    </xdr:to>
    <xdr:pic>
      <xdr:nvPicPr>
        <xdr:cNvPr id="6683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57</xdr:row>
      <xdr:rowOff>0</xdr:rowOff>
    </xdr:from>
    <xdr:to>
      <xdr:col>17</xdr:col>
      <xdr:colOff>942975</xdr:colOff>
      <xdr:row>57</xdr:row>
      <xdr:rowOff>9525</xdr:rowOff>
    </xdr:to>
    <xdr:pic>
      <xdr:nvPicPr>
        <xdr:cNvPr id="6684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57</xdr:row>
      <xdr:rowOff>0</xdr:rowOff>
    </xdr:from>
    <xdr:to>
      <xdr:col>17</xdr:col>
      <xdr:colOff>962025</xdr:colOff>
      <xdr:row>57</xdr:row>
      <xdr:rowOff>9525</xdr:rowOff>
    </xdr:to>
    <xdr:pic>
      <xdr:nvPicPr>
        <xdr:cNvPr id="6685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57</xdr:row>
      <xdr:rowOff>0</xdr:rowOff>
    </xdr:from>
    <xdr:to>
      <xdr:col>17</xdr:col>
      <xdr:colOff>981075</xdr:colOff>
      <xdr:row>57</xdr:row>
      <xdr:rowOff>9525</xdr:rowOff>
    </xdr:to>
    <xdr:pic>
      <xdr:nvPicPr>
        <xdr:cNvPr id="6686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57</xdr:row>
      <xdr:rowOff>0</xdr:rowOff>
    </xdr:from>
    <xdr:to>
      <xdr:col>17</xdr:col>
      <xdr:colOff>1000125</xdr:colOff>
      <xdr:row>57</xdr:row>
      <xdr:rowOff>9525</xdr:rowOff>
    </xdr:to>
    <xdr:pic>
      <xdr:nvPicPr>
        <xdr:cNvPr id="6687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57</xdr:row>
      <xdr:rowOff>0</xdr:rowOff>
    </xdr:from>
    <xdr:to>
      <xdr:col>17</xdr:col>
      <xdr:colOff>1019175</xdr:colOff>
      <xdr:row>57</xdr:row>
      <xdr:rowOff>9525</xdr:rowOff>
    </xdr:to>
    <xdr:pic>
      <xdr:nvPicPr>
        <xdr:cNvPr id="6688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57</xdr:row>
      <xdr:rowOff>0</xdr:rowOff>
    </xdr:from>
    <xdr:to>
      <xdr:col>17</xdr:col>
      <xdr:colOff>1038225</xdr:colOff>
      <xdr:row>57</xdr:row>
      <xdr:rowOff>9525</xdr:rowOff>
    </xdr:to>
    <xdr:pic>
      <xdr:nvPicPr>
        <xdr:cNvPr id="6689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57</xdr:row>
      <xdr:rowOff>0</xdr:rowOff>
    </xdr:from>
    <xdr:to>
      <xdr:col>17</xdr:col>
      <xdr:colOff>1057275</xdr:colOff>
      <xdr:row>57</xdr:row>
      <xdr:rowOff>9525</xdr:rowOff>
    </xdr:to>
    <xdr:pic>
      <xdr:nvPicPr>
        <xdr:cNvPr id="6690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57</xdr:row>
      <xdr:rowOff>0</xdr:rowOff>
    </xdr:from>
    <xdr:to>
      <xdr:col>17</xdr:col>
      <xdr:colOff>1076325</xdr:colOff>
      <xdr:row>57</xdr:row>
      <xdr:rowOff>9525</xdr:rowOff>
    </xdr:to>
    <xdr:pic>
      <xdr:nvPicPr>
        <xdr:cNvPr id="6691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57</xdr:row>
      <xdr:rowOff>0</xdr:rowOff>
    </xdr:from>
    <xdr:to>
      <xdr:col>17</xdr:col>
      <xdr:colOff>1095375</xdr:colOff>
      <xdr:row>57</xdr:row>
      <xdr:rowOff>9525</xdr:rowOff>
    </xdr:to>
    <xdr:pic>
      <xdr:nvPicPr>
        <xdr:cNvPr id="6692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57</xdr:row>
      <xdr:rowOff>0</xdr:rowOff>
    </xdr:from>
    <xdr:to>
      <xdr:col>17</xdr:col>
      <xdr:colOff>1114425</xdr:colOff>
      <xdr:row>57</xdr:row>
      <xdr:rowOff>9525</xdr:rowOff>
    </xdr:to>
    <xdr:pic>
      <xdr:nvPicPr>
        <xdr:cNvPr id="6693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57</xdr:row>
      <xdr:rowOff>0</xdr:rowOff>
    </xdr:from>
    <xdr:to>
      <xdr:col>17</xdr:col>
      <xdr:colOff>1133475</xdr:colOff>
      <xdr:row>57</xdr:row>
      <xdr:rowOff>9525</xdr:rowOff>
    </xdr:to>
    <xdr:pic>
      <xdr:nvPicPr>
        <xdr:cNvPr id="6694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57</xdr:row>
      <xdr:rowOff>0</xdr:rowOff>
    </xdr:from>
    <xdr:to>
      <xdr:col>17</xdr:col>
      <xdr:colOff>1152525</xdr:colOff>
      <xdr:row>57</xdr:row>
      <xdr:rowOff>9525</xdr:rowOff>
    </xdr:to>
    <xdr:pic>
      <xdr:nvPicPr>
        <xdr:cNvPr id="6695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57</xdr:row>
      <xdr:rowOff>0</xdr:rowOff>
    </xdr:from>
    <xdr:to>
      <xdr:col>17</xdr:col>
      <xdr:colOff>1171575</xdr:colOff>
      <xdr:row>57</xdr:row>
      <xdr:rowOff>9525</xdr:rowOff>
    </xdr:to>
    <xdr:pic>
      <xdr:nvPicPr>
        <xdr:cNvPr id="6696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57</xdr:row>
      <xdr:rowOff>0</xdr:rowOff>
    </xdr:from>
    <xdr:to>
      <xdr:col>17</xdr:col>
      <xdr:colOff>1190625</xdr:colOff>
      <xdr:row>57</xdr:row>
      <xdr:rowOff>9525</xdr:rowOff>
    </xdr:to>
    <xdr:pic>
      <xdr:nvPicPr>
        <xdr:cNvPr id="6697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57</xdr:row>
      <xdr:rowOff>0</xdr:rowOff>
    </xdr:from>
    <xdr:to>
      <xdr:col>17</xdr:col>
      <xdr:colOff>1209675</xdr:colOff>
      <xdr:row>57</xdr:row>
      <xdr:rowOff>9525</xdr:rowOff>
    </xdr:to>
    <xdr:pic>
      <xdr:nvPicPr>
        <xdr:cNvPr id="6698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57</xdr:row>
      <xdr:rowOff>0</xdr:rowOff>
    </xdr:from>
    <xdr:to>
      <xdr:col>17</xdr:col>
      <xdr:colOff>1228725</xdr:colOff>
      <xdr:row>57</xdr:row>
      <xdr:rowOff>9525</xdr:rowOff>
    </xdr:to>
    <xdr:pic>
      <xdr:nvPicPr>
        <xdr:cNvPr id="6699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57</xdr:row>
      <xdr:rowOff>0</xdr:rowOff>
    </xdr:from>
    <xdr:to>
      <xdr:col>17</xdr:col>
      <xdr:colOff>1247775</xdr:colOff>
      <xdr:row>57</xdr:row>
      <xdr:rowOff>9525</xdr:rowOff>
    </xdr:to>
    <xdr:pic>
      <xdr:nvPicPr>
        <xdr:cNvPr id="6700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57</xdr:row>
      <xdr:rowOff>0</xdr:rowOff>
    </xdr:from>
    <xdr:to>
      <xdr:col>17</xdr:col>
      <xdr:colOff>1266825</xdr:colOff>
      <xdr:row>57</xdr:row>
      <xdr:rowOff>9525</xdr:rowOff>
    </xdr:to>
    <xdr:pic>
      <xdr:nvPicPr>
        <xdr:cNvPr id="6701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57</xdr:row>
      <xdr:rowOff>0</xdr:rowOff>
    </xdr:from>
    <xdr:to>
      <xdr:col>17</xdr:col>
      <xdr:colOff>1285875</xdr:colOff>
      <xdr:row>57</xdr:row>
      <xdr:rowOff>9525</xdr:rowOff>
    </xdr:to>
    <xdr:pic>
      <xdr:nvPicPr>
        <xdr:cNvPr id="6702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57</xdr:row>
      <xdr:rowOff>0</xdr:rowOff>
    </xdr:from>
    <xdr:to>
      <xdr:col>17</xdr:col>
      <xdr:colOff>1304925</xdr:colOff>
      <xdr:row>57</xdr:row>
      <xdr:rowOff>9525</xdr:rowOff>
    </xdr:to>
    <xdr:pic>
      <xdr:nvPicPr>
        <xdr:cNvPr id="6703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57</xdr:row>
      <xdr:rowOff>0</xdr:rowOff>
    </xdr:from>
    <xdr:to>
      <xdr:col>17</xdr:col>
      <xdr:colOff>1323975</xdr:colOff>
      <xdr:row>57</xdr:row>
      <xdr:rowOff>9525</xdr:rowOff>
    </xdr:to>
    <xdr:pic>
      <xdr:nvPicPr>
        <xdr:cNvPr id="6704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57</xdr:row>
      <xdr:rowOff>0</xdr:rowOff>
    </xdr:from>
    <xdr:to>
      <xdr:col>17</xdr:col>
      <xdr:colOff>1343025</xdr:colOff>
      <xdr:row>57</xdr:row>
      <xdr:rowOff>9525</xdr:rowOff>
    </xdr:to>
    <xdr:pic>
      <xdr:nvPicPr>
        <xdr:cNvPr id="6705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57</xdr:row>
      <xdr:rowOff>0</xdr:rowOff>
    </xdr:from>
    <xdr:to>
      <xdr:col>17</xdr:col>
      <xdr:colOff>1362075</xdr:colOff>
      <xdr:row>57</xdr:row>
      <xdr:rowOff>9525</xdr:rowOff>
    </xdr:to>
    <xdr:pic>
      <xdr:nvPicPr>
        <xdr:cNvPr id="6706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57</xdr:row>
      <xdr:rowOff>0</xdr:rowOff>
    </xdr:from>
    <xdr:to>
      <xdr:col>17</xdr:col>
      <xdr:colOff>1381125</xdr:colOff>
      <xdr:row>57</xdr:row>
      <xdr:rowOff>9525</xdr:rowOff>
    </xdr:to>
    <xdr:pic>
      <xdr:nvPicPr>
        <xdr:cNvPr id="6707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57</xdr:row>
      <xdr:rowOff>0</xdr:rowOff>
    </xdr:from>
    <xdr:to>
      <xdr:col>17</xdr:col>
      <xdr:colOff>1400175</xdr:colOff>
      <xdr:row>57</xdr:row>
      <xdr:rowOff>9525</xdr:rowOff>
    </xdr:to>
    <xdr:pic>
      <xdr:nvPicPr>
        <xdr:cNvPr id="6708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57</xdr:row>
      <xdr:rowOff>0</xdr:rowOff>
    </xdr:from>
    <xdr:to>
      <xdr:col>18</xdr:col>
      <xdr:colOff>0</xdr:colOff>
      <xdr:row>57</xdr:row>
      <xdr:rowOff>9525</xdr:rowOff>
    </xdr:to>
    <xdr:pic>
      <xdr:nvPicPr>
        <xdr:cNvPr id="6709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71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71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71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71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71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71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71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71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71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71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72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72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72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72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72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72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72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72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72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72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73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73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73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73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73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73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73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73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73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73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74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74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74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74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74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74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74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74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74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74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75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75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75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75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75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75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75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75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75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75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76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76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76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763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764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765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766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767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768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769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770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771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772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773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774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775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776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777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778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779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780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781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782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783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784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785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786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787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788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789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790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791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792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793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794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795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796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797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79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79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80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80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80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80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80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80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80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80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80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80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81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81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81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81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81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81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81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81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81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81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82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82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82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823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824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825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826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827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828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829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830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831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832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833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834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835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17</xdr:col>
      <xdr:colOff>9525</xdr:colOff>
      <xdr:row>76</xdr:row>
      <xdr:rowOff>9525</xdr:rowOff>
    </xdr:to>
    <xdr:pic>
      <xdr:nvPicPr>
        <xdr:cNvPr id="6836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76</xdr:row>
      <xdr:rowOff>0</xdr:rowOff>
    </xdr:from>
    <xdr:to>
      <xdr:col>17</xdr:col>
      <xdr:colOff>28575</xdr:colOff>
      <xdr:row>76</xdr:row>
      <xdr:rowOff>9525</xdr:rowOff>
    </xdr:to>
    <xdr:pic>
      <xdr:nvPicPr>
        <xdr:cNvPr id="6837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76</xdr:row>
      <xdr:rowOff>0</xdr:rowOff>
    </xdr:from>
    <xdr:to>
      <xdr:col>17</xdr:col>
      <xdr:colOff>47625</xdr:colOff>
      <xdr:row>76</xdr:row>
      <xdr:rowOff>9525</xdr:rowOff>
    </xdr:to>
    <xdr:pic>
      <xdr:nvPicPr>
        <xdr:cNvPr id="6838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76</xdr:row>
      <xdr:rowOff>0</xdr:rowOff>
    </xdr:from>
    <xdr:to>
      <xdr:col>17</xdr:col>
      <xdr:colOff>66675</xdr:colOff>
      <xdr:row>76</xdr:row>
      <xdr:rowOff>9525</xdr:rowOff>
    </xdr:to>
    <xdr:pic>
      <xdr:nvPicPr>
        <xdr:cNvPr id="6839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76</xdr:row>
      <xdr:rowOff>0</xdr:rowOff>
    </xdr:from>
    <xdr:to>
      <xdr:col>17</xdr:col>
      <xdr:colOff>85725</xdr:colOff>
      <xdr:row>76</xdr:row>
      <xdr:rowOff>9525</xdr:rowOff>
    </xdr:to>
    <xdr:pic>
      <xdr:nvPicPr>
        <xdr:cNvPr id="6840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76</xdr:row>
      <xdr:rowOff>0</xdr:rowOff>
    </xdr:from>
    <xdr:to>
      <xdr:col>17</xdr:col>
      <xdr:colOff>104775</xdr:colOff>
      <xdr:row>76</xdr:row>
      <xdr:rowOff>9525</xdr:rowOff>
    </xdr:to>
    <xdr:pic>
      <xdr:nvPicPr>
        <xdr:cNvPr id="6841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76</xdr:row>
      <xdr:rowOff>0</xdr:rowOff>
    </xdr:from>
    <xdr:to>
      <xdr:col>17</xdr:col>
      <xdr:colOff>123825</xdr:colOff>
      <xdr:row>76</xdr:row>
      <xdr:rowOff>9525</xdr:rowOff>
    </xdr:to>
    <xdr:pic>
      <xdr:nvPicPr>
        <xdr:cNvPr id="6842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76</xdr:row>
      <xdr:rowOff>0</xdr:rowOff>
    </xdr:from>
    <xdr:to>
      <xdr:col>17</xdr:col>
      <xdr:colOff>142875</xdr:colOff>
      <xdr:row>76</xdr:row>
      <xdr:rowOff>9525</xdr:rowOff>
    </xdr:to>
    <xdr:pic>
      <xdr:nvPicPr>
        <xdr:cNvPr id="6843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76</xdr:row>
      <xdr:rowOff>0</xdr:rowOff>
    </xdr:from>
    <xdr:to>
      <xdr:col>17</xdr:col>
      <xdr:colOff>161925</xdr:colOff>
      <xdr:row>76</xdr:row>
      <xdr:rowOff>9525</xdr:rowOff>
    </xdr:to>
    <xdr:pic>
      <xdr:nvPicPr>
        <xdr:cNvPr id="6844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76</xdr:row>
      <xdr:rowOff>0</xdr:rowOff>
    </xdr:from>
    <xdr:to>
      <xdr:col>17</xdr:col>
      <xdr:colOff>180975</xdr:colOff>
      <xdr:row>76</xdr:row>
      <xdr:rowOff>9525</xdr:rowOff>
    </xdr:to>
    <xdr:pic>
      <xdr:nvPicPr>
        <xdr:cNvPr id="6845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76</xdr:row>
      <xdr:rowOff>0</xdr:rowOff>
    </xdr:from>
    <xdr:to>
      <xdr:col>17</xdr:col>
      <xdr:colOff>200025</xdr:colOff>
      <xdr:row>76</xdr:row>
      <xdr:rowOff>9525</xdr:rowOff>
    </xdr:to>
    <xdr:pic>
      <xdr:nvPicPr>
        <xdr:cNvPr id="6846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76</xdr:row>
      <xdr:rowOff>0</xdr:rowOff>
    </xdr:from>
    <xdr:to>
      <xdr:col>17</xdr:col>
      <xdr:colOff>219075</xdr:colOff>
      <xdr:row>76</xdr:row>
      <xdr:rowOff>9525</xdr:rowOff>
    </xdr:to>
    <xdr:pic>
      <xdr:nvPicPr>
        <xdr:cNvPr id="6847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76</xdr:row>
      <xdr:rowOff>0</xdr:rowOff>
    </xdr:from>
    <xdr:to>
      <xdr:col>17</xdr:col>
      <xdr:colOff>238125</xdr:colOff>
      <xdr:row>76</xdr:row>
      <xdr:rowOff>9525</xdr:rowOff>
    </xdr:to>
    <xdr:pic>
      <xdr:nvPicPr>
        <xdr:cNvPr id="6848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76</xdr:row>
      <xdr:rowOff>0</xdr:rowOff>
    </xdr:from>
    <xdr:to>
      <xdr:col>17</xdr:col>
      <xdr:colOff>257175</xdr:colOff>
      <xdr:row>76</xdr:row>
      <xdr:rowOff>9525</xdr:rowOff>
    </xdr:to>
    <xdr:pic>
      <xdr:nvPicPr>
        <xdr:cNvPr id="6849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76</xdr:row>
      <xdr:rowOff>0</xdr:rowOff>
    </xdr:from>
    <xdr:to>
      <xdr:col>17</xdr:col>
      <xdr:colOff>276225</xdr:colOff>
      <xdr:row>76</xdr:row>
      <xdr:rowOff>9525</xdr:rowOff>
    </xdr:to>
    <xdr:pic>
      <xdr:nvPicPr>
        <xdr:cNvPr id="6850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76</xdr:row>
      <xdr:rowOff>0</xdr:rowOff>
    </xdr:from>
    <xdr:to>
      <xdr:col>17</xdr:col>
      <xdr:colOff>295275</xdr:colOff>
      <xdr:row>76</xdr:row>
      <xdr:rowOff>9525</xdr:rowOff>
    </xdr:to>
    <xdr:pic>
      <xdr:nvPicPr>
        <xdr:cNvPr id="6851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76</xdr:row>
      <xdr:rowOff>0</xdr:rowOff>
    </xdr:from>
    <xdr:to>
      <xdr:col>17</xdr:col>
      <xdr:colOff>314325</xdr:colOff>
      <xdr:row>76</xdr:row>
      <xdr:rowOff>9525</xdr:rowOff>
    </xdr:to>
    <xdr:pic>
      <xdr:nvPicPr>
        <xdr:cNvPr id="6852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76</xdr:row>
      <xdr:rowOff>0</xdr:rowOff>
    </xdr:from>
    <xdr:to>
      <xdr:col>17</xdr:col>
      <xdr:colOff>333375</xdr:colOff>
      <xdr:row>76</xdr:row>
      <xdr:rowOff>9525</xdr:rowOff>
    </xdr:to>
    <xdr:pic>
      <xdr:nvPicPr>
        <xdr:cNvPr id="6853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76</xdr:row>
      <xdr:rowOff>0</xdr:rowOff>
    </xdr:from>
    <xdr:to>
      <xdr:col>17</xdr:col>
      <xdr:colOff>352425</xdr:colOff>
      <xdr:row>76</xdr:row>
      <xdr:rowOff>9525</xdr:rowOff>
    </xdr:to>
    <xdr:pic>
      <xdr:nvPicPr>
        <xdr:cNvPr id="6854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76</xdr:row>
      <xdr:rowOff>0</xdr:rowOff>
    </xdr:from>
    <xdr:to>
      <xdr:col>17</xdr:col>
      <xdr:colOff>371475</xdr:colOff>
      <xdr:row>76</xdr:row>
      <xdr:rowOff>9525</xdr:rowOff>
    </xdr:to>
    <xdr:pic>
      <xdr:nvPicPr>
        <xdr:cNvPr id="6855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76</xdr:row>
      <xdr:rowOff>0</xdr:rowOff>
    </xdr:from>
    <xdr:to>
      <xdr:col>17</xdr:col>
      <xdr:colOff>390525</xdr:colOff>
      <xdr:row>76</xdr:row>
      <xdr:rowOff>9525</xdr:rowOff>
    </xdr:to>
    <xdr:pic>
      <xdr:nvPicPr>
        <xdr:cNvPr id="6856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76</xdr:row>
      <xdr:rowOff>0</xdr:rowOff>
    </xdr:from>
    <xdr:to>
      <xdr:col>17</xdr:col>
      <xdr:colOff>409575</xdr:colOff>
      <xdr:row>76</xdr:row>
      <xdr:rowOff>9525</xdr:rowOff>
    </xdr:to>
    <xdr:pic>
      <xdr:nvPicPr>
        <xdr:cNvPr id="6857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76</xdr:row>
      <xdr:rowOff>0</xdr:rowOff>
    </xdr:from>
    <xdr:to>
      <xdr:col>17</xdr:col>
      <xdr:colOff>428625</xdr:colOff>
      <xdr:row>76</xdr:row>
      <xdr:rowOff>9525</xdr:rowOff>
    </xdr:to>
    <xdr:pic>
      <xdr:nvPicPr>
        <xdr:cNvPr id="6858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76</xdr:row>
      <xdr:rowOff>0</xdr:rowOff>
    </xdr:from>
    <xdr:to>
      <xdr:col>17</xdr:col>
      <xdr:colOff>447675</xdr:colOff>
      <xdr:row>76</xdr:row>
      <xdr:rowOff>9525</xdr:rowOff>
    </xdr:to>
    <xdr:pic>
      <xdr:nvPicPr>
        <xdr:cNvPr id="6859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76</xdr:row>
      <xdr:rowOff>0</xdr:rowOff>
    </xdr:from>
    <xdr:to>
      <xdr:col>17</xdr:col>
      <xdr:colOff>466725</xdr:colOff>
      <xdr:row>76</xdr:row>
      <xdr:rowOff>9525</xdr:rowOff>
    </xdr:to>
    <xdr:pic>
      <xdr:nvPicPr>
        <xdr:cNvPr id="6860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76</xdr:row>
      <xdr:rowOff>0</xdr:rowOff>
    </xdr:from>
    <xdr:to>
      <xdr:col>17</xdr:col>
      <xdr:colOff>485775</xdr:colOff>
      <xdr:row>76</xdr:row>
      <xdr:rowOff>9525</xdr:rowOff>
    </xdr:to>
    <xdr:pic>
      <xdr:nvPicPr>
        <xdr:cNvPr id="6861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76</xdr:row>
      <xdr:rowOff>0</xdr:rowOff>
    </xdr:from>
    <xdr:to>
      <xdr:col>17</xdr:col>
      <xdr:colOff>504825</xdr:colOff>
      <xdr:row>76</xdr:row>
      <xdr:rowOff>9525</xdr:rowOff>
    </xdr:to>
    <xdr:pic>
      <xdr:nvPicPr>
        <xdr:cNvPr id="6862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76</xdr:row>
      <xdr:rowOff>0</xdr:rowOff>
    </xdr:from>
    <xdr:to>
      <xdr:col>17</xdr:col>
      <xdr:colOff>523875</xdr:colOff>
      <xdr:row>76</xdr:row>
      <xdr:rowOff>9525</xdr:rowOff>
    </xdr:to>
    <xdr:pic>
      <xdr:nvPicPr>
        <xdr:cNvPr id="6863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76</xdr:row>
      <xdr:rowOff>0</xdr:rowOff>
    </xdr:from>
    <xdr:to>
      <xdr:col>17</xdr:col>
      <xdr:colOff>542925</xdr:colOff>
      <xdr:row>76</xdr:row>
      <xdr:rowOff>9525</xdr:rowOff>
    </xdr:to>
    <xdr:pic>
      <xdr:nvPicPr>
        <xdr:cNvPr id="6864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76</xdr:row>
      <xdr:rowOff>0</xdr:rowOff>
    </xdr:from>
    <xdr:to>
      <xdr:col>17</xdr:col>
      <xdr:colOff>561975</xdr:colOff>
      <xdr:row>76</xdr:row>
      <xdr:rowOff>9525</xdr:rowOff>
    </xdr:to>
    <xdr:pic>
      <xdr:nvPicPr>
        <xdr:cNvPr id="6865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76</xdr:row>
      <xdr:rowOff>0</xdr:rowOff>
    </xdr:from>
    <xdr:to>
      <xdr:col>17</xdr:col>
      <xdr:colOff>581025</xdr:colOff>
      <xdr:row>76</xdr:row>
      <xdr:rowOff>9525</xdr:rowOff>
    </xdr:to>
    <xdr:pic>
      <xdr:nvPicPr>
        <xdr:cNvPr id="6866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76</xdr:row>
      <xdr:rowOff>0</xdr:rowOff>
    </xdr:from>
    <xdr:to>
      <xdr:col>17</xdr:col>
      <xdr:colOff>600075</xdr:colOff>
      <xdr:row>76</xdr:row>
      <xdr:rowOff>9525</xdr:rowOff>
    </xdr:to>
    <xdr:pic>
      <xdr:nvPicPr>
        <xdr:cNvPr id="6867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76</xdr:row>
      <xdr:rowOff>0</xdr:rowOff>
    </xdr:from>
    <xdr:to>
      <xdr:col>17</xdr:col>
      <xdr:colOff>619125</xdr:colOff>
      <xdr:row>76</xdr:row>
      <xdr:rowOff>9525</xdr:rowOff>
    </xdr:to>
    <xdr:pic>
      <xdr:nvPicPr>
        <xdr:cNvPr id="6868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76</xdr:row>
      <xdr:rowOff>0</xdr:rowOff>
    </xdr:from>
    <xdr:to>
      <xdr:col>17</xdr:col>
      <xdr:colOff>638175</xdr:colOff>
      <xdr:row>76</xdr:row>
      <xdr:rowOff>9525</xdr:rowOff>
    </xdr:to>
    <xdr:pic>
      <xdr:nvPicPr>
        <xdr:cNvPr id="6869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76</xdr:row>
      <xdr:rowOff>0</xdr:rowOff>
    </xdr:from>
    <xdr:to>
      <xdr:col>17</xdr:col>
      <xdr:colOff>657225</xdr:colOff>
      <xdr:row>76</xdr:row>
      <xdr:rowOff>9525</xdr:rowOff>
    </xdr:to>
    <xdr:pic>
      <xdr:nvPicPr>
        <xdr:cNvPr id="6870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76</xdr:row>
      <xdr:rowOff>0</xdr:rowOff>
    </xdr:from>
    <xdr:to>
      <xdr:col>17</xdr:col>
      <xdr:colOff>676275</xdr:colOff>
      <xdr:row>76</xdr:row>
      <xdr:rowOff>9525</xdr:rowOff>
    </xdr:to>
    <xdr:pic>
      <xdr:nvPicPr>
        <xdr:cNvPr id="6871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76</xdr:row>
      <xdr:rowOff>0</xdr:rowOff>
    </xdr:from>
    <xdr:to>
      <xdr:col>17</xdr:col>
      <xdr:colOff>695325</xdr:colOff>
      <xdr:row>76</xdr:row>
      <xdr:rowOff>9525</xdr:rowOff>
    </xdr:to>
    <xdr:pic>
      <xdr:nvPicPr>
        <xdr:cNvPr id="6872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76</xdr:row>
      <xdr:rowOff>0</xdr:rowOff>
    </xdr:from>
    <xdr:to>
      <xdr:col>17</xdr:col>
      <xdr:colOff>714375</xdr:colOff>
      <xdr:row>76</xdr:row>
      <xdr:rowOff>9525</xdr:rowOff>
    </xdr:to>
    <xdr:pic>
      <xdr:nvPicPr>
        <xdr:cNvPr id="6873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76</xdr:row>
      <xdr:rowOff>0</xdr:rowOff>
    </xdr:from>
    <xdr:to>
      <xdr:col>17</xdr:col>
      <xdr:colOff>733425</xdr:colOff>
      <xdr:row>76</xdr:row>
      <xdr:rowOff>9525</xdr:rowOff>
    </xdr:to>
    <xdr:pic>
      <xdr:nvPicPr>
        <xdr:cNvPr id="6874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6875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6876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6877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6878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6879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6880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6881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6882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6883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6884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6885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6886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6887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6888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6889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6890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6891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6892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6893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6894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6895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6896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6897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6898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6899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6900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6901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6902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6903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6904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6905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6906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6907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6908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6909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6910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6911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6912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6913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77</xdr:row>
      <xdr:rowOff>0</xdr:rowOff>
    </xdr:from>
    <xdr:to>
      <xdr:col>17</xdr:col>
      <xdr:colOff>752475</xdr:colOff>
      <xdr:row>77</xdr:row>
      <xdr:rowOff>9525</xdr:rowOff>
    </xdr:to>
    <xdr:pic>
      <xdr:nvPicPr>
        <xdr:cNvPr id="6914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915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916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917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918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919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920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921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922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923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924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925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926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927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928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929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930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931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932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933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934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935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936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937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938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939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940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941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942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943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944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945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946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947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948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949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950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951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952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953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954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955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956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957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958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6959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6960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6961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6962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6963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6964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6965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6966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6967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6968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6969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6970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6971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6972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6973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6974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6975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6976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6977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69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69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69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69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69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69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69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69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69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69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69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69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69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69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69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69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69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69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726</xdr:row>
      <xdr:rowOff>0</xdr:rowOff>
    </xdr:from>
    <xdr:to>
      <xdr:col>17</xdr:col>
      <xdr:colOff>9525</xdr:colOff>
      <xdr:row>726</xdr:row>
      <xdr:rowOff>9525</xdr:rowOff>
    </xdr:to>
    <xdr:pic>
      <xdr:nvPicPr>
        <xdr:cNvPr id="69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726</xdr:row>
      <xdr:rowOff>0</xdr:rowOff>
    </xdr:from>
    <xdr:to>
      <xdr:col>17</xdr:col>
      <xdr:colOff>28575</xdr:colOff>
      <xdr:row>726</xdr:row>
      <xdr:rowOff>9525</xdr:rowOff>
    </xdr:to>
    <xdr:pic>
      <xdr:nvPicPr>
        <xdr:cNvPr id="69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726</xdr:row>
      <xdr:rowOff>0</xdr:rowOff>
    </xdr:from>
    <xdr:to>
      <xdr:col>17</xdr:col>
      <xdr:colOff>47625</xdr:colOff>
      <xdr:row>726</xdr:row>
      <xdr:rowOff>9525</xdr:rowOff>
    </xdr:to>
    <xdr:pic>
      <xdr:nvPicPr>
        <xdr:cNvPr id="69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726</xdr:row>
      <xdr:rowOff>0</xdr:rowOff>
    </xdr:from>
    <xdr:to>
      <xdr:col>17</xdr:col>
      <xdr:colOff>66675</xdr:colOff>
      <xdr:row>726</xdr:row>
      <xdr:rowOff>9525</xdr:rowOff>
    </xdr:to>
    <xdr:pic>
      <xdr:nvPicPr>
        <xdr:cNvPr id="69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726</xdr:row>
      <xdr:rowOff>0</xdr:rowOff>
    </xdr:from>
    <xdr:to>
      <xdr:col>17</xdr:col>
      <xdr:colOff>85725</xdr:colOff>
      <xdr:row>726</xdr:row>
      <xdr:rowOff>9525</xdr:rowOff>
    </xdr:to>
    <xdr:pic>
      <xdr:nvPicPr>
        <xdr:cNvPr id="70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726</xdr:row>
      <xdr:rowOff>0</xdr:rowOff>
    </xdr:from>
    <xdr:to>
      <xdr:col>17</xdr:col>
      <xdr:colOff>104775</xdr:colOff>
      <xdr:row>726</xdr:row>
      <xdr:rowOff>9525</xdr:rowOff>
    </xdr:to>
    <xdr:pic>
      <xdr:nvPicPr>
        <xdr:cNvPr id="70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726</xdr:row>
      <xdr:rowOff>0</xdr:rowOff>
    </xdr:from>
    <xdr:to>
      <xdr:col>17</xdr:col>
      <xdr:colOff>123825</xdr:colOff>
      <xdr:row>726</xdr:row>
      <xdr:rowOff>9525</xdr:rowOff>
    </xdr:to>
    <xdr:pic>
      <xdr:nvPicPr>
        <xdr:cNvPr id="70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726</xdr:row>
      <xdr:rowOff>0</xdr:rowOff>
    </xdr:from>
    <xdr:to>
      <xdr:col>17</xdr:col>
      <xdr:colOff>142875</xdr:colOff>
      <xdr:row>726</xdr:row>
      <xdr:rowOff>9525</xdr:rowOff>
    </xdr:to>
    <xdr:pic>
      <xdr:nvPicPr>
        <xdr:cNvPr id="70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726</xdr:row>
      <xdr:rowOff>0</xdr:rowOff>
    </xdr:from>
    <xdr:to>
      <xdr:col>17</xdr:col>
      <xdr:colOff>161925</xdr:colOff>
      <xdr:row>726</xdr:row>
      <xdr:rowOff>9525</xdr:rowOff>
    </xdr:to>
    <xdr:pic>
      <xdr:nvPicPr>
        <xdr:cNvPr id="70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726</xdr:row>
      <xdr:rowOff>0</xdr:rowOff>
    </xdr:from>
    <xdr:to>
      <xdr:col>17</xdr:col>
      <xdr:colOff>180975</xdr:colOff>
      <xdr:row>726</xdr:row>
      <xdr:rowOff>9525</xdr:rowOff>
    </xdr:to>
    <xdr:pic>
      <xdr:nvPicPr>
        <xdr:cNvPr id="70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726</xdr:row>
      <xdr:rowOff>0</xdr:rowOff>
    </xdr:from>
    <xdr:to>
      <xdr:col>17</xdr:col>
      <xdr:colOff>200025</xdr:colOff>
      <xdr:row>726</xdr:row>
      <xdr:rowOff>9525</xdr:rowOff>
    </xdr:to>
    <xdr:pic>
      <xdr:nvPicPr>
        <xdr:cNvPr id="70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726</xdr:row>
      <xdr:rowOff>0</xdr:rowOff>
    </xdr:from>
    <xdr:to>
      <xdr:col>17</xdr:col>
      <xdr:colOff>219075</xdr:colOff>
      <xdr:row>726</xdr:row>
      <xdr:rowOff>9525</xdr:rowOff>
    </xdr:to>
    <xdr:pic>
      <xdr:nvPicPr>
        <xdr:cNvPr id="70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726</xdr:row>
      <xdr:rowOff>0</xdr:rowOff>
    </xdr:from>
    <xdr:to>
      <xdr:col>17</xdr:col>
      <xdr:colOff>238125</xdr:colOff>
      <xdr:row>726</xdr:row>
      <xdr:rowOff>9525</xdr:rowOff>
    </xdr:to>
    <xdr:pic>
      <xdr:nvPicPr>
        <xdr:cNvPr id="70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726</xdr:row>
      <xdr:rowOff>0</xdr:rowOff>
    </xdr:from>
    <xdr:to>
      <xdr:col>17</xdr:col>
      <xdr:colOff>257175</xdr:colOff>
      <xdr:row>726</xdr:row>
      <xdr:rowOff>9525</xdr:rowOff>
    </xdr:to>
    <xdr:pic>
      <xdr:nvPicPr>
        <xdr:cNvPr id="70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726</xdr:row>
      <xdr:rowOff>0</xdr:rowOff>
    </xdr:from>
    <xdr:to>
      <xdr:col>17</xdr:col>
      <xdr:colOff>276225</xdr:colOff>
      <xdr:row>726</xdr:row>
      <xdr:rowOff>9525</xdr:rowOff>
    </xdr:to>
    <xdr:pic>
      <xdr:nvPicPr>
        <xdr:cNvPr id="7010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726</xdr:row>
      <xdr:rowOff>0</xdr:rowOff>
    </xdr:from>
    <xdr:to>
      <xdr:col>17</xdr:col>
      <xdr:colOff>295275</xdr:colOff>
      <xdr:row>726</xdr:row>
      <xdr:rowOff>9525</xdr:rowOff>
    </xdr:to>
    <xdr:pic>
      <xdr:nvPicPr>
        <xdr:cNvPr id="7011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726</xdr:row>
      <xdr:rowOff>0</xdr:rowOff>
    </xdr:from>
    <xdr:to>
      <xdr:col>17</xdr:col>
      <xdr:colOff>314325</xdr:colOff>
      <xdr:row>726</xdr:row>
      <xdr:rowOff>9525</xdr:rowOff>
    </xdr:to>
    <xdr:pic>
      <xdr:nvPicPr>
        <xdr:cNvPr id="7012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726</xdr:row>
      <xdr:rowOff>0</xdr:rowOff>
    </xdr:from>
    <xdr:to>
      <xdr:col>17</xdr:col>
      <xdr:colOff>333375</xdr:colOff>
      <xdr:row>726</xdr:row>
      <xdr:rowOff>9525</xdr:rowOff>
    </xdr:to>
    <xdr:pic>
      <xdr:nvPicPr>
        <xdr:cNvPr id="7013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726</xdr:row>
      <xdr:rowOff>0</xdr:rowOff>
    </xdr:from>
    <xdr:to>
      <xdr:col>17</xdr:col>
      <xdr:colOff>352425</xdr:colOff>
      <xdr:row>726</xdr:row>
      <xdr:rowOff>9525</xdr:rowOff>
    </xdr:to>
    <xdr:pic>
      <xdr:nvPicPr>
        <xdr:cNvPr id="7014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726</xdr:row>
      <xdr:rowOff>0</xdr:rowOff>
    </xdr:from>
    <xdr:to>
      <xdr:col>17</xdr:col>
      <xdr:colOff>371475</xdr:colOff>
      <xdr:row>726</xdr:row>
      <xdr:rowOff>9525</xdr:rowOff>
    </xdr:to>
    <xdr:pic>
      <xdr:nvPicPr>
        <xdr:cNvPr id="7015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726</xdr:row>
      <xdr:rowOff>0</xdr:rowOff>
    </xdr:from>
    <xdr:to>
      <xdr:col>17</xdr:col>
      <xdr:colOff>390525</xdr:colOff>
      <xdr:row>726</xdr:row>
      <xdr:rowOff>9525</xdr:rowOff>
    </xdr:to>
    <xdr:pic>
      <xdr:nvPicPr>
        <xdr:cNvPr id="7016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726</xdr:row>
      <xdr:rowOff>0</xdr:rowOff>
    </xdr:from>
    <xdr:to>
      <xdr:col>17</xdr:col>
      <xdr:colOff>409575</xdr:colOff>
      <xdr:row>726</xdr:row>
      <xdr:rowOff>9525</xdr:rowOff>
    </xdr:to>
    <xdr:pic>
      <xdr:nvPicPr>
        <xdr:cNvPr id="7017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726</xdr:row>
      <xdr:rowOff>0</xdr:rowOff>
    </xdr:from>
    <xdr:to>
      <xdr:col>17</xdr:col>
      <xdr:colOff>428625</xdr:colOff>
      <xdr:row>726</xdr:row>
      <xdr:rowOff>9525</xdr:rowOff>
    </xdr:to>
    <xdr:pic>
      <xdr:nvPicPr>
        <xdr:cNvPr id="7018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726</xdr:row>
      <xdr:rowOff>0</xdr:rowOff>
    </xdr:from>
    <xdr:to>
      <xdr:col>17</xdr:col>
      <xdr:colOff>447675</xdr:colOff>
      <xdr:row>726</xdr:row>
      <xdr:rowOff>9525</xdr:rowOff>
    </xdr:to>
    <xdr:pic>
      <xdr:nvPicPr>
        <xdr:cNvPr id="7019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726</xdr:row>
      <xdr:rowOff>0</xdr:rowOff>
    </xdr:from>
    <xdr:to>
      <xdr:col>17</xdr:col>
      <xdr:colOff>466725</xdr:colOff>
      <xdr:row>726</xdr:row>
      <xdr:rowOff>9525</xdr:rowOff>
    </xdr:to>
    <xdr:pic>
      <xdr:nvPicPr>
        <xdr:cNvPr id="7020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726</xdr:row>
      <xdr:rowOff>0</xdr:rowOff>
    </xdr:from>
    <xdr:to>
      <xdr:col>17</xdr:col>
      <xdr:colOff>485775</xdr:colOff>
      <xdr:row>726</xdr:row>
      <xdr:rowOff>9525</xdr:rowOff>
    </xdr:to>
    <xdr:pic>
      <xdr:nvPicPr>
        <xdr:cNvPr id="7021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726</xdr:row>
      <xdr:rowOff>0</xdr:rowOff>
    </xdr:from>
    <xdr:to>
      <xdr:col>17</xdr:col>
      <xdr:colOff>504825</xdr:colOff>
      <xdr:row>726</xdr:row>
      <xdr:rowOff>9525</xdr:rowOff>
    </xdr:to>
    <xdr:pic>
      <xdr:nvPicPr>
        <xdr:cNvPr id="7022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726</xdr:row>
      <xdr:rowOff>0</xdr:rowOff>
    </xdr:from>
    <xdr:to>
      <xdr:col>17</xdr:col>
      <xdr:colOff>523875</xdr:colOff>
      <xdr:row>726</xdr:row>
      <xdr:rowOff>9525</xdr:rowOff>
    </xdr:to>
    <xdr:pic>
      <xdr:nvPicPr>
        <xdr:cNvPr id="7023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726</xdr:row>
      <xdr:rowOff>0</xdr:rowOff>
    </xdr:from>
    <xdr:to>
      <xdr:col>17</xdr:col>
      <xdr:colOff>542925</xdr:colOff>
      <xdr:row>726</xdr:row>
      <xdr:rowOff>9525</xdr:rowOff>
    </xdr:to>
    <xdr:pic>
      <xdr:nvPicPr>
        <xdr:cNvPr id="7024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726</xdr:row>
      <xdr:rowOff>0</xdr:rowOff>
    </xdr:from>
    <xdr:to>
      <xdr:col>17</xdr:col>
      <xdr:colOff>561975</xdr:colOff>
      <xdr:row>726</xdr:row>
      <xdr:rowOff>9525</xdr:rowOff>
    </xdr:to>
    <xdr:pic>
      <xdr:nvPicPr>
        <xdr:cNvPr id="7025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726</xdr:row>
      <xdr:rowOff>0</xdr:rowOff>
    </xdr:from>
    <xdr:to>
      <xdr:col>17</xdr:col>
      <xdr:colOff>581025</xdr:colOff>
      <xdr:row>726</xdr:row>
      <xdr:rowOff>9525</xdr:rowOff>
    </xdr:to>
    <xdr:pic>
      <xdr:nvPicPr>
        <xdr:cNvPr id="7026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726</xdr:row>
      <xdr:rowOff>0</xdr:rowOff>
    </xdr:from>
    <xdr:to>
      <xdr:col>17</xdr:col>
      <xdr:colOff>600075</xdr:colOff>
      <xdr:row>726</xdr:row>
      <xdr:rowOff>9525</xdr:rowOff>
    </xdr:to>
    <xdr:pic>
      <xdr:nvPicPr>
        <xdr:cNvPr id="7027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726</xdr:row>
      <xdr:rowOff>0</xdr:rowOff>
    </xdr:from>
    <xdr:to>
      <xdr:col>17</xdr:col>
      <xdr:colOff>619125</xdr:colOff>
      <xdr:row>726</xdr:row>
      <xdr:rowOff>9525</xdr:rowOff>
    </xdr:to>
    <xdr:pic>
      <xdr:nvPicPr>
        <xdr:cNvPr id="7028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726</xdr:row>
      <xdr:rowOff>0</xdr:rowOff>
    </xdr:from>
    <xdr:to>
      <xdr:col>17</xdr:col>
      <xdr:colOff>638175</xdr:colOff>
      <xdr:row>726</xdr:row>
      <xdr:rowOff>9525</xdr:rowOff>
    </xdr:to>
    <xdr:pic>
      <xdr:nvPicPr>
        <xdr:cNvPr id="7029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726</xdr:row>
      <xdr:rowOff>0</xdr:rowOff>
    </xdr:from>
    <xdr:to>
      <xdr:col>17</xdr:col>
      <xdr:colOff>657225</xdr:colOff>
      <xdr:row>726</xdr:row>
      <xdr:rowOff>9525</xdr:rowOff>
    </xdr:to>
    <xdr:pic>
      <xdr:nvPicPr>
        <xdr:cNvPr id="7030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726</xdr:row>
      <xdr:rowOff>0</xdr:rowOff>
    </xdr:from>
    <xdr:to>
      <xdr:col>17</xdr:col>
      <xdr:colOff>676275</xdr:colOff>
      <xdr:row>726</xdr:row>
      <xdr:rowOff>9525</xdr:rowOff>
    </xdr:to>
    <xdr:pic>
      <xdr:nvPicPr>
        <xdr:cNvPr id="7031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726</xdr:row>
      <xdr:rowOff>0</xdr:rowOff>
    </xdr:from>
    <xdr:to>
      <xdr:col>17</xdr:col>
      <xdr:colOff>695325</xdr:colOff>
      <xdr:row>726</xdr:row>
      <xdr:rowOff>9525</xdr:rowOff>
    </xdr:to>
    <xdr:pic>
      <xdr:nvPicPr>
        <xdr:cNvPr id="7032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726</xdr:row>
      <xdr:rowOff>0</xdr:rowOff>
    </xdr:from>
    <xdr:to>
      <xdr:col>17</xdr:col>
      <xdr:colOff>714375</xdr:colOff>
      <xdr:row>726</xdr:row>
      <xdr:rowOff>9525</xdr:rowOff>
    </xdr:to>
    <xdr:pic>
      <xdr:nvPicPr>
        <xdr:cNvPr id="7033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726</xdr:row>
      <xdr:rowOff>0</xdr:rowOff>
    </xdr:from>
    <xdr:to>
      <xdr:col>17</xdr:col>
      <xdr:colOff>733425</xdr:colOff>
      <xdr:row>726</xdr:row>
      <xdr:rowOff>9525</xdr:rowOff>
    </xdr:to>
    <xdr:pic>
      <xdr:nvPicPr>
        <xdr:cNvPr id="7034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726</xdr:row>
      <xdr:rowOff>0</xdr:rowOff>
    </xdr:from>
    <xdr:to>
      <xdr:col>17</xdr:col>
      <xdr:colOff>752475</xdr:colOff>
      <xdr:row>726</xdr:row>
      <xdr:rowOff>9525</xdr:rowOff>
    </xdr:to>
    <xdr:pic>
      <xdr:nvPicPr>
        <xdr:cNvPr id="7035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726</xdr:row>
      <xdr:rowOff>0</xdr:rowOff>
    </xdr:from>
    <xdr:to>
      <xdr:col>17</xdr:col>
      <xdr:colOff>771525</xdr:colOff>
      <xdr:row>726</xdr:row>
      <xdr:rowOff>9525</xdr:rowOff>
    </xdr:to>
    <xdr:pic>
      <xdr:nvPicPr>
        <xdr:cNvPr id="7036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03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03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03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04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04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04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04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04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04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04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04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04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04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05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05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05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05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05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05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05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05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05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05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06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06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06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06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06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06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06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06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06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06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07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07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07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07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07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730</xdr:row>
      <xdr:rowOff>0</xdr:rowOff>
    </xdr:from>
    <xdr:to>
      <xdr:col>17</xdr:col>
      <xdr:colOff>733425</xdr:colOff>
      <xdr:row>730</xdr:row>
      <xdr:rowOff>9525</xdr:rowOff>
    </xdr:to>
    <xdr:pic>
      <xdr:nvPicPr>
        <xdr:cNvPr id="707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730</xdr:row>
      <xdr:rowOff>0</xdr:rowOff>
    </xdr:from>
    <xdr:to>
      <xdr:col>17</xdr:col>
      <xdr:colOff>752475</xdr:colOff>
      <xdr:row>730</xdr:row>
      <xdr:rowOff>9525</xdr:rowOff>
    </xdr:to>
    <xdr:pic>
      <xdr:nvPicPr>
        <xdr:cNvPr id="707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730</xdr:row>
      <xdr:rowOff>0</xdr:rowOff>
    </xdr:from>
    <xdr:to>
      <xdr:col>17</xdr:col>
      <xdr:colOff>771525</xdr:colOff>
      <xdr:row>730</xdr:row>
      <xdr:rowOff>9525</xdr:rowOff>
    </xdr:to>
    <xdr:pic>
      <xdr:nvPicPr>
        <xdr:cNvPr id="707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730</xdr:row>
      <xdr:rowOff>0</xdr:rowOff>
    </xdr:from>
    <xdr:to>
      <xdr:col>17</xdr:col>
      <xdr:colOff>790575</xdr:colOff>
      <xdr:row>730</xdr:row>
      <xdr:rowOff>9525</xdr:rowOff>
    </xdr:to>
    <xdr:pic>
      <xdr:nvPicPr>
        <xdr:cNvPr id="707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730</xdr:row>
      <xdr:rowOff>0</xdr:rowOff>
    </xdr:from>
    <xdr:to>
      <xdr:col>17</xdr:col>
      <xdr:colOff>809625</xdr:colOff>
      <xdr:row>730</xdr:row>
      <xdr:rowOff>9525</xdr:rowOff>
    </xdr:to>
    <xdr:pic>
      <xdr:nvPicPr>
        <xdr:cNvPr id="707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730</xdr:row>
      <xdr:rowOff>0</xdr:rowOff>
    </xdr:from>
    <xdr:to>
      <xdr:col>17</xdr:col>
      <xdr:colOff>828675</xdr:colOff>
      <xdr:row>730</xdr:row>
      <xdr:rowOff>9525</xdr:rowOff>
    </xdr:to>
    <xdr:pic>
      <xdr:nvPicPr>
        <xdr:cNvPr id="708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730</xdr:row>
      <xdr:rowOff>0</xdr:rowOff>
    </xdr:from>
    <xdr:to>
      <xdr:col>17</xdr:col>
      <xdr:colOff>847725</xdr:colOff>
      <xdr:row>730</xdr:row>
      <xdr:rowOff>9525</xdr:rowOff>
    </xdr:to>
    <xdr:pic>
      <xdr:nvPicPr>
        <xdr:cNvPr id="708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730</xdr:row>
      <xdr:rowOff>0</xdr:rowOff>
    </xdr:from>
    <xdr:to>
      <xdr:col>17</xdr:col>
      <xdr:colOff>866775</xdr:colOff>
      <xdr:row>730</xdr:row>
      <xdr:rowOff>9525</xdr:rowOff>
    </xdr:to>
    <xdr:pic>
      <xdr:nvPicPr>
        <xdr:cNvPr id="708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730</xdr:row>
      <xdr:rowOff>0</xdr:rowOff>
    </xdr:from>
    <xdr:to>
      <xdr:col>17</xdr:col>
      <xdr:colOff>885825</xdr:colOff>
      <xdr:row>730</xdr:row>
      <xdr:rowOff>9525</xdr:rowOff>
    </xdr:to>
    <xdr:pic>
      <xdr:nvPicPr>
        <xdr:cNvPr id="708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730</xdr:row>
      <xdr:rowOff>0</xdr:rowOff>
    </xdr:from>
    <xdr:to>
      <xdr:col>17</xdr:col>
      <xdr:colOff>904875</xdr:colOff>
      <xdr:row>730</xdr:row>
      <xdr:rowOff>9525</xdr:rowOff>
    </xdr:to>
    <xdr:pic>
      <xdr:nvPicPr>
        <xdr:cNvPr id="708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730</xdr:row>
      <xdr:rowOff>0</xdr:rowOff>
    </xdr:from>
    <xdr:to>
      <xdr:col>17</xdr:col>
      <xdr:colOff>923925</xdr:colOff>
      <xdr:row>730</xdr:row>
      <xdr:rowOff>9525</xdr:rowOff>
    </xdr:to>
    <xdr:pic>
      <xdr:nvPicPr>
        <xdr:cNvPr id="708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730</xdr:row>
      <xdr:rowOff>0</xdr:rowOff>
    </xdr:from>
    <xdr:to>
      <xdr:col>17</xdr:col>
      <xdr:colOff>942975</xdr:colOff>
      <xdr:row>730</xdr:row>
      <xdr:rowOff>9525</xdr:rowOff>
    </xdr:to>
    <xdr:pic>
      <xdr:nvPicPr>
        <xdr:cNvPr id="708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730</xdr:row>
      <xdr:rowOff>0</xdr:rowOff>
    </xdr:from>
    <xdr:to>
      <xdr:col>17</xdr:col>
      <xdr:colOff>962025</xdr:colOff>
      <xdr:row>730</xdr:row>
      <xdr:rowOff>9525</xdr:rowOff>
    </xdr:to>
    <xdr:pic>
      <xdr:nvPicPr>
        <xdr:cNvPr id="708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730</xdr:row>
      <xdr:rowOff>0</xdr:rowOff>
    </xdr:from>
    <xdr:to>
      <xdr:col>17</xdr:col>
      <xdr:colOff>981075</xdr:colOff>
      <xdr:row>730</xdr:row>
      <xdr:rowOff>9525</xdr:rowOff>
    </xdr:to>
    <xdr:pic>
      <xdr:nvPicPr>
        <xdr:cNvPr id="708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730</xdr:row>
      <xdr:rowOff>0</xdr:rowOff>
    </xdr:from>
    <xdr:to>
      <xdr:col>17</xdr:col>
      <xdr:colOff>1000125</xdr:colOff>
      <xdr:row>730</xdr:row>
      <xdr:rowOff>9525</xdr:rowOff>
    </xdr:to>
    <xdr:pic>
      <xdr:nvPicPr>
        <xdr:cNvPr id="708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730</xdr:row>
      <xdr:rowOff>0</xdr:rowOff>
    </xdr:from>
    <xdr:to>
      <xdr:col>17</xdr:col>
      <xdr:colOff>1019175</xdr:colOff>
      <xdr:row>730</xdr:row>
      <xdr:rowOff>9525</xdr:rowOff>
    </xdr:to>
    <xdr:pic>
      <xdr:nvPicPr>
        <xdr:cNvPr id="709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730</xdr:row>
      <xdr:rowOff>0</xdr:rowOff>
    </xdr:from>
    <xdr:to>
      <xdr:col>17</xdr:col>
      <xdr:colOff>1038225</xdr:colOff>
      <xdr:row>730</xdr:row>
      <xdr:rowOff>9525</xdr:rowOff>
    </xdr:to>
    <xdr:pic>
      <xdr:nvPicPr>
        <xdr:cNvPr id="709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730</xdr:row>
      <xdr:rowOff>0</xdr:rowOff>
    </xdr:from>
    <xdr:to>
      <xdr:col>17</xdr:col>
      <xdr:colOff>1057275</xdr:colOff>
      <xdr:row>730</xdr:row>
      <xdr:rowOff>9525</xdr:rowOff>
    </xdr:to>
    <xdr:pic>
      <xdr:nvPicPr>
        <xdr:cNvPr id="709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730</xdr:row>
      <xdr:rowOff>0</xdr:rowOff>
    </xdr:from>
    <xdr:to>
      <xdr:col>17</xdr:col>
      <xdr:colOff>1076325</xdr:colOff>
      <xdr:row>730</xdr:row>
      <xdr:rowOff>9525</xdr:rowOff>
    </xdr:to>
    <xdr:pic>
      <xdr:nvPicPr>
        <xdr:cNvPr id="709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730</xdr:row>
      <xdr:rowOff>0</xdr:rowOff>
    </xdr:from>
    <xdr:to>
      <xdr:col>17</xdr:col>
      <xdr:colOff>1095375</xdr:colOff>
      <xdr:row>730</xdr:row>
      <xdr:rowOff>9525</xdr:rowOff>
    </xdr:to>
    <xdr:pic>
      <xdr:nvPicPr>
        <xdr:cNvPr id="709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730</xdr:row>
      <xdr:rowOff>0</xdr:rowOff>
    </xdr:from>
    <xdr:to>
      <xdr:col>17</xdr:col>
      <xdr:colOff>1114425</xdr:colOff>
      <xdr:row>730</xdr:row>
      <xdr:rowOff>9525</xdr:rowOff>
    </xdr:to>
    <xdr:pic>
      <xdr:nvPicPr>
        <xdr:cNvPr id="709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730</xdr:row>
      <xdr:rowOff>0</xdr:rowOff>
    </xdr:from>
    <xdr:to>
      <xdr:col>17</xdr:col>
      <xdr:colOff>1133475</xdr:colOff>
      <xdr:row>730</xdr:row>
      <xdr:rowOff>9525</xdr:rowOff>
    </xdr:to>
    <xdr:pic>
      <xdr:nvPicPr>
        <xdr:cNvPr id="709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730</xdr:row>
      <xdr:rowOff>0</xdr:rowOff>
    </xdr:from>
    <xdr:to>
      <xdr:col>17</xdr:col>
      <xdr:colOff>1152525</xdr:colOff>
      <xdr:row>730</xdr:row>
      <xdr:rowOff>9525</xdr:rowOff>
    </xdr:to>
    <xdr:pic>
      <xdr:nvPicPr>
        <xdr:cNvPr id="709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730</xdr:row>
      <xdr:rowOff>0</xdr:rowOff>
    </xdr:from>
    <xdr:to>
      <xdr:col>17</xdr:col>
      <xdr:colOff>1171575</xdr:colOff>
      <xdr:row>730</xdr:row>
      <xdr:rowOff>9525</xdr:rowOff>
    </xdr:to>
    <xdr:pic>
      <xdr:nvPicPr>
        <xdr:cNvPr id="709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730</xdr:row>
      <xdr:rowOff>0</xdr:rowOff>
    </xdr:from>
    <xdr:to>
      <xdr:col>17</xdr:col>
      <xdr:colOff>1190625</xdr:colOff>
      <xdr:row>730</xdr:row>
      <xdr:rowOff>9525</xdr:rowOff>
    </xdr:to>
    <xdr:pic>
      <xdr:nvPicPr>
        <xdr:cNvPr id="709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730</xdr:row>
      <xdr:rowOff>0</xdr:rowOff>
    </xdr:from>
    <xdr:to>
      <xdr:col>17</xdr:col>
      <xdr:colOff>1209675</xdr:colOff>
      <xdr:row>730</xdr:row>
      <xdr:rowOff>9525</xdr:rowOff>
    </xdr:to>
    <xdr:pic>
      <xdr:nvPicPr>
        <xdr:cNvPr id="710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730</xdr:row>
      <xdr:rowOff>0</xdr:rowOff>
    </xdr:from>
    <xdr:to>
      <xdr:col>17</xdr:col>
      <xdr:colOff>1228725</xdr:colOff>
      <xdr:row>730</xdr:row>
      <xdr:rowOff>9525</xdr:rowOff>
    </xdr:to>
    <xdr:pic>
      <xdr:nvPicPr>
        <xdr:cNvPr id="710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730</xdr:row>
      <xdr:rowOff>0</xdr:rowOff>
    </xdr:from>
    <xdr:to>
      <xdr:col>17</xdr:col>
      <xdr:colOff>1247775</xdr:colOff>
      <xdr:row>730</xdr:row>
      <xdr:rowOff>9525</xdr:rowOff>
    </xdr:to>
    <xdr:pic>
      <xdr:nvPicPr>
        <xdr:cNvPr id="710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730</xdr:row>
      <xdr:rowOff>0</xdr:rowOff>
    </xdr:from>
    <xdr:to>
      <xdr:col>17</xdr:col>
      <xdr:colOff>1266825</xdr:colOff>
      <xdr:row>730</xdr:row>
      <xdr:rowOff>9525</xdr:rowOff>
    </xdr:to>
    <xdr:pic>
      <xdr:nvPicPr>
        <xdr:cNvPr id="710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730</xdr:row>
      <xdr:rowOff>0</xdr:rowOff>
    </xdr:from>
    <xdr:to>
      <xdr:col>17</xdr:col>
      <xdr:colOff>1285875</xdr:colOff>
      <xdr:row>730</xdr:row>
      <xdr:rowOff>9525</xdr:rowOff>
    </xdr:to>
    <xdr:pic>
      <xdr:nvPicPr>
        <xdr:cNvPr id="710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730</xdr:row>
      <xdr:rowOff>0</xdr:rowOff>
    </xdr:from>
    <xdr:to>
      <xdr:col>17</xdr:col>
      <xdr:colOff>1304925</xdr:colOff>
      <xdr:row>730</xdr:row>
      <xdr:rowOff>9525</xdr:rowOff>
    </xdr:to>
    <xdr:pic>
      <xdr:nvPicPr>
        <xdr:cNvPr id="710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10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10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10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10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11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11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11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11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11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11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11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11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11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11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12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12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12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12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12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12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12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12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12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12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13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13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13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13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13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13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13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13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13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13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14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14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14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14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14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14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14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14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14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14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15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15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15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15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15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15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730</xdr:row>
      <xdr:rowOff>0</xdr:rowOff>
    </xdr:from>
    <xdr:to>
      <xdr:col>17</xdr:col>
      <xdr:colOff>733425</xdr:colOff>
      <xdr:row>730</xdr:row>
      <xdr:rowOff>9525</xdr:rowOff>
    </xdr:to>
    <xdr:pic>
      <xdr:nvPicPr>
        <xdr:cNvPr id="715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730</xdr:row>
      <xdr:rowOff>0</xdr:rowOff>
    </xdr:from>
    <xdr:to>
      <xdr:col>17</xdr:col>
      <xdr:colOff>752475</xdr:colOff>
      <xdr:row>730</xdr:row>
      <xdr:rowOff>9525</xdr:rowOff>
    </xdr:to>
    <xdr:pic>
      <xdr:nvPicPr>
        <xdr:cNvPr id="715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730</xdr:row>
      <xdr:rowOff>0</xdr:rowOff>
    </xdr:from>
    <xdr:to>
      <xdr:col>17</xdr:col>
      <xdr:colOff>771525</xdr:colOff>
      <xdr:row>730</xdr:row>
      <xdr:rowOff>9525</xdr:rowOff>
    </xdr:to>
    <xdr:pic>
      <xdr:nvPicPr>
        <xdr:cNvPr id="715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730</xdr:row>
      <xdr:rowOff>0</xdr:rowOff>
    </xdr:from>
    <xdr:to>
      <xdr:col>17</xdr:col>
      <xdr:colOff>790575</xdr:colOff>
      <xdr:row>730</xdr:row>
      <xdr:rowOff>9525</xdr:rowOff>
    </xdr:to>
    <xdr:pic>
      <xdr:nvPicPr>
        <xdr:cNvPr id="715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730</xdr:row>
      <xdr:rowOff>0</xdr:rowOff>
    </xdr:from>
    <xdr:to>
      <xdr:col>17</xdr:col>
      <xdr:colOff>809625</xdr:colOff>
      <xdr:row>730</xdr:row>
      <xdr:rowOff>9525</xdr:rowOff>
    </xdr:to>
    <xdr:pic>
      <xdr:nvPicPr>
        <xdr:cNvPr id="716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730</xdr:row>
      <xdr:rowOff>0</xdr:rowOff>
    </xdr:from>
    <xdr:to>
      <xdr:col>17</xdr:col>
      <xdr:colOff>828675</xdr:colOff>
      <xdr:row>730</xdr:row>
      <xdr:rowOff>9525</xdr:rowOff>
    </xdr:to>
    <xdr:pic>
      <xdr:nvPicPr>
        <xdr:cNvPr id="716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730</xdr:row>
      <xdr:rowOff>0</xdr:rowOff>
    </xdr:from>
    <xdr:to>
      <xdr:col>17</xdr:col>
      <xdr:colOff>847725</xdr:colOff>
      <xdr:row>730</xdr:row>
      <xdr:rowOff>9525</xdr:rowOff>
    </xdr:to>
    <xdr:pic>
      <xdr:nvPicPr>
        <xdr:cNvPr id="716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730</xdr:row>
      <xdr:rowOff>0</xdr:rowOff>
    </xdr:from>
    <xdr:to>
      <xdr:col>17</xdr:col>
      <xdr:colOff>866775</xdr:colOff>
      <xdr:row>730</xdr:row>
      <xdr:rowOff>9525</xdr:rowOff>
    </xdr:to>
    <xdr:pic>
      <xdr:nvPicPr>
        <xdr:cNvPr id="716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730</xdr:row>
      <xdr:rowOff>0</xdr:rowOff>
    </xdr:from>
    <xdr:to>
      <xdr:col>17</xdr:col>
      <xdr:colOff>885825</xdr:colOff>
      <xdr:row>730</xdr:row>
      <xdr:rowOff>9525</xdr:rowOff>
    </xdr:to>
    <xdr:pic>
      <xdr:nvPicPr>
        <xdr:cNvPr id="716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730</xdr:row>
      <xdr:rowOff>0</xdr:rowOff>
    </xdr:from>
    <xdr:to>
      <xdr:col>17</xdr:col>
      <xdr:colOff>904875</xdr:colOff>
      <xdr:row>730</xdr:row>
      <xdr:rowOff>9525</xdr:rowOff>
    </xdr:to>
    <xdr:pic>
      <xdr:nvPicPr>
        <xdr:cNvPr id="716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730</xdr:row>
      <xdr:rowOff>0</xdr:rowOff>
    </xdr:from>
    <xdr:to>
      <xdr:col>17</xdr:col>
      <xdr:colOff>923925</xdr:colOff>
      <xdr:row>730</xdr:row>
      <xdr:rowOff>9525</xdr:rowOff>
    </xdr:to>
    <xdr:pic>
      <xdr:nvPicPr>
        <xdr:cNvPr id="716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730</xdr:row>
      <xdr:rowOff>0</xdr:rowOff>
    </xdr:from>
    <xdr:to>
      <xdr:col>17</xdr:col>
      <xdr:colOff>942975</xdr:colOff>
      <xdr:row>730</xdr:row>
      <xdr:rowOff>9525</xdr:rowOff>
    </xdr:to>
    <xdr:pic>
      <xdr:nvPicPr>
        <xdr:cNvPr id="716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730</xdr:row>
      <xdr:rowOff>0</xdr:rowOff>
    </xdr:from>
    <xdr:to>
      <xdr:col>17</xdr:col>
      <xdr:colOff>962025</xdr:colOff>
      <xdr:row>730</xdr:row>
      <xdr:rowOff>9525</xdr:rowOff>
    </xdr:to>
    <xdr:pic>
      <xdr:nvPicPr>
        <xdr:cNvPr id="716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730</xdr:row>
      <xdr:rowOff>0</xdr:rowOff>
    </xdr:from>
    <xdr:to>
      <xdr:col>17</xdr:col>
      <xdr:colOff>981075</xdr:colOff>
      <xdr:row>730</xdr:row>
      <xdr:rowOff>9525</xdr:rowOff>
    </xdr:to>
    <xdr:pic>
      <xdr:nvPicPr>
        <xdr:cNvPr id="716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730</xdr:row>
      <xdr:rowOff>0</xdr:rowOff>
    </xdr:from>
    <xdr:to>
      <xdr:col>17</xdr:col>
      <xdr:colOff>1000125</xdr:colOff>
      <xdr:row>730</xdr:row>
      <xdr:rowOff>9525</xdr:rowOff>
    </xdr:to>
    <xdr:pic>
      <xdr:nvPicPr>
        <xdr:cNvPr id="717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730</xdr:row>
      <xdr:rowOff>0</xdr:rowOff>
    </xdr:from>
    <xdr:to>
      <xdr:col>17</xdr:col>
      <xdr:colOff>1019175</xdr:colOff>
      <xdr:row>730</xdr:row>
      <xdr:rowOff>9525</xdr:rowOff>
    </xdr:to>
    <xdr:pic>
      <xdr:nvPicPr>
        <xdr:cNvPr id="717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730</xdr:row>
      <xdr:rowOff>0</xdr:rowOff>
    </xdr:from>
    <xdr:to>
      <xdr:col>17</xdr:col>
      <xdr:colOff>1038225</xdr:colOff>
      <xdr:row>730</xdr:row>
      <xdr:rowOff>9525</xdr:rowOff>
    </xdr:to>
    <xdr:pic>
      <xdr:nvPicPr>
        <xdr:cNvPr id="717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730</xdr:row>
      <xdr:rowOff>0</xdr:rowOff>
    </xdr:from>
    <xdr:to>
      <xdr:col>17</xdr:col>
      <xdr:colOff>1057275</xdr:colOff>
      <xdr:row>730</xdr:row>
      <xdr:rowOff>9525</xdr:rowOff>
    </xdr:to>
    <xdr:pic>
      <xdr:nvPicPr>
        <xdr:cNvPr id="717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730</xdr:row>
      <xdr:rowOff>0</xdr:rowOff>
    </xdr:from>
    <xdr:to>
      <xdr:col>17</xdr:col>
      <xdr:colOff>1076325</xdr:colOff>
      <xdr:row>730</xdr:row>
      <xdr:rowOff>9525</xdr:rowOff>
    </xdr:to>
    <xdr:pic>
      <xdr:nvPicPr>
        <xdr:cNvPr id="717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730</xdr:row>
      <xdr:rowOff>0</xdr:rowOff>
    </xdr:from>
    <xdr:to>
      <xdr:col>17</xdr:col>
      <xdr:colOff>1095375</xdr:colOff>
      <xdr:row>730</xdr:row>
      <xdr:rowOff>9525</xdr:rowOff>
    </xdr:to>
    <xdr:pic>
      <xdr:nvPicPr>
        <xdr:cNvPr id="717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730</xdr:row>
      <xdr:rowOff>0</xdr:rowOff>
    </xdr:from>
    <xdr:to>
      <xdr:col>17</xdr:col>
      <xdr:colOff>1114425</xdr:colOff>
      <xdr:row>730</xdr:row>
      <xdr:rowOff>9525</xdr:rowOff>
    </xdr:to>
    <xdr:pic>
      <xdr:nvPicPr>
        <xdr:cNvPr id="717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730</xdr:row>
      <xdr:rowOff>0</xdr:rowOff>
    </xdr:from>
    <xdr:to>
      <xdr:col>17</xdr:col>
      <xdr:colOff>1133475</xdr:colOff>
      <xdr:row>730</xdr:row>
      <xdr:rowOff>9525</xdr:rowOff>
    </xdr:to>
    <xdr:pic>
      <xdr:nvPicPr>
        <xdr:cNvPr id="717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730</xdr:row>
      <xdr:rowOff>0</xdr:rowOff>
    </xdr:from>
    <xdr:to>
      <xdr:col>17</xdr:col>
      <xdr:colOff>1152525</xdr:colOff>
      <xdr:row>730</xdr:row>
      <xdr:rowOff>9525</xdr:rowOff>
    </xdr:to>
    <xdr:pic>
      <xdr:nvPicPr>
        <xdr:cNvPr id="717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730</xdr:row>
      <xdr:rowOff>0</xdr:rowOff>
    </xdr:from>
    <xdr:to>
      <xdr:col>17</xdr:col>
      <xdr:colOff>1171575</xdr:colOff>
      <xdr:row>730</xdr:row>
      <xdr:rowOff>9525</xdr:rowOff>
    </xdr:to>
    <xdr:pic>
      <xdr:nvPicPr>
        <xdr:cNvPr id="717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730</xdr:row>
      <xdr:rowOff>0</xdr:rowOff>
    </xdr:from>
    <xdr:to>
      <xdr:col>17</xdr:col>
      <xdr:colOff>1190625</xdr:colOff>
      <xdr:row>730</xdr:row>
      <xdr:rowOff>9525</xdr:rowOff>
    </xdr:to>
    <xdr:pic>
      <xdr:nvPicPr>
        <xdr:cNvPr id="718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730</xdr:row>
      <xdr:rowOff>0</xdr:rowOff>
    </xdr:from>
    <xdr:to>
      <xdr:col>17</xdr:col>
      <xdr:colOff>1209675</xdr:colOff>
      <xdr:row>730</xdr:row>
      <xdr:rowOff>9525</xdr:rowOff>
    </xdr:to>
    <xdr:pic>
      <xdr:nvPicPr>
        <xdr:cNvPr id="718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730</xdr:row>
      <xdr:rowOff>0</xdr:rowOff>
    </xdr:from>
    <xdr:to>
      <xdr:col>17</xdr:col>
      <xdr:colOff>1228725</xdr:colOff>
      <xdr:row>730</xdr:row>
      <xdr:rowOff>9525</xdr:rowOff>
    </xdr:to>
    <xdr:pic>
      <xdr:nvPicPr>
        <xdr:cNvPr id="718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730</xdr:row>
      <xdr:rowOff>0</xdr:rowOff>
    </xdr:from>
    <xdr:to>
      <xdr:col>17</xdr:col>
      <xdr:colOff>1247775</xdr:colOff>
      <xdr:row>730</xdr:row>
      <xdr:rowOff>9525</xdr:rowOff>
    </xdr:to>
    <xdr:pic>
      <xdr:nvPicPr>
        <xdr:cNvPr id="718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730</xdr:row>
      <xdr:rowOff>0</xdr:rowOff>
    </xdr:from>
    <xdr:to>
      <xdr:col>17</xdr:col>
      <xdr:colOff>1266825</xdr:colOff>
      <xdr:row>730</xdr:row>
      <xdr:rowOff>9525</xdr:rowOff>
    </xdr:to>
    <xdr:pic>
      <xdr:nvPicPr>
        <xdr:cNvPr id="718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730</xdr:row>
      <xdr:rowOff>0</xdr:rowOff>
    </xdr:from>
    <xdr:to>
      <xdr:col>17</xdr:col>
      <xdr:colOff>1285875</xdr:colOff>
      <xdr:row>730</xdr:row>
      <xdr:rowOff>9525</xdr:rowOff>
    </xdr:to>
    <xdr:pic>
      <xdr:nvPicPr>
        <xdr:cNvPr id="718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730</xdr:row>
      <xdr:rowOff>0</xdr:rowOff>
    </xdr:from>
    <xdr:to>
      <xdr:col>17</xdr:col>
      <xdr:colOff>1304925</xdr:colOff>
      <xdr:row>730</xdr:row>
      <xdr:rowOff>9525</xdr:rowOff>
    </xdr:to>
    <xdr:pic>
      <xdr:nvPicPr>
        <xdr:cNvPr id="718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718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718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718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719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719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719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719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719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719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719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719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719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719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720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720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720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720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720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720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720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720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720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720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721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721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721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721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721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721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721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721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721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721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722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722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722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722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722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722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722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722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722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722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723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723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723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723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723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723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723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723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723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723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724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724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724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724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724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724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724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724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724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724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725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725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725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725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725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725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725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725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725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725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726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726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9525</xdr:colOff>
      <xdr:row>127</xdr:row>
      <xdr:rowOff>9525</xdr:rowOff>
    </xdr:to>
    <xdr:pic>
      <xdr:nvPicPr>
        <xdr:cNvPr id="7262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127</xdr:row>
      <xdr:rowOff>0</xdr:rowOff>
    </xdr:from>
    <xdr:to>
      <xdr:col>17</xdr:col>
      <xdr:colOff>28575</xdr:colOff>
      <xdr:row>127</xdr:row>
      <xdr:rowOff>9525</xdr:rowOff>
    </xdr:to>
    <xdr:pic>
      <xdr:nvPicPr>
        <xdr:cNvPr id="7263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127</xdr:row>
      <xdr:rowOff>0</xdr:rowOff>
    </xdr:from>
    <xdr:to>
      <xdr:col>17</xdr:col>
      <xdr:colOff>47625</xdr:colOff>
      <xdr:row>127</xdr:row>
      <xdr:rowOff>9525</xdr:rowOff>
    </xdr:to>
    <xdr:pic>
      <xdr:nvPicPr>
        <xdr:cNvPr id="7264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127</xdr:row>
      <xdr:rowOff>0</xdr:rowOff>
    </xdr:from>
    <xdr:to>
      <xdr:col>17</xdr:col>
      <xdr:colOff>66675</xdr:colOff>
      <xdr:row>127</xdr:row>
      <xdr:rowOff>9525</xdr:rowOff>
    </xdr:to>
    <xdr:pic>
      <xdr:nvPicPr>
        <xdr:cNvPr id="7265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127</xdr:row>
      <xdr:rowOff>0</xdr:rowOff>
    </xdr:from>
    <xdr:to>
      <xdr:col>17</xdr:col>
      <xdr:colOff>85725</xdr:colOff>
      <xdr:row>127</xdr:row>
      <xdr:rowOff>9525</xdr:rowOff>
    </xdr:to>
    <xdr:pic>
      <xdr:nvPicPr>
        <xdr:cNvPr id="7266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127</xdr:row>
      <xdr:rowOff>0</xdr:rowOff>
    </xdr:from>
    <xdr:to>
      <xdr:col>17</xdr:col>
      <xdr:colOff>104775</xdr:colOff>
      <xdr:row>127</xdr:row>
      <xdr:rowOff>9525</xdr:rowOff>
    </xdr:to>
    <xdr:pic>
      <xdr:nvPicPr>
        <xdr:cNvPr id="7267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127</xdr:row>
      <xdr:rowOff>0</xdr:rowOff>
    </xdr:from>
    <xdr:to>
      <xdr:col>17</xdr:col>
      <xdr:colOff>123825</xdr:colOff>
      <xdr:row>127</xdr:row>
      <xdr:rowOff>9525</xdr:rowOff>
    </xdr:to>
    <xdr:pic>
      <xdr:nvPicPr>
        <xdr:cNvPr id="7268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127</xdr:row>
      <xdr:rowOff>0</xdr:rowOff>
    </xdr:from>
    <xdr:to>
      <xdr:col>17</xdr:col>
      <xdr:colOff>142875</xdr:colOff>
      <xdr:row>127</xdr:row>
      <xdr:rowOff>9525</xdr:rowOff>
    </xdr:to>
    <xdr:pic>
      <xdr:nvPicPr>
        <xdr:cNvPr id="7269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127</xdr:row>
      <xdr:rowOff>0</xdr:rowOff>
    </xdr:from>
    <xdr:to>
      <xdr:col>17</xdr:col>
      <xdr:colOff>161925</xdr:colOff>
      <xdr:row>127</xdr:row>
      <xdr:rowOff>9525</xdr:rowOff>
    </xdr:to>
    <xdr:pic>
      <xdr:nvPicPr>
        <xdr:cNvPr id="7270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127</xdr:row>
      <xdr:rowOff>0</xdr:rowOff>
    </xdr:from>
    <xdr:to>
      <xdr:col>17</xdr:col>
      <xdr:colOff>180975</xdr:colOff>
      <xdr:row>127</xdr:row>
      <xdr:rowOff>9525</xdr:rowOff>
    </xdr:to>
    <xdr:pic>
      <xdr:nvPicPr>
        <xdr:cNvPr id="7271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127</xdr:row>
      <xdr:rowOff>0</xdr:rowOff>
    </xdr:from>
    <xdr:to>
      <xdr:col>17</xdr:col>
      <xdr:colOff>200025</xdr:colOff>
      <xdr:row>127</xdr:row>
      <xdr:rowOff>9525</xdr:rowOff>
    </xdr:to>
    <xdr:pic>
      <xdr:nvPicPr>
        <xdr:cNvPr id="7272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127</xdr:row>
      <xdr:rowOff>0</xdr:rowOff>
    </xdr:from>
    <xdr:to>
      <xdr:col>17</xdr:col>
      <xdr:colOff>219075</xdr:colOff>
      <xdr:row>127</xdr:row>
      <xdr:rowOff>9525</xdr:rowOff>
    </xdr:to>
    <xdr:pic>
      <xdr:nvPicPr>
        <xdr:cNvPr id="7273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127</xdr:row>
      <xdr:rowOff>0</xdr:rowOff>
    </xdr:from>
    <xdr:to>
      <xdr:col>17</xdr:col>
      <xdr:colOff>238125</xdr:colOff>
      <xdr:row>127</xdr:row>
      <xdr:rowOff>9525</xdr:rowOff>
    </xdr:to>
    <xdr:pic>
      <xdr:nvPicPr>
        <xdr:cNvPr id="7274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127</xdr:row>
      <xdr:rowOff>0</xdr:rowOff>
    </xdr:from>
    <xdr:to>
      <xdr:col>17</xdr:col>
      <xdr:colOff>257175</xdr:colOff>
      <xdr:row>127</xdr:row>
      <xdr:rowOff>9525</xdr:rowOff>
    </xdr:to>
    <xdr:pic>
      <xdr:nvPicPr>
        <xdr:cNvPr id="7275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127</xdr:row>
      <xdr:rowOff>0</xdr:rowOff>
    </xdr:from>
    <xdr:to>
      <xdr:col>17</xdr:col>
      <xdr:colOff>276225</xdr:colOff>
      <xdr:row>127</xdr:row>
      <xdr:rowOff>9525</xdr:rowOff>
    </xdr:to>
    <xdr:pic>
      <xdr:nvPicPr>
        <xdr:cNvPr id="7276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127</xdr:row>
      <xdr:rowOff>0</xdr:rowOff>
    </xdr:from>
    <xdr:to>
      <xdr:col>17</xdr:col>
      <xdr:colOff>295275</xdr:colOff>
      <xdr:row>127</xdr:row>
      <xdr:rowOff>9525</xdr:rowOff>
    </xdr:to>
    <xdr:pic>
      <xdr:nvPicPr>
        <xdr:cNvPr id="7277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127</xdr:row>
      <xdr:rowOff>0</xdr:rowOff>
    </xdr:from>
    <xdr:to>
      <xdr:col>17</xdr:col>
      <xdr:colOff>314325</xdr:colOff>
      <xdr:row>127</xdr:row>
      <xdr:rowOff>9525</xdr:rowOff>
    </xdr:to>
    <xdr:pic>
      <xdr:nvPicPr>
        <xdr:cNvPr id="7278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127</xdr:row>
      <xdr:rowOff>0</xdr:rowOff>
    </xdr:from>
    <xdr:to>
      <xdr:col>17</xdr:col>
      <xdr:colOff>333375</xdr:colOff>
      <xdr:row>127</xdr:row>
      <xdr:rowOff>9525</xdr:rowOff>
    </xdr:to>
    <xdr:pic>
      <xdr:nvPicPr>
        <xdr:cNvPr id="7279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127</xdr:row>
      <xdr:rowOff>0</xdr:rowOff>
    </xdr:from>
    <xdr:to>
      <xdr:col>17</xdr:col>
      <xdr:colOff>352425</xdr:colOff>
      <xdr:row>127</xdr:row>
      <xdr:rowOff>9525</xdr:rowOff>
    </xdr:to>
    <xdr:pic>
      <xdr:nvPicPr>
        <xdr:cNvPr id="7280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127</xdr:row>
      <xdr:rowOff>0</xdr:rowOff>
    </xdr:from>
    <xdr:to>
      <xdr:col>17</xdr:col>
      <xdr:colOff>371475</xdr:colOff>
      <xdr:row>127</xdr:row>
      <xdr:rowOff>9525</xdr:rowOff>
    </xdr:to>
    <xdr:pic>
      <xdr:nvPicPr>
        <xdr:cNvPr id="7281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127</xdr:row>
      <xdr:rowOff>0</xdr:rowOff>
    </xdr:from>
    <xdr:to>
      <xdr:col>17</xdr:col>
      <xdr:colOff>390525</xdr:colOff>
      <xdr:row>127</xdr:row>
      <xdr:rowOff>9525</xdr:rowOff>
    </xdr:to>
    <xdr:pic>
      <xdr:nvPicPr>
        <xdr:cNvPr id="7282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127</xdr:row>
      <xdr:rowOff>0</xdr:rowOff>
    </xdr:from>
    <xdr:to>
      <xdr:col>17</xdr:col>
      <xdr:colOff>409575</xdr:colOff>
      <xdr:row>127</xdr:row>
      <xdr:rowOff>9525</xdr:rowOff>
    </xdr:to>
    <xdr:pic>
      <xdr:nvPicPr>
        <xdr:cNvPr id="7283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127</xdr:row>
      <xdr:rowOff>0</xdr:rowOff>
    </xdr:from>
    <xdr:to>
      <xdr:col>17</xdr:col>
      <xdr:colOff>428625</xdr:colOff>
      <xdr:row>127</xdr:row>
      <xdr:rowOff>9525</xdr:rowOff>
    </xdr:to>
    <xdr:pic>
      <xdr:nvPicPr>
        <xdr:cNvPr id="7284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127</xdr:row>
      <xdr:rowOff>0</xdr:rowOff>
    </xdr:from>
    <xdr:to>
      <xdr:col>17</xdr:col>
      <xdr:colOff>447675</xdr:colOff>
      <xdr:row>127</xdr:row>
      <xdr:rowOff>9525</xdr:rowOff>
    </xdr:to>
    <xdr:pic>
      <xdr:nvPicPr>
        <xdr:cNvPr id="7285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127</xdr:row>
      <xdr:rowOff>0</xdr:rowOff>
    </xdr:from>
    <xdr:to>
      <xdr:col>17</xdr:col>
      <xdr:colOff>466725</xdr:colOff>
      <xdr:row>127</xdr:row>
      <xdr:rowOff>9525</xdr:rowOff>
    </xdr:to>
    <xdr:pic>
      <xdr:nvPicPr>
        <xdr:cNvPr id="7286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127</xdr:row>
      <xdr:rowOff>0</xdr:rowOff>
    </xdr:from>
    <xdr:to>
      <xdr:col>17</xdr:col>
      <xdr:colOff>485775</xdr:colOff>
      <xdr:row>127</xdr:row>
      <xdr:rowOff>9525</xdr:rowOff>
    </xdr:to>
    <xdr:pic>
      <xdr:nvPicPr>
        <xdr:cNvPr id="7287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127</xdr:row>
      <xdr:rowOff>0</xdr:rowOff>
    </xdr:from>
    <xdr:to>
      <xdr:col>17</xdr:col>
      <xdr:colOff>504825</xdr:colOff>
      <xdr:row>127</xdr:row>
      <xdr:rowOff>9525</xdr:rowOff>
    </xdr:to>
    <xdr:pic>
      <xdr:nvPicPr>
        <xdr:cNvPr id="7288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127</xdr:row>
      <xdr:rowOff>0</xdr:rowOff>
    </xdr:from>
    <xdr:to>
      <xdr:col>17</xdr:col>
      <xdr:colOff>523875</xdr:colOff>
      <xdr:row>127</xdr:row>
      <xdr:rowOff>9525</xdr:rowOff>
    </xdr:to>
    <xdr:pic>
      <xdr:nvPicPr>
        <xdr:cNvPr id="7289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127</xdr:row>
      <xdr:rowOff>0</xdr:rowOff>
    </xdr:from>
    <xdr:to>
      <xdr:col>17</xdr:col>
      <xdr:colOff>542925</xdr:colOff>
      <xdr:row>127</xdr:row>
      <xdr:rowOff>9525</xdr:rowOff>
    </xdr:to>
    <xdr:pic>
      <xdr:nvPicPr>
        <xdr:cNvPr id="7290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127</xdr:row>
      <xdr:rowOff>0</xdr:rowOff>
    </xdr:from>
    <xdr:to>
      <xdr:col>17</xdr:col>
      <xdr:colOff>561975</xdr:colOff>
      <xdr:row>127</xdr:row>
      <xdr:rowOff>9525</xdr:rowOff>
    </xdr:to>
    <xdr:pic>
      <xdr:nvPicPr>
        <xdr:cNvPr id="7291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127</xdr:row>
      <xdr:rowOff>0</xdr:rowOff>
    </xdr:from>
    <xdr:to>
      <xdr:col>17</xdr:col>
      <xdr:colOff>581025</xdr:colOff>
      <xdr:row>127</xdr:row>
      <xdr:rowOff>9525</xdr:rowOff>
    </xdr:to>
    <xdr:pic>
      <xdr:nvPicPr>
        <xdr:cNvPr id="7292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127</xdr:row>
      <xdr:rowOff>0</xdr:rowOff>
    </xdr:from>
    <xdr:to>
      <xdr:col>17</xdr:col>
      <xdr:colOff>600075</xdr:colOff>
      <xdr:row>127</xdr:row>
      <xdr:rowOff>9525</xdr:rowOff>
    </xdr:to>
    <xdr:pic>
      <xdr:nvPicPr>
        <xdr:cNvPr id="7293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127</xdr:row>
      <xdr:rowOff>0</xdr:rowOff>
    </xdr:from>
    <xdr:to>
      <xdr:col>17</xdr:col>
      <xdr:colOff>619125</xdr:colOff>
      <xdr:row>127</xdr:row>
      <xdr:rowOff>9525</xdr:rowOff>
    </xdr:to>
    <xdr:pic>
      <xdr:nvPicPr>
        <xdr:cNvPr id="7294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127</xdr:row>
      <xdr:rowOff>0</xdr:rowOff>
    </xdr:from>
    <xdr:to>
      <xdr:col>17</xdr:col>
      <xdr:colOff>638175</xdr:colOff>
      <xdr:row>127</xdr:row>
      <xdr:rowOff>9525</xdr:rowOff>
    </xdr:to>
    <xdr:pic>
      <xdr:nvPicPr>
        <xdr:cNvPr id="7295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127</xdr:row>
      <xdr:rowOff>0</xdr:rowOff>
    </xdr:from>
    <xdr:to>
      <xdr:col>17</xdr:col>
      <xdr:colOff>657225</xdr:colOff>
      <xdr:row>127</xdr:row>
      <xdr:rowOff>9525</xdr:rowOff>
    </xdr:to>
    <xdr:pic>
      <xdr:nvPicPr>
        <xdr:cNvPr id="7296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127</xdr:row>
      <xdr:rowOff>0</xdr:rowOff>
    </xdr:from>
    <xdr:to>
      <xdr:col>17</xdr:col>
      <xdr:colOff>676275</xdr:colOff>
      <xdr:row>127</xdr:row>
      <xdr:rowOff>9525</xdr:rowOff>
    </xdr:to>
    <xdr:pic>
      <xdr:nvPicPr>
        <xdr:cNvPr id="7297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127</xdr:row>
      <xdr:rowOff>0</xdr:rowOff>
    </xdr:from>
    <xdr:to>
      <xdr:col>17</xdr:col>
      <xdr:colOff>695325</xdr:colOff>
      <xdr:row>127</xdr:row>
      <xdr:rowOff>9525</xdr:rowOff>
    </xdr:to>
    <xdr:pic>
      <xdr:nvPicPr>
        <xdr:cNvPr id="7298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127</xdr:row>
      <xdr:rowOff>0</xdr:rowOff>
    </xdr:from>
    <xdr:to>
      <xdr:col>17</xdr:col>
      <xdr:colOff>714375</xdr:colOff>
      <xdr:row>127</xdr:row>
      <xdr:rowOff>9525</xdr:rowOff>
    </xdr:to>
    <xdr:pic>
      <xdr:nvPicPr>
        <xdr:cNvPr id="7299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127</xdr:row>
      <xdr:rowOff>0</xdr:rowOff>
    </xdr:from>
    <xdr:to>
      <xdr:col>17</xdr:col>
      <xdr:colOff>733425</xdr:colOff>
      <xdr:row>127</xdr:row>
      <xdr:rowOff>9525</xdr:rowOff>
    </xdr:to>
    <xdr:pic>
      <xdr:nvPicPr>
        <xdr:cNvPr id="7300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127</xdr:row>
      <xdr:rowOff>0</xdr:rowOff>
    </xdr:from>
    <xdr:to>
      <xdr:col>17</xdr:col>
      <xdr:colOff>752475</xdr:colOff>
      <xdr:row>127</xdr:row>
      <xdr:rowOff>9525</xdr:rowOff>
    </xdr:to>
    <xdr:pic>
      <xdr:nvPicPr>
        <xdr:cNvPr id="7301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302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303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304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305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306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307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308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309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310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311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312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313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314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315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316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317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318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319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320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321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322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323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324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325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326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327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328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329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330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331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332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333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334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335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336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337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338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339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730</xdr:row>
      <xdr:rowOff>0</xdr:rowOff>
    </xdr:from>
    <xdr:to>
      <xdr:col>17</xdr:col>
      <xdr:colOff>733425</xdr:colOff>
      <xdr:row>730</xdr:row>
      <xdr:rowOff>9525</xdr:rowOff>
    </xdr:to>
    <xdr:pic>
      <xdr:nvPicPr>
        <xdr:cNvPr id="7340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730</xdr:row>
      <xdr:rowOff>0</xdr:rowOff>
    </xdr:from>
    <xdr:to>
      <xdr:col>17</xdr:col>
      <xdr:colOff>752475</xdr:colOff>
      <xdr:row>730</xdr:row>
      <xdr:rowOff>9525</xdr:rowOff>
    </xdr:to>
    <xdr:pic>
      <xdr:nvPicPr>
        <xdr:cNvPr id="7341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730</xdr:row>
      <xdr:rowOff>0</xdr:rowOff>
    </xdr:from>
    <xdr:to>
      <xdr:col>17</xdr:col>
      <xdr:colOff>771525</xdr:colOff>
      <xdr:row>730</xdr:row>
      <xdr:rowOff>9525</xdr:rowOff>
    </xdr:to>
    <xdr:pic>
      <xdr:nvPicPr>
        <xdr:cNvPr id="7342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730</xdr:row>
      <xdr:rowOff>0</xdr:rowOff>
    </xdr:from>
    <xdr:to>
      <xdr:col>17</xdr:col>
      <xdr:colOff>790575</xdr:colOff>
      <xdr:row>730</xdr:row>
      <xdr:rowOff>9525</xdr:rowOff>
    </xdr:to>
    <xdr:pic>
      <xdr:nvPicPr>
        <xdr:cNvPr id="7343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730</xdr:row>
      <xdr:rowOff>0</xdr:rowOff>
    </xdr:from>
    <xdr:to>
      <xdr:col>17</xdr:col>
      <xdr:colOff>809625</xdr:colOff>
      <xdr:row>730</xdr:row>
      <xdr:rowOff>9525</xdr:rowOff>
    </xdr:to>
    <xdr:pic>
      <xdr:nvPicPr>
        <xdr:cNvPr id="7344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730</xdr:row>
      <xdr:rowOff>0</xdr:rowOff>
    </xdr:from>
    <xdr:to>
      <xdr:col>17</xdr:col>
      <xdr:colOff>828675</xdr:colOff>
      <xdr:row>730</xdr:row>
      <xdr:rowOff>9525</xdr:rowOff>
    </xdr:to>
    <xdr:pic>
      <xdr:nvPicPr>
        <xdr:cNvPr id="7345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730</xdr:row>
      <xdr:rowOff>0</xdr:rowOff>
    </xdr:from>
    <xdr:to>
      <xdr:col>17</xdr:col>
      <xdr:colOff>847725</xdr:colOff>
      <xdr:row>730</xdr:row>
      <xdr:rowOff>9525</xdr:rowOff>
    </xdr:to>
    <xdr:pic>
      <xdr:nvPicPr>
        <xdr:cNvPr id="7346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730</xdr:row>
      <xdr:rowOff>0</xdr:rowOff>
    </xdr:from>
    <xdr:to>
      <xdr:col>17</xdr:col>
      <xdr:colOff>866775</xdr:colOff>
      <xdr:row>730</xdr:row>
      <xdr:rowOff>9525</xdr:rowOff>
    </xdr:to>
    <xdr:pic>
      <xdr:nvPicPr>
        <xdr:cNvPr id="7347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730</xdr:row>
      <xdr:rowOff>0</xdr:rowOff>
    </xdr:from>
    <xdr:to>
      <xdr:col>17</xdr:col>
      <xdr:colOff>885825</xdr:colOff>
      <xdr:row>730</xdr:row>
      <xdr:rowOff>9525</xdr:rowOff>
    </xdr:to>
    <xdr:pic>
      <xdr:nvPicPr>
        <xdr:cNvPr id="7348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730</xdr:row>
      <xdr:rowOff>0</xdr:rowOff>
    </xdr:from>
    <xdr:to>
      <xdr:col>17</xdr:col>
      <xdr:colOff>904875</xdr:colOff>
      <xdr:row>730</xdr:row>
      <xdr:rowOff>9525</xdr:rowOff>
    </xdr:to>
    <xdr:pic>
      <xdr:nvPicPr>
        <xdr:cNvPr id="7349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730</xdr:row>
      <xdr:rowOff>0</xdr:rowOff>
    </xdr:from>
    <xdr:to>
      <xdr:col>17</xdr:col>
      <xdr:colOff>923925</xdr:colOff>
      <xdr:row>730</xdr:row>
      <xdr:rowOff>9525</xdr:rowOff>
    </xdr:to>
    <xdr:pic>
      <xdr:nvPicPr>
        <xdr:cNvPr id="7350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730</xdr:row>
      <xdr:rowOff>0</xdr:rowOff>
    </xdr:from>
    <xdr:to>
      <xdr:col>17</xdr:col>
      <xdr:colOff>942975</xdr:colOff>
      <xdr:row>730</xdr:row>
      <xdr:rowOff>9525</xdr:rowOff>
    </xdr:to>
    <xdr:pic>
      <xdr:nvPicPr>
        <xdr:cNvPr id="7351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730</xdr:row>
      <xdr:rowOff>0</xdr:rowOff>
    </xdr:from>
    <xdr:to>
      <xdr:col>17</xdr:col>
      <xdr:colOff>962025</xdr:colOff>
      <xdr:row>730</xdr:row>
      <xdr:rowOff>9525</xdr:rowOff>
    </xdr:to>
    <xdr:pic>
      <xdr:nvPicPr>
        <xdr:cNvPr id="7352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730</xdr:row>
      <xdr:rowOff>0</xdr:rowOff>
    </xdr:from>
    <xdr:to>
      <xdr:col>17</xdr:col>
      <xdr:colOff>981075</xdr:colOff>
      <xdr:row>730</xdr:row>
      <xdr:rowOff>9525</xdr:rowOff>
    </xdr:to>
    <xdr:pic>
      <xdr:nvPicPr>
        <xdr:cNvPr id="7353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730</xdr:row>
      <xdr:rowOff>0</xdr:rowOff>
    </xdr:from>
    <xdr:to>
      <xdr:col>17</xdr:col>
      <xdr:colOff>1000125</xdr:colOff>
      <xdr:row>730</xdr:row>
      <xdr:rowOff>9525</xdr:rowOff>
    </xdr:to>
    <xdr:pic>
      <xdr:nvPicPr>
        <xdr:cNvPr id="7354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730</xdr:row>
      <xdr:rowOff>0</xdr:rowOff>
    </xdr:from>
    <xdr:to>
      <xdr:col>17</xdr:col>
      <xdr:colOff>1019175</xdr:colOff>
      <xdr:row>730</xdr:row>
      <xdr:rowOff>9525</xdr:rowOff>
    </xdr:to>
    <xdr:pic>
      <xdr:nvPicPr>
        <xdr:cNvPr id="7355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730</xdr:row>
      <xdr:rowOff>0</xdr:rowOff>
    </xdr:from>
    <xdr:to>
      <xdr:col>17</xdr:col>
      <xdr:colOff>1038225</xdr:colOff>
      <xdr:row>730</xdr:row>
      <xdr:rowOff>9525</xdr:rowOff>
    </xdr:to>
    <xdr:pic>
      <xdr:nvPicPr>
        <xdr:cNvPr id="7356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730</xdr:row>
      <xdr:rowOff>0</xdr:rowOff>
    </xdr:from>
    <xdr:to>
      <xdr:col>17</xdr:col>
      <xdr:colOff>1057275</xdr:colOff>
      <xdr:row>730</xdr:row>
      <xdr:rowOff>9525</xdr:rowOff>
    </xdr:to>
    <xdr:pic>
      <xdr:nvPicPr>
        <xdr:cNvPr id="7357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730</xdr:row>
      <xdr:rowOff>0</xdr:rowOff>
    </xdr:from>
    <xdr:to>
      <xdr:col>17</xdr:col>
      <xdr:colOff>1076325</xdr:colOff>
      <xdr:row>730</xdr:row>
      <xdr:rowOff>9525</xdr:rowOff>
    </xdr:to>
    <xdr:pic>
      <xdr:nvPicPr>
        <xdr:cNvPr id="7358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730</xdr:row>
      <xdr:rowOff>0</xdr:rowOff>
    </xdr:from>
    <xdr:to>
      <xdr:col>17</xdr:col>
      <xdr:colOff>1095375</xdr:colOff>
      <xdr:row>730</xdr:row>
      <xdr:rowOff>9525</xdr:rowOff>
    </xdr:to>
    <xdr:pic>
      <xdr:nvPicPr>
        <xdr:cNvPr id="7359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730</xdr:row>
      <xdr:rowOff>0</xdr:rowOff>
    </xdr:from>
    <xdr:to>
      <xdr:col>17</xdr:col>
      <xdr:colOff>1114425</xdr:colOff>
      <xdr:row>730</xdr:row>
      <xdr:rowOff>9525</xdr:rowOff>
    </xdr:to>
    <xdr:pic>
      <xdr:nvPicPr>
        <xdr:cNvPr id="7360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730</xdr:row>
      <xdr:rowOff>0</xdr:rowOff>
    </xdr:from>
    <xdr:to>
      <xdr:col>17</xdr:col>
      <xdr:colOff>1133475</xdr:colOff>
      <xdr:row>730</xdr:row>
      <xdr:rowOff>9525</xdr:rowOff>
    </xdr:to>
    <xdr:pic>
      <xdr:nvPicPr>
        <xdr:cNvPr id="7361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730</xdr:row>
      <xdr:rowOff>0</xdr:rowOff>
    </xdr:from>
    <xdr:to>
      <xdr:col>17</xdr:col>
      <xdr:colOff>1152525</xdr:colOff>
      <xdr:row>730</xdr:row>
      <xdr:rowOff>9525</xdr:rowOff>
    </xdr:to>
    <xdr:pic>
      <xdr:nvPicPr>
        <xdr:cNvPr id="7362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730</xdr:row>
      <xdr:rowOff>0</xdr:rowOff>
    </xdr:from>
    <xdr:to>
      <xdr:col>17</xdr:col>
      <xdr:colOff>1171575</xdr:colOff>
      <xdr:row>730</xdr:row>
      <xdr:rowOff>9525</xdr:rowOff>
    </xdr:to>
    <xdr:pic>
      <xdr:nvPicPr>
        <xdr:cNvPr id="7363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730</xdr:row>
      <xdr:rowOff>0</xdr:rowOff>
    </xdr:from>
    <xdr:to>
      <xdr:col>17</xdr:col>
      <xdr:colOff>1190625</xdr:colOff>
      <xdr:row>730</xdr:row>
      <xdr:rowOff>9525</xdr:rowOff>
    </xdr:to>
    <xdr:pic>
      <xdr:nvPicPr>
        <xdr:cNvPr id="7364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730</xdr:row>
      <xdr:rowOff>0</xdr:rowOff>
    </xdr:from>
    <xdr:to>
      <xdr:col>17</xdr:col>
      <xdr:colOff>1209675</xdr:colOff>
      <xdr:row>730</xdr:row>
      <xdr:rowOff>9525</xdr:rowOff>
    </xdr:to>
    <xdr:pic>
      <xdr:nvPicPr>
        <xdr:cNvPr id="7365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730</xdr:row>
      <xdr:rowOff>0</xdr:rowOff>
    </xdr:from>
    <xdr:to>
      <xdr:col>17</xdr:col>
      <xdr:colOff>1228725</xdr:colOff>
      <xdr:row>730</xdr:row>
      <xdr:rowOff>9525</xdr:rowOff>
    </xdr:to>
    <xdr:pic>
      <xdr:nvPicPr>
        <xdr:cNvPr id="7366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730</xdr:row>
      <xdr:rowOff>0</xdr:rowOff>
    </xdr:from>
    <xdr:to>
      <xdr:col>17</xdr:col>
      <xdr:colOff>1247775</xdr:colOff>
      <xdr:row>730</xdr:row>
      <xdr:rowOff>9525</xdr:rowOff>
    </xdr:to>
    <xdr:pic>
      <xdr:nvPicPr>
        <xdr:cNvPr id="7367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730</xdr:row>
      <xdr:rowOff>0</xdr:rowOff>
    </xdr:from>
    <xdr:to>
      <xdr:col>17</xdr:col>
      <xdr:colOff>1266825</xdr:colOff>
      <xdr:row>730</xdr:row>
      <xdr:rowOff>9525</xdr:rowOff>
    </xdr:to>
    <xdr:pic>
      <xdr:nvPicPr>
        <xdr:cNvPr id="7368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730</xdr:row>
      <xdr:rowOff>0</xdr:rowOff>
    </xdr:from>
    <xdr:to>
      <xdr:col>17</xdr:col>
      <xdr:colOff>1285875</xdr:colOff>
      <xdr:row>730</xdr:row>
      <xdr:rowOff>9525</xdr:rowOff>
    </xdr:to>
    <xdr:pic>
      <xdr:nvPicPr>
        <xdr:cNvPr id="7369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730</xdr:row>
      <xdr:rowOff>0</xdr:rowOff>
    </xdr:from>
    <xdr:to>
      <xdr:col>17</xdr:col>
      <xdr:colOff>1304925</xdr:colOff>
      <xdr:row>730</xdr:row>
      <xdr:rowOff>9525</xdr:rowOff>
    </xdr:to>
    <xdr:pic>
      <xdr:nvPicPr>
        <xdr:cNvPr id="7370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730</xdr:row>
      <xdr:rowOff>0</xdr:rowOff>
    </xdr:from>
    <xdr:to>
      <xdr:col>17</xdr:col>
      <xdr:colOff>1323975</xdr:colOff>
      <xdr:row>730</xdr:row>
      <xdr:rowOff>9525</xdr:rowOff>
    </xdr:to>
    <xdr:pic>
      <xdr:nvPicPr>
        <xdr:cNvPr id="7371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730</xdr:row>
      <xdr:rowOff>0</xdr:rowOff>
    </xdr:from>
    <xdr:to>
      <xdr:col>17</xdr:col>
      <xdr:colOff>1343025</xdr:colOff>
      <xdr:row>730</xdr:row>
      <xdr:rowOff>9525</xdr:rowOff>
    </xdr:to>
    <xdr:pic>
      <xdr:nvPicPr>
        <xdr:cNvPr id="7372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730</xdr:row>
      <xdr:rowOff>0</xdr:rowOff>
    </xdr:from>
    <xdr:to>
      <xdr:col>17</xdr:col>
      <xdr:colOff>1362075</xdr:colOff>
      <xdr:row>730</xdr:row>
      <xdr:rowOff>9525</xdr:rowOff>
    </xdr:to>
    <xdr:pic>
      <xdr:nvPicPr>
        <xdr:cNvPr id="7373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730</xdr:row>
      <xdr:rowOff>0</xdr:rowOff>
    </xdr:from>
    <xdr:to>
      <xdr:col>17</xdr:col>
      <xdr:colOff>1381125</xdr:colOff>
      <xdr:row>730</xdr:row>
      <xdr:rowOff>9525</xdr:rowOff>
    </xdr:to>
    <xdr:pic>
      <xdr:nvPicPr>
        <xdr:cNvPr id="7374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730</xdr:row>
      <xdr:rowOff>0</xdr:rowOff>
    </xdr:from>
    <xdr:to>
      <xdr:col>17</xdr:col>
      <xdr:colOff>1400175</xdr:colOff>
      <xdr:row>730</xdr:row>
      <xdr:rowOff>9525</xdr:rowOff>
    </xdr:to>
    <xdr:pic>
      <xdr:nvPicPr>
        <xdr:cNvPr id="7375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730</xdr:row>
      <xdr:rowOff>0</xdr:rowOff>
    </xdr:from>
    <xdr:to>
      <xdr:col>18</xdr:col>
      <xdr:colOff>0</xdr:colOff>
      <xdr:row>730</xdr:row>
      <xdr:rowOff>9525</xdr:rowOff>
    </xdr:to>
    <xdr:pic>
      <xdr:nvPicPr>
        <xdr:cNvPr id="7376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377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378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379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380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381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382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383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384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385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386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387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388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389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390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391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392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393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394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395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396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397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9525</xdr:colOff>
      <xdr:row>57</xdr:row>
      <xdr:rowOff>9525</xdr:rowOff>
    </xdr:to>
    <xdr:pic>
      <xdr:nvPicPr>
        <xdr:cNvPr id="739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57</xdr:row>
      <xdr:rowOff>0</xdr:rowOff>
    </xdr:from>
    <xdr:to>
      <xdr:col>17</xdr:col>
      <xdr:colOff>28575</xdr:colOff>
      <xdr:row>57</xdr:row>
      <xdr:rowOff>9525</xdr:rowOff>
    </xdr:to>
    <xdr:pic>
      <xdr:nvPicPr>
        <xdr:cNvPr id="739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57</xdr:row>
      <xdr:rowOff>0</xdr:rowOff>
    </xdr:from>
    <xdr:to>
      <xdr:col>17</xdr:col>
      <xdr:colOff>47625</xdr:colOff>
      <xdr:row>57</xdr:row>
      <xdr:rowOff>9525</xdr:rowOff>
    </xdr:to>
    <xdr:pic>
      <xdr:nvPicPr>
        <xdr:cNvPr id="740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57</xdr:row>
      <xdr:rowOff>0</xdr:rowOff>
    </xdr:from>
    <xdr:to>
      <xdr:col>17</xdr:col>
      <xdr:colOff>66675</xdr:colOff>
      <xdr:row>57</xdr:row>
      <xdr:rowOff>9525</xdr:rowOff>
    </xdr:to>
    <xdr:pic>
      <xdr:nvPicPr>
        <xdr:cNvPr id="740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57</xdr:row>
      <xdr:rowOff>0</xdr:rowOff>
    </xdr:from>
    <xdr:to>
      <xdr:col>17</xdr:col>
      <xdr:colOff>85725</xdr:colOff>
      <xdr:row>57</xdr:row>
      <xdr:rowOff>9525</xdr:rowOff>
    </xdr:to>
    <xdr:pic>
      <xdr:nvPicPr>
        <xdr:cNvPr id="740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57</xdr:row>
      <xdr:rowOff>0</xdr:rowOff>
    </xdr:from>
    <xdr:to>
      <xdr:col>17</xdr:col>
      <xdr:colOff>104775</xdr:colOff>
      <xdr:row>57</xdr:row>
      <xdr:rowOff>9525</xdr:rowOff>
    </xdr:to>
    <xdr:pic>
      <xdr:nvPicPr>
        <xdr:cNvPr id="740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57</xdr:row>
      <xdr:rowOff>0</xdr:rowOff>
    </xdr:from>
    <xdr:to>
      <xdr:col>17</xdr:col>
      <xdr:colOff>123825</xdr:colOff>
      <xdr:row>57</xdr:row>
      <xdr:rowOff>9525</xdr:rowOff>
    </xdr:to>
    <xdr:pic>
      <xdr:nvPicPr>
        <xdr:cNvPr id="740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57</xdr:row>
      <xdr:rowOff>0</xdr:rowOff>
    </xdr:from>
    <xdr:to>
      <xdr:col>17</xdr:col>
      <xdr:colOff>142875</xdr:colOff>
      <xdr:row>57</xdr:row>
      <xdr:rowOff>9525</xdr:rowOff>
    </xdr:to>
    <xdr:pic>
      <xdr:nvPicPr>
        <xdr:cNvPr id="740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57</xdr:row>
      <xdr:rowOff>0</xdr:rowOff>
    </xdr:from>
    <xdr:to>
      <xdr:col>17</xdr:col>
      <xdr:colOff>161925</xdr:colOff>
      <xdr:row>57</xdr:row>
      <xdr:rowOff>9525</xdr:rowOff>
    </xdr:to>
    <xdr:pic>
      <xdr:nvPicPr>
        <xdr:cNvPr id="740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57</xdr:row>
      <xdr:rowOff>0</xdr:rowOff>
    </xdr:from>
    <xdr:to>
      <xdr:col>17</xdr:col>
      <xdr:colOff>180975</xdr:colOff>
      <xdr:row>57</xdr:row>
      <xdr:rowOff>9525</xdr:rowOff>
    </xdr:to>
    <xdr:pic>
      <xdr:nvPicPr>
        <xdr:cNvPr id="740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57</xdr:row>
      <xdr:rowOff>0</xdr:rowOff>
    </xdr:from>
    <xdr:to>
      <xdr:col>17</xdr:col>
      <xdr:colOff>200025</xdr:colOff>
      <xdr:row>57</xdr:row>
      <xdr:rowOff>9525</xdr:rowOff>
    </xdr:to>
    <xdr:pic>
      <xdr:nvPicPr>
        <xdr:cNvPr id="740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57</xdr:row>
      <xdr:rowOff>0</xdr:rowOff>
    </xdr:from>
    <xdr:to>
      <xdr:col>17</xdr:col>
      <xdr:colOff>219075</xdr:colOff>
      <xdr:row>57</xdr:row>
      <xdr:rowOff>9525</xdr:rowOff>
    </xdr:to>
    <xdr:pic>
      <xdr:nvPicPr>
        <xdr:cNvPr id="740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57</xdr:row>
      <xdr:rowOff>0</xdr:rowOff>
    </xdr:from>
    <xdr:to>
      <xdr:col>17</xdr:col>
      <xdr:colOff>238125</xdr:colOff>
      <xdr:row>57</xdr:row>
      <xdr:rowOff>9525</xdr:rowOff>
    </xdr:to>
    <xdr:pic>
      <xdr:nvPicPr>
        <xdr:cNvPr id="741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57</xdr:row>
      <xdr:rowOff>0</xdr:rowOff>
    </xdr:from>
    <xdr:to>
      <xdr:col>17</xdr:col>
      <xdr:colOff>257175</xdr:colOff>
      <xdr:row>57</xdr:row>
      <xdr:rowOff>9525</xdr:rowOff>
    </xdr:to>
    <xdr:pic>
      <xdr:nvPicPr>
        <xdr:cNvPr id="7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57</xdr:row>
      <xdr:rowOff>0</xdr:rowOff>
    </xdr:from>
    <xdr:to>
      <xdr:col>17</xdr:col>
      <xdr:colOff>276225</xdr:colOff>
      <xdr:row>57</xdr:row>
      <xdr:rowOff>9525</xdr:rowOff>
    </xdr:to>
    <xdr:pic>
      <xdr:nvPicPr>
        <xdr:cNvPr id="7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57</xdr:row>
      <xdr:rowOff>0</xdr:rowOff>
    </xdr:from>
    <xdr:to>
      <xdr:col>17</xdr:col>
      <xdr:colOff>295275</xdr:colOff>
      <xdr:row>57</xdr:row>
      <xdr:rowOff>9525</xdr:rowOff>
    </xdr:to>
    <xdr:pic>
      <xdr:nvPicPr>
        <xdr:cNvPr id="7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57</xdr:row>
      <xdr:rowOff>0</xdr:rowOff>
    </xdr:from>
    <xdr:to>
      <xdr:col>17</xdr:col>
      <xdr:colOff>314325</xdr:colOff>
      <xdr:row>57</xdr:row>
      <xdr:rowOff>9525</xdr:rowOff>
    </xdr:to>
    <xdr:pic>
      <xdr:nvPicPr>
        <xdr:cNvPr id="7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57</xdr:row>
      <xdr:rowOff>0</xdr:rowOff>
    </xdr:from>
    <xdr:to>
      <xdr:col>17</xdr:col>
      <xdr:colOff>333375</xdr:colOff>
      <xdr:row>57</xdr:row>
      <xdr:rowOff>9525</xdr:rowOff>
    </xdr:to>
    <xdr:pic>
      <xdr:nvPicPr>
        <xdr:cNvPr id="7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57</xdr:row>
      <xdr:rowOff>0</xdr:rowOff>
    </xdr:from>
    <xdr:to>
      <xdr:col>17</xdr:col>
      <xdr:colOff>352425</xdr:colOff>
      <xdr:row>57</xdr:row>
      <xdr:rowOff>9525</xdr:rowOff>
    </xdr:to>
    <xdr:pic>
      <xdr:nvPicPr>
        <xdr:cNvPr id="7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57</xdr:row>
      <xdr:rowOff>0</xdr:rowOff>
    </xdr:from>
    <xdr:to>
      <xdr:col>17</xdr:col>
      <xdr:colOff>371475</xdr:colOff>
      <xdr:row>57</xdr:row>
      <xdr:rowOff>9525</xdr:rowOff>
    </xdr:to>
    <xdr:pic>
      <xdr:nvPicPr>
        <xdr:cNvPr id="7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57</xdr:row>
      <xdr:rowOff>0</xdr:rowOff>
    </xdr:from>
    <xdr:to>
      <xdr:col>17</xdr:col>
      <xdr:colOff>390525</xdr:colOff>
      <xdr:row>57</xdr:row>
      <xdr:rowOff>9525</xdr:rowOff>
    </xdr:to>
    <xdr:pic>
      <xdr:nvPicPr>
        <xdr:cNvPr id="7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57</xdr:row>
      <xdr:rowOff>0</xdr:rowOff>
    </xdr:from>
    <xdr:to>
      <xdr:col>17</xdr:col>
      <xdr:colOff>409575</xdr:colOff>
      <xdr:row>57</xdr:row>
      <xdr:rowOff>9525</xdr:rowOff>
    </xdr:to>
    <xdr:pic>
      <xdr:nvPicPr>
        <xdr:cNvPr id="7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57</xdr:row>
      <xdr:rowOff>0</xdr:rowOff>
    </xdr:from>
    <xdr:to>
      <xdr:col>17</xdr:col>
      <xdr:colOff>428625</xdr:colOff>
      <xdr:row>57</xdr:row>
      <xdr:rowOff>9525</xdr:rowOff>
    </xdr:to>
    <xdr:pic>
      <xdr:nvPicPr>
        <xdr:cNvPr id="7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57</xdr:row>
      <xdr:rowOff>0</xdr:rowOff>
    </xdr:from>
    <xdr:to>
      <xdr:col>17</xdr:col>
      <xdr:colOff>447675</xdr:colOff>
      <xdr:row>57</xdr:row>
      <xdr:rowOff>9525</xdr:rowOff>
    </xdr:to>
    <xdr:pic>
      <xdr:nvPicPr>
        <xdr:cNvPr id="7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57</xdr:row>
      <xdr:rowOff>0</xdr:rowOff>
    </xdr:from>
    <xdr:to>
      <xdr:col>17</xdr:col>
      <xdr:colOff>466725</xdr:colOff>
      <xdr:row>57</xdr:row>
      <xdr:rowOff>9525</xdr:rowOff>
    </xdr:to>
    <xdr:pic>
      <xdr:nvPicPr>
        <xdr:cNvPr id="7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57</xdr:row>
      <xdr:rowOff>0</xdr:rowOff>
    </xdr:from>
    <xdr:to>
      <xdr:col>17</xdr:col>
      <xdr:colOff>485775</xdr:colOff>
      <xdr:row>57</xdr:row>
      <xdr:rowOff>9525</xdr:rowOff>
    </xdr:to>
    <xdr:pic>
      <xdr:nvPicPr>
        <xdr:cNvPr id="7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57</xdr:row>
      <xdr:rowOff>0</xdr:rowOff>
    </xdr:from>
    <xdr:to>
      <xdr:col>17</xdr:col>
      <xdr:colOff>504825</xdr:colOff>
      <xdr:row>57</xdr:row>
      <xdr:rowOff>9525</xdr:rowOff>
    </xdr:to>
    <xdr:pic>
      <xdr:nvPicPr>
        <xdr:cNvPr id="7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57</xdr:row>
      <xdr:rowOff>0</xdr:rowOff>
    </xdr:from>
    <xdr:to>
      <xdr:col>17</xdr:col>
      <xdr:colOff>523875</xdr:colOff>
      <xdr:row>57</xdr:row>
      <xdr:rowOff>9525</xdr:rowOff>
    </xdr:to>
    <xdr:pic>
      <xdr:nvPicPr>
        <xdr:cNvPr id="7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57</xdr:row>
      <xdr:rowOff>0</xdr:rowOff>
    </xdr:from>
    <xdr:to>
      <xdr:col>17</xdr:col>
      <xdr:colOff>542925</xdr:colOff>
      <xdr:row>57</xdr:row>
      <xdr:rowOff>9525</xdr:rowOff>
    </xdr:to>
    <xdr:pic>
      <xdr:nvPicPr>
        <xdr:cNvPr id="7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57</xdr:row>
      <xdr:rowOff>0</xdr:rowOff>
    </xdr:from>
    <xdr:to>
      <xdr:col>17</xdr:col>
      <xdr:colOff>561975</xdr:colOff>
      <xdr:row>57</xdr:row>
      <xdr:rowOff>9525</xdr:rowOff>
    </xdr:to>
    <xdr:pic>
      <xdr:nvPicPr>
        <xdr:cNvPr id="7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57</xdr:row>
      <xdr:rowOff>0</xdr:rowOff>
    </xdr:from>
    <xdr:to>
      <xdr:col>17</xdr:col>
      <xdr:colOff>581025</xdr:colOff>
      <xdr:row>57</xdr:row>
      <xdr:rowOff>9525</xdr:rowOff>
    </xdr:to>
    <xdr:pic>
      <xdr:nvPicPr>
        <xdr:cNvPr id="7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57</xdr:row>
      <xdr:rowOff>0</xdr:rowOff>
    </xdr:from>
    <xdr:to>
      <xdr:col>17</xdr:col>
      <xdr:colOff>600075</xdr:colOff>
      <xdr:row>57</xdr:row>
      <xdr:rowOff>9525</xdr:rowOff>
    </xdr:to>
    <xdr:pic>
      <xdr:nvPicPr>
        <xdr:cNvPr id="7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57</xdr:row>
      <xdr:rowOff>0</xdr:rowOff>
    </xdr:from>
    <xdr:to>
      <xdr:col>17</xdr:col>
      <xdr:colOff>619125</xdr:colOff>
      <xdr:row>57</xdr:row>
      <xdr:rowOff>9525</xdr:rowOff>
    </xdr:to>
    <xdr:pic>
      <xdr:nvPicPr>
        <xdr:cNvPr id="7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57</xdr:row>
      <xdr:rowOff>0</xdr:rowOff>
    </xdr:from>
    <xdr:to>
      <xdr:col>17</xdr:col>
      <xdr:colOff>638175</xdr:colOff>
      <xdr:row>57</xdr:row>
      <xdr:rowOff>9525</xdr:rowOff>
    </xdr:to>
    <xdr:pic>
      <xdr:nvPicPr>
        <xdr:cNvPr id="7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57</xdr:row>
      <xdr:rowOff>0</xdr:rowOff>
    </xdr:from>
    <xdr:to>
      <xdr:col>17</xdr:col>
      <xdr:colOff>657225</xdr:colOff>
      <xdr:row>57</xdr:row>
      <xdr:rowOff>9525</xdr:rowOff>
    </xdr:to>
    <xdr:pic>
      <xdr:nvPicPr>
        <xdr:cNvPr id="7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57</xdr:row>
      <xdr:rowOff>0</xdr:rowOff>
    </xdr:from>
    <xdr:to>
      <xdr:col>17</xdr:col>
      <xdr:colOff>676275</xdr:colOff>
      <xdr:row>57</xdr:row>
      <xdr:rowOff>9525</xdr:rowOff>
    </xdr:to>
    <xdr:pic>
      <xdr:nvPicPr>
        <xdr:cNvPr id="7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57</xdr:row>
      <xdr:rowOff>0</xdr:rowOff>
    </xdr:from>
    <xdr:to>
      <xdr:col>17</xdr:col>
      <xdr:colOff>695325</xdr:colOff>
      <xdr:row>57</xdr:row>
      <xdr:rowOff>9525</xdr:rowOff>
    </xdr:to>
    <xdr:pic>
      <xdr:nvPicPr>
        <xdr:cNvPr id="7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57</xdr:row>
      <xdr:rowOff>0</xdr:rowOff>
    </xdr:from>
    <xdr:to>
      <xdr:col>17</xdr:col>
      <xdr:colOff>714375</xdr:colOff>
      <xdr:row>57</xdr:row>
      <xdr:rowOff>9525</xdr:rowOff>
    </xdr:to>
    <xdr:pic>
      <xdr:nvPicPr>
        <xdr:cNvPr id="7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57</xdr:row>
      <xdr:rowOff>0</xdr:rowOff>
    </xdr:from>
    <xdr:to>
      <xdr:col>17</xdr:col>
      <xdr:colOff>733425</xdr:colOff>
      <xdr:row>57</xdr:row>
      <xdr:rowOff>9525</xdr:rowOff>
    </xdr:to>
    <xdr:pic>
      <xdr:nvPicPr>
        <xdr:cNvPr id="7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57</xdr:row>
      <xdr:rowOff>0</xdr:rowOff>
    </xdr:from>
    <xdr:to>
      <xdr:col>17</xdr:col>
      <xdr:colOff>752475</xdr:colOff>
      <xdr:row>57</xdr:row>
      <xdr:rowOff>9525</xdr:rowOff>
    </xdr:to>
    <xdr:pic>
      <xdr:nvPicPr>
        <xdr:cNvPr id="7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57</xdr:row>
      <xdr:rowOff>0</xdr:rowOff>
    </xdr:from>
    <xdr:to>
      <xdr:col>17</xdr:col>
      <xdr:colOff>771525</xdr:colOff>
      <xdr:row>57</xdr:row>
      <xdr:rowOff>9525</xdr:rowOff>
    </xdr:to>
    <xdr:pic>
      <xdr:nvPicPr>
        <xdr:cNvPr id="7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57</xdr:row>
      <xdr:rowOff>0</xdr:rowOff>
    </xdr:from>
    <xdr:to>
      <xdr:col>17</xdr:col>
      <xdr:colOff>790575</xdr:colOff>
      <xdr:row>57</xdr:row>
      <xdr:rowOff>9525</xdr:rowOff>
    </xdr:to>
    <xdr:pic>
      <xdr:nvPicPr>
        <xdr:cNvPr id="7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57</xdr:row>
      <xdr:rowOff>0</xdr:rowOff>
    </xdr:from>
    <xdr:to>
      <xdr:col>17</xdr:col>
      <xdr:colOff>809625</xdr:colOff>
      <xdr:row>57</xdr:row>
      <xdr:rowOff>9525</xdr:rowOff>
    </xdr:to>
    <xdr:pic>
      <xdr:nvPicPr>
        <xdr:cNvPr id="7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57</xdr:row>
      <xdr:rowOff>0</xdr:rowOff>
    </xdr:from>
    <xdr:to>
      <xdr:col>17</xdr:col>
      <xdr:colOff>828675</xdr:colOff>
      <xdr:row>57</xdr:row>
      <xdr:rowOff>9525</xdr:rowOff>
    </xdr:to>
    <xdr:pic>
      <xdr:nvPicPr>
        <xdr:cNvPr id="7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57</xdr:row>
      <xdr:rowOff>0</xdr:rowOff>
    </xdr:from>
    <xdr:to>
      <xdr:col>17</xdr:col>
      <xdr:colOff>847725</xdr:colOff>
      <xdr:row>57</xdr:row>
      <xdr:rowOff>9525</xdr:rowOff>
    </xdr:to>
    <xdr:pic>
      <xdr:nvPicPr>
        <xdr:cNvPr id="7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57</xdr:row>
      <xdr:rowOff>0</xdr:rowOff>
    </xdr:from>
    <xdr:to>
      <xdr:col>17</xdr:col>
      <xdr:colOff>866775</xdr:colOff>
      <xdr:row>57</xdr:row>
      <xdr:rowOff>9525</xdr:rowOff>
    </xdr:to>
    <xdr:pic>
      <xdr:nvPicPr>
        <xdr:cNvPr id="744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57</xdr:row>
      <xdr:rowOff>0</xdr:rowOff>
    </xdr:from>
    <xdr:to>
      <xdr:col>17</xdr:col>
      <xdr:colOff>885825</xdr:colOff>
      <xdr:row>57</xdr:row>
      <xdr:rowOff>9525</xdr:rowOff>
    </xdr:to>
    <xdr:pic>
      <xdr:nvPicPr>
        <xdr:cNvPr id="744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57</xdr:row>
      <xdr:rowOff>0</xdr:rowOff>
    </xdr:from>
    <xdr:to>
      <xdr:col>17</xdr:col>
      <xdr:colOff>904875</xdr:colOff>
      <xdr:row>57</xdr:row>
      <xdr:rowOff>9525</xdr:rowOff>
    </xdr:to>
    <xdr:pic>
      <xdr:nvPicPr>
        <xdr:cNvPr id="744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57</xdr:row>
      <xdr:rowOff>0</xdr:rowOff>
    </xdr:from>
    <xdr:to>
      <xdr:col>17</xdr:col>
      <xdr:colOff>923925</xdr:colOff>
      <xdr:row>57</xdr:row>
      <xdr:rowOff>9525</xdr:rowOff>
    </xdr:to>
    <xdr:pic>
      <xdr:nvPicPr>
        <xdr:cNvPr id="744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57</xdr:row>
      <xdr:rowOff>0</xdr:rowOff>
    </xdr:from>
    <xdr:to>
      <xdr:col>17</xdr:col>
      <xdr:colOff>942975</xdr:colOff>
      <xdr:row>57</xdr:row>
      <xdr:rowOff>9525</xdr:rowOff>
    </xdr:to>
    <xdr:pic>
      <xdr:nvPicPr>
        <xdr:cNvPr id="744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57</xdr:row>
      <xdr:rowOff>0</xdr:rowOff>
    </xdr:from>
    <xdr:to>
      <xdr:col>17</xdr:col>
      <xdr:colOff>962025</xdr:colOff>
      <xdr:row>57</xdr:row>
      <xdr:rowOff>9525</xdr:rowOff>
    </xdr:to>
    <xdr:pic>
      <xdr:nvPicPr>
        <xdr:cNvPr id="744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57</xdr:row>
      <xdr:rowOff>0</xdr:rowOff>
    </xdr:from>
    <xdr:to>
      <xdr:col>17</xdr:col>
      <xdr:colOff>981075</xdr:colOff>
      <xdr:row>57</xdr:row>
      <xdr:rowOff>9525</xdr:rowOff>
    </xdr:to>
    <xdr:pic>
      <xdr:nvPicPr>
        <xdr:cNvPr id="744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57</xdr:row>
      <xdr:rowOff>0</xdr:rowOff>
    </xdr:from>
    <xdr:to>
      <xdr:col>17</xdr:col>
      <xdr:colOff>1000125</xdr:colOff>
      <xdr:row>57</xdr:row>
      <xdr:rowOff>9525</xdr:rowOff>
    </xdr:to>
    <xdr:pic>
      <xdr:nvPicPr>
        <xdr:cNvPr id="745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57</xdr:row>
      <xdr:rowOff>0</xdr:rowOff>
    </xdr:from>
    <xdr:to>
      <xdr:col>17</xdr:col>
      <xdr:colOff>1019175</xdr:colOff>
      <xdr:row>57</xdr:row>
      <xdr:rowOff>9525</xdr:rowOff>
    </xdr:to>
    <xdr:pic>
      <xdr:nvPicPr>
        <xdr:cNvPr id="745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57</xdr:row>
      <xdr:rowOff>0</xdr:rowOff>
    </xdr:from>
    <xdr:to>
      <xdr:col>17</xdr:col>
      <xdr:colOff>1038225</xdr:colOff>
      <xdr:row>57</xdr:row>
      <xdr:rowOff>9525</xdr:rowOff>
    </xdr:to>
    <xdr:pic>
      <xdr:nvPicPr>
        <xdr:cNvPr id="745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57</xdr:row>
      <xdr:rowOff>0</xdr:rowOff>
    </xdr:from>
    <xdr:to>
      <xdr:col>17</xdr:col>
      <xdr:colOff>1057275</xdr:colOff>
      <xdr:row>57</xdr:row>
      <xdr:rowOff>9525</xdr:rowOff>
    </xdr:to>
    <xdr:pic>
      <xdr:nvPicPr>
        <xdr:cNvPr id="745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57</xdr:row>
      <xdr:rowOff>0</xdr:rowOff>
    </xdr:from>
    <xdr:to>
      <xdr:col>17</xdr:col>
      <xdr:colOff>1076325</xdr:colOff>
      <xdr:row>57</xdr:row>
      <xdr:rowOff>9525</xdr:rowOff>
    </xdr:to>
    <xdr:pic>
      <xdr:nvPicPr>
        <xdr:cNvPr id="745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57</xdr:row>
      <xdr:rowOff>0</xdr:rowOff>
    </xdr:from>
    <xdr:to>
      <xdr:col>17</xdr:col>
      <xdr:colOff>1095375</xdr:colOff>
      <xdr:row>57</xdr:row>
      <xdr:rowOff>9525</xdr:rowOff>
    </xdr:to>
    <xdr:pic>
      <xdr:nvPicPr>
        <xdr:cNvPr id="745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57</xdr:row>
      <xdr:rowOff>0</xdr:rowOff>
    </xdr:from>
    <xdr:to>
      <xdr:col>17</xdr:col>
      <xdr:colOff>1114425</xdr:colOff>
      <xdr:row>57</xdr:row>
      <xdr:rowOff>9525</xdr:rowOff>
    </xdr:to>
    <xdr:pic>
      <xdr:nvPicPr>
        <xdr:cNvPr id="745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57</xdr:row>
      <xdr:rowOff>0</xdr:rowOff>
    </xdr:from>
    <xdr:to>
      <xdr:col>17</xdr:col>
      <xdr:colOff>1133475</xdr:colOff>
      <xdr:row>57</xdr:row>
      <xdr:rowOff>9525</xdr:rowOff>
    </xdr:to>
    <xdr:pic>
      <xdr:nvPicPr>
        <xdr:cNvPr id="745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57</xdr:row>
      <xdr:rowOff>0</xdr:rowOff>
    </xdr:from>
    <xdr:to>
      <xdr:col>17</xdr:col>
      <xdr:colOff>1152525</xdr:colOff>
      <xdr:row>57</xdr:row>
      <xdr:rowOff>9525</xdr:rowOff>
    </xdr:to>
    <xdr:pic>
      <xdr:nvPicPr>
        <xdr:cNvPr id="745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57</xdr:row>
      <xdr:rowOff>0</xdr:rowOff>
    </xdr:from>
    <xdr:to>
      <xdr:col>17</xdr:col>
      <xdr:colOff>1171575</xdr:colOff>
      <xdr:row>57</xdr:row>
      <xdr:rowOff>9525</xdr:rowOff>
    </xdr:to>
    <xdr:pic>
      <xdr:nvPicPr>
        <xdr:cNvPr id="745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57</xdr:row>
      <xdr:rowOff>0</xdr:rowOff>
    </xdr:from>
    <xdr:to>
      <xdr:col>17</xdr:col>
      <xdr:colOff>1190625</xdr:colOff>
      <xdr:row>57</xdr:row>
      <xdr:rowOff>9525</xdr:rowOff>
    </xdr:to>
    <xdr:pic>
      <xdr:nvPicPr>
        <xdr:cNvPr id="746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57</xdr:row>
      <xdr:rowOff>0</xdr:rowOff>
    </xdr:from>
    <xdr:to>
      <xdr:col>17</xdr:col>
      <xdr:colOff>1209675</xdr:colOff>
      <xdr:row>57</xdr:row>
      <xdr:rowOff>9525</xdr:rowOff>
    </xdr:to>
    <xdr:pic>
      <xdr:nvPicPr>
        <xdr:cNvPr id="746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57</xdr:row>
      <xdr:rowOff>0</xdr:rowOff>
    </xdr:from>
    <xdr:to>
      <xdr:col>17</xdr:col>
      <xdr:colOff>1228725</xdr:colOff>
      <xdr:row>57</xdr:row>
      <xdr:rowOff>9525</xdr:rowOff>
    </xdr:to>
    <xdr:pic>
      <xdr:nvPicPr>
        <xdr:cNvPr id="746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57</xdr:row>
      <xdr:rowOff>0</xdr:rowOff>
    </xdr:from>
    <xdr:to>
      <xdr:col>17</xdr:col>
      <xdr:colOff>1247775</xdr:colOff>
      <xdr:row>57</xdr:row>
      <xdr:rowOff>9525</xdr:rowOff>
    </xdr:to>
    <xdr:pic>
      <xdr:nvPicPr>
        <xdr:cNvPr id="746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57</xdr:row>
      <xdr:rowOff>0</xdr:rowOff>
    </xdr:from>
    <xdr:to>
      <xdr:col>17</xdr:col>
      <xdr:colOff>1266825</xdr:colOff>
      <xdr:row>57</xdr:row>
      <xdr:rowOff>9525</xdr:rowOff>
    </xdr:to>
    <xdr:pic>
      <xdr:nvPicPr>
        <xdr:cNvPr id="746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57</xdr:row>
      <xdr:rowOff>0</xdr:rowOff>
    </xdr:from>
    <xdr:to>
      <xdr:col>17</xdr:col>
      <xdr:colOff>1285875</xdr:colOff>
      <xdr:row>57</xdr:row>
      <xdr:rowOff>9525</xdr:rowOff>
    </xdr:to>
    <xdr:pic>
      <xdr:nvPicPr>
        <xdr:cNvPr id="746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57</xdr:row>
      <xdr:rowOff>0</xdr:rowOff>
    </xdr:from>
    <xdr:to>
      <xdr:col>17</xdr:col>
      <xdr:colOff>1304925</xdr:colOff>
      <xdr:row>57</xdr:row>
      <xdr:rowOff>9525</xdr:rowOff>
    </xdr:to>
    <xdr:pic>
      <xdr:nvPicPr>
        <xdr:cNvPr id="746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57</xdr:row>
      <xdr:rowOff>0</xdr:rowOff>
    </xdr:from>
    <xdr:to>
      <xdr:col>17</xdr:col>
      <xdr:colOff>1323975</xdr:colOff>
      <xdr:row>57</xdr:row>
      <xdr:rowOff>9525</xdr:rowOff>
    </xdr:to>
    <xdr:pic>
      <xdr:nvPicPr>
        <xdr:cNvPr id="746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57</xdr:row>
      <xdr:rowOff>0</xdr:rowOff>
    </xdr:from>
    <xdr:to>
      <xdr:col>17</xdr:col>
      <xdr:colOff>1343025</xdr:colOff>
      <xdr:row>57</xdr:row>
      <xdr:rowOff>9525</xdr:rowOff>
    </xdr:to>
    <xdr:pic>
      <xdr:nvPicPr>
        <xdr:cNvPr id="746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57</xdr:row>
      <xdr:rowOff>0</xdr:rowOff>
    </xdr:from>
    <xdr:to>
      <xdr:col>17</xdr:col>
      <xdr:colOff>1362075</xdr:colOff>
      <xdr:row>57</xdr:row>
      <xdr:rowOff>9525</xdr:rowOff>
    </xdr:to>
    <xdr:pic>
      <xdr:nvPicPr>
        <xdr:cNvPr id="746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57</xdr:row>
      <xdr:rowOff>0</xdr:rowOff>
    </xdr:from>
    <xdr:to>
      <xdr:col>17</xdr:col>
      <xdr:colOff>1381125</xdr:colOff>
      <xdr:row>57</xdr:row>
      <xdr:rowOff>9525</xdr:rowOff>
    </xdr:to>
    <xdr:pic>
      <xdr:nvPicPr>
        <xdr:cNvPr id="747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57</xdr:row>
      <xdr:rowOff>0</xdr:rowOff>
    </xdr:from>
    <xdr:to>
      <xdr:col>17</xdr:col>
      <xdr:colOff>1400175</xdr:colOff>
      <xdr:row>57</xdr:row>
      <xdr:rowOff>9525</xdr:rowOff>
    </xdr:to>
    <xdr:pic>
      <xdr:nvPicPr>
        <xdr:cNvPr id="747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57</xdr:row>
      <xdr:rowOff>0</xdr:rowOff>
    </xdr:from>
    <xdr:to>
      <xdr:col>18</xdr:col>
      <xdr:colOff>0</xdr:colOff>
      <xdr:row>57</xdr:row>
      <xdr:rowOff>9525</xdr:rowOff>
    </xdr:to>
    <xdr:pic>
      <xdr:nvPicPr>
        <xdr:cNvPr id="747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473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474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475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476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477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478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479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480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481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482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483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484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485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486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487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488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489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490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491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492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493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494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495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496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497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498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499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500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501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502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503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504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505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506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507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508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509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510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511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512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513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514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515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516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517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518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519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520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521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522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523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524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525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526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527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528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529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530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531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532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533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534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535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536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537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538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539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540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541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542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543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544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545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546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547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548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549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550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551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552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553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554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555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556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557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558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559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560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561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562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563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564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565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566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567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568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569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570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571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572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573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574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575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576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577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578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579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580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581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582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583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584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585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586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587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588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589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590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591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592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593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594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595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596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597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598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17</xdr:col>
      <xdr:colOff>9525</xdr:colOff>
      <xdr:row>76</xdr:row>
      <xdr:rowOff>9525</xdr:rowOff>
    </xdr:to>
    <xdr:pic>
      <xdr:nvPicPr>
        <xdr:cNvPr id="7599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76</xdr:row>
      <xdr:rowOff>0</xdr:rowOff>
    </xdr:from>
    <xdr:to>
      <xdr:col>17</xdr:col>
      <xdr:colOff>28575</xdr:colOff>
      <xdr:row>76</xdr:row>
      <xdr:rowOff>9525</xdr:rowOff>
    </xdr:to>
    <xdr:pic>
      <xdr:nvPicPr>
        <xdr:cNvPr id="7600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76</xdr:row>
      <xdr:rowOff>0</xdr:rowOff>
    </xdr:from>
    <xdr:to>
      <xdr:col>17</xdr:col>
      <xdr:colOff>47625</xdr:colOff>
      <xdr:row>76</xdr:row>
      <xdr:rowOff>9525</xdr:rowOff>
    </xdr:to>
    <xdr:pic>
      <xdr:nvPicPr>
        <xdr:cNvPr id="7601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76</xdr:row>
      <xdr:rowOff>0</xdr:rowOff>
    </xdr:from>
    <xdr:to>
      <xdr:col>17</xdr:col>
      <xdr:colOff>66675</xdr:colOff>
      <xdr:row>76</xdr:row>
      <xdr:rowOff>9525</xdr:rowOff>
    </xdr:to>
    <xdr:pic>
      <xdr:nvPicPr>
        <xdr:cNvPr id="7602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76</xdr:row>
      <xdr:rowOff>0</xdr:rowOff>
    </xdr:from>
    <xdr:to>
      <xdr:col>17</xdr:col>
      <xdr:colOff>85725</xdr:colOff>
      <xdr:row>76</xdr:row>
      <xdr:rowOff>9525</xdr:rowOff>
    </xdr:to>
    <xdr:pic>
      <xdr:nvPicPr>
        <xdr:cNvPr id="7603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76</xdr:row>
      <xdr:rowOff>0</xdr:rowOff>
    </xdr:from>
    <xdr:to>
      <xdr:col>17</xdr:col>
      <xdr:colOff>104775</xdr:colOff>
      <xdr:row>76</xdr:row>
      <xdr:rowOff>9525</xdr:rowOff>
    </xdr:to>
    <xdr:pic>
      <xdr:nvPicPr>
        <xdr:cNvPr id="7604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76</xdr:row>
      <xdr:rowOff>0</xdr:rowOff>
    </xdr:from>
    <xdr:to>
      <xdr:col>17</xdr:col>
      <xdr:colOff>123825</xdr:colOff>
      <xdr:row>76</xdr:row>
      <xdr:rowOff>9525</xdr:rowOff>
    </xdr:to>
    <xdr:pic>
      <xdr:nvPicPr>
        <xdr:cNvPr id="7605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76</xdr:row>
      <xdr:rowOff>0</xdr:rowOff>
    </xdr:from>
    <xdr:to>
      <xdr:col>17</xdr:col>
      <xdr:colOff>142875</xdr:colOff>
      <xdr:row>76</xdr:row>
      <xdr:rowOff>9525</xdr:rowOff>
    </xdr:to>
    <xdr:pic>
      <xdr:nvPicPr>
        <xdr:cNvPr id="7606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76</xdr:row>
      <xdr:rowOff>0</xdr:rowOff>
    </xdr:from>
    <xdr:to>
      <xdr:col>17</xdr:col>
      <xdr:colOff>161925</xdr:colOff>
      <xdr:row>76</xdr:row>
      <xdr:rowOff>9525</xdr:rowOff>
    </xdr:to>
    <xdr:pic>
      <xdr:nvPicPr>
        <xdr:cNvPr id="7607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76</xdr:row>
      <xdr:rowOff>0</xdr:rowOff>
    </xdr:from>
    <xdr:to>
      <xdr:col>17</xdr:col>
      <xdr:colOff>180975</xdr:colOff>
      <xdr:row>76</xdr:row>
      <xdr:rowOff>9525</xdr:rowOff>
    </xdr:to>
    <xdr:pic>
      <xdr:nvPicPr>
        <xdr:cNvPr id="7608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76</xdr:row>
      <xdr:rowOff>0</xdr:rowOff>
    </xdr:from>
    <xdr:to>
      <xdr:col>17</xdr:col>
      <xdr:colOff>200025</xdr:colOff>
      <xdr:row>76</xdr:row>
      <xdr:rowOff>9525</xdr:rowOff>
    </xdr:to>
    <xdr:pic>
      <xdr:nvPicPr>
        <xdr:cNvPr id="7609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76</xdr:row>
      <xdr:rowOff>0</xdr:rowOff>
    </xdr:from>
    <xdr:to>
      <xdr:col>17</xdr:col>
      <xdr:colOff>219075</xdr:colOff>
      <xdr:row>76</xdr:row>
      <xdr:rowOff>9525</xdr:rowOff>
    </xdr:to>
    <xdr:pic>
      <xdr:nvPicPr>
        <xdr:cNvPr id="7610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76</xdr:row>
      <xdr:rowOff>0</xdr:rowOff>
    </xdr:from>
    <xdr:to>
      <xdr:col>17</xdr:col>
      <xdr:colOff>238125</xdr:colOff>
      <xdr:row>76</xdr:row>
      <xdr:rowOff>9525</xdr:rowOff>
    </xdr:to>
    <xdr:pic>
      <xdr:nvPicPr>
        <xdr:cNvPr id="7611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76</xdr:row>
      <xdr:rowOff>0</xdr:rowOff>
    </xdr:from>
    <xdr:to>
      <xdr:col>17</xdr:col>
      <xdr:colOff>257175</xdr:colOff>
      <xdr:row>76</xdr:row>
      <xdr:rowOff>9525</xdr:rowOff>
    </xdr:to>
    <xdr:pic>
      <xdr:nvPicPr>
        <xdr:cNvPr id="7612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76</xdr:row>
      <xdr:rowOff>0</xdr:rowOff>
    </xdr:from>
    <xdr:to>
      <xdr:col>17</xdr:col>
      <xdr:colOff>276225</xdr:colOff>
      <xdr:row>76</xdr:row>
      <xdr:rowOff>9525</xdr:rowOff>
    </xdr:to>
    <xdr:pic>
      <xdr:nvPicPr>
        <xdr:cNvPr id="7613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76</xdr:row>
      <xdr:rowOff>0</xdr:rowOff>
    </xdr:from>
    <xdr:to>
      <xdr:col>17</xdr:col>
      <xdr:colOff>295275</xdr:colOff>
      <xdr:row>76</xdr:row>
      <xdr:rowOff>9525</xdr:rowOff>
    </xdr:to>
    <xdr:pic>
      <xdr:nvPicPr>
        <xdr:cNvPr id="7614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76</xdr:row>
      <xdr:rowOff>0</xdr:rowOff>
    </xdr:from>
    <xdr:to>
      <xdr:col>17</xdr:col>
      <xdr:colOff>314325</xdr:colOff>
      <xdr:row>76</xdr:row>
      <xdr:rowOff>9525</xdr:rowOff>
    </xdr:to>
    <xdr:pic>
      <xdr:nvPicPr>
        <xdr:cNvPr id="7615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76</xdr:row>
      <xdr:rowOff>0</xdr:rowOff>
    </xdr:from>
    <xdr:to>
      <xdr:col>17</xdr:col>
      <xdr:colOff>333375</xdr:colOff>
      <xdr:row>76</xdr:row>
      <xdr:rowOff>9525</xdr:rowOff>
    </xdr:to>
    <xdr:pic>
      <xdr:nvPicPr>
        <xdr:cNvPr id="7616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76</xdr:row>
      <xdr:rowOff>0</xdr:rowOff>
    </xdr:from>
    <xdr:to>
      <xdr:col>17</xdr:col>
      <xdr:colOff>352425</xdr:colOff>
      <xdr:row>76</xdr:row>
      <xdr:rowOff>9525</xdr:rowOff>
    </xdr:to>
    <xdr:pic>
      <xdr:nvPicPr>
        <xdr:cNvPr id="7617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76</xdr:row>
      <xdr:rowOff>0</xdr:rowOff>
    </xdr:from>
    <xdr:to>
      <xdr:col>17</xdr:col>
      <xdr:colOff>371475</xdr:colOff>
      <xdr:row>76</xdr:row>
      <xdr:rowOff>9525</xdr:rowOff>
    </xdr:to>
    <xdr:pic>
      <xdr:nvPicPr>
        <xdr:cNvPr id="7618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76</xdr:row>
      <xdr:rowOff>0</xdr:rowOff>
    </xdr:from>
    <xdr:to>
      <xdr:col>17</xdr:col>
      <xdr:colOff>390525</xdr:colOff>
      <xdr:row>76</xdr:row>
      <xdr:rowOff>9525</xdr:rowOff>
    </xdr:to>
    <xdr:pic>
      <xdr:nvPicPr>
        <xdr:cNvPr id="7619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76</xdr:row>
      <xdr:rowOff>0</xdr:rowOff>
    </xdr:from>
    <xdr:to>
      <xdr:col>17</xdr:col>
      <xdr:colOff>409575</xdr:colOff>
      <xdr:row>76</xdr:row>
      <xdr:rowOff>9525</xdr:rowOff>
    </xdr:to>
    <xdr:pic>
      <xdr:nvPicPr>
        <xdr:cNvPr id="7620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76</xdr:row>
      <xdr:rowOff>0</xdr:rowOff>
    </xdr:from>
    <xdr:to>
      <xdr:col>17</xdr:col>
      <xdr:colOff>428625</xdr:colOff>
      <xdr:row>76</xdr:row>
      <xdr:rowOff>9525</xdr:rowOff>
    </xdr:to>
    <xdr:pic>
      <xdr:nvPicPr>
        <xdr:cNvPr id="7621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76</xdr:row>
      <xdr:rowOff>0</xdr:rowOff>
    </xdr:from>
    <xdr:to>
      <xdr:col>17</xdr:col>
      <xdr:colOff>447675</xdr:colOff>
      <xdr:row>76</xdr:row>
      <xdr:rowOff>9525</xdr:rowOff>
    </xdr:to>
    <xdr:pic>
      <xdr:nvPicPr>
        <xdr:cNvPr id="7622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76</xdr:row>
      <xdr:rowOff>0</xdr:rowOff>
    </xdr:from>
    <xdr:to>
      <xdr:col>17</xdr:col>
      <xdr:colOff>466725</xdr:colOff>
      <xdr:row>76</xdr:row>
      <xdr:rowOff>9525</xdr:rowOff>
    </xdr:to>
    <xdr:pic>
      <xdr:nvPicPr>
        <xdr:cNvPr id="7623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76</xdr:row>
      <xdr:rowOff>0</xdr:rowOff>
    </xdr:from>
    <xdr:to>
      <xdr:col>17</xdr:col>
      <xdr:colOff>485775</xdr:colOff>
      <xdr:row>76</xdr:row>
      <xdr:rowOff>9525</xdr:rowOff>
    </xdr:to>
    <xdr:pic>
      <xdr:nvPicPr>
        <xdr:cNvPr id="7624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76</xdr:row>
      <xdr:rowOff>0</xdr:rowOff>
    </xdr:from>
    <xdr:to>
      <xdr:col>17</xdr:col>
      <xdr:colOff>504825</xdr:colOff>
      <xdr:row>76</xdr:row>
      <xdr:rowOff>9525</xdr:rowOff>
    </xdr:to>
    <xdr:pic>
      <xdr:nvPicPr>
        <xdr:cNvPr id="7625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76</xdr:row>
      <xdr:rowOff>0</xdr:rowOff>
    </xdr:from>
    <xdr:to>
      <xdr:col>17</xdr:col>
      <xdr:colOff>523875</xdr:colOff>
      <xdr:row>76</xdr:row>
      <xdr:rowOff>9525</xdr:rowOff>
    </xdr:to>
    <xdr:pic>
      <xdr:nvPicPr>
        <xdr:cNvPr id="7626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76</xdr:row>
      <xdr:rowOff>0</xdr:rowOff>
    </xdr:from>
    <xdr:to>
      <xdr:col>17</xdr:col>
      <xdr:colOff>542925</xdr:colOff>
      <xdr:row>76</xdr:row>
      <xdr:rowOff>9525</xdr:rowOff>
    </xdr:to>
    <xdr:pic>
      <xdr:nvPicPr>
        <xdr:cNvPr id="7627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76</xdr:row>
      <xdr:rowOff>0</xdr:rowOff>
    </xdr:from>
    <xdr:to>
      <xdr:col>17</xdr:col>
      <xdr:colOff>561975</xdr:colOff>
      <xdr:row>76</xdr:row>
      <xdr:rowOff>9525</xdr:rowOff>
    </xdr:to>
    <xdr:pic>
      <xdr:nvPicPr>
        <xdr:cNvPr id="7628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76</xdr:row>
      <xdr:rowOff>0</xdr:rowOff>
    </xdr:from>
    <xdr:to>
      <xdr:col>17</xdr:col>
      <xdr:colOff>581025</xdr:colOff>
      <xdr:row>76</xdr:row>
      <xdr:rowOff>9525</xdr:rowOff>
    </xdr:to>
    <xdr:pic>
      <xdr:nvPicPr>
        <xdr:cNvPr id="7629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76</xdr:row>
      <xdr:rowOff>0</xdr:rowOff>
    </xdr:from>
    <xdr:to>
      <xdr:col>17</xdr:col>
      <xdr:colOff>600075</xdr:colOff>
      <xdr:row>76</xdr:row>
      <xdr:rowOff>9525</xdr:rowOff>
    </xdr:to>
    <xdr:pic>
      <xdr:nvPicPr>
        <xdr:cNvPr id="7630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76</xdr:row>
      <xdr:rowOff>0</xdr:rowOff>
    </xdr:from>
    <xdr:to>
      <xdr:col>17</xdr:col>
      <xdr:colOff>619125</xdr:colOff>
      <xdr:row>76</xdr:row>
      <xdr:rowOff>9525</xdr:rowOff>
    </xdr:to>
    <xdr:pic>
      <xdr:nvPicPr>
        <xdr:cNvPr id="7631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76</xdr:row>
      <xdr:rowOff>0</xdr:rowOff>
    </xdr:from>
    <xdr:to>
      <xdr:col>17</xdr:col>
      <xdr:colOff>638175</xdr:colOff>
      <xdr:row>76</xdr:row>
      <xdr:rowOff>9525</xdr:rowOff>
    </xdr:to>
    <xdr:pic>
      <xdr:nvPicPr>
        <xdr:cNvPr id="7632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76</xdr:row>
      <xdr:rowOff>0</xdr:rowOff>
    </xdr:from>
    <xdr:to>
      <xdr:col>17</xdr:col>
      <xdr:colOff>657225</xdr:colOff>
      <xdr:row>76</xdr:row>
      <xdr:rowOff>9525</xdr:rowOff>
    </xdr:to>
    <xdr:pic>
      <xdr:nvPicPr>
        <xdr:cNvPr id="7633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76</xdr:row>
      <xdr:rowOff>0</xdr:rowOff>
    </xdr:from>
    <xdr:to>
      <xdr:col>17</xdr:col>
      <xdr:colOff>676275</xdr:colOff>
      <xdr:row>76</xdr:row>
      <xdr:rowOff>9525</xdr:rowOff>
    </xdr:to>
    <xdr:pic>
      <xdr:nvPicPr>
        <xdr:cNvPr id="7634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76</xdr:row>
      <xdr:rowOff>0</xdr:rowOff>
    </xdr:from>
    <xdr:to>
      <xdr:col>17</xdr:col>
      <xdr:colOff>695325</xdr:colOff>
      <xdr:row>76</xdr:row>
      <xdr:rowOff>9525</xdr:rowOff>
    </xdr:to>
    <xdr:pic>
      <xdr:nvPicPr>
        <xdr:cNvPr id="7635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76</xdr:row>
      <xdr:rowOff>0</xdr:rowOff>
    </xdr:from>
    <xdr:to>
      <xdr:col>17</xdr:col>
      <xdr:colOff>714375</xdr:colOff>
      <xdr:row>76</xdr:row>
      <xdr:rowOff>9525</xdr:rowOff>
    </xdr:to>
    <xdr:pic>
      <xdr:nvPicPr>
        <xdr:cNvPr id="7636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76</xdr:row>
      <xdr:rowOff>0</xdr:rowOff>
    </xdr:from>
    <xdr:to>
      <xdr:col>17</xdr:col>
      <xdr:colOff>733425</xdr:colOff>
      <xdr:row>76</xdr:row>
      <xdr:rowOff>9525</xdr:rowOff>
    </xdr:to>
    <xdr:pic>
      <xdr:nvPicPr>
        <xdr:cNvPr id="7637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7638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7639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7640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7641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7642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7643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7644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7645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7646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7647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7648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7649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7650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7651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7652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7653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7654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7655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7656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7657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7658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7659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7660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7661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7662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7663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7664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7665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7666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7667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7668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7669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7670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7671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7672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7673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7674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7675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7676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77</xdr:row>
      <xdr:rowOff>0</xdr:rowOff>
    </xdr:from>
    <xdr:to>
      <xdr:col>17</xdr:col>
      <xdr:colOff>752475</xdr:colOff>
      <xdr:row>77</xdr:row>
      <xdr:rowOff>9525</xdr:rowOff>
    </xdr:to>
    <xdr:pic>
      <xdr:nvPicPr>
        <xdr:cNvPr id="7677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678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679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680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681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682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683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684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685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686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687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688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689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690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691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692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693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694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695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696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697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698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699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700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701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702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703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704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705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706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707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708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709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710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711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712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713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714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715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730</xdr:row>
      <xdr:rowOff>0</xdr:rowOff>
    </xdr:from>
    <xdr:to>
      <xdr:col>17</xdr:col>
      <xdr:colOff>733425</xdr:colOff>
      <xdr:row>730</xdr:row>
      <xdr:rowOff>9525</xdr:rowOff>
    </xdr:to>
    <xdr:pic>
      <xdr:nvPicPr>
        <xdr:cNvPr id="7716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730</xdr:row>
      <xdr:rowOff>0</xdr:rowOff>
    </xdr:from>
    <xdr:to>
      <xdr:col>17</xdr:col>
      <xdr:colOff>752475</xdr:colOff>
      <xdr:row>730</xdr:row>
      <xdr:rowOff>9525</xdr:rowOff>
    </xdr:to>
    <xdr:pic>
      <xdr:nvPicPr>
        <xdr:cNvPr id="7717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718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719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720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721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722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723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724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725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726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727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728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729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730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731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732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733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734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735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736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737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738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739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740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741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742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743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744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745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746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747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748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749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750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751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752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753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754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755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730</xdr:row>
      <xdr:rowOff>0</xdr:rowOff>
    </xdr:from>
    <xdr:to>
      <xdr:col>17</xdr:col>
      <xdr:colOff>733425</xdr:colOff>
      <xdr:row>730</xdr:row>
      <xdr:rowOff>9525</xdr:rowOff>
    </xdr:to>
    <xdr:pic>
      <xdr:nvPicPr>
        <xdr:cNvPr id="7756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730</xdr:row>
      <xdr:rowOff>0</xdr:rowOff>
    </xdr:from>
    <xdr:to>
      <xdr:col>17</xdr:col>
      <xdr:colOff>752475</xdr:colOff>
      <xdr:row>730</xdr:row>
      <xdr:rowOff>9525</xdr:rowOff>
    </xdr:to>
    <xdr:pic>
      <xdr:nvPicPr>
        <xdr:cNvPr id="7757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730</xdr:row>
      <xdr:rowOff>0</xdr:rowOff>
    </xdr:from>
    <xdr:to>
      <xdr:col>17</xdr:col>
      <xdr:colOff>771525</xdr:colOff>
      <xdr:row>730</xdr:row>
      <xdr:rowOff>9525</xdr:rowOff>
    </xdr:to>
    <xdr:pic>
      <xdr:nvPicPr>
        <xdr:cNvPr id="7758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730</xdr:row>
      <xdr:rowOff>0</xdr:rowOff>
    </xdr:from>
    <xdr:to>
      <xdr:col>17</xdr:col>
      <xdr:colOff>9525</xdr:colOff>
      <xdr:row>730</xdr:row>
      <xdr:rowOff>9525</xdr:rowOff>
    </xdr:to>
    <xdr:pic>
      <xdr:nvPicPr>
        <xdr:cNvPr id="7759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730</xdr:row>
      <xdr:rowOff>0</xdr:rowOff>
    </xdr:from>
    <xdr:to>
      <xdr:col>17</xdr:col>
      <xdr:colOff>28575</xdr:colOff>
      <xdr:row>730</xdr:row>
      <xdr:rowOff>9525</xdr:rowOff>
    </xdr:to>
    <xdr:pic>
      <xdr:nvPicPr>
        <xdr:cNvPr id="7760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730</xdr:row>
      <xdr:rowOff>0</xdr:rowOff>
    </xdr:from>
    <xdr:to>
      <xdr:col>17</xdr:col>
      <xdr:colOff>47625</xdr:colOff>
      <xdr:row>730</xdr:row>
      <xdr:rowOff>9525</xdr:rowOff>
    </xdr:to>
    <xdr:pic>
      <xdr:nvPicPr>
        <xdr:cNvPr id="7761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730</xdr:row>
      <xdr:rowOff>0</xdr:rowOff>
    </xdr:from>
    <xdr:to>
      <xdr:col>17</xdr:col>
      <xdr:colOff>66675</xdr:colOff>
      <xdr:row>730</xdr:row>
      <xdr:rowOff>9525</xdr:rowOff>
    </xdr:to>
    <xdr:pic>
      <xdr:nvPicPr>
        <xdr:cNvPr id="7762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730</xdr:row>
      <xdr:rowOff>0</xdr:rowOff>
    </xdr:from>
    <xdr:to>
      <xdr:col>17</xdr:col>
      <xdr:colOff>85725</xdr:colOff>
      <xdr:row>730</xdr:row>
      <xdr:rowOff>9525</xdr:rowOff>
    </xdr:to>
    <xdr:pic>
      <xdr:nvPicPr>
        <xdr:cNvPr id="7763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730</xdr:row>
      <xdr:rowOff>0</xdr:rowOff>
    </xdr:from>
    <xdr:to>
      <xdr:col>17</xdr:col>
      <xdr:colOff>104775</xdr:colOff>
      <xdr:row>730</xdr:row>
      <xdr:rowOff>9525</xdr:rowOff>
    </xdr:to>
    <xdr:pic>
      <xdr:nvPicPr>
        <xdr:cNvPr id="7764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730</xdr:row>
      <xdr:rowOff>0</xdr:rowOff>
    </xdr:from>
    <xdr:to>
      <xdr:col>17</xdr:col>
      <xdr:colOff>123825</xdr:colOff>
      <xdr:row>730</xdr:row>
      <xdr:rowOff>9525</xdr:rowOff>
    </xdr:to>
    <xdr:pic>
      <xdr:nvPicPr>
        <xdr:cNvPr id="7765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730</xdr:row>
      <xdr:rowOff>0</xdr:rowOff>
    </xdr:from>
    <xdr:to>
      <xdr:col>17</xdr:col>
      <xdr:colOff>142875</xdr:colOff>
      <xdr:row>730</xdr:row>
      <xdr:rowOff>9525</xdr:rowOff>
    </xdr:to>
    <xdr:pic>
      <xdr:nvPicPr>
        <xdr:cNvPr id="7766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730</xdr:row>
      <xdr:rowOff>0</xdr:rowOff>
    </xdr:from>
    <xdr:to>
      <xdr:col>17</xdr:col>
      <xdr:colOff>161925</xdr:colOff>
      <xdr:row>730</xdr:row>
      <xdr:rowOff>9525</xdr:rowOff>
    </xdr:to>
    <xdr:pic>
      <xdr:nvPicPr>
        <xdr:cNvPr id="7767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730</xdr:row>
      <xdr:rowOff>0</xdr:rowOff>
    </xdr:from>
    <xdr:to>
      <xdr:col>17</xdr:col>
      <xdr:colOff>180975</xdr:colOff>
      <xdr:row>730</xdr:row>
      <xdr:rowOff>9525</xdr:rowOff>
    </xdr:to>
    <xdr:pic>
      <xdr:nvPicPr>
        <xdr:cNvPr id="7768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730</xdr:row>
      <xdr:rowOff>0</xdr:rowOff>
    </xdr:from>
    <xdr:to>
      <xdr:col>17</xdr:col>
      <xdr:colOff>200025</xdr:colOff>
      <xdr:row>730</xdr:row>
      <xdr:rowOff>9525</xdr:rowOff>
    </xdr:to>
    <xdr:pic>
      <xdr:nvPicPr>
        <xdr:cNvPr id="7769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730</xdr:row>
      <xdr:rowOff>0</xdr:rowOff>
    </xdr:from>
    <xdr:to>
      <xdr:col>17</xdr:col>
      <xdr:colOff>219075</xdr:colOff>
      <xdr:row>730</xdr:row>
      <xdr:rowOff>9525</xdr:rowOff>
    </xdr:to>
    <xdr:pic>
      <xdr:nvPicPr>
        <xdr:cNvPr id="7770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730</xdr:row>
      <xdr:rowOff>0</xdr:rowOff>
    </xdr:from>
    <xdr:to>
      <xdr:col>17</xdr:col>
      <xdr:colOff>238125</xdr:colOff>
      <xdr:row>730</xdr:row>
      <xdr:rowOff>9525</xdr:rowOff>
    </xdr:to>
    <xdr:pic>
      <xdr:nvPicPr>
        <xdr:cNvPr id="7771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730</xdr:row>
      <xdr:rowOff>0</xdr:rowOff>
    </xdr:from>
    <xdr:to>
      <xdr:col>17</xdr:col>
      <xdr:colOff>257175</xdr:colOff>
      <xdr:row>730</xdr:row>
      <xdr:rowOff>9525</xdr:rowOff>
    </xdr:to>
    <xdr:pic>
      <xdr:nvPicPr>
        <xdr:cNvPr id="7772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730</xdr:row>
      <xdr:rowOff>0</xdr:rowOff>
    </xdr:from>
    <xdr:to>
      <xdr:col>17</xdr:col>
      <xdr:colOff>276225</xdr:colOff>
      <xdr:row>730</xdr:row>
      <xdr:rowOff>9525</xdr:rowOff>
    </xdr:to>
    <xdr:pic>
      <xdr:nvPicPr>
        <xdr:cNvPr id="7773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730</xdr:row>
      <xdr:rowOff>0</xdr:rowOff>
    </xdr:from>
    <xdr:to>
      <xdr:col>17</xdr:col>
      <xdr:colOff>295275</xdr:colOff>
      <xdr:row>730</xdr:row>
      <xdr:rowOff>9525</xdr:rowOff>
    </xdr:to>
    <xdr:pic>
      <xdr:nvPicPr>
        <xdr:cNvPr id="7774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730</xdr:row>
      <xdr:rowOff>0</xdr:rowOff>
    </xdr:from>
    <xdr:to>
      <xdr:col>17</xdr:col>
      <xdr:colOff>314325</xdr:colOff>
      <xdr:row>730</xdr:row>
      <xdr:rowOff>9525</xdr:rowOff>
    </xdr:to>
    <xdr:pic>
      <xdr:nvPicPr>
        <xdr:cNvPr id="7775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730</xdr:row>
      <xdr:rowOff>0</xdr:rowOff>
    </xdr:from>
    <xdr:to>
      <xdr:col>17</xdr:col>
      <xdr:colOff>333375</xdr:colOff>
      <xdr:row>730</xdr:row>
      <xdr:rowOff>9525</xdr:rowOff>
    </xdr:to>
    <xdr:pic>
      <xdr:nvPicPr>
        <xdr:cNvPr id="7776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730</xdr:row>
      <xdr:rowOff>0</xdr:rowOff>
    </xdr:from>
    <xdr:to>
      <xdr:col>17</xdr:col>
      <xdr:colOff>352425</xdr:colOff>
      <xdr:row>730</xdr:row>
      <xdr:rowOff>9525</xdr:rowOff>
    </xdr:to>
    <xdr:pic>
      <xdr:nvPicPr>
        <xdr:cNvPr id="7777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730</xdr:row>
      <xdr:rowOff>0</xdr:rowOff>
    </xdr:from>
    <xdr:to>
      <xdr:col>17</xdr:col>
      <xdr:colOff>371475</xdr:colOff>
      <xdr:row>730</xdr:row>
      <xdr:rowOff>9525</xdr:rowOff>
    </xdr:to>
    <xdr:pic>
      <xdr:nvPicPr>
        <xdr:cNvPr id="7778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730</xdr:row>
      <xdr:rowOff>0</xdr:rowOff>
    </xdr:from>
    <xdr:to>
      <xdr:col>17</xdr:col>
      <xdr:colOff>390525</xdr:colOff>
      <xdr:row>730</xdr:row>
      <xdr:rowOff>9525</xdr:rowOff>
    </xdr:to>
    <xdr:pic>
      <xdr:nvPicPr>
        <xdr:cNvPr id="7779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730</xdr:row>
      <xdr:rowOff>0</xdr:rowOff>
    </xdr:from>
    <xdr:to>
      <xdr:col>17</xdr:col>
      <xdr:colOff>409575</xdr:colOff>
      <xdr:row>730</xdr:row>
      <xdr:rowOff>9525</xdr:rowOff>
    </xdr:to>
    <xdr:pic>
      <xdr:nvPicPr>
        <xdr:cNvPr id="7780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730</xdr:row>
      <xdr:rowOff>0</xdr:rowOff>
    </xdr:from>
    <xdr:to>
      <xdr:col>17</xdr:col>
      <xdr:colOff>428625</xdr:colOff>
      <xdr:row>730</xdr:row>
      <xdr:rowOff>9525</xdr:rowOff>
    </xdr:to>
    <xdr:pic>
      <xdr:nvPicPr>
        <xdr:cNvPr id="7781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730</xdr:row>
      <xdr:rowOff>0</xdr:rowOff>
    </xdr:from>
    <xdr:to>
      <xdr:col>17</xdr:col>
      <xdr:colOff>447675</xdr:colOff>
      <xdr:row>730</xdr:row>
      <xdr:rowOff>9525</xdr:rowOff>
    </xdr:to>
    <xdr:pic>
      <xdr:nvPicPr>
        <xdr:cNvPr id="7782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730</xdr:row>
      <xdr:rowOff>0</xdr:rowOff>
    </xdr:from>
    <xdr:to>
      <xdr:col>17</xdr:col>
      <xdr:colOff>466725</xdr:colOff>
      <xdr:row>730</xdr:row>
      <xdr:rowOff>9525</xdr:rowOff>
    </xdr:to>
    <xdr:pic>
      <xdr:nvPicPr>
        <xdr:cNvPr id="7783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730</xdr:row>
      <xdr:rowOff>0</xdr:rowOff>
    </xdr:from>
    <xdr:to>
      <xdr:col>17</xdr:col>
      <xdr:colOff>485775</xdr:colOff>
      <xdr:row>730</xdr:row>
      <xdr:rowOff>9525</xdr:rowOff>
    </xdr:to>
    <xdr:pic>
      <xdr:nvPicPr>
        <xdr:cNvPr id="7784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730</xdr:row>
      <xdr:rowOff>0</xdr:rowOff>
    </xdr:from>
    <xdr:to>
      <xdr:col>17</xdr:col>
      <xdr:colOff>504825</xdr:colOff>
      <xdr:row>730</xdr:row>
      <xdr:rowOff>9525</xdr:rowOff>
    </xdr:to>
    <xdr:pic>
      <xdr:nvPicPr>
        <xdr:cNvPr id="7785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730</xdr:row>
      <xdr:rowOff>0</xdr:rowOff>
    </xdr:from>
    <xdr:to>
      <xdr:col>17</xdr:col>
      <xdr:colOff>523875</xdr:colOff>
      <xdr:row>730</xdr:row>
      <xdr:rowOff>9525</xdr:rowOff>
    </xdr:to>
    <xdr:pic>
      <xdr:nvPicPr>
        <xdr:cNvPr id="7786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730</xdr:row>
      <xdr:rowOff>0</xdr:rowOff>
    </xdr:from>
    <xdr:to>
      <xdr:col>17</xdr:col>
      <xdr:colOff>542925</xdr:colOff>
      <xdr:row>730</xdr:row>
      <xdr:rowOff>9525</xdr:rowOff>
    </xdr:to>
    <xdr:pic>
      <xdr:nvPicPr>
        <xdr:cNvPr id="7787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730</xdr:row>
      <xdr:rowOff>0</xdr:rowOff>
    </xdr:from>
    <xdr:to>
      <xdr:col>17</xdr:col>
      <xdr:colOff>561975</xdr:colOff>
      <xdr:row>730</xdr:row>
      <xdr:rowOff>9525</xdr:rowOff>
    </xdr:to>
    <xdr:pic>
      <xdr:nvPicPr>
        <xdr:cNvPr id="7788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730</xdr:row>
      <xdr:rowOff>0</xdr:rowOff>
    </xdr:from>
    <xdr:to>
      <xdr:col>17</xdr:col>
      <xdr:colOff>581025</xdr:colOff>
      <xdr:row>730</xdr:row>
      <xdr:rowOff>9525</xdr:rowOff>
    </xdr:to>
    <xdr:pic>
      <xdr:nvPicPr>
        <xdr:cNvPr id="7789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730</xdr:row>
      <xdr:rowOff>0</xdr:rowOff>
    </xdr:from>
    <xdr:to>
      <xdr:col>17</xdr:col>
      <xdr:colOff>600075</xdr:colOff>
      <xdr:row>730</xdr:row>
      <xdr:rowOff>9525</xdr:rowOff>
    </xdr:to>
    <xdr:pic>
      <xdr:nvPicPr>
        <xdr:cNvPr id="7790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730</xdr:row>
      <xdr:rowOff>0</xdr:rowOff>
    </xdr:from>
    <xdr:to>
      <xdr:col>17</xdr:col>
      <xdr:colOff>619125</xdr:colOff>
      <xdr:row>730</xdr:row>
      <xdr:rowOff>9525</xdr:rowOff>
    </xdr:to>
    <xdr:pic>
      <xdr:nvPicPr>
        <xdr:cNvPr id="7791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730</xdr:row>
      <xdr:rowOff>0</xdr:rowOff>
    </xdr:from>
    <xdr:to>
      <xdr:col>17</xdr:col>
      <xdr:colOff>638175</xdr:colOff>
      <xdr:row>730</xdr:row>
      <xdr:rowOff>9525</xdr:rowOff>
    </xdr:to>
    <xdr:pic>
      <xdr:nvPicPr>
        <xdr:cNvPr id="7792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730</xdr:row>
      <xdr:rowOff>0</xdr:rowOff>
    </xdr:from>
    <xdr:to>
      <xdr:col>17</xdr:col>
      <xdr:colOff>657225</xdr:colOff>
      <xdr:row>730</xdr:row>
      <xdr:rowOff>9525</xdr:rowOff>
    </xdr:to>
    <xdr:pic>
      <xdr:nvPicPr>
        <xdr:cNvPr id="7793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730</xdr:row>
      <xdr:rowOff>0</xdr:rowOff>
    </xdr:from>
    <xdr:to>
      <xdr:col>17</xdr:col>
      <xdr:colOff>676275</xdr:colOff>
      <xdr:row>730</xdr:row>
      <xdr:rowOff>9525</xdr:rowOff>
    </xdr:to>
    <xdr:pic>
      <xdr:nvPicPr>
        <xdr:cNvPr id="7794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730</xdr:row>
      <xdr:rowOff>0</xdr:rowOff>
    </xdr:from>
    <xdr:to>
      <xdr:col>17</xdr:col>
      <xdr:colOff>695325</xdr:colOff>
      <xdr:row>730</xdr:row>
      <xdr:rowOff>9525</xdr:rowOff>
    </xdr:to>
    <xdr:pic>
      <xdr:nvPicPr>
        <xdr:cNvPr id="7795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730</xdr:row>
      <xdr:rowOff>0</xdr:rowOff>
    </xdr:from>
    <xdr:to>
      <xdr:col>17</xdr:col>
      <xdr:colOff>714375</xdr:colOff>
      <xdr:row>730</xdr:row>
      <xdr:rowOff>9525</xdr:rowOff>
    </xdr:to>
    <xdr:pic>
      <xdr:nvPicPr>
        <xdr:cNvPr id="7796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730</xdr:row>
      <xdr:rowOff>0</xdr:rowOff>
    </xdr:from>
    <xdr:to>
      <xdr:col>17</xdr:col>
      <xdr:colOff>733425</xdr:colOff>
      <xdr:row>730</xdr:row>
      <xdr:rowOff>9525</xdr:rowOff>
    </xdr:to>
    <xdr:pic>
      <xdr:nvPicPr>
        <xdr:cNvPr id="7797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730</xdr:row>
      <xdr:rowOff>0</xdr:rowOff>
    </xdr:from>
    <xdr:to>
      <xdr:col>17</xdr:col>
      <xdr:colOff>752475</xdr:colOff>
      <xdr:row>730</xdr:row>
      <xdr:rowOff>9525</xdr:rowOff>
    </xdr:to>
    <xdr:pic>
      <xdr:nvPicPr>
        <xdr:cNvPr id="7798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730</xdr:row>
      <xdr:rowOff>0</xdr:rowOff>
    </xdr:from>
    <xdr:to>
      <xdr:col>17</xdr:col>
      <xdr:colOff>771525</xdr:colOff>
      <xdr:row>730</xdr:row>
      <xdr:rowOff>9525</xdr:rowOff>
    </xdr:to>
    <xdr:pic>
      <xdr:nvPicPr>
        <xdr:cNvPr id="7799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7800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7801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7802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7803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7804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7805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7806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7807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7808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7809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7810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7811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7812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7813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7814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7815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7816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7817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7818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7819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7820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7821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7822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7823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7824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7825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7826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7827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7828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7829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7830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7831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7832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7833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7834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7835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7836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7837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7838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7839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7840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7841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7842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7843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7844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7845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7846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7847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7848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7849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7850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7851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7852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7853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7854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7855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7856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7857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7858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7859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7860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7861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7862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7863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7864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7865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7866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7867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7868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7869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7870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7871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7872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7873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7874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7875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7876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7877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7878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7879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7880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7881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7882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7883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7884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7885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7886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7887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7888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7889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7890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7891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7892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7893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7894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7895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7896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7897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7898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7899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7900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7901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7902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7903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7904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7905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7906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7907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7908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7909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7910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7911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7912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7913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7914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7915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7916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7917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7918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7919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7920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7921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7922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7923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7924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7925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7926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7927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7928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7929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7930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7931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7932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7933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7934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7935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7936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7937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7938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7939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7940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7941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7942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7943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7944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7945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7946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7947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7948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7949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9525</xdr:colOff>
      <xdr:row>59</xdr:row>
      <xdr:rowOff>9525</xdr:rowOff>
    </xdr:to>
    <xdr:pic>
      <xdr:nvPicPr>
        <xdr:cNvPr id="7950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59</xdr:row>
      <xdr:rowOff>0</xdr:rowOff>
    </xdr:from>
    <xdr:to>
      <xdr:col>17</xdr:col>
      <xdr:colOff>28575</xdr:colOff>
      <xdr:row>59</xdr:row>
      <xdr:rowOff>9525</xdr:rowOff>
    </xdr:to>
    <xdr:pic>
      <xdr:nvPicPr>
        <xdr:cNvPr id="7951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59</xdr:row>
      <xdr:rowOff>0</xdr:rowOff>
    </xdr:from>
    <xdr:to>
      <xdr:col>17</xdr:col>
      <xdr:colOff>47625</xdr:colOff>
      <xdr:row>59</xdr:row>
      <xdr:rowOff>9525</xdr:rowOff>
    </xdr:to>
    <xdr:pic>
      <xdr:nvPicPr>
        <xdr:cNvPr id="7952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59</xdr:row>
      <xdr:rowOff>0</xdr:rowOff>
    </xdr:from>
    <xdr:to>
      <xdr:col>17</xdr:col>
      <xdr:colOff>66675</xdr:colOff>
      <xdr:row>59</xdr:row>
      <xdr:rowOff>9525</xdr:rowOff>
    </xdr:to>
    <xdr:pic>
      <xdr:nvPicPr>
        <xdr:cNvPr id="7953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59</xdr:row>
      <xdr:rowOff>0</xdr:rowOff>
    </xdr:from>
    <xdr:to>
      <xdr:col>17</xdr:col>
      <xdr:colOff>85725</xdr:colOff>
      <xdr:row>59</xdr:row>
      <xdr:rowOff>9525</xdr:rowOff>
    </xdr:to>
    <xdr:pic>
      <xdr:nvPicPr>
        <xdr:cNvPr id="7954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59</xdr:row>
      <xdr:rowOff>0</xdr:rowOff>
    </xdr:from>
    <xdr:to>
      <xdr:col>17</xdr:col>
      <xdr:colOff>104775</xdr:colOff>
      <xdr:row>59</xdr:row>
      <xdr:rowOff>9525</xdr:rowOff>
    </xdr:to>
    <xdr:pic>
      <xdr:nvPicPr>
        <xdr:cNvPr id="7955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59</xdr:row>
      <xdr:rowOff>0</xdr:rowOff>
    </xdr:from>
    <xdr:to>
      <xdr:col>17</xdr:col>
      <xdr:colOff>123825</xdr:colOff>
      <xdr:row>59</xdr:row>
      <xdr:rowOff>9525</xdr:rowOff>
    </xdr:to>
    <xdr:pic>
      <xdr:nvPicPr>
        <xdr:cNvPr id="7956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59</xdr:row>
      <xdr:rowOff>0</xdr:rowOff>
    </xdr:from>
    <xdr:to>
      <xdr:col>17</xdr:col>
      <xdr:colOff>142875</xdr:colOff>
      <xdr:row>59</xdr:row>
      <xdr:rowOff>9525</xdr:rowOff>
    </xdr:to>
    <xdr:pic>
      <xdr:nvPicPr>
        <xdr:cNvPr id="7957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59</xdr:row>
      <xdr:rowOff>0</xdr:rowOff>
    </xdr:from>
    <xdr:to>
      <xdr:col>17</xdr:col>
      <xdr:colOff>161925</xdr:colOff>
      <xdr:row>59</xdr:row>
      <xdr:rowOff>9525</xdr:rowOff>
    </xdr:to>
    <xdr:pic>
      <xdr:nvPicPr>
        <xdr:cNvPr id="7958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59</xdr:row>
      <xdr:rowOff>0</xdr:rowOff>
    </xdr:from>
    <xdr:to>
      <xdr:col>17</xdr:col>
      <xdr:colOff>180975</xdr:colOff>
      <xdr:row>59</xdr:row>
      <xdr:rowOff>9525</xdr:rowOff>
    </xdr:to>
    <xdr:pic>
      <xdr:nvPicPr>
        <xdr:cNvPr id="7959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59</xdr:row>
      <xdr:rowOff>0</xdr:rowOff>
    </xdr:from>
    <xdr:to>
      <xdr:col>17</xdr:col>
      <xdr:colOff>200025</xdr:colOff>
      <xdr:row>59</xdr:row>
      <xdr:rowOff>9525</xdr:rowOff>
    </xdr:to>
    <xdr:pic>
      <xdr:nvPicPr>
        <xdr:cNvPr id="7960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59</xdr:row>
      <xdr:rowOff>0</xdr:rowOff>
    </xdr:from>
    <xdr:to>
      <xdr:col>17</xdr:col>
      <xdr:colOff>219075</xdr:colOff>
      <xdr:row>59</xdr:row>
      <xdr:rowOff>9525</xdr:rowOff>
    </xdr:to>
    <xdr:pic>
      <xdr:nvPicPr>
        <xdr:cNvPr id="7961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59</xdr:row>
      <xdr:rowOff>0</xdr:rowOff>
    </xdr:from>
    <xdr:to>
      <xdr:col>17</xdr:col>
      <xdr:colOff>238125</xdr:colOff>
      <xdr:row>59</xdr:row>
      <xdr:rowOff>9525</xdr:rowOff>
    </xdr:to>
    <xdr:pic>
      <xdr:nvPicPr>
        <xdr:cNvPr id="7962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59</xdr:row>
      <xdr:rowOff>0</xdr:rowOff>
    </xdr:from>
    <xdr:to>
      <xdr:col>17</xdr:col>
      <xdr:colOff>257175</xdr:colOff>
      <xdr:row>59</xdr:row>
      <xdr:rowOff>9525</xdr:rowOff>
    </xdr:to>
    <xdr:pic>
      <xdr:nvPicPr>
        <xdr:cNvPr id="7963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59</xdr:row>
      <xdr:rowOff>0</xdr:rowOff>
    </xdr:from>
    <xdr:to>
      <xdr:col>17</xdr:col>
      <xdr:colOff>276225</xdr:colOff>
      <xdr:row>59</xdr:row>
      <xdr:rowOff>9525</xdr:rowOff>
    </xdr:to>
    <xdr:pic>
      <xdr:nvPicPr>
        <xdr:cNvPr id="7964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59</xdr:row>
      <xdr:rowOff>0</xdr:rowOff>
    </xdr:from>
    <xdr:to>
      <xdr:col>17</xdr:col>
      <xdr:colOff>295275</xdr:colOff>
      <xdr:row>59</xdr:row>
      <xdr:rowOff>9525</xdr:rowOff>
    </xdr:to>
    <xdr:pic>
      <xdr:nvPicPr>
        <xdr:cNvPr id="7965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59</xdr:row>
      <xdr:rowOff>0</xdr:rowOff>
    </xdr:from>
    <xdr:to>
      <xdr:col>17</xdr:col>
      <xdr:colOff>314325</xdr:colOff>
      <xdr:row>59</xdr:row>
      <xdr:rowOff>9525</xdr:rowOff>
    </xdr:to>
    <xdr:pic>
      <xdr:nvPicPr>
        <xdr:cNvPr id="7966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59</xdr:row>
      <xdr:rowOff>0</xdr:rowOff>
    </xdr:from>
    <xdr:to>
      <xdr:col>17</xdr:col>
      <xdr:colOff>333375</xdr:colOff>
      <xdr:row>59</xdr:row>
      <xdr:rowOff>9525</xdr:rowOff>
    </xdr:to>
    <xdr:pic>
      <xdr:nvPicPr>
        <xdr:cNvPr id="7967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59</xdr:row>
      <xdr:rowOff>0</xdr:rowOff>
    </xdr:from>
    <xdr:to>
      <xdr:col>17</xdr:col>
      <xdr:colOff>352425</xdr:colOff>
      <xdr:row>59</xdr:row>
      <xdr:rowOff>9525</xdr:rowOff>
    </xdr:to>
    <xdr:pic>
      <xdr:nvPicPr>
        <xdr:cNvPr id="7968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59</xdr:row>
      <xdr:rowOff>0</xdr:rowOff>
    </xdr:from>
    <xdr:to>
      <xdr:col>17</xdr:col>
      <xdr:colOff>371475</xdr:colOff>
      <xdr:row>59</xdr:row>
      <xdr:rowOff>9525</xdr:rowOff>
    </xdr:to>
    <xdr:pic>
      <xdr:nvPicPr>
        <xdr:cNvPr id="7969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59</xdr:row>
      <xdr:rowOff>0</xdr:rowOff>
    </xdr:from>
    <xdr:to>
      <xdr:col>17</xdr:col>
      <xdr:colOff>390525</xdr:colOff>
      <xdr:row>59</xdr:row>
      <xdr:rowOff>9525</xdr:rowOff>
    </xdr:to>
    <xdr:pic>
      <xdr:nvPicPr>
        <xdr:cNvPr id="7970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59</xdr:row>
      <xdr:rowOff>0</xdr:rowOff>
    </xdr:from>
    <xdr:to>
      <xdr:col>17</xdr:col>
      <xdr:colOff>409575</xdr:colOff>
      <xdr:row>59</xdr:row>
      <xdr:rowOff>9525</xdr:rowOff>
    </xdr:to>
    <xdr:pic>
      <xdr:nvPicPr>
        <xdr:cNvPr id="7971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59</xdr:row>
      <xdr:rowOff>0</xdr:rowOff>
    </xdr:from>
    <xdr:to>
      <xdr:col>17</xdr:col>
      <xdr:colOff>428625</xdr:colOff>
      <xdr:row>59</xdr:row>
      <xdr:rowOff>9525</xdr:rowOff>
    </xdr:to>
    <xdr:pic>
      <xdr:nvPicPr>
        <xdr:cNvPr id="7972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59</xdr:row>
      <xdr:rowOff>0</xdr:rowOff>
    </xdr:from>
    <xdr:to>
      <xdr:col>17</xdr:col>
      <xdr:colOff>447675</xdr:colOff>
      <xdr:row>59</xdr:row>
      <xdr:rowOff>9525</xdr:rowOff>
    </xdr:to>
    <xdr:pic>
      <xdr:nvPicPr>
        <xdr:cNvPr id="7973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59</xdr:row>
      <xdr:rowOff>0</xdr:rowOff>
    </xdr:from>
    <xdr:to>
      <xdr:col>17</xdr:col>
      <xdr:colOff>466725</xdr:colOff>
      <xdr:row>59</xdr:row>
      <xdr:rowOff>9525</xdr:rowOff>
    </xdr:to>
    <xdr:pic>
      <xdr:nvPicPr>
        <xdr:cNvPr id="7974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59</xdr:row>
      <xdr:rowOff>0</xdr:rowOff>
    </xdr:from>
    <xdr:to>
      <xdr:col>17</xdr:col>
      <xdr:colOff>485775</xdr:colOff>
      <xdr:row>59</xdr:row>
      <xdr:rowOff>9525</xdr:rowOff>
    </xdr:to>
    <xdr:pic>
      <xdr:nvPicPr>
        <xdr:cNvPr id="7975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59</xdr:row>
      <xdr:rowOff>0</xdr:rowOff>
    </xdr:from>
    <xdr:to>
      <xdr:col>17</xdr:col>
      <xdr:colOff>504825</xdr:colOff>
      <xdr:row>59</xdr:row>
      <xdr:rowOff>9525</xdr:rowOff>
    </xdr:to>
    <xdr:pic>
      <xdr:nvPicPr>
        <xdr:cNvPr id="7976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59</xdr:row>
      <xdr:rowOff>0</xdr:rowOff>
    </xdr:from>
    <xdr:to>
      <xdr:col>17</xdr:col>
      <xdr:colOff>523875</xdr:colOff>
      <xdr:row>59</xdr:row>
      <xdr:rowOff>9525</xdr:rowOff>
    </xdr:to>
    <xdr:pic>
      <xdr:nvPicPr>
        <xdr:cNvPr id="7977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59</xdr:row>
      <xdr:rowOff>0</xdr:rowOff>
    </xdr:from>
    <xdr:to>
      <xdr:col>17</xdr:col>
      <xdr:colOff>542925</xdr:colOff>
      <xdr:row>59</xdr:row>
      <xdr:rowOff>9525</xdr:rowOff>
    </xdr:to>
    <xdr:pic>
      <xdr:nvPicPr>
        <xdr:cNvPr id="7978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59</xdr:row>
      <xdr:rowOff>0</xdr:rowOff>
    </xdr:from>
    <xdr:to>
      <xdr:col>17</xdr:col>
      <xdr:colOff>561975</xdr:colOff>
      <xdr:row>59</xdr:row>
      <xdr:rowOff>9525</xdr:rowOff>
    </xdr:to>
    <xdr:pic>
      <xdr:nvPicPr>
        <xdr:cNvPr id="7979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59</xdr:row>
      <xdr:rowOff>0</xdr:rowOff>
    </xdr:from>
    <xdr:to>
      <xdr:col>17</xdr:col>
      <xdr:colOff>581025</xdr:colOff>
      <xdr:row>59</xdr:row>
      <xdr:rowOff>9525</xdr:rowOff>
    </xdr:to>
    <xdr:pic>
      <xdr:nvPicPr>
        <xdr:cNvPr id="7980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59</xdr:row>
      <xdr:rowOff>0</xdr:rowOff>
    </xdr:from>
    <xdr:to>
      <xdr:col>17</xdr:col>
      <xdr:colOff>600075</xdr:colOff>
      <xdr:row>59</xdr:row>
      <xdr:rowOff>9525</xdr:rowOff>
    </xdr:to>
    <xdr:pic>
      <xdr:nvPicPr>
        <xdr:cNvPr id="7981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59</xdr:row>
      <xdr:rowOff>0</xdr:rowOff>
    </xdr:from>
    <xdr:to>
      <xdr:col>17</xdr:col>
      <xdr:colOff>619125</xdr:colOff>
      <xdr:row>59</xdr:row>
      <xdr:rowOff>9525</xdr:rowOff>
    </xdr:to>
    <xdr:pic>
      <xdr:nvPicPr>
        <xdr:cNvPr id="7982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59</xdr:row>
      <xdr:rowOff>0</xdr:rowOff>
    </xdr:from>
    <xdr:to>
      <xdr:col>17</xdr:col>
      <xdr:colOff>638175</xdr:colOff>
      <xdr:row>59</xdr:row>
      <xdr:rowOff>9525</xdr:rowOff>
    </xdr:to>
    <xdr:pic>
      <xdr:nvPicPr>
        <xdr:cNvPr id="7983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59</xdr:row>
      <xdr:rowOff>0</xdr:rowOff>
    </xdr:from>
    <xdr:to>
      <xdr:col>17</xdr:col>
      <xdr:colOff>657225</xdr:colOff>
      <xdr:row>59</xdr:row>
      <xdr:rowOff>9525</xdr:rowOff>
    </xdr:to>
    <xdr:pic>
      <xdr:nvPicPr>
        <xdr:cNvPr id="7984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59</xdr:row>
      <xdr:rowOff>0</xdr:rowOff>
    </xdr:from>
    <xdr:to>
      <xdr:col>17</xdr:col>
      <xdr:colOff>676275</xdr:colOff>
      <xdr:row>59</xdr:row>
      <xdr:rowOff>9525</xdr:rowOff>
    </xdr:to>
    <xdr:pic>
      <xdr:nvPicPr>
        <xdr:cNvPr id="7985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59</xdr:row>
      <xdr:rowOff>0</xdr:rowOff>
    </xdr:from>
    <xdr:to>
      <xdr:col>17</xdr:col>
      <xdr:colOff>695325</xdr:colOff>
      <xdr:row>59</xdr:row>
      <xdr:rowOff>9525</xdr:rowOff>
    </xdr:to>
    <xdr:pic>
      <xdr:nvPicPr>
        <xdr:cNvPr id="7986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59</xdr:row>
      <xdr:rowOff>0</xdr:rowOff>
    </xdr:from>
    <xdr:to>
      <xdr:col>17</xdr:col>
      <xdr:colOff>714375</xdr:colOff>
      <xdr:row>59</xdr:row>
      <xdr:rowOff>9525</xdr:rowOff>
    </xdr:to>
    <xdr:pic>
      <xdr:nvPicPr>
        <xdr:cNvPr id="7987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59</xdr:row>
      <xdr:rowOff>0</xdr:rowOff>
    </xdr:from>
    <xdr:to>
      <xdr:col>17</xdr:col>
      <xdr:colOff>733425</xdr:colOff>
      <xdr:row>59</xdr:row>
      <xdr:rowOff>9525</xdr:rowOff>
    </xdr:to>
    <xdr:pic>
      <xdr:nvPicPr>
        <xdr:cNvPr id="7988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59</xdr:row>
      <xdr:rowOff>0</xdr:rowOff>
    </xdr:from>
    <xdr:to>
      <xdr:col>17</xdr:col>
      <xdr:colOff>752475</xdr:colOff>
      <xdr:row>59</xdr:row>
      <xdr:rowOff>9525</xdr:rowOff>
    </xdr:to>
    <xdr:pic>
      <xdr:nvPicPr>
        <xdr:cNvPr id="7989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59</xdr:row>
      <xdr:rowOff>0</xdr:rowOff>
    </xdr:from>
    <xdr:to>
      <xdr:col>17</xdr:col>
      <xdr:colOff>771525</xdr:colOff>
      <xdr:row>59</xdr:row>
      <xdr:rowOff>9525</xdr:rowOff>
    </xdr:to>
    <xdr:pic>
      <xdr:nvPicPr>
        <xdr:cNvPr id="7990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59</xdr:row>
      <xdr:rowOff>0</xdr:rowOff>
    </xdr:from>
    <xdr:to>
      <xdr:col>17</xdr:col>
      <xdr:colOff>790575</xdr:colOff>
      <xdr:row>59</xdr:row>
      <xdr:rowOff>9525</xdr:rowOff>
    </xdr:to>
    <xdr:pic>
      <xdr:nvPicPr>
        <xdr:cNvPr id="7991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59</xdr:row>
      <xdr:rowOff>0</xdr:rowOff>
    </xdr:from>
    <xdr:to>
      <xdr:col>17</xdr:col>
      <xdr:colOff>809625</xdr:colOff>
      <xdr:row>59</xdr:row>
      <xdr:rowOff>9525</xdr:rowOff>
    </xdr:to>
    <xdr:pic>
      <xdr:nvPicPr>
        <xdr:cNvPr id="7992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59</xdr:row>
      <xdr:rowOff>0</xdr:rowOff>
    </xdr:from>
    <xdr:to>
      <xdr:col>17</xdr:col>
      <xdr:colOff>828675</xdr:colOff>
      <xdr:row>59</xdr:row>
      <xdr:rowOff>9525</xdr:rowOff>
    </xdr:to>
    <xdr:pic>
      <xdr:nvPicPr>
        <xdr:cNvPr id="7993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59</xdr:row>
      <xdr:rowOff>0</xdr:rowOff>
    </xdr:from>
    <xdr:to>
      <xdr:col>17</xdr:col>
      <xdr:colOff>847725</xdr:colOff>
      <xdr:row>59</xdr:row>
      <xdr:rowOff>9525</xdr:rowOff>
    </xdr:to>
    <xdr:pic>
      <xdr:nvPicPr>
        <xdr:cNvPr id="7994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59</xdr:row>
      <xdr:rowOff>0</xdr:rowOff>
    </xdr:from>
    <xdr:to>
      <xdr:col>17</xdr:col>
      <xdr:colOff>866775</xdr:colOff>
      <xdr:row>59</xdr:row>
      <xdr:rowOff>9525</xdr:rowOff>
    </xdr:to>
    <xdr:pic>
      <xdr:nvPicPr>
        <xdr:cNvPr id="7995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59</xdr:row>
      <xdr:rowOff>0</xdr:rowOff>
    </xdr:from>
    <xdr:to>
      <xdr:col>17</xdr:col>
      <xdr:colOff>885825</xdr:colOff>
      <xdr:row>59</xdr:row>
      <xdr:rowOff>9525</xdr:rowOff>
    </xdr:to>
    <xdr:pic>
      <xdr:nvPicPr>
        <xdr:cNvPr id="7996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59</xdr:row>
      <xdr:rowOff>0</xdr:rowOff>
    </xdr:from>
    <xdr:to>
      <xdr:col>17</xdr:col>
      <xdr:colOff>904875</xdr:colOff>
      <xdr:row>59</xdr:row>
      <xdr:rowOff>9525</xdr:rowOff>
    </xdr:to>
    <xdr:pic>
      <xdr:nvPicPr>
        <xdr:cNvPr id="7997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59</xdr:row>
      <xdr:rowOff>0</xdr:rowOff>
    </xdr:from>
    <xdr:to>
      <xdr:col>17</xdr:col>
      <xdr:colOff>923925</xdr:colOff>
      <xdr:row>59</xdr:row>
      <xdr:rowOff>9525</xdr:rowOff>
    </xdr:to>
    <xdr:pic>
      <xdr:nvPicPr>
        <xdr:cNvPr id="7998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59</xdr:row>
      <xdr:rowOff>0</xdr:rowOff>
    </xdr:from>
    <xdr:to>
      <xdr:col>17</xdr:col>
      <xdr:colOff>942975</xdr:colOff>
      <xdr:row>59</xdr:row>
      <xdr:rowOff>9525</xdr:rowOff>
    </xdr:to>
    <xdr:pic>
      <xdr:nvPicPr>
        <xdr:cNvPr id="7999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59</xdr:row>
      <xdr:rowOff>0</xdr:rowOff>
    </xdr:from>
    <xdr:to>
      <xdr:col>17</xdr:col>
      <xdr:colOff>962025</xdr:colOff>
      <xdr:row>59</xdr:row>
      <xdr:rowOff>9525</xdr:rowOff>
    </xdr:to>
    <xdr:pic>
      <xdr:nvPicPr>
        <xdr:cNvPr id="8000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59</xdr:row>
      <xdr:rowOff>0</xdr:rowOff>
    </xdr:from>
    <xdr:to>
      <xdr:col>17</xdr:col>
      <xdr:colOff>981075</xdr:colOff>
      <xdr:row>59</xdr:row>
      <xdr:rowOff>9525</xdr:rowOff>
    </xdr:to>
    <xdr:pic>
      <xdr:nvPicPr>
        <xdr:cNvPr id="8001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59</xdr:row>
      <xdr:rowOff>0</xdr:rowOff>
    </xdr:from>
    <xdr:to>
      <xdr:col>17</xdr:col>
      <xdr:colOff>1000125</xdr:colOff>
      <xdr:row>59</xdr:row>
      <xdr:rowOff>9525</xdr:rowOff>
    </xdr:to>
    <xdr:pic>
      <xdr:nvPicPr>
        <xdr:cNvPr id="8002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59</xdr:row>
      <xdr:rowOff>0</xdr:rowOff>
    </xdr:from>
    <xdr:to>
      <xdr:col>17</xdr:col>
      <xdr:colOff>1019175</xdr:colOff>
      <xdr:row>59</xdr:row>
      <xdr:rowOff>9525</xdr:rowOff>
    </xdr:to>
    <xdr:pic>
      <xdr:nvPicPr>
        <xdr:cNvPr id="8003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59</xdr:row>
      <xdr:rowOff>0</xdr:rowOff>
    </xdr:from>
    <xdr:to>
      <xdr:col>17</xdr:col>
      <xdr:colOff>1038225</xdr:colOff>
      <xdr:row>59</xdr:row>
      <xdr:rowOff>9525</xdr:rowOff>
    </xdr:to>
    <xdr:pic>
      <xdr:nvPicPr>
        <xdr:cNvPr id="8004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59</xdr:row>
      <xdr:rowOff>0</xdr:rowOff>
    </xdr:from>
    <xdr:to>
      <xdr:col>17</xdr:col>
      <xdr:colOff>1057275</xdr:colOff>
      <xdr:row>59</xdr:row>
      <xdr:rowOff>9525</xdr:rowOff>
    </xdr:to>
    <xdr:pic>
      <xdr:nvPicPr>
        <xdr:cNvPr id="8005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59</xdr:row>
      <xdr:rowOff>0</xdr:rowOff>
    </xdr:from>
    <xdr:to>
      <xdr:col>17</xdr:col>
      <xdr:colOff>1076325</xdr:colOff>
      <xdr:row>59</xdr:row>
      <xdr:rowOff>9525</xdr:rowOff>
    </xdr:to>
    <xdr:pic>
      <xdr:nvPicPr>
        <xdr:cNvPr id="8006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59</xdr:row>
      <xdr:rowOff>0</xdr:rowOff>
    </xdr:from>
    <xdr:to>
      <xdr:col>17</xdr:col>
      <xdr:colOff>1095375</xdr:colOff>
      <xdr:row>59</xdr:row>
      <xdr:rowOff>9525</xdr:rowOff>
    </xdr:to>
    <xdr:pic>
      <xdr:nvPicPr>
        <xdr:cNvPr id="8007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59</xdr:row>
      <xdr:rowOff>0</xdr:rowOff>
    </xdr:from>
    <xdr:to>
      <xdr:col>17</xdr:col>
      <xdr:colOff>1114425</xdr:colOff>
      <xdr:row>59</xdr:row>
      <xdr:rowOff>9525</xdr:rowOff>
    </xdr:to>
    <xdr:pic>
      <xdr:nvPicPr>
        <xdr:cNvPr id="8008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59</xdr:row>
      <xdr:rowOff>0</xdr:rowOff>
    </xdr:from>
    <xdr:to>
      <xdr:col>17</xdr:col>
      <xdr:colOff>1133475</xdr:colOff>
      <xdr:row>59</xdr:row>
      <xdr:rowOff>9525</xdr:rowOff>
    </xdr:to>
    <xdr:pic>
      <xdr:nvPicPr>
        <xdr:cNvPr id="8009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59</xdr:row>
      <xdr:rowOff>0</xdr:rowOff>
    </xdr:from>
    <xdr:to>
      <xdr:col>17</xdr:col>
      <xdr:colOff>1152525</xdr:colOff>
      <xdr:row>59</xdr:row>
      <xdr:rowOff>9525</xdr:rowOff>
    </xdr:to>
    <xdr:pic>
      <xdr:nvPicPr>
        <xdr:cNvPr id="8010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59</xdr:row>
      <xdr:rowOff>0</xdr:rowOff>
    </xdr:from>
    <xdr:to>
      <xdr:col>17</xdr:col>
      <xdr:colOff>1171575</xdr:colOff>
      <xdr:row>59</xdr:row>
      <xdr:rowOff>9525</xdr:rowOff>
    </xdr:to>
    <xdr:pic>
      <xdr:nvPicPr>
        <xdr:cNvPr id="8011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59</xdr:row>
      <xdr:rowOff>0</xdr:rowOff>
    </xdr:from>
    <xdr:to>
      <xdr:col>17</xdr:col>
      <xdr:colOff>1190625</xdr:colOff>
      <xdr:row>59</xdr:row>
      <xdr:rowOff>9525</xdr:rowOff>
    </xdr:to>
    <xdr:pic>
      <xdr:nvPicPr>
        <xdr:cNvPr id="8012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59</xdr:row>
      <xdr:rowOff>0</xdr:rowOff>
    </xdr:from>
    <xdr:to>
      <xdr:col>17</xdr:col>
      <xdr:colOff>1209675</xdr:colOff>
      <xdr:row>59</xdr:row>
      <xdr:rowOff>9525</xdr:rowOff>
    </xdr:to>
    <xdr:pic>
      <xdr:nvPicPr>
        <xdr:cNvPr id="8013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59</xdr:row>
      <xdr:rowOff>0</xdr:rowOff>
    </xdr:from>
    <xdr:to>
      <xdr:col>17</xdr:col>
      <xdr:colOff>1228725</xdr:colOff>
      <xdr:row>59</xdr:row>
      <xdr:rowOff>9525</xdr:rowOff>
    </xdr:to>
    <xdr:pic>
      <xdr:nvPicPr>
        <xdr:cNvPr id="8014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59</xdr:row>
      <xdr:rowOff>0</xdr:rowOff>
    </xdr:from>
    <xdr:to>
      <xdr:col>17</xdr:col>
      <xdr:colOff>1247775</xdr:colOff>
      <xdr:row>59</xdr:row>
      <xdr:rowOff>9525</xdr:rowOff>
    </xdr:to>
    <xdr:pic>
      <xdr:nvPicPr>
        <xdr:cNvPr id="8015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59</xdr:row>
      <xdr:rowOff>0</xdr:rowOff>
    </xdr:from>
    <xdr:to>
      <xdr:col>17</xdr:col>
      <xdr:colOff>1266825</xdr:colOff>
      <xdr:row>59</xdr:row>
      <xdr:rowOff>9525</xdr:rowOff>
    </xdr:to>
    <xdr:pic>
      <xdr:nvPicPr>
        <xdr:cNvPr id="8016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59</xdr:row>
      <xdr:rowOff>0</xdr:rowOff>
    </xdr:from>
    <xdr:to>
      <xdr:col>17</xdr:col>
      <xdr:colOff>1285875</xdr:colOff>
      <xdr:row>59</xdr:row>
      <xdr:rowOff>9525</xdr:rowOff>
    </xdr:to>
    <xdr:pic>
      <xdr:nvPicPr>
        <xdr:cNvPr id="8017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59</xdr:row>
      <xdr:rowOff>0</xdr:rowOff>
    </xdr:from>
    <xdr:to>
      <xdr:col>17</xdr:col>
      <xdr:colOff>1304925</xdr:colOff>
      <xdr:row>59</xdr:row>
      <xdr:rowOff>9525</xdr:rowOff>
    </xdr:to>
    <xdr:pic>
      <xdr:nvPicPr>
        <xdr:cNvPr id="8018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59</xdr:row>
      <xdr:rowOff>0</xdr:rowOff>
    </xdr:from>
    <xdr:to>
      <xdr:col>17</xdr:col>
      <xdr:colOff>1323975</xdr:colOff>
      <xdr:row>59</xdr:row>
      <xdr:rowOff>9525</xdr:rowOff>
    </xdr:to>
    <xdr:pic>
      <xdr:nvPicPr>
        <xdr:cNvPr id="8019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59</xdr:row>
      <xdr:rowOff>0</xdr:rowOff>
    </xdr:from>
    <xdr:to>
      <xdr:col>17</xdr:col>
      <xdr:colOff>1343025</xdr:colOff>
      <xdr:row>59</xdr:row>
      <xdr:rowOff>9525</xdr:rowOff>
    </xdr:to>
    <xdr:pic>
      <xdr:nvPicPr>
        <xdr:cNvPr id="8020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59</xdr:row>
      <xdr:rowOff>0</xdr:rowOff>
    </xdr:from>
    <xdr:to>
      <xdr:col>17</xdr:col>
      <xdr:colOff>1362075</xdr:colOff>
      <xdr:row>59</xdr:row>
      <xdr:rowOff>9525</xdr:rowOff>
    </xdr:to>
    <xdr:pic>
      <xdr:nvPicPr>
        <xdr:cNvPr id="8021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59</xdr:row>
      <xdr:rowOff>0</xdr:rowOff>
    </xdr:from>
    <xdr:to>
      <xdr:col>17</xdr:col>
      <xdr:colOff>1381125</xdr:colOff>
      <xdr:row>59</xdr:row>
      <xdr:rowOff>9525</xdr:rowOff>
    </xdr:to>
    <xdr:pic>
      <xdr:nvPicPr>
        <xdr:cNvPr id="8022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59</xdr:row>
      <xdr:rowOff>0</xdr:rowOff>
    </xdr:from>
    <xdr:to>
      <xdr:col>17</xdr:col>
      <xdr:colOff>1400175</xdr:colOff>
      <xdr:row>59</xdr:row>
      <xdr:rowOff>9525</xdr:rowOff>
    </xdr:to>
    <xdr:pic>
      <xdr:nvPicPr>
        <xdr:cNvPr id="8023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59</xdr:row>
      <xdr:rowOff>0</xdr:rowOff>
    </xdr:from>
    <xdr:to>
      <xdr:col>18</xdr:col>
      <xdr:colOff>0</xdr:colOff>
      <xdr:row>59</xdr:row>
      <xdr:rowOff>9525</xdr:rowOff>
    </xdr:to>
    <xdr:pic>
      <xdr:nvPicPr>
        <xdr:cNvPr id="8024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9525</xdr:colOff>
      <xdr:row>128</xdr:row>
      <xdr:rowOff>9525</xdr:rowOff>
    </xdr:to>
    <xdr:pic>
      <xdr:nvPicPr>
        <xdr:cNvPr id="8025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128</xdr:row>
      <xdr:rowOff>0</xdr:rowOff>
    </xdr:from>
    <xdr:to>
      <xdr:col>17</xdr:col>
      <xdr:colOff>28575</xdr:colOff>
      <xdr:row>128</xdr:row>
      <xdr:rowOff>9525</xdr:rowOff>
    </xdr:to>
    <xdr:pic>
      <xdr:nvPicPr>
        <xdr:cNvPr id="8026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128</xdr:row>
      <xdr:rowOff>0</xdr:rowOff>
    </xdr:from>
    <xdr:to>
      <xdr:col>17</xdr:col>
      <xdr:colOff>47625</xdr:colOff>
      <xdr:row>128</xdr:row>
      <xdr:rowOff>9525</xdr:rowOff>
    </xdr:to>
    <xdr:pic>
      <xdr:nvPicPr>
        <xdr:cNvPr id="8027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128</xdr:row>
      <xdr:rowOff>0</xdr:rowOff>
    </xdr:from>
    <xdr:to>
      <xdr:col>17</xdr:col>
      <xdr:colOff>66675</xdr:colOff>
      <xdr:row>128</xdr:row>
      <xdr:rowOff>9525</xdr:rowOff>
    </xdr:to>
    <xdr:pic>
      <xdr:nvPicPr>
        <xdr:cNvPr id="8028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128</xdr:row>
      <xdr:rowOff>0</xdr:rowOff>
    </xdr:from>
    <xdr:to>
      <xdr:col>17</xdr:col>
      <xdr:colOff>85725</xdr:colOff>
      <xdr:row>128</xdr:row>
      <xdr:rowOff>9525</xdr:rowOff>
    </xdr:to>
    <xdr:pic>
      <xdr:nvPicPr>
        <xdr:cNvPr id="8029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128</xdr:row>
      <xdr:rowOff>0</xdr:rowOff>
    </xdr:from>
    <xdr:to>
      <xdr:col>17</xdr:col>
      <xdr:colOff>104775</xdr:colOff>
      <xdr:row>128</xdr:row>
      <xdr:rowOff>9525</xdr:rowOff>
    </xdr:to>
    <xdr:pic>
      <xdr:nvPicPr>
        <xdr:cNvPr id="8030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128</xdr:row>
      <xdr:rowOff>0</xdr:rowOff>
    </xdr:from>
    <xdr:to>
      <xdr:col>17</xdr:col>
      <xdr:colOff>123825</xdr:colOff>
      <xdr:row>128</xdr:row>
      <xdr:rowOff>9525</xdr:rowOff>
    </xdr:to>
    <xdr:pic>
      <xdr:nvPicPr>
        <xdr:cNvPr id="8031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128</xdr:row>
      <xdr:rowOff>0</xdr:rowOff>
    </xdr:from>
    <xdr:to>
      <xdr:col>17</xdr:col>
      <xdr:colOff>142875</xdr:colOff>
      <xdr:row>128</xdr:row>
      <xdr:rowOff>9525</xdr:rowOff>
    </xdr:to>
    <xdr:pic>
      <xdr:nvPicPr>
        <xdr:cNvPr id="8032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128</xdr:row>
      <xdr:rowOff>0</xdr:rowOff>
    </xdr:from>
    <xdr:to>
      <xdr:col>17</xdr:col>
      <xdr:colOff>161925</xdr:colOff>
      <xdr:row>128</xdr:row>
      <xdr:rowOff>9525</xdr:rowOff>
    </xdr:to>
    <xdr:pic>
      <xdr:nvPicPr>
        <xdr:cNvPr id="8033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128</xdr:row>
      <xdr:rowOff>0</xdr:rowOff>
    </xdr:from>
    <xdr:to>
      <xdr:col>17</xdr:col>
      <xdr:colOff>180975</xdr:colOff>
      <xdr:row>128</xdr:row>
      <xdr:rowOff>9525</xdr:rowOff>
    </xdr:to>
    <xdr:pic>
      <xdr:nvPicPr>
        <xdr:cNvPr id="8034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128</xdr:row>
      <xdr:rowOff>0</xdr:rowOff>
    </xdr:from>
    <xdr:to>
      <xdr:col>17</xdr:col>
      <xdr:colOff>200025</xdr:colOff>
      <xdr:row>128</xdr:row>
      <xdr:rowOff>9525</xdr:rowOff>
    </xdr:to>
    <xdr:pic>
      <xdr:nvPicPr>
        <xdr:cNvPr id="8035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128</xdr:row>
      <xdr:rowOff>0</xdr:rowOff>
    </xdr:from>
    <xdr:to>
      <xdr:col>17</xdr:col>
      <xdr:colOff>219075</xdr:colOff>
      <xdr:row>128</xdr:row>
      <xdr:rowOff>9525</xdr:rowOff>
    </xdr:to>
    <xdr:pic>
      <xdr:nvPicPr>
        <xdr:cNvPr id="8036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128</xdr:row>
      <xdr:rowOff>0</xdr:rowOff>
    </xdr:from>
    <xdr:to>
      <xdr:col>17</xdr:col>
      <xdr:colOff>238125</xdr:colOff>
      <xdr:row>128</xdr:row>
      <xdr:rowOff>9525</xdr:rowOff>
    </xdr:to>
    <xdr:pic>
      <xdr:nvPicPr>
        <xdr:cNvPr id="8037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128</xdr:row>
      <xdr:rowOff>0</xdr:rowOff>
    </xdr:from>
    <xdr:to>
      <xdr:col>17</xdr:col>
      <xdr:colOff>257175</xdr:colOff>
      <xdr:row>128</xdr:row>
      <xdr:rowOff>9525</xdr:rowOff>
    </xdr:to>
    <xdr:pic>
      <xdr:nvPicPr>
        <xdr:cNvPr id="8038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128</xdr:row>
      <xdr:rowOff>0</xdr:rowOff>
    </xdr:from>
    <xdr:to>
      <xdr:col>17</xdr:col>
      <xdr:colOff>276225</xdr:colOff>
      <xdr:row>128</xdr:row>
      <xdr:rowOff>9525</xdr:rowOff>
    </xdr:to>
    <xdr:pic>
      <xdr:nvPicPr>
        <xdr:cNvPr id="8039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128</xdr:row>
      <xdr:rowOff>0</xdr:rowOff>
    </xdr:from>
    <xdr:to>
      <xdr:col>17</xdr:col>
      <xdr:colOff>295275</xdr:colOff>
      <xdr:row>128</xdr:row>
      <xdr:rowOff>9525</xdr:rowOff>
    </xdr:to>
    <xdr:pic>
      <xdr:nvPicPr>
        <xdr:cNvPr id="8040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128</xdr:row>
      <xdr:rowOff>0</xdr:rowOff>
    </xdr:from>
    <xdr:to>
      <xdr:col>17</xdr:col>
      <xdr:colOff>314325</xdr:colOff>
      <xdr:row>128</xdr:row>
      <xdr:rowOff>9525</xdr:rowOff>
    </xdr:to>
    <xdr:pic>
      <xdr:nvPicPr>
        <xdr:cNvPr id="8041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128</xdr:row>
      <xdr:rowOff>0</xdr:rowOff>
    </xdr:from>
    <xdr:to>
      <xdr:col>17</xdr:col>
      <xdr:colOff>333375</xdr:colOff>
      <xdr:row>128</xdr:row>
      <xdr:rowOff>9525</xdr:rowOff>
    </xdr:to>
    <xdr:pic>
      <xdr:nvPicPr>
        <xdr:cNvPr id="8042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128</xdr:row>
      <xdr:rowOff>0</xdr:rowOff>
    </xdr:from>
    <xdr:to>
      <xdr:col>17</xdr:col>
      <xdr:colOff>352425</xdr:colOff>
      <xdr:row>128</xdr:row>
      <xdr:rowOff>9525</xdr:rowOff>
    </xdr:to>
    <xdr:pic>
      <xdr:nvPicPr>
        <xdr:cNvPr id="8043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128</xdr:row>
      <xdr:rowOff>0</xdr:rowOff>
    </xdr:from>
    <xdr:to>
      <xdr:col>17</xdr:col>
      <xdr:colOff>371475</xdr:colOff>
      <xdr:row>128</xdr:row>
      <xdr:rowOff>9525</xdr:rowOff>
    </xdr:to>
    <xdr:pic>
      <xdr:nvPicPr>
        <xdr:cNvPr id="8044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128</xdr:row>
      <xdr:rowOff>0</xdr:rowOff>
    </xdr:from>
    <xdr:to>
      <xdr:col>17</xdr:col>
      <xdr:colOff>390525</xdr:colOff>
      <xdr:row>128</xdr:row>
      <xdr:rowOff>9525</xdr:rowOff>
    </xdr:to>
    <xdr:pic>
      <xdr:nvPicPr>
        <xdr:cNvPr id="8045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128</xdr:row>
      <xdr:rowOff>0</xdr:rowOff>
    </xdr:from>
    <xdr:to>
      <xdr:col>17</xdr:col>
      <xdr:colOff>409575</xdr:colOff>
      <xdr:row>128</xdr:row>
      <xdr:rowOff>9525</xdr:rowOff>
    </xdr:to>
    <xdr:pic>
      <xdr:nvPicPr>
        <xdr:cNvPr id="8046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128</xdr:row>
      <xdr:rowOff>0</xdr:rowOff>
    </xdr:from>
    <xdr:to>
      <xdr:col>17</xdr:col>
      <xdr:colOff>428625</xdr:colOff>
      <xdr:row>128</xdr:row>
      <xdr:rowOff>9525</xdr:rowOff>
    </xdr:to>
    <xdr:pic>
      <xdr:nvPicPr>
        <xdr:cNvPr id="8047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128</xdr:row>
      <xdr:rowOff>0</xdr:rowOff>
    </xdr:from>
    <xdr:to>
      <xdr:col>17</xdr:col>
      <xdr:colOff>447675</xdr:colOff>
      <xdr:row>128</xdr:row>
      <xdr:rowOff>9525</xdr:rowOff>
    </xdr:to>
    <xdr:pic>
      <xdr:nvPicPr>
        <xdr:cNvPr id="8048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128</xdr:row>
      <xdr:rowOff>0</xdr:rowOff>
    </xdr:from>
    <xdr:to>
      <xdr:col>17</xdr:col>
      <xdr:colOff>466725</xdr:colOff>
      <xdr:row>128</xdr:row>
      <xdr:rowOff>9525</xdr:rowOff>
    </xdr:to>
    <xdr:pic>
      <xdr:nvPicPr>
        <xdr:cNvPr id="8049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128</xdr:row>
      <xdr:rowOff>0</xdr:rowOff>
    </xdr:from>
    <xdr:to>
      <xdr:col>17</xdr:col>
      <xdr:colOff>485775</xdr:colOff>
      <xdr:row>128</xdr:row>
      <xdr:rowOff>9525</xdr:rowOff>
    </xdr:to>
    <xdr:pic>
      <xdr:nvPicPr>
        <xdr:cNvPr id="8050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128</xdr:row>
      <xdr:rowOff>0</xdr:rowOff>
    </xdr:from>
    <xdr:to>
      <xdr:col>17</xdr:col>
      <xdr:colOff>504825</xdr:colOff>
      <xdr:row>128</xdr:row>
      <xdr:rowOff>9525</xdr:rowOff>
    </xdr:to>
    <xdr:pic>
      <xdr:nvPicPr>
        <xdr:cNvPr id="8051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128</xdr:row>
      <xdr:rowOff>0</xdr:rowOff>
    </xdr:from>
    <xdr:to>
      <xdr:col>17</xdr:col>
      <xdr:colOff>523875</xdr:colOff>
      <xdr:row>128</xdr:row>
      <xdr:rowOff>9525</xdr:rowOff>
    </xdr:to>
    <xdr:pic>
      <xdr:nvPicPr>
        <xdr:cNvPr id="8052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128</xdr:row>
      <xdr:rowOff>0</xdr:rowOff>
    </xdr:from>
    <xdr:to>
      <xdr:col>17</xdr:col>
      <xdr:colOff>542925</xdr:colOff>
      <xdr:row>128</xdr:row>
      <xdr:rowOff>9525</xdr:rowOff>
    </xdr:to>
    <xdr:pic>
      <xdr:nvPicPr>
        <xdr:cNvPr id="8053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128</xdr:row>
      <xdr:rowOff>0</xdr:rowOff>
    </xdr:from>
    <xdr:to>
      <xdr:col>17</xdr:col>
      <xdr:colOff>561975</xdr:colOff>
      <xdr:row>128</xdr:row>
      <xdr:rowOff>9525</xdr:rowOff>
    </xdr:to>
    <xdr:pic>
      <xdr:nvPicPr>
        <xdr:cNvPr id="8054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128</xdr:row>
      <xdr:rowOff>0</xdr:rowOff>
    </xdr:from>
    <xdr:to>
      <xdr:col>17</xdr:col>
      <xdr:colOff>581025</xdr:colOff>
      <xdr:row>128</xdr:row>
      <xdr:rowOff>9525</xdr:rowOff>
    </xdr:to>
    <xdr:pic>
      <xdr:nvPicPr>
        <xdr:cNvPr id="8055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128</xdr:row>
      <xdr:rowOff>0</xdr:rowOff>
    </xdr:from>
    <xdr:to>
      <xdr:col>17</xdr:col>
      <xdr:colOff>600075</xdr:colOff>
      <xdr:row>128</xdr:row>
      <xdr:rowOff>9525</xdr:rowOff>
    </xdr:to>
    <xdr:pic>
      <xdr:nvPicPr>
        <xdr:cNvPr id="8056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128</xdr:row>
      <xdr:rowOff>0</xdr:rowOff>
    </xdr:from>
    <xdr:to>
      <xdr:col>17</xdr:col>
      <xdr:colOff>619125</xdr:colOff>
      <xdr:row>128</xdr:row>
      <xdr:rowOff>9525</xdr:rowOff>
    </xdr:to>
    <xdr:pic>
      <xdr:nvPicPr>
        <xdr:cNvPr id="8057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128</xdr:row>
      <xdr:rowOff>0</xdr:rowOff>
    </xdr:from>
    <xdr:to>
      <xdr:col>17</xdr:col>
      <xdr:colOff>638175</xdr:colOff>
      <xdr:row>128</xdr:row>
      <xdr:rowOff>9525</xdr:rowOff>
    </xdr:to>
    <xdr:pic>
      <xdr:nvPicPr>
        <xdr:cNvPr id="8058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128</xdr:row>
      <xdr:rowOff>0</xdr:rowOff>
    </xdr:from>
    <xdr:to>
      <xdr:col>17</xdr:col>
      <xdr:colOff>657225</xdr:colOff>
      <xdr:row>128</xdr:row>
      <xdr:rowOff>9525</xdr:rowOff>
    </xdr:to>
    <xdr:pic>
      <xdr:nvPicPr>
        <xdr:cNvPr id="8059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128</xdr:row>
      <xdr:rowOff>0</xdr:rowOff>
    </xdr:from>
    <xdr:to>
      <xdr:col>17</xdr:col>
      <xdr:colOff>676275</xdr:colOff>
      <xdr:row>128</xdr:row>
      <xdr:rowOff>9525</xdr:rowOff>
    </xdr:to>
    <xdr:pic>
      <xdr:nvPicPr>
        <xdr:cNvPr id="8060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128</xdr:row>
      <xdr:rowOff>0</xdr:rowOff>
    </xdr:from>
    <xdr:to>
      <xdr:col>17</xdr:col>
      <xdr:colOff>695325</xdr:colOff>
      <xdr:row>128</xdr:row>
      <xdr:rowOff>9525</xdr:rowOff>
    </xdr:to>
    <xdr:pic>
      <xdr:nvPicPr>
        <xdr:cNvPr id="8061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128</xdr:row>
      <xdr:rowOff>0</xdr:rowOff>
    </xdr:from>
    <xdr:to>
      <xdr:col>17</xdr:col>
      <xdr:colOff>714375</xdr:colOff>
      <xdr:row>128</xdr:row>
      <xdr:rowOff>9525</xdr:rowOff>
    </xdr:to>
    <xdr:pic>
      <xdr:nvPicPr>
        <xdr:cNvPr id="8062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128</xdr:row>
      <xdr:rowOff>0</xdr:rowOff>
    </xdr:from>
    <xdr:to>
      <xdr:col>17</xdr:col>
      <xdr:colOff>733425</xdr:colOff>
      <xdr:row>128</xdr:row>
      <xdr:rowOff>9525</xdr:rowOff>
    </xdr:to>
    <xdr:pic>
      <xdr:nvPicPr>
        <xdr:cNvPr id="8063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128</xdr:row>
      <xdr:rowOff>0</xdr:rowOff>
    </xdr:from>
    <xdr:to>
      <xdr:col>17</xdr:col>
      <xdr:colOff>752475</xdr:colOff>
      <xdr:row>128</xdr:row>
      <xdr:rowOff>9525</xdr:rowOff>
    </xdr:to>
    <xdr:pic>
      <xdr:nvPicPr>
        <xdr:cNvPr id="8064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065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066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067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068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069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070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071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072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073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074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075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076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077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078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079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080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081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082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083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084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085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086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087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088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089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090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091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092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093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094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095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096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097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098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099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100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101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102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103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104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8105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8106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8107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8108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8109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8110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8111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8112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8113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8114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8115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8116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8117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8118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8119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8120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8121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8122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8123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8124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8125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8126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8127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8128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8129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8130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8131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8132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8133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732</xdr:row>
      <xdr:rowOff>0</xdr:rowOff>
    </xdr:from>
    <xdr:to>
      <xdr:col>17</xdr:col>
      <xdr:colOff>1323975</xdr:colOff>
      <xdr:row>732</xdr:row>
      <xdr:rowOff>9525</xdr:rowOff>
    </xdr:to>
    <xdr:pic>
      <xdr:nvPicPr>
        <xdr:cNvPr id="8134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732</xdr:row>
      <xdr:rowOff>0</xdr:rowOff>
    </xdr:from>
    <xdr:to>
      <xdr:col>17</xdr:col>
      <xdr:colOff>1343025</xdr:colOff>
      <xdr:row>732</xdr:row>
      <xdr:rowOff>9525</xdr:rowOff>
    </xdr:to>
    <xdr:pic>
      <xdr:nvPicPr>
        <xdr:cNvPr id="8135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732</xdr:row>
      <xdr:rowOff>0</xdr:rowOff>
    </xdr:from>
    <xdr:to>
      <xdr:col>17</xdr:col>
      <xdr:colOff>1362075</xdr:colOff>
      <xdr:row>732</xdr:row>
      <xdr:rowOff>9525</xdr:rowOff>
    </xdr:to>
    <xdr:pic>
      <xdr:nvPicPr>
        <xdr:cNvPr id="8136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732</xdr:row>
      <xdr:rowOff>0</xdr:rowOff>
    </xdr:from>
    <xdr:to>
      <xdr:col>17</xdr:col>
      <xdr:colOff>1381125</xdr:colOff>
      <xdr:row>732</xdr:row>
      <xdr:rowOff>9525</xdr:rowOff>
    </xdr:to>
    <xdr:pic>
      <xdr:nvPicPr>
        <xdr:cNvPr id="8137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732</xdr:row>
      <xdr:rowOff>0</xdr:rowOff>
    </xdr:from>
    <xdr:to>
      <xdr:col>17</xdr:col>
      <xdr:colOff>1400175</xdr:colOff>
      <xdr:row>732</xdr:row>
      <xdr:rowOff>9525</xdr:rowOff>
    </xdr:to>
    <xdr:pic>
      <xdr:nvPicPr>
        <xdr:cNvPr id="8138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732</xdr:row>
      <xdr:rowOff>0</xdr:rowOff>
    </xdr:from>
    <xdr:to>
      <xdr:col>18</xdr:col>
      <xdr:colOff>0</xdr:colOff>
      <xdr:row>732</xdr:row>
      <xdr:rowOff>9525</xdr:rowOff>
    </xdr:to>
    <xdr:pic>
      <xdr:nvPicPr>
        <xdr:cNvPr id="8139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140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141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142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143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144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145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146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147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148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149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150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151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152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153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154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155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156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157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158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159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160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8161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8162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8163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8164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8165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8166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8167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8168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8169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8170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8171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8172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8173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8174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8175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8176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8177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8178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8179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8180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8181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8182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8183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8184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8185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8186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8187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8188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8189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8190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8191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8192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8193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8194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8195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8196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8197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8198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8199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8200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8201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8202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8203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8204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8205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8206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8207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8208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8209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8210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8211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8212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8213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8214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8215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8216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8217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8218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8219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8220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8221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8222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8223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8224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8225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8226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8227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8228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8229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8230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8231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8232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8233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8234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8235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23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23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23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23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24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24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24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24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24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24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24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24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24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24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25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25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25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25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25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25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25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25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25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25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26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26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26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26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26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26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26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26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26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26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27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27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27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27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27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27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27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27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27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27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28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28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28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28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28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28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28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28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28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28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29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29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29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29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29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29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29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29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29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29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30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30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30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30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30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30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30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30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30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30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31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31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31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31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31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31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31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31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31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31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32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32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32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32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32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32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32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32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32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32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33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33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33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33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33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33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33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33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33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33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34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34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34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34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34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34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34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34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34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34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35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35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35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35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35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35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35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35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35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35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36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36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836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836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836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836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836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836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836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836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837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837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837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837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837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837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837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837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837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837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838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838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838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838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838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838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838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838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838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838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839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839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839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839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839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839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839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839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839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839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840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17</xdr:col>
      <xdr:colOff>9525</xdr:colOff>
      <xdr:row>78</xdr:row>
      <xdr:rowOff>9525</xdr:rowOff>
    </xdr:to>
    <xdr:pic>
      <xdr:nvPicPr>
        <xdr:cNvPr id="840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78</xdr:row>
      <xdr:rowOff>0</xdr:rowOff>
    </xdr:from>
    <xdr:to>
      <xdr:col>17</xdr:col>
      <xdr:colOff>28575</xdr:colOff>
      <xdr:row>78</xdr:row>
      <xdr:rowOff>9525</xdr:rowOff>
    </xdr:to>
    <xdr:pic>
      <xdr:nvPicPr>
        <xdr:cNvPr id="840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78</xdr:row>
      <xdr:rowOff>0</xdr:rowOff>
    </xdr:from>
    <xdr:to>
      <xdr:col>17</xdr:col>
      <xdr:colOff>47625</xdr:colOff>
      <xdr:row>78</xdr:row>
      <xdr:rowOff>9525</xdr:rowOff>
    </xdr:to>
    <xdr:pic>
      <xdr:nvPicPr>
        <xdr:cNvPr id="840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78</xdr:row>
      <xdr:rowOff>0</xdr:rowOff>
    </xdr:from>
    <xdr:to>
      <xdr:col>17</xdr:col>
      <xdr:colOff>66675</xdr:colOff>
      <xdr:row>78</xdr:row>
      <xdr:rowOff>9525</xdr:rowOff>
    </xdr:to>
    <xdr:pic>
      <xdr:nvPicPr>
        <xdr:cNvPr id="840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78</xdr:row>
      <xdr:rowOff>0</xdr:rowOff>
    </xdr:from>
    <xdr:to>
      <xdr:col>17</xdr:col>
      <xdr:colOff>85725</xdr:colOff>
      <xdr:row>78</xdr:row>
      <xdr:rowOff>9525</xdr:rowOff>
    </xdr:to>
    <xdr:pic>
      <xdr:nvPicPr>
        <xdr:cNvPr id="840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78</xdr:row>
      <xdr:rowOff>0</xdr:rowOff>
    </xdr:from>
    <xdr:to>
      <xdr:col>17</xdr:col>
      <xdr:colOff>104775</xdr:colOff>
      <xdr:row>78</xdr:row>
      <xdr:rowOff>9525</xdr:rowOff>
    </xdr:to>
    <xdr:pic>
      <xdr:nvPicPr>
        <xdr:cNvPr id="840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78</xdr:row>
      <xdr:rowOff>0</xdr:rowOff>
    </xdr:from>
    <xdr:to>
      <xdr:col>17</xdr:col>
      <xdr:colOff>123825</xdr:colOff>
      <xdr:row>78</xdr:row>
      <xdr:rowOff>9525</xdr:rowOff>
    </xdr:to>
    <xdr:pic>
      <xdr:nvPicPr>
        <xdr:cNvPr id="840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78</xdr:row>
      <xdr:rowOff>0</xdr:rowOff>
    </xdr:from>
    <xdr:to>
      <xdr:col>17</xdr:col>
      <xdr:colOff>142875</xdr:colOff>
      <xdr:row>78</xdr:row>
      <xdr:rowOff>9525</xdr:rowOff>
    </xdr:to>
    <xdr:pic>
      <xdr:nvPicPr>
        <xdr:cNvPr id="840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78</xdr:row>
      <xdr:rowOff>0</xdr:rowOff>
    </xdr:from>
    <xdr:to>
      <xdr:col>17</xdr:col>
      <xdr:colOff>161925</xdr:colOff>
      <xdr:row>78</xdr:row>
      <xdr:rowOff>9525</xdr:rowOff>
    </xdr:to>
    <xdr:pic>
      <xdr:nvPicPr>
        <xdr:cNvPr id="840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78</xdr:row>
      <xdr:rowOff>0</xdr:rowOff>
    </xdr:from>
    <xdr:to>
      <xdr:col>17</xdr:col>
      <xdr:colOff>180975</xdr:colOff>
      <xdr:row>78</xdr:row>
      <xdr:rowOff>9525</xdr:rowOff>
    </xdr:to>
    <xdr:pic>
      <xdr:nvPicPr>
        <xdr:cNvPr id="841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78</xdr:row>
      <xdr:rowOff>0</xdr:rowOff>
    </xdr:from>
    <xdr:to>
      <xdr:col>17</xdr:col>
      <xdr:colOff>200025</xdr:colOff>
      <xdr:row>78</xdr:row>
      <xdr:rowOff>9525</xdr:rowOff>
    </xdr:to>
    <xdr:pic>
      <xdr:nvPicPr>
        <xdr:cNvPr id="841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78</xdr:row>
      <xdr:rowOff>0</xdr:rowOff>
    </xdr:from>
    <xdr:to>
      <xdr:col>17</xdr:col>
      <xdr:colOff>219075</xdr:colOff>
      <xdr:row>78</xdr:row>
      <xdr:rowOff>9525</xdr:rowOff>
    </xdr:to>
    <xdr:pic>
      <xdr:nvPicPr>
        <xdr:cNvPr id="841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78</xdr:row>
      <xdr:rowOff>0</xdr:rowOff>
    </xdr:from>
    <xdr:to>
      <xdr:col>17</xdr:col>
      <xdr:colOff>238125</xdr:colOff>
      <xdr:row>78</xdr:row>
      <xdr:rowOff>9525</xdr:rowOff>
    </xdr:to>
    <xdr:pic>
      <xdr:nvPicPr>
        <xdr:cNvPr id="841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78</xdr:row>
      <xdr:rowOff>0</xdr:rowOff>
    </xdr:from>
    <xdr:to>
      <xdr:col>17</xdr:col>
      <xdr:colOff>257175</xdr:colOff>
      <xdr:row>78</xdr:row>
      <xdr:rowOff>9525</xdr:rowOff>
    </xdr:to>
    <xdr:pic>
      <xdr:nvPicPr>
        <xdr:cNvPr id="841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78</xdr:row>
      <xdr:rowOff>0</xdr:rowOff>
    </xdr:from>
    <xdr:to>
      <xdr:col>17</xdr:col>
      <xdr:colOff>276225</xdr:colOff>
      <xdr:row>78</xdr:row>
      <xdr:rowOff>9525</xdr:rowOff>
    </xdr:to>
    <xdr:pic>
      <xdr:nvPicPr>
        <xdr:cNvPr id="841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78</xdr:row>
      <xdr:rowOff>0</xdr:rowOff>
    </xdr:from>
    <xdr:to>
      <xdr:col>17</xdr:col>
      <xdr:colOff>295275</xdr:colOff>
      <xdr:row>78</xdr:row>
      <xdr:rowOff>9525</xdr:rowOff>
    </xdr:to>
    <xdr:pic>
      <xdr:nvPicPr>
        <xdr:cNvPr id="841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78</xdr:row>
      <xdr:rowOff>0</xdr:rowOff>
    </xdr:from>
    <xdr:to>
      <xdr:col>17</xdr:col>
      <xdr:colOff>314325</xdr:colOff>
      <xdr:row>78</xdr:row>
      <xdr:rowOff>9525</xdr:rowOff>
    </xdr:to>
    <xdr:pic>
      <xdr:nvPicPr>
        <xdr:cNvPr id="841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78</xdr:row>
      <xdr:rowOff>0</xdr:rowOff>
    </xdr:from>
    <xdr:to>
      <xdr:col>17</xdr:col>
      <xdr:colOff>333375</xdr:colOff>
      <xdr:row>78</xdr:row>
      <xdr:rowOff>9525</xdr:rowOff>
    </xdr:to>
    <xdr:pic>
      <xdr:nvPicPr>
        <xdr:cNvPr id="841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78</xdr:row>
      <xdr:rowOff>0</xdr:rowOff>
    </xdr:from>
    <xdr:to>
      <xdr:col>17</xdr:col>
      <xdr:colOff>352425</xdr:colOff>
      <xdr:row>78</xdr:row>
      <xdr:rowOff>9525</xdr:rowOff>
    </xdr:to>
    <xdr:pic>
      <xdr:nvPicPr>
        <xdr:cNvPr id="841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78</xdr:row>
      <xdr:rowOff>0</xdr:rowOff>
    </xdr:from>
    <xdr:to>
      <xdr:col>17</xdr:col>
      <xdr:colOff>371475</xdr:colOff>
      <xdr:row>78</xdr:row>
      <xdr:rowOff>9525</xdr:rowOff>
    </xdr:to>
    <xdr:pic>
      <xdr:nvPicPr>
        <xdr:cNvPr id="842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78</xdr:row>
      <xdr:rowOff>0</xdr:rowOff>
    </xdr:from>
    <xdr:to>
      <xdr:col>17</xdr:col>
      <xdr:colOff>390525</xdr:colOff>
      <xdr:row>78</xdr:row>
      <xdr:rowOff>9525</xdr:rowOff>
    </xdr:to>
    <xdr:pic>
      <xdr:nvPicPr>
        <xdr:cNvPr id="842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78</xdr:row>
      <xdr:rowOff>0</xdr:rowOff>
    </xdr:from>
    <xdr:to>
      <xdr:col>17</xdr:col>
      <xdr:colOff>409575</xdr:colOff>
      <xdr:row>78</xdr:row>
      <xdr:rowOff>9525</xdr:rowOff>
    </xdr:to>
    <xdr:pic>
      <xdr:nvPicPr>
        <xdr:cNvPr id="842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78</xdr:row>
      <xdr:rowOff>0</xdr:rowOff>
    </xdr:from>
    <xdr:to>
      <xdr:col>17</xdr:col>
      <xdr:colOff>428625</xdr:colOff>
      <xdr:row>78</xdr:row>
      <xdr:rowOff>9525</xdr:rowOff>
    </xdr:to>
    <xdr:pic>
      <xdr:nvPicPr>
        <xdr:cNvPr id="842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78</xdr:row>
      <xdr:rowOff>0</xdr:rowOff>
    </xdr:from>
    <xdr:to>
      <xdr:col>17</xdr:col>
      <xdr:colOff>447675</xdr:colOff>
      <xdr:row>78</xdr:row>
      <xdr:rowOff>9525</xdr:rowOff>
    </xdr:to>
    <xdr:pic>
      <xdr:nvPicPr>
        <xdr:cNvPr id="842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78</xdr:row>
      <xdr:rowOff>0</xdr:rowOff>
    </xdr:from>
    <xdr:to>
      <xdr:col>17</xdr:col>
      <xdr:colOff>466725</xdr:colOff>
      <xdr:row>78</xdr:row>
      <xdr:rowOff>9525</xdr:rowOff>
    </xdr:to>
    <xdr:pic>
      <xdr:nvPicPr>
        <xdr:cNvPr id="842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78</xdr:row>
      <xdr:rowOff>0</xdr:rowOff>
    </xdr:from>
    <xdr:to>
      <xdr:col>17</xdr:col>
      <xdr:colOff>485775</xdr:colOff>
      <xdr:row>78</xdr:row>
      <xdr:rowOff>9525</xdr:rowOff>
    </xdr:to>
    <xdr:pic>
      <xdr:nvPicPr>
        <xdr:cNvPr id="842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78</xdr:row>
      <xdr:rowOff>0</xdr:rowOff>
    </xdr:from>
    <xdr:to>
      <xdr:col>17</xdr:col>
      <xdr:colOff>504825</xdr:colOff>
      <xdr:row>78</xdr:row>
      <xdr:rowOff>9525</xdr:rowOff>
    </xdr:to>
    <xdr:pic>
      <xdr:nvPicPr>
        <xdr:cNvPr id="842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78</xdr:row>
      <xdr:rowOff>0</xdr:rowOff>
    </xdr:from>
    <xdr:to>
      <xdr:col>17</xdr:col>
      <xdr:colOff>523875</xdr:colOff>
      <xdr:row>78</xdr:row>
      <xdr:rowOff>9525</xdr:rowOff>
    </xdr:to>
    <xdr:pic>
      <xdr:nvPicPr>
        <xdr:cNvPr id="842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78</xdr:row>
      <xdr:rowOff>0</xdr:rowOff>
    </xdr:from>
    <xdr:to>
      <xdr:col>17</xdr:col>
      <xdr:colOff>542925</xdr:colOff>
      <xdr:row>78</xdr:row>
      <xdr:rowOff>9525</xdr:rowOff>
    </xdr:to>
    <xdr:pic>
      <xdr:nvPicPr>
        <xdr:cNvPr id="842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78</xdr:row>
      <xdr:rowOff>0</xdr:rowOff>
    </xdr:from>
    <xdr:to>
      <xdr:col>17</xdr:col>
      <xdr:colOff>561975</xdr:colOff>
      <xdr:row>78</xdr:row>
      <xdr:rowOff>9525</xdr:rowOff>
    </xdr:to>
    <xdr:pic>
      <xdr:nvPicPr>
        <xdr:cNvPr id="843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78</xdr:row>
      <xdr:rowOff>0</xdr:rowOff>
    </xdr:from>
    <xdr:to>
      <xdr:col>17</xdr:col>
      <xdr:colOff>581025</xdr:colOff>
      <xdr:row>78</xdr:row>
      <xdr:rowOff>9525</xdr:rowOff>
    </xdr:to>
    <xdr:pic>
      <xdr:nvPicPr>
        <xdr:cNvPr id="843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78</xdr:row>
      <xdr:rowOff>0</xdr:rowOff>
    </xdr:from>
    <xdr:to>
      <xdr:col>17</xdr:col>
      <xdr:colOff>600075</xdr:colOff>
      <xdr:row>78</xdr:row>
      <xdr:rowOff>9525</xdr:rowOff>
    </xdr:to>
    <xdr:pic>
      <xdr:nvPicPr>
        <xdr:cNvPr id="843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78</xdr:row>
      <xdr:rowOff>0</xdr:rowOff>
    </xdr:from>
    <xdr:to>
      <xdr:col>17</xdr:col>
      <xdr:colOff>619125</xdr:colOff>
      <xdr:row>78</xdr:row>
      <xdr:rowOff>9525</xdr:rowOff>
    </xdr:to>
    <xdr:pic>
      <xdr:nvPicPr>
        <xdr:cNvPr id="843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78</xdr:row>
      <xdr:rowOff>0</xdr:rowOff>
    </xdr:from>
    <xdr:to>
      <xdr:col>17</xdr:col>
      <xdr:colOff>638175</xdr:colOff>
      <xdr:row>78</xdr:row>
      <xdr:rowOff>9525</xdr:rowOff>
    </xdr:to>
    <xdr:pic>
      <xdr:nvPicPr>
        <xdr:cNvPr id="843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78</xdr:row>
      <xdr:rowOff>0</xdr:rowOff>
    </xdr:from>
    <xdr:to>
      <xdr:col>17</xdr:col>
      <xdr:colOff>657225</xdr:colOff>
      <xdr:row>78</xdr:row>
      <xdr:rowOff>9525</xdr:rowOff>
    </xdr:to>
    <xdr:pic>
      <xdr:nvPicPr>
        <xdr:cNvPr id="843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78</xdr:row>
      <xdr:rowOff>0</xdr:rowOff>
    </xdr:from>
    <xdr:to>
      <xdr:col>17</xdr:col>
      <xdr:colOff>676275</xdr:colOff>
      <xdr:row>78</xdr:row>
      <xdr:rowOff>9525</xdr:rowOff>
    </xdr:to>
    <xdr:pic>
      <xdr:nvPicPr>
        <xdr:cNvPr id="843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78</xdr:row>
      <xdr:rowOff>0</xdr:rowOff>
    </xdr:from>
    <xdr:to>
      <xdr:col>17</xdr:col>
      <xdr:colOff>695325</xdr:colOff>
      <xdr:row>78</xdr:row>
      <xdr:rowOff>9525</xdr:rowOff>
    </xdr:to>
    <xdr:pic>
      <xdr:nvPicPr>
        <xdr:cNvPr id="843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78</xdr:row>
      <xdr:rowOff>0</xdr:rowOff>
    </xdr:from>
    <xdr:to>
      <xdr:col>17</xdr:col>
      <xdr:colOff>714375</xdr:colOff>
      <xdr:row>78</xdr:row>
      <xdr:rowOff>9525</xdr:rowOff>
    </xdr:to>
    <xdr:pic>
      <xdr:nvPicPr>
        <xdr:cNvPr id="843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78</xdr:row>
      <xdr:rowOff>0</xdr:rowOff>
    </xdr:from>
    <xdr:to>
      <xdr:col>17</xdr:col>
      <xdr:colOff>733425</xdr:colOff>
      <xdr:row>78</xdr:row>
      <xdr:rowOff>9525</xdr:rowOff>
    </xdr:to>
    <xdr:pic>
      <xdr:nvPicPr>
        <xdr:cNvPr id="843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78</xdr:row>
      <xdr:rowOff>0</xdr:rowOff>
    </xdr:from>
    <xdr:to>
      <xdr:col>17</xdr:col>
      <xdr:colOff>752475</xdr:colOff>
      <xdr:row>78</xdr:row>
      <xdr:rowOff>9525</xdr:rowOff>
    </xdr:to>
    <xdr:pic>
      <xdr:nvPicPr>
        <xdr:cNvPr id="844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44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44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44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44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44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44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44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44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44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45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45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45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45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45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45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45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45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45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45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46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46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46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46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46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46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46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46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46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46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47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47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47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47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47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47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47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47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47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47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48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48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48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48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48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48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48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48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48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48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49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49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49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49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49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49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49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49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49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49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50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50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50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50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50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50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50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50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50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50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51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51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51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51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51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51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51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51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51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51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52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852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52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52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52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52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52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52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52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52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53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53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53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53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53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53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53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53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53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53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54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54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54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54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54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54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54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54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54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54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55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55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55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55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55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55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55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55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55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55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56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56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856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563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564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565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566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567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568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569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570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571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572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573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574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575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576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577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578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579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580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581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582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583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584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585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586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587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588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589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590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591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592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593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594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595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596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597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598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599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600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601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602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8603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8604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8605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8606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8607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8608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8609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8610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8611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8612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8613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8614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8615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8616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8617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8618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8619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8620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8621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8622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8623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8624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8625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8626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8627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8628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8629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8630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8631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632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633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634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635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636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637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638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639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640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641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642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643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644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645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646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647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648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649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650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651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652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653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654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655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656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657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658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659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660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661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662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663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664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665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666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667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668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669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670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671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672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673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674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675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676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677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678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679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680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681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682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683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8684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8685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8686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8687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8688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8689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8690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8691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8692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8693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8694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8695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8696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8697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8698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8699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8700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8701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8702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8703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8704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8705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8706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8707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8708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8709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8710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8711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8712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9525</xdr:colOff>
      <xdr:row>59</xdr:row>
      <xdr:rowOff>9525</xdr:rowOff>
    </xdr:to>
    <xdr:pic>
      <xdr:nvPicPr>
        <xdr:cNvPr id="8713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59</xdr:row>
      <xdr:rowOff>0</xdr:rowOff>
    </xdr:from>
    <xdr:to>
      <xdr:col>17</xdr:col>
      <xdr:colOff>28575</xdr:colOff>
      <xdr:row>59</xdr:row>
      <xdr:rowOff>9525</xdr:rowOff>
    </xdr:to>
    <xdr:pic>
      <xdr:nvPicPr>
        <xdr:cNvPr id="8714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59</xdr:row>
      <xdr:rowOff>0</xdr:rowOff>
    </xdr:from>
    <xdr:to>
      <xdr:col>17</xdr:col>
      <xdr:colOff>47625</xdr:colOff>
      <xdr:row>59</xdr:row>
      <xdr:rowOff>9525</xdr:rowOff>
    </xdr:to>
    <xdr:pic>
      <xdr:nvPicPr>
        <xdr:cNvPr id="8715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59</xdr:row>
      <xdr:rowOff>0</xdr:rowOff>
    </xdr:from>
    <xdr:to>
      <xdr:col>17</xdr:col>
      <xdr:colOff>66675</xdr:colOff>
      <xdr:row>59</xdr:row>
      <xdr:rowOff>9525</xdr:rowOff>
    </xdr:to>
    <xdr:pic>
      <xdr:nvPicPr>
        <xdr:cNvPr id="8716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59</xdr:row>
      <xdr:rowOff>0</xdr:rowOff>
    </xdr:from>
    <xdr:to>
      <xdr:col>17</xdr:col>
      <xdr:colOff>85725</xdr:colOff>
      <xdr:row>59</xdr:row>
      <xdr:rowOff>9525</xdr:rowOff>
    </xdr:to>
    <xdr:pic>
      <xdr:nvPicPr>
        <xdr:cNvPr id="8717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59</xdr:row>
      <xdr:rowOff>0</xdr:rowOff>
    </xdr:from>
    <xdr:to>
      <xdr:col>17</xdr:col>
      <xdr:colOff>104775</xdr:colOff>
      <xdr:row>59</xdr:row>
      <xdr:rowOff>9525</xdr:rowOff>
    </xdr:to>
    <xdr:pic>
      <xdr:nvPicPr>
        <xdr:cNvPr id="8718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59</xdr:row>
      <xdr:rowOff>0</xdr:rowOff>
    </xdr:from>
    <xdr:to>
      <xdr:col>17</xdr:col>
      <xdr:colOff>123825</xdr:colOff>
      <xdr:row>59</xdr:row>
      <xdr:rowOff>9525</xdr:rowOff>
    </xdr:to>
    <xdr:pic>
      <xdr:nvPicPr>
        <xdr:cNvPr id="8719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59</xdr:row>
      <xdr:rowOff>0</xdr:rowOff>
    </xdr:from>
    <xdr:to>
      <xdr:col>17</xdr:col>
      <xdr:colOff>142875</xdr:colOff>
      <xdr:row>59</xdr:row>
      <xdr:rowOff>9525</xdr:rowOff>
    </xdr:to>
    <xdr:pic>
      <xdr:nvPicPr>
        <xdr:cNvPr id="8720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59</xdr:row>
      <xdr:rowOff>0</xdr:rowOff>
    </xdr:from>
    <xdr:to>
      <xdr:col>17</xdr:col>
      <xdr:colOff>161925</xdr:colOff>
      <xdr:row>59</xdr:row>
      <xdr:rowOff>9525</xdr:rowOff>
    </xdr:to>
    <xdr:pic>
      <xdr:nvPicPr>
        <xdr:cNvPr id="8721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59</xdr:row>
      <xdr:rowOff>0</xdr:rowOff>
    </xdr:from>
    <xdr:to>
      <xdr:col>17</xdr:col>
      <xdr:colOff>180975</xdr:colOff>
      <xdr:row>59</xdr:row>
      <xdr:rowOff>9525</xdr:rowOff>
    </xdr:to>
    <xdr:pic>
      <xdr:nvPicPr>
        <xdr:cNvPr id="8722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59</xdr:row>
      <xdr:rowOff>0</xdr:rowOff>
    </xdr:from>
    <xdr:to>
      <xdr:col>17</xdr:col>
      <xdr:colOff>200025</xdr:colOff>
      <xdr:row>59</xdr:row>
      <xdr:rowOff>9525</xdr:rowOff>
    </xdr:to>
    <xdr:pic>
      <xdr:nvPicPr>
        <xdr:cNvPr id="8723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59</xdr:row>
      <xdr:rowOff>0</xdr:rowOff>
    </xdr:from>
    <xdr:to>
      <xdr:col>17</xdr:col>
      <xdr:colOff>219075</xdr:colOff>
      <xdr:row>59</xdr:row>
      <xdr:rowOff>9525</xdr:rowOff>
    </xdr:to>
    <xdr:pic>
      <xdr:nvPicPr>
        <xdr:cNvPr id="8724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59</xdr:row>
      <xdr:rowOff>0</xdr:rowOff>
    </xdr:from>
    <xdr:to>
      <xdr:col>17</xdr:col>
      <xdr:colOff>238125</xdr:colOff>
      <xdr:row>59</xdr:row>
      <xdr:rowOff>9525</xdr:rowOff>
    </xdr:to>
    <xdr:pic>
      <xdr:nvPicPr>
        <xdr:cNvPr id="8725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59</xdr:row>
      <xdr:rowOff>0</xdr:rowOff>
    </xdr:from>
    <xdr:to>
      <xdr:col>17</xdr:col>
      <xdr:colOff>257175</xdr:colOff>
      <xdr:row>59</xdr:row>
      <xdr:rowOff>9525</xdr:rowOff>
    </xdr:to>
    <xdr:pic>
      <xdr:nvPicPr>
        <xdr:cNvPr id="8726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59</xdr:row>
      <xdr:rowOff>0</xdr:rowOff>
    </xdr:from>
    <xdr:to>
      <xdr:col>17</xdr:col>
      <xdr:colOff>276225</xdr:colOff>
      <xdr:row>59</xdr:row>
      <xdr:rowOff>9525</xdr:rowOff>
    </xdr:to>
    <xdr:pic>
      <xdr:nvPicPr>
        <xdr:cNvPr id="8727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59</xdr:row>
      <xdr:rowOff>0</xdr:rowOff>
    </xdr:from>
    <xdr:to>
      <xdr:col>17</xdr:col>
      <xdr:colOff>295275</xdr:colOff>
      <xdr:row>59</xdr:row>
      <xdr:rowOff>9525</xdr:rowOff>
    </xdr:to>
    <xdr:pic>
      <xdr:nvPicPr>
        <xdr:cNvPr id="8728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59</xdr:row>
      <xdr:rowOff>0</xdr:rowOff>
    </xdr:from>
    <xdr:to>
      <xdr:col>17</xdr:col>
      <xdr:colOff>314325</xdr:colOff>
      <xdr:row>59</xdr:row>
      <xdr:rowOff>9525</xdr:rowOff>
    </xdr:to>
    <xdr:pic>
      <xdr:nvPicPr>
        <xdr:cNvPr id="8729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59</xdr:row>
      <xdr:rowOff>0</xdr:rowOff>
    </xdr:from>
    <xdr:to>
      <xdr:col>17</xdr:col>
      <xdr:colOff>333375</xdr:colOff>
      <xdr:row>59</xdr:row>
      <xdr:rowOff>9525</xdr:rowOff>
    </xdr:to>
    <xdr:pic>
      <xdr:nvPicPr>
        <xdr:cNvPr id="8730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59</xdr:row>
      <xdr:rowOff>0</xdr:rowOff>
    </xdr:from>
    <xdr:to>
      <xdr:col>17</xdr:col>
      <xdr:colOff>352425</xdr:colOff>
      <xdr:row>59</xdr:row>
      <xdr:rowOff>9525</xdr:rowOff>
    </xdr:to>
    <xdr:pic>
      <xdr:nvPicPr>
        <xdr:cNvPr id="8731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59</xdr:row>
      <xdr:rowOff>0</xdr:rowOff>
    </xdr:from>
    <xdr:to>
      <xdr:col>17</xdr:col>
      <xdr:colOff>371475</xdr:colOff>
      <xdr:row>59</xdr:row>
      <xdr:rowOff>9525</xdr:rowOff>
    </xdr:to>
    <xdr:pic>
      <xdr:nvPicPr>
        <xdr:cNvPr id="8732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59</xdr:row>
      <xdr:rowOff>0</xdr:rowOff>
    </xdr:from>
    <xdr:to>
      <xdr:col>17</xdr:col>
      <xdr:colOff>390525</xdr:colOff>
      <xdr:row>59</xdr:row>
      <xdr:rowOff>9525</xdr:rowOff>
    </xdr:to>
    <xdr:pic>
      <xdr:nvPicPr>
        <xdr:cNvPr id="8733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59</xdr:row>
      <xdr:rowOff>0</xdr:rowOff>
    </xdr:from>
    <xdr:to>
      <xdr:col>17</xdr:col>
      <xdr:colOff>409575</xdr:colOff>
      <xdr:row>59</xdr:row>
      <xdr:rowOff>9525</xdr:rowOff>
    </xdr:to>
    <xdr:pic>
      <xdr:nvPicPr>
        <xdr:cNvPr id="8734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59</xdr:row>
      <xdr:rowOff>0</xdr:rowOff>
    </xdr:from>
    <xdr:to>
      <xdr:col>17</xdr:col>
      <xdr:colOff>428625</xdr:colOff>
      <xdr:row>59</xdr:row>
      <xdr:rowOff>9525</xdr:rowOff>
    </xdr:to>
    <xdr:pic>
      <xdr:nvPicPr>
        <xdr:cNvPr id="8735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59</xdr:row>
      <xdr:rowOff>0</xdr:rowOff>
    </xdr:from>
    <xdr:to>
      <xdr:col>17</xdr:col>
      <xdr:colOff>447675</xdr:colOff>
      <xdr:row>59</xdr:row>
      <xdr:rowOff>9525</xdr:rowOff>
    </xdr:to>
    <xdr:pic>
      <xdr:nvPicPr>
        <xdr:cNvPr id="8736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59</xdr:row>
      <xdr:rowOff>0</xdr:rowOff>
    </xdr:from>
    <xdr:to>
      <xdr:col>17</xdr:col>
      <xdr:colOff>466725</xdr:colOff>
      <xdr:row>59</xdr:row>
      <xdr:rowOff>9525</xdr:rowOff>
    </xdr:to>
    <xdr:pic>
      <xdr:nvPicPr>
        <xdr:cNvPr id="8737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59</xdr:row>
      <xdr:rowOff>0</xdr:rowOff>
    </xdr:from>
    <xdr:to>
      <xdr:col>17</xdr:col>
      <xdr:colOff>485775</xdr:colOff>
      <xdr:row>59</xdr:row>
      <xdr:rowOff>9525</xdr:rowOff>
    </xdr:to>
    <xdr:pic>
      <xdr:nvPicPr>
        <xdr:cNvPr id="8738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59</xdr:row>
      <xdr:rowOff>0</xdr:rowOff>
    </xdr:from>
    <xdr:to>
      <xdr:col>17</xdr:col>
      <xdr:colOff>504825</xdr:colOff>
      <xdr:row>59</xdr:row>
      <xdr:rowOff>9525</xdr:rowOff>
    </xdr:to>
    <xdr:pic>
      <xdr:nvPicPr>
        <xdr:cNvPr id="8739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59</xdr:row>
      <xdr:rowOff>0</xdr:rowOff>
    </xdr:from>
    <xdr:to>
      <xdr:col>17</xdr:col>
      <xdr:colOff>523875</xdr:colOff>
      <xdr:row>59</xdr:row>
      <xdr:rowOff>9525</xdr:rowOff>
    </xdr:to>
    <xdr:pic>
      <xdr:nvPicPr>
        <xdr:cNvPr id="8740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59</xdr:row>
      <xdr:rowOff>0</xdr:rowOff>
    </xdr:from>
    <xdr:to>
      <xdr:col>17</xdr:col>
      <xdr:colOff>542925</xdr:colOff>
      <xdr:row>59</xdr:row>
      <xdr:rowOff>9525</xdr:rowOff>
    </xdr:to>
    <xdr:pic>
      <xdr:nvPicPr>
        <xdr:cNvPr id="8741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59</xdr:row>
      <xdr:rowOff>0</xdr:rowOff>
    </xdr:from>
    <xdr:to>
      <xdr:col>17</xdr:col>
      <xdr:colOff>561975</xdr:colOff>
      <xdr:row>59</xdr:row>
      <xdr:rowOff>9525</xdr:rowOff>
    </xdr:to>
    <xdr:pic>
      <xdr:nvPicPr>
        <xdr:cNvPr id="8742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59</xdr:row>
      <xdr:rowOff>0</xdr:rowOff>
    </xdr:from>
    <xdr:to>
      <xdr:col>17</xdr:col>
      <xdr:colOff>581025</xdr:colOff>
      <xdr:row>59</xdr:row>
      <xdr:rowOff>9525</xdr:rowOff>
    </xdr:to>
    <xdr:pic>
      <xdr:nvPicPr>
        <xdr:cNvPr id="8743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59</xdr:row>
      <xdr:rowOff>0</xdr:rowOff>
    </xdr:from>
    <xdr:to>
      <xdr:col>17</xdr:col>
      <xdr:colOff>600075</xdr:colOff>
      <xdr:row>59</xdr:row>
      <xdr:rowOff>9525</xdr:rowOff>
    </xdr:to>
    <xdr:pic>
      <xdr:nvPicPr>
        <xdr:cNvPr id="8744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59</xdr:row>
      <xdr:rowOff>0</xdr:rowOff>
    </xdr:from>
    <xdr:to>
      <xdr:col>17</xdr:col>
      <xdr:colOff>619125</xdr:colOff>
      <xdr:row>59</xdr:row>
      <xdr:rowOff>9525</xdr:rowOff>
    </xdr:to>
    <xdr:pic>
      <xdr:nvPicPr>
        <xdr:cNvPr id="8745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59</xdr:row>
      <xdr:rowOff>0</xdr:rowOff>
    </xdr:from>
    <xdr:to>
      <xdr:col>17</xdr:col>
      <xdr:colOff>638175</xdr:colOff>
      <xdr:row>59</xdr:row>
      <xdr:rowOff>9525</xdr:rowOff>
    </xdr:to>
    <xdr:pic>
      <xdr:nvPicPr>
        <xdr:cNvPr id="8746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59</xdr:row>
      <xdr:rowOff>0</xdr:rowOff>
    </xdr:from>
    <xdr:to>
      <xdr:col>17</xdr:col>
      <xdr:colOff>657225</xdr:colOff>
      <xdr:row>59</xdr:row>
      <xdr:rowOff>9525</xdr:rowOff>
    </xdr:to>
    <xdr:pic>
      <xdr:nvPicPr>
        <xdr:cNvPr id="8747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59</xdr:row>
      <xdr:rowOff>0</xdr:rowOff>
    </xdr:from>
    <xdr:to>
      <xdr:col>17</xdr:col>
      <xdr:colOff>676275</xdr:colOff>
      <xdr:row>59</xdr:row>
      <xdr:rowOff>9525</xdr:rowOff>
    </xdr:to>
    <xdr:pic>
      <xdr:nvPicPr>
        <xdr:cNvPr id="8748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59</xdr:row>
      <xdr:rowOff>0</xdr:rowOff>
    </xdr:from>
    <xdr:to>
      <xdr:col>17</xdr:col>
      <xdr:colOff>695325</xdr:colOff>
      <xdr:row>59</xdr:row>
      <xdr:rowOff>9525</xdr:rowOff>
    </xdr:to>
    <xdr:pic>
      <xdr:nvPicPr>
        <xdr:cNvPr id="8749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59</xdr:row>
      <xdr:rowOff>0</xdr:rowOff>
    </xdr:from>
    <xdr:to>
      <xdr:col>17</xdr:col>
      <xdr:colOff>714375</xdr:colOff>
      <xdr:row>59</xdr:row>
      <xdr:rowOff>9525</xdr:rowOff>
    </xdr:to>
    <xdr:pic>
      <xdr:nvPicPr>
        <xdr:cNvPr id="8750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59</xdr:row>
      <xdr:rowOff>0</xdr:rowOff>
    </xdr:from>
    <xdr:to>
      <xdr:col>17</xdr:col>
      <xdr:colOff>733425</xdr:colOff>
      <xdr:row>59</xdr:row>
      <xdr:rowOff>9525</xdr:rowOff>
    </xdr:to>
    <xdr:pic>
      <xdr:nvPicPr>
        <xdr:cNvPr id="8751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59</xdr:row>
      <xdr:rowOff>0</xdr:rowOff>
    </xdr:from>
    <xdr:to>
      <xdr:col>17</xdr:col>
      <xdr:colOff>752475</xdr:colOff>
      <xdr:row>59</xdr:row>
      <xdr:rowOff>9525</xdr:rowOff>
    </xdr:to>
    <xdr:pic>
      <xdr:nvPicPr>
        <xdr:cNvPr id="8752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59</xdr:row>
      <xdr:rowOff>0</xdr:rowOff>
    </xdr:from>
    <xdr:to>
      <xdr:col>17</xdr:col>
      <xdr:colOff>771525</xdr:colOff>
      <xdr:row>59</xdr:row>
      <xdr:rowOff>9525</xdr:rowOff>
    </xdr:to>
    <xdr:pic>
      <xdr:nvPicPr>
        <xdr:cNvPr id="8753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59</xdr:row>
      <xdr:rowOff>0</xdr:rowOff>
    </xdr:from>
    <xdr:to>
      <xdr:col>17</xdr:col>
      <xdr:colOff>790575</xdr:colOff>
      <xdr:row>59</xdr:row>
      <xdr:rowOff>9525</xdr:rowOff>
    </xdr:to>
    <xdr:pic>
      <xdr:nvPicPr>
        <xdr:cNvPr id="8754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59</xdr:row>
      <xdr:rowOff>0</xdr:rowOff>
    </xdr:from>
    <xdr:to>
      <xdr:col>17</xdr:col>
      <xdr:colOff>809625</xdr:colOff>
      <xdr:row>59</xdr:row>
      <xdr:rowOff>9525</xdr:rowOff>
    </xdr:to>
    <xdr:pic>
      <xdr:nvPicPr>
        <xdr:cNvPr id="8755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59</xdr:row>
      <xdr:rowOff>0</xdr:rowOff>
    </xdr:from>
    <xdr:to>
      <xdr:col>17</xdr:col>
      <xdr:colOff>828675</xdr:colOff>
      <xdr:row>59</xdr:row>
      <xdr:rowOff>9525</xdr:rowOff>
    </xdr:to>
    <xdr:pic>
      <xdr:nvPicPr>
        <xdr:cNvPr id="8756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59</xdr:row>
      <xdr:rowOff>0</xdr:rowOff>
    </xdr:from>
    <xdr:to>
      <xdr:col>17</xdr:col>
      <xdr:colOff>847725</xdr:colOff>
      <xdr:row>59</xdr:row>
      <xdr:rowOff>9525</xdr:rowOff>
    </xdr:to>
    <xdr:pic>
      <xdr:nvPicPr>
        <xdr:cNvPr id="8757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59</xdr:row>
      <xdr:rowOff>0</xdr:rowOff>
    </xdr:from>
    <xdr:to>
      <xdr:col>17</xdr:col>
      <xdr:colOff>866775</xdr:colOff>
      <xdr:row>59</xdr:row>
      <xdr:rowOff>9525</xdr:rowOff>
    </xdr:to>
    <xdr:pic>
      <xdr:nvPicPr>
        <xdr:cNvPr id="8758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59</xdr:row>
      <xdr:rowOff>0</xdr:rowOff>
    </xdr:from>
    <xdr:to>
      <xdr:col>17</xdr:col>
      <xdr:colOff>885825</xdr:colOff>
      <xdr:row>59</xdr:row>
      <xdr:rowOff>9525</xdr:rowOff>
    </xdr:to>
    <xdr:pic>
      <xdr:nvPicPr>
        <xdr:cNvPr id="8759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59</xdr:row>
      <xdr:rowOff>0</xdr:rowOff>
    </xdr:from>
    <xdr:to>
      <xdr:col>17</xdr:col>
      <xdr:colOff>904875</xdr:colOff>
      <xdr:row>59</xdr:row>
      <xdr:rowOff>9525</xdr:rowOff>
    </xdr:to>
    <xdr:pic>
      <xdr:nvPicPr>
        <xdr:cNvPr id="8760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59</xdr:row>
      <xdr:rowOff>0</xdr:rowOff>
    </xdr:from>
    <xdr:to>
      <xdr:col>17</xdr:col>
      <xdr:colOff>923925</xdr:colOff>
      <xdr:row>59</xdr:row>
      <xdr:rowOff>9525</xdr:rowOff>
    </xdr:to>
    <xdr:pic>
      <xdr:nvPicPr>
        <xdr:cNvPr id="8761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59</xdr:row>
      <xdr:rowOff>0</xdr:rowOff>
    </xdr:from>
    <xdr:to>
      <xdr:col>17</xdr:col>
      <xdr:colOff>942975</xdr:colOff>
      <xdr:row>59</xdr:row>
      <xdr:rowOff>9525</xdr:rowOff>
    </xdr:to>
    <xdr:pic>
      <xdr:nvPicPr>
        <xdr:cNvPr id="8762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59</xdr:row>
      <xdr:rowOff>0</xdr:rowOff>
    </xdr:from>
    <xdr:to>
      <xdr:col>17</xdr:col>
      <xdr:colOff>962025</xdr:colOff>
      <xdr:row>59</xdr:row>
      <xdr:rowOff>9525</xdr:rowOff>
    </xdr:to>
    <xdr:pic>
      <xdr:nvPicPr>
        <xdr:cNvPr id="8763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59</xdr:row>
      <xdr:rowOff>0</xdr:rowOff>
    </xdr:from>
    <xdr:to>
      <xdr:col>17</xdr:col>
      <xdr:colOff>981075</xdr:colOff>
      <xdr:row>59</xdr:row>
      <xdr:rowOff>9525</xdr:rowOff>
    </xdr:to>
    <xdr:pic>
      <xdr:nvPicPr>
        <xdr:cNvPr id="8764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59</xdr:row>
      <xdr:rowOff>0</xdr:rowOff>
    </xdr:from>
    <xdr:to>
      <xdr:col>17</xdr:col>
      <xdr:colOff>1000125</xdr:colOff>
      <xdr:row>59</xdr:row>
      <xdr:rowOff>9525</xdr:rowOff>
    </xdr:to>
    <xdr:pic>
      <xdr:nvPicPr>
        <xdr:cNvPr id="8765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59</xdr:row>
      <xdr:rowOff>0</xdr:rowOff>
    </xdr:from>
    <xdr:to>
      <xdr:col>17</xdr:col>
      <xdr:colOff>1019175</xdr:colOff>
      <xdr:row>59</xdr:row>
      <xdr:rowOff>9525</xdr:rowOff>
    </xdr:to>
    <xdr:pic>
      <xdr:nvPicPr>
        <xdr:cNvPr id="8766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59</xdr:row>
      <xdr:rowOff>0</xdr:rowOff>
    </xdr:from>
    <xdr:to>
      <xdr:col>17</xdr:col>
      <xdr:colOff>1038225</xdr:colOff>
      <xdr:row>59</xdr:row>
      <xdr:rowOff>9525</xdr:rowOff>
    </xdr:to>
    <xdr:pic>
      <xdr:nvPicPr>
        <xdr:cNvPr id="8767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59</xdr:row>
      <xdr:rowOff>0</xdr:rowOff>
    </xdr:from>
    <xdr:to>
      <xdr:col>17</xdr:col>
      <xdr:colOff>1057275</xdr:colOff>
      <xdr:row>59</xdr:row>
      <xdr:rowOff>9525</xdr:rowOff>
    </xdr:to>
    <xdr:pic>
      <xdr:nvPicPr>
        <xdr:cNvPr id="8768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59</xdr:row>
      <xdr:rowOff>0</xdr:rowOff>
    </xdr:from>
    <xdr:to>
      <xdr:col>17</xdr:col>
      <xdr:colOff>1076325</xdr:colOff>
      <xdr:row>59</xdr:row>
      <xdr:rowOff>9525</xdr:rowOff>
    </xdr:to>
    <xdr:pic>
      <xdr:nvPicPr>
        <xdr:cNvPr id="8769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59</xdr:row>
      <xdr:rowOff>0</xdr:rowOff>
    </xdr:from>
    <xdr:to>
      <xdr:col>17</xdr:col>
      <xdr:colOff>1095375</xdr:colOff>
      <xdr:row>59</xdr:row>
      <xdr:rowOff>9525</xdr:rowOff>
    </xdr:to>
    <xdr:pic>
      <xdr:nvPicPr>
        <xdr:cNvPr id="8770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59</xdr:row>
      <xdr:rowOff>0</xdr:rowOff>
    </xdr:from>
    <xdr:to>
      <xdr:col>17</xdr:col>
      <xdr:colOff>1114425</xdr:colOff>
      <xdr:row>59</xdr:row>
      <xdr:rowOff>9525</xdr:rowOff>
    </xdr:to>
    <xdr:pic>
      <xdr:nvPicPr>
        <xdr:cNvPr id="8771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59</xdr:row>
      <xdr:rowOff>0</xdr:rowOff>
    </xdr:from>
    <xdr:to>
      <xdr:col>17</xdr:col>
      <xdr:colOff>1133475</xdr:colOff>
      <xdr:row>59</xdr:row>
      <xdr:rowOff>9525</xdr:rowOff>
    </xdr:to>
    <xdr:pic>
      <xdr:nvPicPr>
        <xdr:cNvPr id="8772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59</xdr:row>
      <xdr:rowOff>0</xdr:rowOff>
    </xdr:from>
    <xdr:to>
      <xdr:col>17</xdr:col>
      <xdr:colOff>1152525</xdr:colOff>
      <xdr:row>59</xdr:row>
      <xdr:rowOff>9525</xdr:rowOff>
    </xdr:to>
    <xdr:pic>
      <xdr:nvPicPr>
        <xdr:cNvPr id="8773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59</xdr:row>
      <xdr:rowOff>0</xdr:rowOff>
    </xdr:from>
    <xdr:to>
      <xdr:col>17</xdr:col>
      <xdr:colOff>1171575</xdr:colOff>
      <xdr:row>59</xdr:row>
      <xdr:rowOff>9525</xdr:rowOff>
    </xdr:to>
    <xdr:pic>
      <xdr:nvPicPr>
        <xdr:cNvPr id="8774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59</xdr:row>
      <xdr:rowOff>0</xdr:rowOff>
    </xdr:from>
    <xdr:to>
      <xdr:col>17</xdr:col>
      <xdr:colOff>1190625</xdr:colOff>
      <xdr:row>59</xdr:row>
      <xdr:rowOff>9525</xdr:rowOff>
    </xdr:to>
    <xdr:pic>
      <xdr:nvPicPr>
        <xdr:cNvPr id="8775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59</xdr:row>
      <xdr:rowOff>0</xdr:rowOff>
    </xdr:from>
    <xdr:to>
      <xdr:col>17</xdr:col>
      <xdr:colOff>1209675</xdr:colOff>
      <xdr:row>59</xdr:row>
      <xdr:rowOff>9525</xdr:rowOff>
    </xdr:to>
    <xdr:pic>
      <xdr:nvPicPr>
        <xdr:cNvPr id="8776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59</xdr:row>
      <xdr:rowOff>0</xdr:rowOff>
    </xdr:from>
    <xdr:to>
      <xdr:col>17</xdr:col>
      <xdr:colOff>1228725</xdr:colOff>
      <xdr:row>59</xdr:row>
      <xdr:rowOff>9525</xdr:rowOff>
    </xdr:to>
    <xdr:pic>
      <xdr:nvPicPr>
        <xdr:cNvPr id="8777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59</xdr:row>
      <xdr:rowOff>0</xdr:rowOff>
    </xdr:from>
    <xdr:to>
      <xdr:col>17</xdr:col>
      <xdr:colOff>1247775</xdr:colOff>
      <xdr:row>59</xdr:row>
      <xdr:rowOff>9525</xdr:rowOff>
    </xdr:to>
    <xdr:pic>
      <xdr:nvPicPr>
        <xdr:cNvPr id="8778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59</xdr:row>
      <xdr:rowOff>0</xdr:rowOff>
    </xdr:from>
    <xdr:to>
      <xdr:col>17</xdr:col>
      <xdr:colOff>1266825</xdr:colOff>
      <xdr:row>59</xdr:row>
      <xdr:rowOff>9525</xdr:rowOff>
    </xdr:to>
    <xdr:pic>
      <xdr:nvPicPr>
        <xdr:cNvPr id="8779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59</xdr:row>
      <xdr:rowOff>0</xdr:rowOff>
    </xdr:from>
    <xdr:to>
      <xdr:col>17</xdr:col>
      <xdr:colOff>1285875</xdr:colOff>
      <xdr:row>59</xdr:row>
      <xdr:rowOff>9525</xdr:rowOff>
    </xdr:to>
    <xdr:pic>
      <xdr:nvPicPr>
        <xdr:cNvPr id="8780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59</xdr:row>
      <xdr:rowOff>0</xdr:rowOff>
    </xdr:from>
    <xdr:to>
      <xdr:col>17</xdr:col>
      <xdr:colOff>1304925</xdr:colOff>
      <xdr:row>59</xdr:row>
      <xdr:rowOff>9525</xdr:rowOff>
    </xdr:to>
    <xdr:pic>
      <xdr:nvPicPr>
        <xdr:cNvPr id="8781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59</xdr:row>
      <xdr:rowOff>0</xdr:rowOff>
    </xdr:from>
    <xdr:to>
      <xdr:col>17</xdr:col>
      <xdr:colOff>1323975</xdr:colOff>
      <xdr:row>59</xdr:row>
      <xdr:rowOff>9525</xdr:rowOff>
    </xdr:to>
    <xdr:pic>
      <xdr:nvPicPr>
        <xdr:cNvPr id="8782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59</xdr:row>
      <xdr:rowOff>0</xdr:rowOff>
    </xdr:from>
    <xdr:to>
      <xdr:col>17</xdr:col>
      <xdr:colOff>1343025</xdr:colOff>
      <xdr:row>59</xdr:row>
      <xdr:rowOff>9525</xdr:rowOff>
    </xdr:to>
    <xdr:pic>
      <xdr:nvPicPr>
        <xdr:cNvPr id="8783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59</xdr:row>
      <xdr:rowOff>0</xdr:rowOff>
    </xdr:from>
    <xdr:to>
      <xdr:col>17</xdr:col>
      <xdr:colOff>1362075</xdr:colOff>
      <xdr:row>59</xdr:row>
      <xdr:rowOff>9525</xdr:rowOff>
    </xdr:to>
    <xdr:pic>
      <xdr:nvPicPr>
        <xdr:cNvPr id="8784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59</xdr:row>
      <xdr:rowOff>0</xdr:rowOff>
    </xdr:from>
    <xdr:to>
      <xdr:col>17</xdr:col>
      <xdr:colOff>1381125</xdr:colOff>
      <xdr:row>59</xdr:row>
      <xdr:rowOff>9525</xdr:rowOff>
    </xdr:to>
    <xdr:pic>
      <xdr:nvPicPr>
        <xdr:cNvPr id="8785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59</xdr:row>
      <xdr:rowOff>0</xdr:rowOff>
    </xdr:from>
    <xdr:to>
      <xdr:col>17</xdr:col>
      <xdr:colOff>1400175</xdr:colOff>
      <xdr:row>59</xdr:row>
      <xdr:rowOff>9525</xdr:rowOff>
    </xdr:to>
    <xdr:pic>
      <xdr:nvPicPr>
        <xdr:cNvPr id="8786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59</xdr:row>
      <xdr:rowOff>0</xdr:rowOff>
    </xdr:from>
    <xdr:to>
      <xdr:col>18</xdr:col>
      <xdr:colOff>0</xdr:colOff>
      <xdr:row>59</xdr:row>
      <xdr:rowOff>9525</xdr:rowOff>
    </xdr:to>
    <xdr:pic>
      <xdr:nvPicPr>
        <xdr:cNvPr id="8787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9525</xdr:colOff>
      <xdr:row>128</xdr:row>
      <xdr:rowOff>9525</xdr:rowOff>
    </xdr:to>
    <xdr:pic>
      <xdr:nvPicPr>
        <xdr:cNvPr id="8788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128</xdr:row>
      <xdr:rowOff>0</xdr:rowOff>
    </xdr:from>
    <xdr:to>
      <xdr:col>17</xdr:col>
      <xdr:colOff>28575</xdr:colOff>
      <xdr:row>128</xdr:row>
      <xdr:rowOff>9525</xdr:rowOff>
    </xdr:to>
    <xdr:pic>
      <xdr:nvPicPr>
        <xdr:cNvPr id="8789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128</xdr:row>
      <xdr:rowOff>0</xdr:rowOff>
    </xdr:from>
    <xdr:to>
      <xdr:col>17</xdr:col>
      <xdr:colOff>47625</xdr:colOff>
      <xdr:row>128</xdr:row>
      <xdr:rowOff>9525</xdr:rowOff>
    </xdr:to>
    <xdr:pic>
      <xdr:nvPicPr>
        <xdr:cNvPr id="8790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128</xdr:row>
      <xdr:rowOff>0</xdr:rowOff>
    </xdr:from>
    <xdr:to>
      <xdr:col>17</xdr:col>
      <xdr:colOff>66675</xdr:colOff>
      <xdr:row>128</xdr:row>
      <xdr:rowOff>9525</xdr:rowOff>
    </xdr:to>
    <xdr:pic>
      <xdr:nvPicPr>
        <xdr:cNvPr id="8791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128</xdr:row>
      <xdr:rowOff>0</xdr:rowOff>
    </xdr:from>
    <xdr:to>
      <xdr:col>17</xdr:col>
      <xdr:colOff>85725</xdr:colOff>
      <xdr:row>128</xdr:row>
      <xdr:rowOff>9525</xdr:rowOff>
    </xdr:to>
    <xdr:pic>
      <xdr:nvPicPr>
        <xdr:cNvPr id="8792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128</xdr:row>
      <xdr:rowOff>0</xdr:rowOff>
    </xdr:from>
    <xdr:to>
      <xdr:col>17</xdr:col>
      <xdr:colOff>104775</xdr:colOff>
      <xdr:row>128</xdr:row>
      <xdr:rowOff>9525</xdr:rowOff>
    </xdr:to>
    <xdr:pic>
      <xdr:nvPicPr>
        <xdr:cNvPr id="8793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128</xdr:row>
      <xdr:rowOff>0</xdr:rowOff>
    </xdr:from>
    <xdr:to>
      <xdr:col>17</xdr:col>
      <xdr:colOff>123825</xdr:colOff>
      <xdr:row>128</xdr:row>
      <xdr:rowOff>9525</xdr:rowOff>
    </xdr:to>
    <xdr:pic>
      <xdr:nvPicPr>
        <xdr:cNvPr id="8794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128</xdr:row>
      <xdr:rowOff>0</xdr:rowOff>
    </xdr:from>
    <xdr:to>
      <xdr:col>17</xdr:col>
      <xdr:colOff>142875</xdr:colOff>
      <xdr:row>128</xdr:row>
      <xdr:rowOff>9525</xdr:rowOff>
    </xdr:to>
    <xdr:pic>
      <xdr:nvPicPr>
        <xdr:cNvPr id="8795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128</xdr:row>
      <xdr:rowOff>0</xdr:rowOff>
    </xdr:from>
    <xdr:to>
      <xdr:col>17</xdr:col>
      <xdr:colOff>161925</xdr:colOff>
      <xdr:row>128</xdr:row>
      <xdr:rowOff>9525</xdr:rowOff>
    </xdr:to>
    <xdr:pic>
      <xdr:nvPicPr>
        <xdr:cNvPr id="8796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128</xdr:row>
      <xdr:rowOff>0</xdr:rowOff>
    </xdr:from>
    <xdr:to>
      <xdr:col>17</xdr:col>
      <xdr:colOff>180975</xdr:colOff>
      <xdr:row>128</xdr:row>
      <xdr:rowOff>9525</xdr:rowOff>
    </xdr:to>
    <xdr:pic>
      <xdr:nvPicPr>
        <xdr:cNvPr id="8797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128</xdr:row>
      <xdr:rowOff>0</xdr:rowOff>
    </xdr:from>
    <xdr:to>
      <xdr:col>17</xdr:col>
      <xdr:colOff>200025</xdr:colOff>
      <xdr:row>128</xdr:row>
      <xdr:rowOff>9525</xdr:rowOff>
    </xdr:to>
    <xdr:pic>
      <xdr:nvPicPr>
        <xdr:cNvPr id="8798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128</xdr:row>
      <xdr:rowOff>0</xdr:rowOff>
    </xdr:from>
    <xdr:to>
      <xdr:col>17</xdr:col>
      <xdr:colOff>219075</xdr:colOff>
      <xdr:row>128</xdr:row>
      <xdr:rowOff>9525</xdr:rowOff>
    </xdr:to>
    <xdr:pic>
      <xdr:nvPicPr>
        <xdr:cNvPr id="8799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128</xdr:row>
      <xdr:rowOff>0</xdr:rowOff>
    </xdr:from>
    <xdr:to>
      <xdr:col>17</xdr:col>
      <xdr:colOff>238125</xdr:colOff>
      <xdr:row>128</xdr:row>
      <xdr:rowOff>9525</xdr:rowOff>
    </xdr:to>
    <xdr:pic>
      <xdr:nvPicPr>
        <xdr:cNvPr id="8800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128</xdr:row>
      <xdr:rowOff>0</xdr:rowOff>
    </xdr:from>
    <xdr:to>
      <xdr:col>17</xdr:col>
      <xdr:colOff>257175</xdr:colOff>
      <xdr:row>128</xdr:row>
      <xdr:rowOff>9525</xdr:rowOff>
    </xdr:to>
    <xdr:pic>
      <xdr:nvPicPr>
        <xdr:cNvPr id="8801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128</xdr:row>
      <xdr:rowOff>0</xdr:rowOff>
    </xdr:from>
    <xdr:to>
      <xdr:col>17</xdr:col>
      <xdr:colOff>276225</xdr:colOff>
      <xdr:row>128</xdr:row>
      <xdr:rowOff>9525</xdr:rowOff>
    </xdr:to>
    <xdr:pic>
      <xdr:nvPicPr>
        <xdr:cNvPr id="8802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128</xdr:row>
      <xdr:rowOff>0</xdr:rowOff>
    </xdr:from>
    <xdr:to>
      <xdr:col>17</xdr:col>
      <xdr:colOff>295275</xdr:colOff>
      <xdr:row>128</xdr:row>
      <xdr:rowOff>9525</xdr:rowOff>
    </xdr:to>
    <xdr:pic>
      <xdr:nvPicPr>
        <xdr:cNvPr id="8803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128</xdr:row>
      <xdr:rowOff>0</xdr:rowOff>
    </xdr:from>
    <xdr:to>
      <xdr:col>17</xdr:col>
      <xdr:colOff>314325</xdr:colOff>
      <xdr:row>128</xdr:row>
      <xdr:rowOff>9525</xdr:rowOff>
    </xdr:to>
    <xdr:pic>
      <xdr:nvPicPr>
        <xdr:cNvPr id="8804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128</xdr:row>
      <xdr:rowOff>0</xdr:rowOff>
    </xdr:from>
    <xdr:to>
      <xdr:col>17</xdr:col>
      <xdr:colOff>333375</xdr:colOff>
      <xdr:row>128</xdr:row>
      <xdr:rowOff>9525</xdr:rowOff>
    </xdr:to>
    <xdr:pic>
      <xdr:nvPicPr>
        <xdr:cNvPr id="8805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128</xdr:row>
      <xdr:rowOff>0</xdr:rowOff>
    </xdr:from>
    <xdr:to>
      <xdr:col>17</xdr:col>
      <xdr:colOff>352425</xdr:colOff>
      <xdr:row>128</xdr:row>
      <xdr:rowOff>9525</xdr:rowOff>
    </xdr:to>
    <xdr:pic>
      <xdr:nvPicPr>
        <xdr:cNvPr id="8806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128</xdr:row>
      <xdr:rowOff>0</xdr:rowOff>
    </xdr:from>
    <xdr:to>
      <xdr:col>17</xdr:col>
      <xdr:colOff>371475</xdr:colOff>
      <xdr:row>128</xdr:row>
      <xdr:rowOff>9525</xdr:rowOff>
    </xdr:to>
    <xdr:pic>
      <xdr:nvPicPr>
        <xdr:cNvPr id="8807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128</xdr:row>
      <xdr:rowOff>0</xdr:rowOff>
    </xdr:from>
    <xdr:to>
      <xdr:col>17</xdr:col>
      <xdr:colOff>390525</xdr:colOff>
      <xdr:row>128</xdr:row>
      <xdr:rowOff>9525</xdr:rowOff>
    </xdr:to>
    <xdr:pic>
      <xdr:nvPicPr>
        <xdr:cNvPr id="8808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128</xdr:row>
      <xdr:rowOff>0</xdr:rowOff>
    </xdr:from>
    <xdr:to>
      <xdr:col>17</xdr:col>
      <xdr:colOff>409575</xdr:colOff>
      <xdr:row>128</xdr:row>
      <xdr:rowOff>9525</xdr:rowOff>
    </xdr:to>
    <xdr:pic>
      <xdr:nvPicPr>
        <xdr:cNvPr id="8809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128</xdr:row>
      <xdr:rowOff>0</xdr:rowOff>
    </xdr:from>
    <xdr:to>
      <xdr:col>17</xdr:col>
      <xdr:colOff>428625</xdr:colOff>
      <xdr:row>128</xdr:row>
      <xdr:rowOff>9525</xdr:rowOff>
    </xdr:to>
    <xdr:pic>
      <xdr:nvPicPr>
        <xdr:cNvPr id="8810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128</xdr:row>
      <xdr:rowOff>0</xdr:rowOff>
    </xdr:from>
    <xdr:to>
      <xdr:col>17</xdr:col>
      <xdr:colOff>447675</xdr:colOff>
      <xdr:row>128</xdr:row>
      <xdr:rowOff>9525</xdr:rowOff>
    </xdr:to>
    <xdr:pic>
      <xdr:nvPicPr>
        <xdr:cNvPr id="8811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128</xdr:row>
      <xdr:rowOff>0</xdr:rowOff>
    </xdr:from>
    <xdr:to>
      <xdr:col>17</xdr:col>
      <xdr:colOff>466725</xdr:colOff>
      <xdr:row>128</xdr:row>
      <xdr:rowOff>9525</xdr:rowOff>
    </xdr:to>
    <xdr:pic>
      <xdr:nvPicPr>
        <xdr:cNvPr id="8812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128</xdr:row>
      <xdr:rowOff>0</xdr:rowOff>
    </xdr:from>
    <xdr:to>
      <xdr:col>17</xdr:col>
      <xdr:colOff>485775</xdr:colOff>
      <xdr:row>128</xdr:row>
      <xdr:rowOff>9525</xdr:rowOff>
    </xdr:to>
    <xdr:pic>
      <xdr:nvPicPr>
        <xdr:cNvPr id="8813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128</xdr:row>
      <xdr:rowOff>0</xdr:rowOff>
    </xdr:from>
    <xdr:to>
      <xdr:col>17</xdr:col>
      <xdr:colOff>504825</xdr:colOff>
      <xdr:row>128</xdr:row>
      <xdr:rowOff>9525</xdr:rowOff>
    </xdr:to>
    <xdr:pic>
      <xdr:nvPicPr>
        <xdr:cNvPr id="8814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128</xdr:row>
      <xdr:rowOff>0</xdr:rowOff>
    </xdr:from>
    <xdr:to>
      <xdr:col>17</xdr:col>
      <xdr:colOff>523875</xdr:colOff>
      <xdr:row>128</xdr:row>
      <xdr:rowOff>9525</xdr:rowOff>
    </xdr:to>
    <xdr:pic>
      <xdr:nvPicPr>
        <xdr:cNvPr id="8815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128</xdr:row>
      <xdr:rowOff>0</xdr:rowOff>
    </xdr:from>
    <xdr:to>
      <xdr:col>17</xdr:col>
      <xdr:colOff>542925</xdr:colOff>
      <xdr:row>128</xdr:row>
      <xdr:rowOff>9525</xdr:rowOff>
    </xdr:to>
    <xdr:pic>
      <xdr:nvPicPr>
        <xdr:cNvPr id="8816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128</xdr:row>
      <xdr:rowOff>0</xdr:rowOff>
    </xdr:from>
    <xdr:to>
      <xdr:col>17</xdr:col>
      <xdr:colOff>561975</xdr:colOff>
      <xdr:row>128</xdr:row>
      <xdr:rowOff>9525</xdr:rowOff>
    </xdr:to>
    <xdr:pic>
      <xdr:nvPicPr>
        <xdr:cNvPr id="8817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128</xdr:row>
      <xdr:rowOff>0</xdr:rowOff>
    </xdr:from>
    <xdr:to>
      <xdr:col>17</xdr:col>
      <xdr:colOff>581025</xdr:colOff>
      <xdr:row>128</xdr:row>
      <xdr:rowOff>9525</xdr:rowOff>
    </xdr:to>
    <xdr:pic>
      <xdr:nvPicPr>
        <xdr:cNvPr id="8818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128</xdr:row>
      <xdr:rowOff>0</xdr:rowOff>
    </xdr:from>
    <xdr:to>
      <xdr:col>17</xdr:col>
      <xdr:colOff>600075</xdr:colOff>
      <xdr:row>128</xdr:row>
      <xdr:rowOff>9525</xdr:rowOff>
    </xdr:to>
    <xdr:pic>
      <xdr:nvPicPr>
        <xdr:cNvPr id="8819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128</xdr:row>
      <xdr:rowOff>0</xdr:rowOff>
    </xdr:from>
    <xdr:to>
      <xdr:col>17</xdr:col>
      <xdr:colOff>619125</xdr:colOff>
      <xdr:row>128</xdr:row>
      <xdr:rowOff>9525</xdr:rowOff>
    </xdr:to>
    <xdr:pic>
      <xdr:nvPicPr>
        <xdr:cNvPr id="8820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128</xdr:row>
      <xdr:rowOff>0</xdr:rowOff>
    </xdr:from>
    <xdr:to>
      <xdr:col>17</xdr:col>
      <xdr:colOff>638175</xdr:colOff>
      <xdr:row>128</xdr:row>
      <xdr:rowOff>9525</xdr:rowOff>
    </xdr:to>
    <xdr:pic>
      <xdr:nvPicPr>
        <xdr:cNvPr id="882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128</xdr:row>
      <xdr:rowOff>0</xdr:rowOff>
    </xdr:from>
    <xdr:to>
      <xdr:col>17</xdr:col>
      <xdr:colOff>657225</xdr:colOff>
      <xdr:row>128</xdr:row>
      <xdr:rowOff>9525</xdr:rowOff>
    </xdr:to>
    <xdr:pic>
      <xdr:nvPicPr>
        <xdr:cNvPr id="882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128</xdr:row>
      <xdr:rowOff>0</xdr:rowOff>
    </xdr:from>
    <xdr:to>
      <xdr:col>17</xdr:col>
      <xdr:colOff>676275</xdr:colOff>
      <xdr:row>128</xdr:row>
      <xdr:rowOff>9525</xdr:rowOff>
    </xdr:to>
    <xdr:pic>
      <xdr:nvPicPr>
        <xdr:cNvPr id="882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128</xdr:row>
      <xdr:rowOff>0</xdr:rowOff>
    </xdr:from>
    <xdr:to>
      <xdr:col>17</xdr:col>
      <xdr:colOff>695325</xdr:colOff>
      <xdr:row>128</xdr:row>
      <xdr:rowOff>9525</xdr:rowOff>
    </xdr:to>
    <xdr:pic>
      <xdr:nvPicPr>
        <xdr:cNvPr id="882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128</xdr:row>
      <xdr:rowOff>0</xdr:rowOff>
    </xdr:from>
    <xdr:to>
      <xdr:col>17</xdr:col>
      <xdr:colOff>714375</xdr:colOff>
      <xdr:row>128</xdr:row>
      <xdr:rowOff>9525</xdr:rowOff>
    </xdr:to>
    <xdr:pic>
      <xdr:nvPicPr>
        <xdr:cNvPr id="882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128</xdr:row>
      <xdr:rowOff>0</xdr:rowOff>
    </xdr:from>
    <xdr:to>
      <xdr:col>17</xdr:col>
      <xdr:colOff>733425</xdr:colOff>
      <xdr:row>128</xdr:row>
      <xdr:rowOff>9525</xdr:rowOff>
    </xdr:to>
    <xdr:pic>
      <xdr:nvPicPr>
        <xdr:cNvPr id="882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128</xdr:row>
      <xdr:rowOff>0</xdr:rowOff>
    </xdr:from>
    <xdr:to>
      <xdr:col>17</xdr:col>
      <xdr:colOff>752475</xdr:colOff>
      <xdr:row>128</xdr:row>
      <xdr:rowOff>9525</xdr:rowOff>
    </xdr:to>
    <xdr:pic>
      <xdr:nvPicPr>
        <xdr:cNvPr id="882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828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829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830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831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832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833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834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835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836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837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838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839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840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841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842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843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844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845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846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847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848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8849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8850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8851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8852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8853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8854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8855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8856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8857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8858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8859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8860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8861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8862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8863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8864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8865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8866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8867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8868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8869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8870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8871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8872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8873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8874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8875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8876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8877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8878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8879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8880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8881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8882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8883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8884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8885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8886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8887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8888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8889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8890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8891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8892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8893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8894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8895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8896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732</xdr:row>
      <xdr:rowOff>0</xdr:rowOff>
    </xdr:from>
    <xdr:to>
      <xdr:col>17</xdr:col>
      <xdr:colOff>1323975</xdr:colOff>
      <xdr:row>732</xdr:row>
      <xdr:rowOff>9525</xdr:rowOff>
    </xdr:to>
    <xdr:pic>
      <xdr:nvPicPr>
        <xdr:cNvPr id="8897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732</xdr:row>
      <xdr:rowOff>0</xdr:rowOff>
    </xdr:from>
    <xdr:to>
      <xdr:col>17</xdr:col>
      <xdr:colOff>1343025</xdr:colOff>
      <xdr:row>732</xdr:row>
      <xdr:rowOff>9525</xdr:rowOff>
    </xdr:to>
    <xdr:pic>
      <xdr:nvPicPr>
        <xdr:cNvPr id="8898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732</xdr:row>
      <xdr:rowOff>0</xdr:rowOff>
    </xdr:from>
    <xdr:to>
      <xdr:col>17</xdr:col>
      <xdr:colOff>1362075</xdr:colOff>
      <xdr:row>732</xdr:row>
      <xdr:rowOff>9525</xdr:rowOff>
    </xdr:to>
    <xdr:pic>
      <xdr:nvPicPr>
        <xdr:cNvPr id="8899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732</xdr:row>
      <xdr:rowOff>0</xdr:rowOff>
    </xdr:from>
    <xdr:to>
      <xdr:col>17</xdr:col>
      <xdr:colOff>1381125</xdr:colOff>
      <xdr:row>732</xdr:row>
      <xdr:rowOff>9525</xdr:rowOff>
    </xdr:to>
    <xdr:pic>
      <xdr:nvPicPr>
        <xdr:cNvPr id="8900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732</xdr:row>
      <xdr:rowOff>0</xdr:rowOff>
    </xdr:from>
    <xdr:to>
      <xdr:col>17</xdr:col>
      <xdr:colOff>1400175</xdr:colOff>
      <xdr:row>732</xdr:row>
      <xdr:rowOff>9525</xdr:rowOff>
    </xdr:to>
    <xdr:pic>
      <xdr:nvPicPr>
        <xdr:cNvPr id="8901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732</xdr:row>
      <xdr:rowOff>0</xdr:rowOff>
    </xdr:from>
    <xdr:to>
      <xdr:col>18</xdr:col>
      <xdr:colOff>0</xdr:colOff>
      <xdr:row>732</xdr:row>
      <xdr:rowOff>9525</xdr:rowOff>
    </xdr:to>
    <xdr:pic>
      <xdr:nvPicPr>
        <xdr:cNvPr id="8902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903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8904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8905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8906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8907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8908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8909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8910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8911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8912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8913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8914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8915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8916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8917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8918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8919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8920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8921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8922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8923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8924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8925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8926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8927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8928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8929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8930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8931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8932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8933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8934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8935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8936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8937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8938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8939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8940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8941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8942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8943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8944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8945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8946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8947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8948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8949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8950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8951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8952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8953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8954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8955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8956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8957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8958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8959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8960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8961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8962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8963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8964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8965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8966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8967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8968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8969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8970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8971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8972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8973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8974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8975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8976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8977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8978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8979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8980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8981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8982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8983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8984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8985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8986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8987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8988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8989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8990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8991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8992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8993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8994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8995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8996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899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899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8999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000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001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002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003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004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005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006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007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008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009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010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011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012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013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014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015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016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017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018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019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020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021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022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023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024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025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026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027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028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029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030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031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032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033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034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035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036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037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038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039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040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041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042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043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044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045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046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047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048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049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050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051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052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053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05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05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05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05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05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05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06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06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06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06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06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06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066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067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068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069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070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071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072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073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074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075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076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077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078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079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080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081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082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083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084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085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086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087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088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089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090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091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092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093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094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095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096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097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098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099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100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101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102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103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104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105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106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107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108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109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110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111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112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113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114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115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116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117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118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119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120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121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122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123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124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9125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9126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9127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9128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9129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9130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9131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9132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9133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9134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9135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9136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9137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9138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9139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9140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9141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9142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9143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9144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9145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9146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9147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9148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9149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9150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9151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9152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9153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9154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9155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9156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9157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9158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9159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9160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9161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9162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9163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17</xdr:col>
      <xdr:colOff>9525</xdr:colOff>
      <xdr:row>78</xdr:row>
      <xdr:rowOff>9525</xdr:rowOff>
    </xdr:to>
    <xdr:pic>
      <xdr:nvPicPr>
        <xdr:cNvPr id="9164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78</xdr:row>
      <xdr:rowOff>0</xdr:rowOff>
    </xdr:from>
    <xdr:to>
      <xdr:col>17</xdr:col>
      <xdr:colOff>28575</xdr:colOff>
      <xdr:row>78</xdr:row>
      <xdr:rowOff>9525</xdr:rowOff>
    </xdr:to>
    <xdr:pic>
      <xdr:nvPicPr>
        <xdr:cNvPr id="9165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78</xdr:row>
      <xdr:rowOff>0</xdr:rowOff>
    </xdr:from>
    <xdr:to>
      <xdr:col>17</xdr:col>
      <xdr:colOff>47625</xdr:colOff>
      <xdr:row>78</xdr:row>
      <xdr:rowOff>9525</xdr:rowOff>
    </xdr:to>
    <xdr:pic>
      <xdr:nvPicPr>
        <xdr:cNvPr id="9166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78</xdr:row>
      <xdr:rowOff>0</xdr:rowOff>
    </xdr:from>
    <xdr:to>
      <xdr:col>17</xdr:col>
      <xdr:colOff>66675</xdr:colOff>
      <xdr:row>78</xdr:row>
      <xdr:rowOff>9525</xdr:rowOff>
    </xdr:to>
    <xdr:pic>
      <xdr:nvPicPr>
        <xdr:cNvPr id="9167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78</xdr:row>
      <xdr:rowOff>0</xdr:rowOff>
    </xdr:from>
    <xdr:to>
      <xdr:col>17</xdr:col>
      <xdr:colOff>85725</xdr:colOff>
      <xdr:row>78</xdr:row>
      <xdr:rowOff>9525</xdr:rowOff>
    </xdr:to>
    <xdr:pic>
      <xdr:nvPicPr>
        <xdr:cNvPr id="9168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78</xdr:row>
      <xdr:rowOff>0</xdr:rowOff>
    </xdr:from>
    <xdr:to>
      <xdr:col>17</xdr:col>
      <xdr:colOff>104775</xdr:colOff>
      <xdr:row>78</xdr:row>
      <xdr:rowOff>9525</xdr:rowOff>
    </xdr:to>
    <xdr:pic>
      <xdr:nvPicPr>
        <xdr:cNvPr id="9169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78</xdr:row>
      <xdr:rowOff>0</xdr:rowOff>
    </xdr:from>
    <xdr:to>
      <xdr:col>17</xdr:col>
      <xdr:colOff>123825</xdr:colOff>
      <xdr:row>78</xdr:row>
      <xdr:rowOff>9525</xdr:rowOff>
    </xdr:to>
    <xdr:pic>
      <xdr:nvPicPr>
        <xdr:cNvPr id="9170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78</xdr:row>
      <xdr:rowOff>0</xdr:rowOff>
    </xdr:from>
    <xdr:to>
      <xdr:col>17</xdr:col>
      <xdr:colOff>142875</xdr:colOff>
      <xdr:row>78</xdr:row>
      <xdr:rowOff>9525</xdr:rowOff>
    </xdr:to>
    <xdr:pic>
      <xdr:nvPicPr>
        <xdr:cNvPr id="9171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78</xdr:row>
      <xdr:rowOff>0</xdr:rowOff>
    </xdr:from>
    <xdr:to>
      <xdr:col>17</xdr:col>
      <xdr:colOff>161925</xdr:colOff>
      <xdr:row>78</xdr:row>
      <xdr:rowOff>9525</xdr:rowOff>
    </xdr:to>
    <xdr:pic>
      <xdr:nvPicPr>
        <xdr:cNvPr id="9172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78</xdr:row>
      <xdr:rowOff>0</xdr:rowOff>
    </xdr:from>
    <xdr:to>
      <xdr:col>17</xdr:col>
      <xdr:colOff>180975</xdr:colOff>
      <xdr:row>78</xdr:row>
      <xdr:rowOff>9525</xdr:rowOff>
    </xdr:to>
    <xdr:pic>
      <xdr:nvPicPr>
        <xdr:cNvPr id="9173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78</xdr:row>
      <xdr:rowOff>0</xdr:rowOff>
    </xdr:from>
    <xdr:to>
      <xdr:col>17</xdr:col>
      <xdr:colOff>200025</xdr:colOff>
      <xdr:row>78</xdr:row>
      <xdr:rowOff>9525</xdr:rowOff>
    </xdr:to>
    <xdr:pic>
      <xdr:nvPicPr>
        <xdr:cNvPr id="9174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78</xdr:row>
      <xdr:rowOff>0</xdr:rowOff>
    </xdr:from>
    <xdr:to>
      <xdr:col>17</xdr:col>
      <xdr:colOff>219075</xdr:colOff>
      <xdr:row>78</xdr:row>
      <xdr:rowOff>9525</xdr:rowOff>
    </xdr:to>
    <xdr:pic>
      <xdr:nvPicPr>
        <xdr:cNvPr id="9175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78</xdr:row>
      <xdr:rowOff>0</xdr:rowOff>
    </xdr:from>
    <xdr:to>
      <xdr:col>17</xdr:col>
      <xdr:colOff>238125</xdr:colOff>
      <xdr:row>78</xdr:row>
      <xdr:rowOff>9525</xdr:rowOff>
    </xdr:to>
    <xdr:pic>
      <xdr:nvPicPr>
        <xdr:cNvPr id="9176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78</xdr:row>
      <xdr:rowOff>0</xdr:rowOff>
    </xdr:from>
    <xdr:to>
      <xdr:col>17</xdr:col>
      <xdr:colOff>257175</xdr:colOff>
      <xdr:row>78</xdr:row>
      <xdr:rowOff>9525</xdr:rowOff>
    </xdr:to>
    <xdr:pic>
      <xdr:nvPicPr>
        <xdr:cNvPr id="9177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78</xdr:row>
      <xdr:rowOff>0</xdr:rowOff>
    </xdr:from>
    <xdr:to>
      <xdr:col>17</xdr:col>
      <xdr:colOff>276225</xdr:colOff>
      <xdr:row>78</xdr:row>
      <xdr:rowOff>9525</xdr:rowOff>
    </xdr:to>
    <xdr:pic>
      <xdr:nvPicPr>
        <xdr:cNvPr id="9178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78</xdr:row>
      <xdr:rowOff>0</xdr:rowOff>
    </xdr:from>
    <xdr:to>
      <xdr:col>17</xdr:col>
      <xdr:colOff>295275</xdr:colOff>
      <xdr:row>78</xdr:row>
      <xdr:rowOff>9525</xdr:rowOff>
    </xdr:to>
    <xdr:pic>
      <xdr:nvPicPr>
        <xdr:cNvPr id="9179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78</xdr:row>
      <xdr:rowOff>0</xdr:rowOff>
    </xdr:from>
    <xdr:to>
      <xdr:col>17</xdr:col>
      <xdr:colOff>314325</xdr:colOff>
      <xdr:row>78</xdr:row>
      <xdr:rowOff>9525</xdr:rowOff>
    </xdr:to>
    <xdr:pic>
      <xdr:nvPicPr>
        <xdr:cNvPr id="9180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78</xdr:row>
      <xdr:rowOff>0</xdr:rowOff>
    </xdr:from>
    <xdr:to>
      <xdr:col>17</xdr:col>
      <xdr:colOff>333375</xdr:colOff>
      <xdr:row>78</xdr:row>
      <xdr:rowOff>9525</xdr:rowOff>
    </xdr:to>
    <xdr:pic>
      <xdr:nvPicPr>
        <xdr:cNvPr id="9181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78</xdr:row>
      <xdr:rowOff>0</xdr:rowOff>
    </xdr:from>
    <xdr:to>
      <xdr:col>17</xdr:col>
      <xdr:colOff>352425</xdr:colOff>
      <xdr:row>78</xdr:row>
      <xdr:rowOff>9525</xdr:rowOff>
    </xdr:to>
    <xdr:pic>
      <xdr:nvPicPr>
        <xdr:cNvPr id="9182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78</xdr:row>
      <xdr:rowOff>0</xdr:rowOff>
    </xdr:from>
    <xdr:to>
      <xdr:col>17</xdr:col>
      <xdr:colOff>371475</xdr:colOff>
      <xdr:row>78</xdr:row>
      <xdr:rowOff>9525</xdr:rowOff>
    </xdr:to>
    <xdr:pic>
      <xdr:nvPicPr>
        <xdr:cNvPr id="9183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78</xdr:row>
      <xdr:rowOff>0</xdr:rowOff>
    </xdr:from>
    <xdr:to>
      <xdr:col>17</xdr:col>
      <xdr:colOff>390525</xdr:colOff>
      <xdr:row>78</xdr:row>
      <xdr:rowOff>9525</xdr:rowOff>
    </xdr:to>
    <xdr:pic>
      <xdr:nvPicPr>
        <xdr:cNvPr id="9184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78</xdr:row>
      <xdr:rowOff>0</xdr:rowOff>
    </xdr:from>
    <xdr:to>
      <xdr:col>17</xdr:col>
      <xdr:colOff>409575</xdr:colOff>
      <xdr:row>78</xdr:row>
      <xdr:rowOff>9525</xdr:rowOff>
    </xdr:to>
    <xdr:pic>
      <xdr:nvPicPr>
        <xdr:cNvPr id="9185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78</xdr:row>
      <xdr:rowOff>0</xdr:rowOff>
    </xdr:from>
    <xdr:to>
      <xdr:col>17</xdr:col>
      <xdr:colOff>428625</xdr:colOff>
      <xdr:row>78</xdr:row>
      <xdr:rowOff>9525</xdr:rowOff>
    </xdr:to>
    <xdr:pic>
      <xdr:nvPicPr>
        <xdr:cNvPr id="9186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78</xdr:row>
      <xdr:rowOff>0</xdr:rowOff>
    </xdr:from>
    <xdr:to>
      <xdr:col>17</xdr:col>
      <xdr:colOff>447675</xdr:colOff>
      <xdr:row>78</xdr:row>
      <xdr:rowOff>9525</xdr:rowOff>
    </xdr:to>
    <xdr:pic>
      <xdr:nvPicPr>
        <xdr:cNvPr id="9187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78</xdr:row>
      <xdr:rowOff>0</xdr:rowOff>
    </xdr:from>
    <xdr:to>
      <xdr:col>17</xdr:col>
      <xdr:colOff>466725</xdr:colOff>
      <xdr:row>78</xdr:row>
      <xdr:rowOff>9525</xdr:rowOff>
    </xdr:to>
    <xdr:pic>
      <xdr:nvPicPr>
        <xdr:cNvPr id="9188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78</xdr:row>
      <xdr:rowOff>0</xdr:rowOff>
    </xdr:from>
    <xdr:to>
      <xdr:col>17</xdr:col>
      <xdr:colOff>485775</xdr:colOff>
      <xdr:row>78</xdr:row>
      <xdr:rowOff>9525</xdr:rowOff>
    </xdr:to>
    <xdr:pic>
      <xdr:nvPicPr>
        <xdr:cNvPr id="9189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78</xdr:row>
      <xdr:rowOff>0</xdr:rowOff>
    </xdr:from>
    <xdr:to>
      <xdr:col>17</xdr:col>
      <xdr:colOff>504825</xdr:colOff>
      <xdr:row>78</xdr:row>
      <xdr:rowOff>9525</xdr:rowOff>
    </xdr:to>
    <xdr:pic>
      <xdr:nvPicPr>
        <xdr:cNvPr id="9190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78</xdr:row>
      <xdr:rowOff>0</xdr:rowOff>
    </xdr:from>
    <xdr:to>
      <xdr:col>17</xdr:col>
      <xdr:colOff>523875</xdr:colOff>
      <xdr:row>78</xdr:row>
      <xdr:rowOff>9525</xdr:rowOff>
    </xdr:to>
    <xdr:pic>
      <xdr:nvPicPr>
        <xdr:cNvPr id="9191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78</xdr:row>
      <xdr:rowOff>0</xdr:rowOff>
    </xdr:from>
    <xdr:to>
      <xdr:col>17</xdr:col>
      <xdr:colOff>542925</xdr:colOff>
      <xdr:row>78</xdr:row>
      <xdr:rowOff>9525</xdr:rowOff>
    </xdr:to>
    <xdr:pic>
      <xdr:nvPicPr>
        <xdr:cNvPr id="9192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78</xdr:row>
      <xdr:rowOff>0</xdr:rowOff>
    </xdr:from>
    <xdr:to>
      <xdr:col>17</xdr:col>
      <xdr:colOff>561975</xdr:colOff>
      <xdr:row>78</xdr:row>
      <xdr:rowOff>9525</xdr:rowOff>
    </xdr:to>
    <xdr:pic>
      <xdr:nvPicPr>
        <xdr:cNvPr id="9193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78</xdr:row>
      <xdr:rowOff>0</xdr:rowOff>
    </xdr:from>
    <xdr:to>
      <xdr:col>17</xdr:col>
      <xdr:colOff>581025</xdr:colOff>
      <xdr:row>78</xdr:row>
      <xdr:rowOff>9525</xdr:rowOff>
    </xdr:to>
    <xdr:pic>
      <xdr:nvPicPr>
        <xdr:cNvPr id="9194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78</xdr:row>
      <xdr:rowOff>0</xdr:rowOff>
    </xdr:from>
    <xdr:to>
      <xdr:col>17</xdr:col>
      <xdr:colOff>600075</xdr:colOff>
      <xdr:row>78</xdr:row>
      <xdr:rowOff>9525</xdr:rowOff>
    </xdr:to>
    <xdr:pic>
      <xdr:nvPicPr>
        <xdr:cNvPr id="9195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78</xdr:row>
      <xdr:rowOff>0</xdr:rowOff>
    </xdr:from>
    <xdr:to>
      <xdr:col>17</xdr:col>
      <xdr:colOff>619125</xdr:colOff>
      <xdr:row>78</xdr:row>
      <xdr:rowOff>9525</xdr:rowOff>
    </xdr:to>
    <xdr:pic>
      <xdr:nvPicPr>
        <xdr:cNvPr id="9196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78</xdr:row>
      <xdr:rowOff>0</xdr:rowOff>
    </xdr:from>
    <xdr:to>
      <xdr:col>17</xdr:col>
      <xdr:colOff>638175</xdr:colOff>
      <xdr:row>78</xdr:row>
      <xdr:rowOff>9525</xdr:rowOff>
    </xdr:to>
    <xdr:pic>
      <xdr:nvPicPr>
        <xdr:cNvPr id="9197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78</xdr:row>
      <xdr:rowOff>0</xdr:rowOff>
    </xdr:from>
    <xdr:to>
      <xdr:col>17</xdr:col>
      <xdr:colOff>657225</xdr:colOff>
      <xdr:row>78</xdr:row>
      <xdr:rowOff>9525</xdr:rowOff>
    </xdr:to>
    <xdr:pic>
      <xdr:nvPicPr>
        <xdr:cNvPr id="9198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78</xdr:row>
      <xdr:rowOff>0</xdr:rowOff>
    </xdr:from>
    <xdr:to>
      <xdr:col>17</xdr:col>
      <xdr:colOff>676275</xdr:colOff>
      <xdr:row>78</xdr:row>
      <xdr:rowOff>9525</xdr:rowOff>
    </xdr:to>
    <xdr:pic>
      <xdr:nvPicPr>
        <xdr:cNvPr id="9199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78</xdr:row>
      <xdr:rowOff>0</xdr:rowOff>
    </xdr:from>
    <xdr:to>
      <xdr:col>17</xdr:col>
      <xdr:colOff>695325</xdr:colOff>
      <xdr:row>78</xdr:row>
      <xdr:rowOff>9525</xdr:rowOff>
    </xdr:to>
    <xdr:pic>
      <xdr:nvPicPr>
        <xdr:cNvPr id="9200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78</xdr:row>
      <xdr:rowOff>0</xdr:rowOff>
    </xdr:from>
    <xdr:to>
      <xdr:col>17</xdr:col>
      <xdr:colOff>714375</xdr:colOff>
      <xdr:row>78</xdr:row>
      <xdr:rowOff>9525</xdr:rowOff>
    </xdr:to>
    <xdr:pic>
      <xdr:nvPicPr>
        <xdr:cNvPr id="9201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78</xdr:row>
      <xdr:rowOff>0</xdr:rowOff>
    </xdr:from>
    <xdr:to>
      <xdr:col>17</xdr:col>
      <xdr:colOff>733425</xdr:colOff>
      <xdr:row>78</xdr:row>
      <xdr:rowOff>9525</xdr:rowOff>
    </xdr:to>
    <xdr:pic>
      <xdr:nvPicPr>
        <xdr:cNvPr id="9202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78</xdr:row>
      <xdr:rowOff>0</xdr:rowOff>
    </xdr:from>
    <xdr:to>
      <xdr:col>17</xdr:col>
      <xdr:colOff>752475</xdr:colOff>
      <xdr:row>78</xdr:row>
      <xdr:rowOff>9525</xdr:rowOff>
    </xdr:to>
    <xdr:pic>
      <xdr:nvPicPr>
        <xdr:cNvPr id="9203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204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205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206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207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208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209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210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211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212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213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214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215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216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217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218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219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220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221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222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223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224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225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226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227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228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229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230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231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232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233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234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235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236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237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238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239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240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241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9242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9243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244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245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246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247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248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249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250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251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252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253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254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255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256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257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258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259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260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261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262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263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264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265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266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26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26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26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27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27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27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27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27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27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27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27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27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27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28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28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928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928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928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28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28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28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28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28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29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29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29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29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29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29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29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29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29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29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30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30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30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30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30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30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30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30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30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30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31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31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31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31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31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31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31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31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31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31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32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32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32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932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932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932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326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327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328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329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330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331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332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333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334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335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336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337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338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339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340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341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342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343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344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345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346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347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348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349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350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351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352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353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354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355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356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357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358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359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360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361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362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363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9364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9365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9366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9367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9368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9369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9370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9371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9372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9373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9374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9375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9376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9377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9378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9379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9380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9381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9382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9383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9384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9385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9386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9387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9388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9389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9390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9391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9392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9393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9394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395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396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397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398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399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400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401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402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403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404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405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406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407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408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409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410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411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412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413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414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415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416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417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418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419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420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421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422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423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424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425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426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427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428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429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430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431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432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433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434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435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436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437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438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439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440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441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442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443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444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9445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9446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9447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9448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9449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9450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9451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9452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9453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9454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9455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9456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9457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9458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9459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9460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9461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9462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9463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9464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9465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9466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9467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9468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9469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9470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9471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9472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9473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9474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9475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9525</xdr:colOff>
      <xdr:row>59</xdr:row>
      <xdr:rowOff>9525</xdr:rowOff>
    </xdr:to>
    <xdr:pic>
      <xdr:nvPicPr>
        <xdr:cNvPr id="947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59</xdr:row>
      <xdr:rowOff>0</xdr:rowOff>
    </xdr:from>
    <xdr:to>
      <xdr:col>17</xdr:col>
      <xdr:colOff>28575</xdr:colOff>
      <xdr:row>59</xdr:row>
      <xdr:rowOff>9525</xdr:rowOff>
    </xdr:to>
    <xdr:pic>
      <xdr:nvPicPr>
        <xdr:cNvPr id="947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59</xdr:row>
      <xdr:rowOff>0</xdr:rowOff>
    </xdr:from>
    <xdr:to>
      <xdr:col>17</xdr:col>
      <xdr:colOff>47625</xdr:colOff>
      <xdr:row>59</xdr:row>
      <xdr:rowOff>9525</xdr:rowOff>
    </xdr:to>
    <xdr:pic>
      <xdr:nvPicPr>
        <xdr:cNvPr id="947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59</xdr:row>
      <xdr:rowOff>0</xdr:rowOff>
    </xdr:from>
    <xdr:to>
      <xdr:col>17</xdr:col>
      <xdr:colOff>66675</xdr:colOff>
      <xdr:row>59</xdr:row>
      <xdr:rowOff>9525</xdr:rowOff>
    </xdr:to>
    <xdr:pic>
      <xdr:nvPicPr>
        <xdr:cNvPr id="947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59</xdr:row>
      <xdr:rowOff>0</xdr:rowOff>
    </xdr:from>
    <xdr:to>
      <xdr:col>17</xdr:col>
      <xdr:colOff>85725</xdr:colOff>
      <xdr:row>59</xdr:row>
      <xdr:rowOff>9525</xdr:rowOff>
    </xdr:to>
    <xdr:pic>
      <xdr:nvPicPr>
        <xdr:cNvPr id="948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59</xdr:row>
      <xdr:rowOff>0</xdr:rowOff>
    </xdr:from>
    <xdr:to>
      <xdr:col>17</xdr:col>
      <xdr:colOff>104775</xdr:colOff>
      <xdr:row>59</xdr:row>
      <xdr:rowOff>9525</xdr:rowOff>
    </xdr:to>
    <xdr:pic>
      <xdr:nvPicPr>
        <xdr:cNvPr id="948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59</xdr:row>
      <xdr:rowOff>0</xdr:rowOff>
    </xdr:from>
    <xdr:to>
      <xdr:col>17</xdr:col>
      <xdr:colOff>123825</xdr:colOff>
      <xdr:row>59</xdr:row>
      <xdr:rowOff>9525</xdr:rowOff>
    </xdr:to>
    <xdr:pic>
      <xdr:nvPicPr>
        <xdr:cNvPr id="948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59</xdr:row>
      <xdr:rowOff>0</xdr:rowOff>
    </xdr:from>
    <xdr:to>
      <xdr:col>17</xdr:col>
      <xdr:colOff>142875</xdr:colOff>
      <xdr:row>59</xdr:row>
      <xdr:rowOff>9525</xdr:rowOff>
    </xdr:to>
    <xdr:pic>
      <xdr:nvPicPr>
        <xdr:cNvPr id="948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59</xdr:row>
      <xdr:rowOff>0</xdr:rowOff>
    </xdr:from>
    <xdr:to>
      <xdr:col>17</xdr:col>
      <xdr:colOff>161925</xdr:colOff>
      <xdr:row>59</xdr:row>
      <xdr:rowOff>9525</xdr:rowOff>
    </xdr:to>
    <xdr:pic>
      <xdr:nvPicPr>
        <xdr:cNvPr id="948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59</xdr:row>
      <xdr:rowOff>0</xdr:rowOff>
    </xdr:from>
    <xdr:to>
      <xdr:col>17</xdr:col>
      <xdr:colOff>180975</xdr:colOff>
      <xdr:row>59</xdr:row>
      <xdr:rowOff>9525</xdr:rowOff>
    </xdr:to>
    <xdr:pic>
      <xdr:nvPicPr>
        <xdr:cNvPr id="9485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59</xdr:row>
      <xdr:rowOff>0</xdr:rowOff>
    </xdr:from>
    <xdr:to>
      <xdr:col>17</xdr:col>
      <xdr:colOff>200025</xdr:colOff>
      <xdr:row>59</xdr:row>
      <xdr:rowOff>9525</xdr:rowOff>
    </xdr:to>
    <xdr:pic>
      <xdr:nvPicPr>
        <xdr:cNvPr id="9486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59</xdr:row>
      <xdr:rowOff>0</xdr:rowOff>
    </xdr:from>
    <xdr:to>
      <xdr:col>17</xdr:col>
      <xdr:colOff>219075</xdr:colOff>
      <xdr:row>59</xdr:row>
      <xdr:rowOff>9525</xdr:rowOff>
    </xdr:to>
    <xdr:pic>
      <xdr:nvPicPr>
        <xdr:cNvPr id="9487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59</xdr:row>
      <xdr:rowOff>0</xdr:rowOff>
    </xdr:from>
    <xdr:to>
      <xdr:col>17</xdr:col>
      <xdr:colOff>238125</xdr:colOff>
      <xdr:row>59</xdr:row>
      <xdr:rowOff>9525</xdr:rowOff>
    </xdr:to>
    <xdr:pic>
      <xdr:nvPicPr>
        <xdr:cNvPr id="9488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59</xdr:row>
      <xdr:rowOff>0</xdr:rowOff>
    </xdr:from>
    <xdr:to>
      <xdr:col>17</xdr:col>
      <xdr:colOff>257175</xdr:colOff>
      <xdr:row>59</xdr:row>
      <xdr:rowOff>9525</xdr:rowOff>
    </xdr:to>
    <xdr:pic>
      <xdr:nvPicPr>
        <xdr:cNvPr id="9489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59</xdr:row>
      <xdr:rowOff>0</xdr:rowOff>
    </xdr:from>
    <xdr:to>
      <xdr:col>17</xdr:col>
      <xdr:colOff>276225</xdr:colOff>
      <xdr:row>59</xdr:row>
      <xdr:rowOff>9525</xdr:rowOff>
    </xdr:to>
    <xdr:pic>
      <xdr:nvPicPr>
        <xdr:cNvPr id="9490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59</xdr:row>
      <xdr:rowOff>0</xdr:rowOff>
    </xdr:from>
    <xdr:to>
      <xdr:col>17</xdr:col>
      <xdr:colOff>295275</xdr:colOff>
      <xdr:row>59</xdr:row>
      <xdr:rowOff>9525</xdr:rowOff>
    </xdr:to>
    <xdr:pic>
      <xdr:nvPicPr>
        <xdr:cNvPr id="9491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59</xdr:row>
      <xdr:rowOff>0</xdr:rowOff>
    </xdr:from>
    <xdr:to>
      <xdr:col>17</xdr:col>
      <xdr:colOff>314325</xdr:colOff>
      <xdr:row>59</xdr:row>
      <xdr:rowOff>9525</xdr:rowOff>
    </xdr:to>
    <xdr:pic>
      <xdr:nvPicPr>
        <xdr:cNvPr id="9492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59</xdr:row>
      <xdr:rowOff>0</xdr:rowOff>
    </xdr:from>
    <xdr:to>
      <xdr:col>17</xdr:col>
      <xdr:colOff>333375</xdr:colOff>
      <xdr:row>59</xdr:row>
      <xdr:rowOff>9525</xdr:rowOff>
    </xdr:to>
    <xdr:pic>
      <xdr:nvPicPr>
        <xdr:cNvPr id="9493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59</xdr:row>
      <xdr:rowOff>0</xdr:rowOff>
    </xdr:from>
    <xdr:to>
      <xdr:col>17</xdr:col>
      <xdr:colOff>352425</xdr:colOff>
      <xdr:row>59</xdr:row>
      <xdr:rowOff>9525</xdr:rowOff>
    </xdr:to>
    <xdr:pic>
      <xdr:nvPicPr>
        <xdr:cNvPr id="9494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59</xdr:row>
      <xdr:rowOff>0</xdr:rowOff>
    </xdr:from>
    <xdr:to>
      <xdr:col>17</xdr:col>
      <xdr:colOff>371475</xdr:colOff>
      <xdr:row>59</xdr:row>
      <xdr:rowOff>9525</xdr:rowOff>
    </xdr:to>
    <xdr:pic>
      <xdr:nvPicPr>
        <xdr:cNvPr id="9495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59</xdr:row>
      <xdr:rowOff>0</xdr:rowOff>
    </xdr:from>
    <xdr:to>
      <xdr:col>17</xdr:col>
      <xdr:colOff>390525</xdr:colOff>
      <xdr:row>59</xdr:row>
      <xdr:rowOff>9525</xdr:rowOff>
    </xdr:to>
    <xdr:pic>
      <xdr:nvPicPr>
        <xdr:cNvPr id="9496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59</xdr:row>
      <xdr:rowOff>0</xdr:rowOff>
    </xdr:from>
    <xdr:to>
      <xdr:col>17</xdr:col>
      <xdr:colOff>409575</xdr:colOff>
      <xdr:row>59</xdr:row>
      <xdr:rowOff>9525</xdr:rowOff>
    </xdr:to>
    <xdr:pic>
      <xdr:nvPicPr>
        <xdr:cNvPr id="9497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59</xdr:row>
      <xdr:rowOff>0</xdr:rowOff>
    </xdr:from>
    <xdr:to>
      <xdr:col>17</xdr:col>
      <xdr:colOff>428625</xdr:colOff>
      <xdr:row>59</xdr:row>
      <xdr:rowOff>9525</xdr:rowOff>
    </xdr:to>
    <xdr:pic>
      <xdr:nvPicPr>
        <xdr:cNvPr id="9498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59</xdr:row>
      <xdr:rowOff>0</xdr:rowOff>
    </xdr:from>
    <xdr:to>
      <xdr:col>17</xdr:col>
      <xdr:colOff>447675</xdr:colOff>
      <xdr:row>59</xdr:row>
      <xdr:rowOff>9525</xdr:rowOff>
    </xdr:to>
    <xdr:pic>
      <xdr:nvPicPr>
        <xdr:cNvPr id="9499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59</xdr:row>
      <xdr:rowOff>0</xdr:rowOff>
    </xdr:from>
    <xdr:to>
      <xdr:col>17</xdr:col>
      <xdr:colOff>466725</xdr:colOff>
      <xdr:row>59</xdr:row>
      <xdr:rowOff>9525</xdr:rowOff>
    </xdr:to>
    <xdr:pic>
      <xdr:nvPicPr>
        <xdr:cNvPr id="9500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59</xdr:row>
      <xdr:rowOff>0</xdr:rowOff>
    </xdr:from>
    <xdr:to>
      <xdr:col>17</xdr:col>
      <xdr:colOff>485775</xdr:colOff>
      <xdr:row>59</xdr:row>
      <xdr:rowOff>9525</xdr:rowOff>
    </xdr:to>
    <xdr:pic>
      <xdr:nvPicPr>
        <xdr:cNvPr id="9501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59</xdr:row>
      <xdr:rowOff>0</xdr:rowOff>
    </xdr:from>
    <xdr:to>
      <xdr:col>17</xdr:col>
      <xdr:colOff>504825</xdr:colOff>
      <xdr:row>59</xdr:row>
      <xdr:rowOff>9525</xdr:rowOff>
    </xdr:to>
    <xdr:pic>
      <xdr:nvPicPr>
        <xdr:cNvPr id="9502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59</xdr:row>
      <xdr:rowOff>0</xdr:rowOff>
    </xdr:from>
    <xdr:to>
      <xdr:col>17</xdr:col>
      <xdr:colOff>523875</xdr:colOff>
      <xdr:row>59</xdr:row>
      <xdr:rowOff>9525</xdr:rowOff>
    </xdr:to>
    <xdr:pic>
      <xdr:nvPicPr>
        <xdr:cNvPr id="9503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59</xdr:row>
      <xdr:rowOff>0</xdr:rowOff>
    </xdr:from>
    <xdr:to>
      <xdr:col>17</xdr:col>
      <xdr:colOff>542925</xdr:colOff>
      <xdr:row>59</xdr:row>
      <xdr:rowOff>9525</xdr:rowOff>
    </xdr:to>
    <xdr:pic>
      <xdr:nvPicPr>
        <xdr:cNvPr id="9504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59</xdr:row>
      <xdr:rowOff>0</xdr:rowOff>
    </xdr:from>
    <xdr:to>
      <xdr:col>17</xdr:col>
      <xdr:colOff>561975</xdr:colOff>
      <xdr:row>59</xdr:row>
      <xdr:rowOff>9525</xdr:rowOff>
    </xdr:to>
    <xdr:pic>
      <xdr:nvPicPr>
        <xdr:cNvPr id="9505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59</xdr:row>
      <xdr:rowOff>0</xdr:rowOff>
    </xdr:from>
    <xdr:to>
      <xdr:col>17</xdr:col>
      <xdr:colOff>581025</xdr:colOff>
      <xdr:row>59</xdr:row>
      <xdr:rowOff>9525</xdr:rowOff>
    </xdr:to>
    <xdr:pic>
      <xdr:nvPicPr>
        <xdr:cNvPr id="9506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59</xdr:row>
      <xdr:rowOff>0</xdr:rowOff>
    </xdr:from>
    <xdr:to>
      <xdr:col>17</xdr:col>
      <xdr:colOff>600075</xdr:colOff>
      <xdr:row>59</xdr:row>
      <xdr:rowOff>9525</xdr:rowOff>
    </xdr:to>
    <xdr:pic>
      <xdr:nvPicPr>
        <xdr:cNvPr id="9507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59</xdr:row>
      <xdr:rowOff>0</xdr:rowOff>
    </xdr:from>
    <xdr:to>
      <xdr:col>17</xdr:col>
      <xdr:colOff>619125</xdr:colOff>
      <xdr:row>59</xdr:row>
      <xdr:rowOff>9525</xdr:rowOff>
    </xdr:to>
    <xdr:pic>
      <xdr:nvPicPr>
        <xdr:cNvPr id="9508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59</xdr:row>
      <xdr:rowOff>0</xdr:rowOff>
    </xdr:from>
    <xdr:to>
      <xdr:col>17</xdr:col>
      <xdr:colOff>638175</xdr:colOff>
      <xdr:row>59</xdr:row>
      <xdr:rowOff>9525</xdr:rowOff>
    </xdr:to>
    <xdr:pic>
      <xdr:nvPicPr>
        <xdr:cNvPr id="9509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59</xdr:row>
      <xdr:rowOff>0</xdr:rowOff>
    </xdr:from>
    <xdr:to>
      <xdr:col>17</xdr:col>
      <xdr:colOff>657225</xdr:colOff>
      <xdr:row>59</xdr:row>
      <xdr:rowOff>9525</xdr:rowOff>
    </xdr:to>
    <xdr:pic>
      <xdr:nvPicPr>
        <xdr:cNvPr id="9510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59</xdr:row>
      <xdr:rowOff>0</xdr:rowOff>
    </xdr:from>
    <xdr:to>
      <xdr:col>17</xdr:col>
      <xdr:colOff>676275</xdr:colOff>
      <xdr:row>59</xdr:row>
      <xdr:rowOff>9525</xdr:rowOff>
    </xdr:to>
    <xdr:pic>
      <xdr:nvPicPr>
        <xdr:cNvPr id="9511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59</xdr:row>
      <xdr:rowOff>0</xdr:rowOff>
    </xdr:from>
    <xdr:to>
      <xdr:col>17</xdr:col>
      <xdr:colOff>695325</xdr:colOff>
      <xdr:row>59</xdr:row>
      <xdr:rowOff>9525</xdr:rowOff>
    </xdr:to>
    <xdr:pic>
      <xdr:nvPicPr>
        <xdr:cNvPr id="9512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59</xdr:row>
      <xdr:rowOff>0</xdr:rowOff>
    </xdr:from>
    <xdr:to>
      <xdr:col>17</xdr:col>
      <xdr:colOff>714375</xdr:colOff>
      <xdr:row>59</xdr:row>
      <xdr:rowOff>9525</xdr:rowOff>
    </xdr:to>
    <xdr:pic>
      <xdr:nvPicPr>
        <xdr:cNvPr id="9513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59</xdr:row>
      <xdr:rowOff>0</xdr:rowOff>
    </xdr:from>
    <xdr:to>
      <xdr:col>17</xdr:col>
      <xdr:colOff>733425</xdr:colOff>
      <xdr:row>59</xdr:row>
      <xdr:rowOff>9525</xdr:rowOff>
    </xdr:to>
    <xdr:pic>
      <xdr:nvPicPr>
        <xdr:cNvPr id="9514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59</xdr:row>
      <xdr:rowOff>0</xdr:rowOff>
    </xdr:from>
    <xdr:to>
      <xdr:col>17</xdr:col>
      <xdr:colOff>752475</xdr:colOff>
      <xdr:row>59</xdr:row>
      <xdr:rowOff>9525</xdr:rowOff>
    </xdr:to>
    <xdr:pic>
      <xdr:nvPicPr>
        <xdr:cNvPr id="9515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59</xdr:row>
      <xdr:rowOff>0</xdr:rowOff>
    </xdr:from>
    <xdr:to>
      <xdr:col>17</xdr:col>
      <xdr:colOff>771525</xdr:colOff>
      <xdr:row>59</xdr:row>
      <xdr:rowOff>9525</xdr:rowOff>
    </xdr:to>
    <xdr:pic>
      <xdr:nvPicPr>
        <xdr:cNvPr id="9516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59</xdr:row>
      <xdr:rowOff>0</xdr:rowOff>
    </xdr:from>
    <xdr:to>
      <xdr:col>17</xdr:col>
      <xdr:colOff>790575</xdr:colOff>
      <xdr:row>59</xdr:row>
      <xdr:rowOff>9525</xdr:rowOff>
    </xdr:to>
    <xdr:pic>
      <xdr:nvPicPr>
        <xdr:cNvPr id="9517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59</xdr:row>
      <xdr:rowOff>0</xdr:rowOff>
    </xdr:from>
    <xdr:to>
      <xdr:col>17</xdr:col>
      <xdr:colOff>809625</xdr:colOff>
      <xdr:row>59</xdr:row>
      <xdr:rowOff>9525</xdr:rowOff>
    </xdr:to>
    <xdr:pic>
      <xdr:nvPicPr>
        <xdr:cNvPr id="9518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59</xdr:row>
      <xdr:rowOff>0</xdr:rowOff>
    </xdr:from>
    <xdr:to>
      <xdr:col>17</xdr:col>
      <xdr:colOff>828675</xdr:colOff>
      <xdr:row>59</xdr:row>
      <xdr:rowOff>9525</xdr:rowOff>
    </xdr:to>
    <xdr:pic>
      <xdr:nvPicPr>
        <xdr:cNvPr id="9519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59</xdr:row>
      <xdr:rowOff>0</xdr:rowOff>
    </xdr:from>
    <xdr:to>
      <xdr:col>17</xdr:col>
      <xdr:colOff>847725</xdr:colOff>
      <xdr:row>59</xdr:row>
      <xdr:rowOff>9525</xdr:rowOff>
    </xdr:to>
    <xdr:pic>
      <xdr:nvPicPr>
        <xdr:cNvPr id="9520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59</xdr:row>
      <xdr:rowOff>0</xdr:rowOff>
    </xdr:from>
    <xdr:to>
      <xdr:col>17</xdr:col>
      <xdr:colOff>866775</xdr:colOff>
      <xdr:row>59</xdr:row>
      <xdr:rowOff>9525</xdr:rowOff>
    </xdr:to>
    <xdr:pic>
      <xdr:nvPicPr>
        <xdr:cNvPr id="9521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59</xdr:row>
      <xdr:rowOff>0</xdr:rowOff>
    </xdr:from>
    <xdr:to>
      <xdr:col>17</xdr:col>
      <xdr:colOff>885825</xdr:colOff>
      <xdr:row>59</xdr:row>
      <xdr:rowOff>9525</xdr:rowOff>
    </xdr:to>
    <xdr:pic>
      <xdr:nvPicPr>
        <xdr:cNvPr id="9522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59</xdr:row>
      <xdr:rowOff>0</xdr:rowOff>
    </xdr:from>
    <xdr:to>
      <xdr:col>17</xdr:col>
      <xdr:colOff>904875</xdr:colOff>
      <xdr:row>59</xdr:row>
      <xdr:rowOff>9525</xdr:rowOff>
    </xdr:to>
    <xdr:pic>
      <xdr:nvPicPr>
        <xdr:cNvPr id="9523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59</xdr:row>
      <xdr:rowOff>0</xdr:rowOff>
    </xdr:from>
    <xdr:to>
      <xdr:col>17</xdr:col>
      <xdr:colOff>923925</xdr:colOff>
      <xdr:row>59</xdr:row>
      <xdr:rowOff>9525</xdr:rowOff>
    </xdr:to>
    <xdr:pic>
      <xdr:nvPicPr>
        <xdr:cNvPr id="9524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59</xdr:row>
      <xdr:rowOff>0</xdr:rowOff>
    </xdr:from>
    <xdr:to>
      <xdr:col>17</xdr:col>
      <xdr:colOff>942975</xdr:colOff>
      <xdr:row>59</xdr:row>
      <xdr:rowOff>9525</xdr:rowOff>
    </xdr:to>
    <xdr:pic>
      <xdr:nvPicPr>
        <xdr:cNvPr id="9525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59</xdr:row>
      <xdr:rowOff>0</xdr:rowOff>
    </xdr:from>
    <xdr:to>
      <xdr:col>17</xdr:col>
      <xdr:colOff>962025</xdr:colOff>
      <xdr:row>59</xdr:row>
      <xdr:rowOff>9525</xdr:rowOff>
    </xdr:to>
    <xdr:pic>
      <xdr:nvPicPr>
        <xdr:cNvPr id="9526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59</xdr:row>
      <xdr:rowOff>0</xdr:rowOff>
    </xdr:from>
    <xdr:to>
      <xdr:col>17</xdr:col>
      <xdr:colOff>981075</xdr:colOff>
      <xdr:row>59</xdr:row>
      <xdr:rowOff>9525</xdr:rowOff>
    </xdr:to>
    <xdr:pic>
      <xdr:nvPicPr>
        <xdr:cNvPr id="9527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59</xdr:row>
      <xdr:rowOff>0</xdr:rowOff>
    </xdr:from>
    <xdr:to>
      <xdr:col>17</xdr:col>
      <xdr:colOff>1000125</xdr:colOff>
      <xdr:row>59</xdr:row>
      <xdr:rowOff>9525</xdr:rowOff>
    </xdr:to>
    <xdr:pic>
      <xdr:nvPicPr>
        <xdr:cNvPr id="9528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59</xdr:row>
      <xdr:rowOff>0</xdr:rowOff>
    </xdr:from>
    <xdr:to>
      <xdr:col>17</xdr:col>
      <xdr:colOff>1019175</xdr:colOff>
      <xdr:row>59</xdr:row>
      <xdr:rowOff>9525</xdr:rowOff>
    </xdr:to>
    <xdr:pic>
      <xdr:nvPicPr>
        <xdr:cNvPr id="9529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59</xdr:row>
      <xdr:rowOff>0</xdr:rowOff>
    </xdr:from>
    <xdr:to>
      <xdr:col>17</xdr:col>
      <xdr:colOff>1038225</xdr:colOff>
      <xdr:row>59</xdr:row>
      <xdr:rowOff>9525</xdr:rowOff>
    </xdr:to>
    <xdr:pic>
      <xdr:nvPicPr>
        <xdr:cNvPr id="9530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59</xdr:row>
      <xdr:rowOff>0</xdr:rowOff>
    </xdr:from>
    <xdr:to>
      <xdr:col>17</xdr:col>
      <xdr:colOff>1057275</xdr:colOff>
      <xdr:row>59</xdr:row>
      <xdr:rowOff>9525</xdr:rowOff>
    </xdr:to>
    <xdr:pic>
      <xdr:nvPicPr>
        <xdr:cNvPr id="9531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59</xdr:row>
      <xdr:rowOff>0</xdr:rowOff>
    </xdr:from>
    <xdr:to>
      <xdr:col>17</xdr:col>
      <xdr:colOff>1076325</xdr:colOff>
      <xdr:row>59</xdr:row>
      <xdr:rowOff>9525</xdr:rowOff>
    </xdr:to>
    <xdr:pic>
      <xdr:nvPicPr>
        <xdr:cNvPr id="9532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59</xdr:row>
      <xdr:rowOff>0</xdr:rowOff>
    </xdr:from>
    <xdr:to>
      <xdr:col>17</xdr:col>
      <xdr:colOff>1095375</xdr:colOff>
      <xdr:row>59</xdr:row>
      <xdr:rowOff>9525</xdr:rowOff>
    </xdr:to>
    <xdr:pic>
      <xdr:nvPicPr>
        <xdr:cNvPr id="9533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59</xdr:row>
      <xdr:rowOff>0</xdr:rowOff>
    </xdr:from>
    <xdr:to>
      <xdr:col>17</xdr:col>
      <xdr:colOff>1114425</xdr:colOff>
      <xdr:row>59</xdr:row>
      <xdr:rowOff>9525</xdr:rowOff>
    </xdr:to>
    <xdr:pic>
      <xdr:nvPicPr>
        <xdr:cNvPr id="9534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59</xdr:row>
      <xdr:rowOff>0</xdr:rowOff>
    </xdr:from>
    <xdr:to>
      <xdr:col>17</xdr:col>
      <xdr:colOff>1133475</xdr:colOff>
      <xdr:row>59</xdr:row>
      <xdr:rowOff>9525</xdr:rowOff>
    </xdr:to>
    <xdr:pic>
      <xdr:nvPicPr>
        <xdr:cNvPr id="9535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59</xdr:row>
      <xdr:rowOff>0</xdr:rowOff>
    </xdr:from>
    <xdr:to>
      <xdr:col>17</xdr:col>
      <xdr:colOff>1152525</xdr:colOff>
      <xdr:row>59</xdr:row>
      <xdr:rowOff>9525</xdr:rowOff>
    </xdr:to>
    <xdr:pic>
      <xdr:nvPicPr>
        <xdr:cNvPr id="9536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59</xdr:row>
      <xdr:rowOff>0</xdr:rowOff>
    </xdr:from>
    <xdr:to>
      <xdr:col>17</xdr:col>
      <xdr:colOff>1171575</xdr:colOff>
      <xdr:row>59</xdr:row>
      <xdr:rowOff>9525</xdr:rowOff>
    </xdr:to>
    <xdr:pic>
      <xdr:nvPicPr>
        <xdr:cNvPr id="9537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59</xdr:row>
      <xdr:rowOff>0</xdr:rowOff>
    </xdr:from>
    <xdr:to>
      <xdr:col>17</xdr:col>
      <xdr:colOff>1190625</xdr:colOff>
      <xdr:row>59</xdr:row>
      <xdr:rowOff>9525</xdr:rowOff>
    </xdr:to>
    <xdr:pic>
      <xdr:nvPicPr>
        <xdr:cNvPr id="9538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59</xdr:row>
      <xdr:rowOff>0</xdr:rowOff>
    </xdr:from>
    <xdr:to>
      <xdr:col>17</xdr:col>
      <xdr:colOff>1209675</xdr:colOff>
      <xdr:row>59</xdr:row>
      <xdr:rowOff>9525</xdr:rowOff>
    </xdr:to>
    <xdr:pic>
      <xdr:nvPicPr>
        <xdr:cNvPr id="9539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59</xdr:row>
      <xdr:rowOff>0</xdr:rowOff>
    </xdr:from>
    <xdr:to>
      <xdr:col>17</xdr:col>
      <xdr:colOff>1228725</xdr:colOff>
      <xdr:row>59</xdr:row>
      <xdr:rowOff>9525</xdr:rowOff>
    </xdr:to>
    <xdr:pic>
      <xdr:nvPicPr>
        <xdr:cNvPr id="9540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59</xdr:row>
      <xdr:rowOff>0</xdr:rowOff>
    </xdr:from>
    <xdr:to>
      <xdr:col>17</xdr:col>
      <xdr:colOff>1247775</xdr:colOff>
      <xdr:row>59</xdr:row>
      <xdr:rowOff>9525</xdr:rowOff>
    </xdr:to>
    <xdr:pic>
      <xdr:nvPicPr>
        <xdr:cNvPr id="9541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59</xdr:row>
      <xdr:rowOff>0</xdr:rowOff>
    </xdr:from>
    <xdr:to>
      <xdr:col>17</xdr:col>
      <xdr:colOff>1266825</xdr:colOff>
      <xdr:row>59</xdr:row>
      <xdr:rowOff>9525</xdr:rowOff>
    </xdr:to>
    <xdr:pic>
      <xdr:nvPicPr>
        <xdr:cNvPr id="9542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59</xdr:row>
      <xdr:rowOff>0</xdr:rowOff>
    </xdr:from>
    <xdr:to>
      <xdr:col>17</xdr:col>
      <xdr:colOff>1285875</xdr:colOff>
      <xdr:row>59</xdr:row>
      <xdr:rowOff>9525</xdr:rowOff>
    </xdr:to>
    <xdr:pic>
      <xdr:nvPicPr>
        <xdr:cNvPr id="9543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59</xdr:row>
      <xdr:rowOff>0</xdr:rowOff>
    </xdr:from>
    <xdr:to>
      <xdr:col>17</xdr:col>
      <xdr:colOff>1304925</xdr:colOff>
      <xdr:row>59</xdr:row>
      <xdr:rowOff>9525</xdr:rowOff>
    </xdr:to>
    <xdr:pic>
      <xdr:nvPicPr>
        <xdr:cNvPr id="9544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59</xdr:row>
      <xdr:rowOff>0</xdr:rowOff>
    </xdr:from>
    <xdr:to>
      <xdr:col>17</xdr:col>
      <xdr:colOff>1323975</xdr:colOff>
      <xdr:row>59</xdr:row>
      <xdr:rowOff>9525</xdr:rowOff>
    </xdr:to>
    <xdr:pic>
      <xdr:nvPicPr>
        <xdr:cNvPr id="9545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59</xdr:row>
      <xdr:rowOff>0</xdr:rowOff>
    </xdr:from>
    <xdr:to>
      <xdr:col>17</xdr:col>
      <xdr:colOff>1343025</xdr:colOff>
      <xdr:row>59</xdr:row>
      <xdr:rowOff>9525</xdr:rowOff>
    </xdr:to>
    <xdr:pic>
      <xdr:nvPicPr>
        <xdr:cNvPr id="9546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59</xdr:row>
      <xdr:rowOff>0</xdr:rowOff>
    </xdr:from>
    <xdr:to>
      <xdr:col>17</xdr:col>
      <xdr:colOff>1362075</xdr:colOff>
      <xdr:row>59</xdr:row>
      <xdr:rowOff>9525</xdr:rowOff>
    </xdr:to>
    <xdr:pic>
      <xdr:nvPicPr>
        <xdr:cNvPr id="9547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59</xdr:row>
      <xdr:rowOff>0</xdr:rowOff>
    </xdr:from>
    <xdr:to>
      <xdr:col>17</xdr:col>
      <xdr:colOff>1381125</xdr:colOff>
      <xdr:row>59</xdr:row>
      <xdr:rowOff>9525</xdr:rowOff>
    </xdr:to>
    <xdr:pic>
      <xdr:nvPicPr>
        <xdr:cNvPr id="9548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59</xdr:row>
      <xdr:rowOff>0</xdr:rowOff>
    </xdr:from>
    <xdr:to>
      <xdr:col>17</xdr:col>
      <xdr:colOff>1400175</xdr:colOff>
      <xdr:row>59</xdr:row>
      <xdr:rowOff>9525</xdr:rowOff>
    </xdr:to>
    <xdr:pic>
      <xdr:nvPicPr>
        <xdr:cNvPr id="9549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59</xdr:row>
      <xdr:rowOff>0</xdr:rowOff>
    </xdr:from>
    <xdr:to>
      <xdr:col>18</xdr:col>
      <xdr:colOff>0</xdr:colOff>
      <xdr:row>59</xdr:row>
      <xdr:rowOff>9525</xdr:rowOff>
    </xdr:to>
    <xdr:pic>
      <xdr:nvPicPr>
        <xdr:cNvPr id="9550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9525</xdr:colOff>
      <xdr:row>128</xdr:row>
      <xdr:rowOff>9525</xdr:rowOff>
    </xdr:to>
    <xdr:pic>
      <xdr:nvPicPr>
        <xdr:cNvPr id="955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128</xdr:row>
      <xdr:rowOff>0</xdr:rowOff>
    </xdr:from>
    <xdr:to>
      <xdr:col>17</xdr:col>
      <xdr:colOff>28575</xdr:colOff>
      <xdr:row>128</xdr:row>
      <xdr:rowOff>9525</xdr:rowOff>
    </xdr:to>
    <xdr:pic>
      <xdr:nvPicPr>
        <xdr:cNvPr id="955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128</xdr:row>
      <xdr:rowOff>0</xdr:rowOff>
    </xdr:from>
    <xdr:to>
      <xdr:col>17</xdr:col>
      <xdr:colOff>47625</xdr:colOff>
      <xdr:row>128</xdr:row>
      <xdr:rowOff>9525</xdr:rowOff>
    </xdr:to>
    <xdr:pic>
      <xdr:nvPicPr>
        <xdr:cNvPr id="955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128</xdr:row>
      <xdr:rowOff>0</xdr:rowOff>
    </xdr:from>
    <xdr:to>
      <xdr:col>17</xdr:col>
      <xdr:colOff>66675</xdr:colOff>
      <xdr:row>128</xdr:row>
      <xdr:rowOff>9525</xdr:rowOff>
    </xdr:to>
    <xdr:pic>
      <xdr:nvPicPr>
        <xdr:cNvPr id="955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128</xdr:row>
      <xdr:rowOff>0</xdr:rowOff>
    </xdr:from>
    <xdr:to>
      <xdr:col>17</xdr:col>
      <xdr:colOff>85725</xdr:colOff>
      <xdr:row>128</xdr:row>
      <xdr:rowOff>9525</xdr:rowOff>
    </xdr:to>
    <xdr:pic>
      <xdr:nvPicPr>
        <xdr:cNvPr id="955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128</xdr:row>
      <xdr:rowOff>0</xdr:rowOff>
    </xdr:from>
    <xdr:to>
      <xdr:col>17</xdr:col>
      <xdr:colOff>104775</xdr:colOff>
      <xdr:row>128</xdr:row>
      <xdr:rowOff>9525</xdr:rowOff>
    </xdr:to>
    <xdr:pic>
      <xdr:nvPicPr>
        <xdr:cNvPr id="955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128</xdr:row>
      <xdr:rowOff>0</xdr:rowOff>
    </xdr:from>
    <xdr:to>
      <xdr:col>17</xdr:col>
      <xdr:colOff>123825</xdr:colOff>
      <xdr:row>128</xdr:row>
      <xdr:rowOff>9525</xdr:rowOff>
    </xdr:to>
    <xdr:pic>
      <xdr:nvPicPr>
        <xdr:cNvPr id="955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128</xdr:row>
      <xdr:rowOff>0</xdr:rowOff>
    </xdr:from>
    <xdr:to>
      <xdr:col>17</xdr:col>
      <xdr:colOff>142875</xdr:colOff>
      <xdr:row>128</xdr:row>
      <xdr:rowOff>9525</xdr:rowOff>
    </xdr:to>
    <xdr:pic>
      <xdr:nvPicPr>
        <xdr:cNvPr id="955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128</xdr:row>
      <xdr:rowOff>0</xdr:rowOff>
    </xdr:from>
    <xdr:to>
      <xdr:col>17</xdr:col>
      <xdr:colOff>161925</xdr:colOff>
      <xdr:row>128</xdr:row>
      <xdr:rowOff>9525</xdr:rowOff>
    </xdr:to>
    <xdr:pic>
      <xdr:nvPicPr>
        <xdr:cNvPr id="955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128</xdr:row>
      <xdr:rowOff>0</xdr:rowOff>
    </xdr:from>
    <xdr:to>
      <xdr:col>17</xdr:col>
      <xdr:colOff>180975</xdr:colOff>
      <xdr:row>128</xdr:row>
      <xdr:rowOff>9525</xdr:rowOff>
    </xdr:to>
    <xdr:pic>
      <xdr:nvPicPr>
        <xdr:cNvPr id="956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128</xdr:row>
      <xdr:rowOff>0</xdr:rowOff>
    </xdr:from>
    <xdr:to>
      <xdr:col>17</xdr:col>
      <xdr:colOff>200025</xdr:colOff>
      <xdr:row>128</xdr:row>
      <xdr:rowOff>9525</xdr:rowOff>
    </xdr:to>
    <xdr:pic>
      <xdr:nvPicPr>
        <xdr:cNvPr id="956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128</xdr:row>
      <xdr:rowOff>0</xdr:rowOff>
    </xdr:from>
    <xdr:to>
      <xdr:col>17</xdr:col>
      <xdr:colOff>219075</xdr:colOff>
      <xdr:row>128</xdr:row>
      <xdr:rowOff>9525</xdr:rowOff>
    </xdr:to>
    <xdr:pic>
      <xdr:nvPicPr>
        <xdr:cNvPr id="956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128</xdr:row>
      <xdr:rowOff>0</xdr:rowOff>
    </xdr:from>
    <xdr:to>
      <xdr:col>17</xdr:col>
      <xdr:colOff>238125</xdr:colOff>
      <xdr:row>128</xdr:row>
      <xdr:rowOff>9525</xdr:rowOff>
    </xdr:to>
    <xdr:pic>
      <xdr:nvPicPr>
        <xdr:cNvPr id="956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128</xdr:row>
      <xdr:rowOff>0</xdr:rowOff>
    </xdr:from>
    <xdr:to>
      <xdr:col>17</xdr:col>
      <xdr:colOff>257175</xdr:colOff>
      <xdr:row>128</xdr:row>
      <xdr:rowOff>9525</xdr:rowOff>
    </xdr:to>
    <xdr:pic>
      <xdr:nvPicPr>
        <xdr:cNvPr id="956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128</xdr:row>
      <xdr:rowOff>0</xdr:rowOff>
    </xdr:from>
    <xdr:to>
      <xdr:col>17</xdr:col>
      <xdr:colOff>276225</xdr:colOff>
      <xdr:row>128</xdr:row>
      <xdr:rowOff>9525</xdr:rowOff>
    </xdr:to>
    <xdr:pic>
      <xdr:nvPicPr>
        <xdr:cNvPr id="956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128</xdr:row>
      <xdr:rowOff>0</xdr:rowOff>
    </xdr:from>
    <xdr:to>
      <xdr:col>17</xdr:col>
      <xdr:colOff>295275</xdr:colOff>
      <xdr:row>128</xdr:row>
      <xdr:rowOff>9525</xdr:rowOff>
    </xdr:to>
    <xdr:pic>
      <xdr:nvPicPr>
        <xdr:cNvPr id="956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128</xdr:row>
      <xdr:rowOff>0</xdr:rowOff>
    </xdr:from>
    <xdr:to>
      <xdr:col>17</xdr:col>
      <xdr:colOff>314325</xdr:colOff>
      <xdr:row>128</xdr:row>
      <xdr:rowOff>9525</xdr:rowOff>
    </xdr:to>
    <xdr:pic>
      <xdr:nvPicPr>
        <xdr:cNvPr id="956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128</xdr:row>
      <xdr:rowOff>0</xdr:rowOff>
    </xdr:from>
    <xdr:to>
      <xdr:col>17</xdr:col>
      <xdr:colOff>333375</xdr:colOff>
      <xdr:row>128</xdr:row>
      <xdr:rowOff>9525</xdr:rowOff>
    </xdr:to>
    <xdr:pic>
      <xdr:nvPicPr>
        <xdr:cNvPr id="956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128</xdr:row>
      <xdr:rowOff>0</xdr:rowOff>
    </xdr:from>
    <xdr:to>
      <xdr:col>17</xdr:col>
      <xdr:colOff>352425</xdr:colOff>
      <xdr:row>128</xdr:row>
      <xdr:rowOff>9525</xdr:rowOff>
    </xdr:to>
    <xdr:pic>
      <xdr:nvPicPr>
        <xdr:cNvPr id="956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128</xdr:row>
      <xdr:rowOff>0</xdr:rowOff>
    </xdr:from>
    <xdr:to>
      <xdr:col>17</xdr:col>
      <xdr:colOff>371475</xdr:colOff>
      <xdr:row>128</xdr:row>
      <xdr:rowOff>9525</xdr:rowOff>
    </xdr:to>
    <xdr:pic>
      <xdr:nvPicPr>
        <xdr:cNvPr id="957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128</xdr:row>
      <xdr:rowOff>0</xdr:rowOff>
    </xdr:from>
    <xdr:to>
      <xdr:col>17</xdr:col>
      <xdr:colOff>390525</xdr:colOff>
      <xdr:row>128</xdr:row>
      <xdr:rowOff>9525</xdr:rowOff>
    </xdr:to>
    <xdr:pic>
      <xdr:nvPicPr>
        <xdr:cNvPr id="957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128</xdr:row>
      <xdr:rowOff>0</xdr:rowOff>
    </xdr:from>
    <xdr:to>
      <xdr:col>17</xdr:col>
      <xdr:colOff>409575</xdr:colOff>
      <xdr:row>128</xdr:row>
      <xdr:rowOff>9525</xdr:rowOff>
    </xdr:to>
    <xdr:pic>
      <xdr:nvPicPr>
        <xdr:cNvPr id="957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128</xdr:row>
      <xdr:rowOff>0</xdr:rowOff>
    </xdr:from>
    <xdr:to>
      <xdr:col>17</xdr:col>
      <xdr:colOff>428625</xdr:colOff>
      <xdr:row>128</xdr:row>
      <xdr:rowOff>9525</xdr:rowOff>
    </xdr:to>
    <xdr:pic>
      <xdr:nvPicPr>
        <xdr:cNvPr id="957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128</xdr:row>
      <xdr:rowOff>0</xdr:rowOff>
    </xdr:from>
    <xdr:to>
      <xdr:col>17</xdr:col>
      <xdr:colOff>447675</xdr:colOff>
      <xdr:row>128</xdr:row>
      <xdr:rowOff>9525</xdr:rowOff>
    </xdr:to>
    <xdr:pic>
      <xdr:nvPicPr>
        <xdr:cNvPr id="957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128</xdr:row>
      <xdr:rowOff>0</xdr:rowOff>
    </xdr:from>
    <xdr:to>
      <xdr:col>17</xdr:col>
      <xdr:colOff>466725</xdr:colOff>
      <xdr:row>128</xdr:row>
      <xdr:rowOff>9525</xdr:rowOff>
    </xdr:to>
    <xdr:pic>
      <xdr:nvPicPr>
        <xdr:cNvPr id="957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128</xdr:row>
      <xdr:rowOff>0</xdr:rowOff>
    </xdr:from>
    <xdr:to>
      <xdr:col>17</xdr:col>
      <xdr:colOff>485775</xdr:colOff>
      <xdr:row>128</xdr:row>
      <xdr:rowOff>9525</xdr:rowOff>
    </xdr:to>
    <xdr:pic>
      <xdr:nvPicPr>
        <xdr:cNvPr id="957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128</xdr:row>
      <xdr:rowOff>0</xdr:rowOff>
    </xdr:from>
    <xdr:to>
      <xdr:col>17</xdr:col>
      <xdr:colOff>504825</xdr:colOff>
      <xdr:row>128</xdr:row>
      <xdr:rowOff>9525</xdr:rowOff>
    </xdr:to>
    <xdr:pic>
      <xdr:nvPicPr>
        <xdr:cNvPr id="957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128</xdr:row>
      <xdr:rowOff>0</xdr:rowOff>
    </xdr:from>
    <xdr:to>
      <xdr:col>17</xdr:col>
      <xdr:colOff>523875</xdr:colOff>
      <xdr:row>128</xdr:row>
      <xdr:rowOff>9525</xdr:rowOff>
    </xdr:to>
    <xdr:pic>
      <xdr:nvPicPr>
        <xdr:cNvPr id="957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128</xdr:row>
      <xdr:rowOff>0</xdr:rowOff>
    </xdr:from>
    <xdr:to>
      <xdr:col>17</xdr:col>
      <xdr:colOff>542925</xdr:colOff>
      <xdr:row>128</xdr:row>
      <xdr:rowOff>9525</xdr:rowOff>
    </xdr:to>
    <xdr:pic>
      <xdr:nvPicPr>
        <xdr:cNvPr id="957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128</xdr:row>
      <xdr:rowOff>0</xdr:rowOff>
    </xdr:from>
    <xdr:to>
      <xdr:col>17</xdr:col>
      <xdr:colOff>561975</xdr:colOff>
      <xdr:row>128</xdr:row>
      <xdr:rowOff>9525</xdr:rowOff>
    </xdr:to>
    <xdr:pic>
      <xdr:nvPicPr>
        <xdr:cNvPr id="958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128</xdr:row>
      <xdr:rowOff>0</xdr:rowOff>
    </xdr:from>
    <xdr:to>
      <xdr:col>17</xdr:col>
      <xdr:colOff>581025</xdr:colOff>
      <xdr:row>128</xdr:row>
      <xdr:rowOff>9525</xdr:rowOff>
    </xdr:to>
    <xdr:pic>
      <xdr:nvPicPr>
        <xdr:cNvPr id="958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128</xdr:row>
      <xdr:rowOff>0</xdr:rowOff>
    </xdr:from>
    <xdr:to>
      <xdr:col>17</xdr:col>
      <xdr:colOff>600075</xdr:colOff>
      <xdr:row>128</xdr:row>
      <xdr:rowOff>9525</xdr:rowOff>
    </xdr:to>
    <xdr:pic>
      <xdr:nvPicPr>
        <xdr:cNvPr id="958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128</xdr:row>
      <xdr:rowOff>0</xdr:rowOff>
    </xdr:from>
    <xdr:to>
      <xdr:col>17</xdr:col>
      <xdr:colOff>619125</xdr:colOff>
      <xdr:row>128</xdr:row>
      <xdr:rowOff>9525</xdr:rowOff>
    </xdr:to>
    <xdr:pic>
      <xdr:nvPicPr>
        <xdr:cNvPr id="958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128</xdr:row>
      <xdr:rowOff>0</xdr:rowOff>
    </xdr:from>
    <xdr:to>
      <xdr:col>17</xdr:col>
      <xdr:colOff>638175</xdr:colOff>
      <xdr:row>128</xdr:row>
      <xdr:rowOff>9525</xdr:rowOff>
    </xdr:to>
    <xdr:pic>
      <xdr:nvPicPr>
        <xdr:cNvPr id="9584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128</xdr:row>
      <xdr:rowOff>0</xdr:rowOff>
    </xdr:from>
    <xdr:to>
      <xdr:col>17</xdr:col>
      <xdr:colOff>657225</xdr:colOff>
      <xdr:row>128</xdr:row>
      <xdr:rowOff>9525</xdr:rowOff>
    </xdr:to>
    <xdr:pic>
      <xdr:nvPicPr>
        <xdr:cNvPr id="9585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128</xdr:row>
      <xdr:rowOff>0</xdr:rowOff>
    </xdr:from>
    <xdr:to>
      <xdr:col>17</xdr:col>
      <xdr:colOff>676275</xdr:colOff>
      <xdr:row>128</xdr:row>
      <xdr:rowOff>9525</xdr:rowOff>
    </xdr:to>
    <xdr:pic>
      <xdr:nvPicPr>
        <xdr:cNvPr id="9586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128</xdr:row>
      <xdr:rowOff>0</xdr:rowOff>
    </xdr:from>
    <xdr:to>
      <xdr:col>17</xdr:col>
      <xdr:colOff>695325</xdr:colOff>
      <xdr:row>128</xdr:row>
      <xdr:rowOff>9525</xdr:rowOff>
    </xdr:to>
    <xdr:pic>
      <xdr:nvPicPr>
        <xdr:cNvPr id="9587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128</xdr:row>
      <xdr:rowOff>0</xdr:rowOff>
    </xdr:from>
    <xdr:to>
      <xdr:col>17</xdr:col>
      <xdr:colOff>714375</xdr:colOff>
      <xdr:row>128</xdr:row>
      <xdr:rowOff>9525</xdr:rowOff>
    </xdr:to>
    <xdr:pic>
      <xdr:nvPicPr>
        <xdr:cNvPr id="9588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128</xdr:row>
      <xdr:rowOff>0</xdr:rowOff>
    </xdr:from>
    <xdr:to>
      <xdr:col>17</xdr:col>
      <xdr:colOff>733425</xdr:colOff>
      <xdr:row>128</xdr:row>
      <xdr:rowOff>9525</xdr:rowOff>
    </xdr:to>
    <xdr:pic>
      <xdr:nvPicPr>
        <xdr:cNvPr id="9589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128</xdr:row>
      <xdr:rowOff>0</xdr:rowOff>
    </xdr:from>
    <xdr:to>
      <xdr:col>17</xdr:col>
      <xdr:colOff>752475</xdr:colOff>
      <xdr:row>128</xdr:row>
      <xdr:rowOff>9525</xdr:rowOff>
    </xdr:to>
    <xdr:pic>
      <xdr:nvPicPr>
        <xdr:cNvPr id="9590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591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592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593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594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595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596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597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598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599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600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601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602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603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604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605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606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607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608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609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610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611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612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613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614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615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616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617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618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619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620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621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622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623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624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625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626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627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628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9629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9630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9631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9632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9633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9634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9635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9636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9637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9638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9639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9640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9641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9642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9643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9644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9645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9646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9647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9648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9649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9650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9651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9652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9653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9654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9655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9656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9657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9658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9659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732</xdr:row>
      <xdr:rowOff>0</xdr:rowOff>
    </xdr:from>
    <xdr:to>
      <xdr:col>17</xdr:col>
      <xdr:colOff>1323975</xdr:colOff>
      <xdr:row>732</xdr:row>
      <xdr:rowOff>9525</xdr:rowOff>
    </xdr:to>
    <xdr:pic>
      <xdr:nvPicPr>
        <xdr:cNvPr id="9660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732</xdr:row>
      <xdr:rowOff>0</xdr:rowOff>
    </xdr:from>
    <xdr:to>
      <xdr:col>17</xdr:col>
      <xdr:colOff>1343025</xdr:colOff>
      <xdr:row>732</xdr:row>
      <xdr:rowOff>9525</xdr:rowOff>
    </xdr:to>
    <xdr:pic>
      <xdr:nvPicPr>
        <xdr:cNvPr id="9661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732</xdr:row>
      <xdr:rowOff>0</xdr:rowOff>
    </xdr:from>
    <xdr:to>
      <xdr:col>17</xdr:col>
      <xdr:colOff>1362075</xdr:colOff>
      <xdr:row>732</xdr:row>
      <xdr:rowOff>9525</xdr:rowOff>
    </xdr:to>
    <xdr:pic>
      <xdr:nvPicPr>
        <xdr:cNvPr id="9662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732</xdr:row>
      <xdr:rowOff>0</xdr:rowOff>
    </xdr:from>
    <xdr:to>
      <xdr:col>17</xdr:col>
      <xdr:colOff>1381125</xdr:colOff>
      <xdr:row>732</xdr:row>
      <xdr:rowOff>9525</xdr:rowOff>
    </xdr:to>
    <xdr:pic>
      <xdr:nvPicPr>
        <xdr:cNvPr id="9663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732</xdr:row>
      <xdr:rowOff>0</xdr:rowOff>
    </xdr:from>
    <xdr:to>
      <xdr:col>17</xdr:col>
      <xdr:colOff>1400175</xdr:colOff>
      <xdr:row>732</xdr:row>
      <xdr:rowOff>9525</xdr:rowOff>
    </xdr:to>
    <xdr:pic>
      <xdr:nvPicPr>
        <xdr:cNvPr id="9664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732</xdr:row>
      <xdr:rowOff>0</xdr:rowOff>
    </xdr:from>
    <xdr:to>
      <xdr:col>18</xdr:col>
      <xdr:colOff>0</xdr:colOff>
      <xdr:row>732</xdr:row>
      <xdr:rowOff>9525</xdr:rowOff>
    </xdr:to>
    <xdr:pic>
      <xdr:nvPicPr>
        <xdr:cNvPr id="9665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66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66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66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66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67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67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67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67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67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67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67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67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67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67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68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68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68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68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68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68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68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968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968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968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969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969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969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969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969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969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969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969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969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969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970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970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970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970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970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970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970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970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970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970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971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971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971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971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971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971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971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971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971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9719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9720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9721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9722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9723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9724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9725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9726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9727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9728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9729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9730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9731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9732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9733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9734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9735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9736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9737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9738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9739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9740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9741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9742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9743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9744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9745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9746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9747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9748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9749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9750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9751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9752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9753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9754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9755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9756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9757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9758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9759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976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976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762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763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764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765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766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767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768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769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770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771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772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773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774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775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776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777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778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779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780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781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782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783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784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785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786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787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788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789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790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791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792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793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794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795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796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797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798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799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800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801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802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803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804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805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806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807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808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809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810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811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812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813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814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815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816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817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818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819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820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821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822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823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824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825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826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827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828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829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830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831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832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833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834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835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836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837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838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839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840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841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842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843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844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845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846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847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848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849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850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851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852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853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854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855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856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857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858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859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860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861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862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863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864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865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866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867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868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869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870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871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872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873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874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875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876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877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878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879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880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881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882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9883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9884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9885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9886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9887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9888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9889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9890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9891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9892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9893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9894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9895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9896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9897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9898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9899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9900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9901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9902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9903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9904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9905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9906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9907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9908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9909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9910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9911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9912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9913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9914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9915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9916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9917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9918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9919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9920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9921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9922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9923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9924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9925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9926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17</xdr:col>
      <xdr:colOff>9525</xdr:colOff>
      <xdr:row>78</xdr:row>
      <xdr:rowOff>9525</xdr:rowOff>
    </xdr:to>
    <xdr:pic>
      <xdr:nvPicPr>
        <xdr:cNvPr id="9927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78</xdr:row>
      <xdr:rowOff>0</xdr:rowOff>
    </xdr:from>
    <xdr:to>
      <xdr:col>17</xdr:col>
      <xdr:colOff>28575</xdr:colOff>
      <xdr:row>78</xdr:row>
      <xdr:rowOff>9525</xdr:rowOff>
    </xdr:to>
    <xdr:pic>
      <xdr:nvPicPr>
        <xdr:cNvPr id="9928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78</xdr:row>
      <xdr:rowOff>0</xdr:rowOff>
    </xdr:from>
    <xdr:to>
      <xdr:col>17</xdr:col>
      <xdr:colOff>47625</xdr:colOff>
      <xdr:row>78</xdr:row>
      <xdr:rowOff>9525</xdr:rowOff>
    </xdr:to>
    <xdr:pic>
      <xdr:nvPicPr>
        <xdr:cNvPr id="9929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78</xdr:row>
      <xdr:rowOff>0</xdr:rowOff>
    </xdr:from>
    <xdr:to>
      <xdr:col>17</xdr:col>
      <xdr:colOff>66675</xdr:colOff>
      <xdr:row>78</xdr:row>
      <xdr:rowOff>9525</xdr:rowOff>
    </xdr:to>
    <xdr:pic>
      <xdr:nvPicPr>
        <xdr:cNvPr id="9930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78</xdr:row>
      <xdr:rowOff>0</xdr:rowOff>
    </xdr:from>
    <xdr:to>
      <xdr:col>17</xdr:col>
      <xdr:colOff>85725</xdr:colOff>
      <xdr:row>78</xdr:row>
      <xdr:rowOff>9525</xdr:rowOff>
    </xdr:to>
    <xdr:pic>
      <xdr:nvPicPr>
        <xdr:cNvPr id="9931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78</xdr:row>
      <xdr:rowOff>0</xdr:rowOff>
    </xdr:from>
    <xdr:to>
      <xdr:col>17</xdr:col>
      <xdr:colOff>104775</xdr:colOff>
      <xdr:row>78</xdr:row>
      <xdr:rowOff>9525</xdr:rowOff>
    </xdr:to>
    <xdr:pic>
      <xdr:nvPicPr>
        <xdr:cNvPr id="9932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78</xdr:row>
      <xdr:rowOff>0</xdr:rowOff>
    </xdr:from>
    <xdr:to>
      <xdr:col>17</xdr:col>
      <xdr:colOff>123825</xdr:colOff>
      <xdr:row>78</xdr:row>
      <xdr:rowOff>9525</xdr:rowOff>
    </xdr:to>
    <xdr:pic>
      <xdr:nvPicPr>
        <xdr:cNvPr id="9933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78</xdr:row>
      <xdr:rowOff>0</xdr:rowOff>
    </xdr:from>
    <xdr:to>
      <xdr:col>17</xdr:col>
      <xdr:colOff>142875</xdr:colOff>
      <xdr:row>78</xdr:row>
      <xdr:rowOff>9525</xdr:rowOff>
    </xdr:to>
    <xdr:pic>
      <xdr:nvPicPr>
        <xdr:cNvPr id="9934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78</xdr:row>
      <xdr:rowOff>0</xdr:rowOff>
    </xdr:from>
    <xdr:to>
      <xdr:col>17</xdr:col>
      <xdr:colOff>161925</xdr:colOff>
      <xdr:row>78</xdr:row>
      <xdr:rowOff>9525</xdr:rowOff>
    </xdr:to>
    <xdr:pic>
      <xdr:nvPicPr>
        <xdr:cNvPr id="9935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78</xdr:row>
      <xdr:rowOff>0</xdr:rowOff>
    </xdr:from>
    <xdr:to>
      <xdr:col>17</xdr:col>
      <xdr:colOff>180975</xdr:colOff>
      <xdr:row>78</xdr:row>
      <xdr:rowOff>9525</xdr:rowOff>
    </xdr:to>
    <xdr:pic>
      <xdr:nvPicPr>
        <xdr:cNvPr id="9936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78</xdr:row>
      <xdr:rowOff>0</xdr:rowOff>
    </xdr:from>
    <xdr:to>
      <xdr:col>17</xdr:col>
      <xdr:colOff>200025</xdr:colOff>
      <xdr:row>78</xdr:row>
      <xdr:rowOff>9525</xdr:rowOff>
    </xdr:to>
    <xdr:pic>
      <xdr:nvPicPr>
        <xdr:cNvPr id="9937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78</xdr:row>
      <xdr:rowOff>0</xdr:rowOff>
    </xdr:from>
    <xdr:to>
      <xdr:col>17</xdr:col>
      <xdr:colOff>219075</xdr:colOff>
      <xdr:row>78</xdr:row>
      <xdr:rowOff>9525</xdr:rowOff>
    </xdr:to>
    <xdr:pic>
      <xdr:nvPicPr>
        <xdr:cNvPr id="9938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78</xdr:row>
      <xdr:rowOff>0</xdr:rowOff>
    </xdr:from>
    <xdr:to>
      <xdr:col>17</xdr:col>
      <xdr:colOff>238125</xdr:colOff>
      <xdr:row>78</xdr:row>
      <xdr:rowOff>9525</xdr:rowOff>
    </xdr:to>
    <xdr:pic>
      <xdr:nvPicPr>
        <xdr:cNvPr id="9939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78</xdr:row>
      <xdr:rowOff>0</xdr:rowOff>
    </xdr:from>
    <xdr:to>
      <xdr:col>17</xdr:col>
      <xdr:colOff>257175</xdr:colOff>
      <xdr:row>78</xdr:row>
      <xdr:rowOff>9525</xdr:rowOff>
    </xdr:to>
    <xdr:pic>
      <xdr:nvPicPr>
        <xdr:cNvPr id="9940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78</xdr:row>
      <xdr:rowOff>0</xdr:rowOff>
    </xdr:from>
    <xdr:to>
      <xdr:col>17</xdr:col>
      <xdr:colOff>276225</xdr:colOff>
      <xdr:row>78</xdr:row>
      <xdr:rowOff>9525</xdr:rowOff>
    </xdr:to>
    <xdr:pic>
      <xdr:nvPicPr>
        <xdr:cNvPr id="9941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78</xdr:row>
      <xdr:rowOff>0</xdr:rowOff>
    </xdr:from>
    <xdr:to>
      <xdr:col>17</xdr:col>
      <xdr:colOff>295275</xdr:colOff>
      <xdr:row>78</xdr:row>
      <xdr:rowOff>9525</xdr:rowOff>
    </xdr:to>
    <xdr:pic>
      <xdr:nvPicPr>
        <xdr:cNvPr id="9942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78</xdr:row>
      <xdr:rowOff>0</xdr:rowOff>
    </xdr:from>
    <xdr:to>
      <xdr:col>17</xdr:col>
      <xdr:colOff>314325</xdr:colOff>
      <xdr:row>78</xdr:row>
      <xdr:rowOff>9525</xdr:rowOff>
    </xdr:to>
    <xdr:pic>
      <xdr:nvPicPr>
        <xdr:cNvPr id="9943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78</xdr:row>
      <xdr:rowOff>0</xdr:rowOff>
    </xdr:from>
    <xdr:to>
      <xdr:col>17</xdr:col>
      <xdr:colOff>333375</xdr:colOff>
      <xdr:row>78</xdr:row>
      <xdr:rowOff>9525</xdr:rowOff>
    </xdr:to>
    <xdr:pic>
      <xdr:nvPicPr>
        <xdr:cNvPr id="9944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78</xdr:row>
      <xdr:rowOff>0</xdr:rowOff>
    </xdr:from>
    <xdr:to>
      <xdr:col>17</xdr:col>
      <xdr:colOff>352425</xdr:colOff>
      <xdr:row>78</xdr:row>
      <xdr:rowOff>9525</xdr:rowOff>
    </xdr:to>
    <xdr:pic>
      <xdr:nvPicPr>
        <xdr:cNvPr id="9945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78</xdr:row>
      <xdr:rowOff>0</xdr:rowOff>
    </xdr:from>
    <xdr:to>
      <xdr:col>17</xdr:col>
      <xdr:colOff>371475</xdr:colOff>
      <xdr:row>78</xdr:row>
      <xdr:rowOff>9525</xdr:rowOff>
    </xdr:to>
    <xdr:pic>
      <xdr:nvPicPr>
        <xdr:cNvPr id="9946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78</xdr:row>
      <xdr:rowOff>0</xdr:rowOff>
    </xdr:from>
    <xdr:to>
      <xdr:col>17</xdr:col>
      <xdr:colOff>390525</xdr:colOff>
      <xdr:row>78</xdr:row>
      <xdr:rowOff>9525</xdr:rowOff>
    </xdr:to>
    <xdr:pic>
      <xdr:nvPicPr>
        <xdr:cNvPr id="9947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78</xdr:row>
      <xdr:rowOff>0</xdr:rowOff>
    </xdr:from>
    <xdr:to>
      <xdr:col>17</xdr:col>
      <xdr:colOff>409575</xdr:colOff>
      <xdr:row>78</xdr:row>
      <xdr:rowOff>9525</xdr:rowOff>
    </xdr:to>
    <xdr:pic>
      <xdr:nvPicPr>
        <xdr:cNvPr id="9948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78</xdr:row>
      <xdr:rowOff>0</xdr:rowOff>
    </xdr:from>
    <xdr:to>
      <xdr:col>17</xdr:col>
      <xdr:colOff>428625</xdr:colOff>
      <xdr:row>78</xdr:row>
      <xdr:rowOff>9525</xdr:rowOff>
    </xdr:to>
    <xdr:pic>
      <xdr:nvPicPr>
        <xdr:cNvPr id="9949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78</xdr:row>
      <xdr:rowOff>0</xdr:rowOff>
    </xdr:from>
    <xdr:to>
      <xdr:col>17</xdr:col>
      <xdr:colOff>447675</xdr:colOff>
      <xdr:row>78</xdr:row>
      <xdr:rowOff>9525</xdr:rowOff>
    </xdr:to>
    <xdr:pic>
      <xdr:nvPicPr>
        <xdr:cNvPr id="9950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78</xdr:row>
      <xdr:rowOff>0</xdr:rowOff>
    </xdr:from>
    <xdr:to>
      <xdr:col>17</xdr:col>
      <xdr:colOff>466725</xdr:colOff>
      <xdr:row>78</xdr:row>
      <xdr:rowOff>9525</xdr:rowOff>
    </xdr:to>
    <xdr:pic>
      <xdr:nvPicPr>
        <xdr:cNvPr id="9951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78</xdr:row>
      <xdr:rowOff>0</xdr:rowOff>
    </xdr:from>
    <xdr:to>
      <xdr:col>17</xdr:col>
      <xdr:colOff>485775</xdr:colOff>
      <xdr:row>78</xdr:row>
      <xdr:rowOff>9525</xdr:rowOff>
    </xdr:to>
    <xdr:pic>
      <xdr:nvPicPr>
        <xdr:cNvPr id="9952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78</xdr:row>
      <xdr:rowOff>0</xdr:rowOff>
    </xdr:from>
    <xdr:to>
      <xdr:col>17</xdr:col>
      <xdr:colOff>504825</xdr:colOff>
      <xdr:row>78</xdr:row>
      <xdr:rowOff>9525</xdr:rowOff>
    </xdr:to>
    <xdr:pic>
      <xdr:nvPicPr>
        <xdr:cNvPr id="9953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78</xdr:row>
      <xdr:rowOff>0</xdr:rowOff>
    </xdr:from>
    <xdr:to>
      <xdr:col>17</xdr:col>
      <xdr:colOff>523875</xdr:colOff>
      <xdr:row>78</xdr:row>
      <xdr:rowOff>9525</xdr:rowOff>
    </xdr:to>
    <xdr:pic>
      <xdr:nvPicPr>
        <xdr:cNvPr id="9954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78</xdr:row>
      <xdr:rowOff>0</xdr:rowOff>
    </xdr:from>
    <xdr:to>
      <xdr:col>17</xdr:col>
      <xdr:colOff>542925</xdr:colOff>
      <xdr:row>78</xdr:row>
      <xdr:rowOff>9525</xdr:rowOff>
    </xdr:to>
    <xdr:pic>
      <xdr:nvPicPr>
        <xdr:cNvPr id="9955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78</xdr:row>
      <xdr:rowOff>0</xdr:rowOff>
    </xdr:from>
    <xdr:to>
      <xdr:col>17</xdr:col>
      <xdr:colOff>561975</xdr:colOff>
      <xdr:row>78</xdr:row>
      <xdr:rowOff>9525</xdr:rowOff>
    </xdr:to>
    <xdr:pic>
      <xdr:nvPicPr>
        <xdr:cNvPr id="9956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78</xdr:row>
      <xdr:rowOff>0</xdr:rowOff>
    </xdr:from>
    <xdr:to>
      <xdr:col>17</xdr:col>
      <xdr:colOff>581025</xdr:colOff>
      <xdr:row>78</xdr:row>
      <xdr:rowOff>9525</xdr:rowOff>
    </xdr:to>
    <xdr:pic>
      <xdr:nvPicPr>
        <xdr:cNvPr id="9957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78</xdr:row>
      <xdr:rowOff>0</xdr:rowOff>
    </xdr:from>
    <xdr:to>
      <xdr:col>17</xdr:col>
      <xdr:colOff>600075</xdr:colOff>
      <xdr:row>78</xdr:row>
      <xdr:rowOff>9525</xdr:rowOff>
    </xdr:to>
    <xdr:pic>
      <xdr:nvPicPr>
        <xdr:cNvPr id="9958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78</xdr:row>
      <xdr:rowOff>0</xdr:rowOff>
    </xdr:from>
    <xdr:to>
      <xdr:col>17</xdr:col>
      <xdr:colOff>619125</xdr:colOff>
      <xdr:row>78</xdr:row>
      <xdr:rowOff>9525</xdr:rowOff>
    </xdr:to>
    <xdr:pic>
      <xdr:nvPicPr>
        <xdr:cNvPr id="9959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78</xdr:row>
      <xdr:rowOff>0</xdr:rowOff>
    </xdr:from>
    <xdr:to>
      <xdr:col>17</xdr:col>
      <xdr:colOff>638175</xdr:colOff>
      <xdr:row>78</xdr:row>
      <xdr:rowOff>9525</xdr:rowOff>
    </xdr:to>
    <xdr:pic>
      <xdr:nvPicPr>
        <xdr:cNvPr id="9960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78</xdr:row>
      <xdr:rowOff>0</xdr:rowOff>
    </xdr:from>
    <xdr:to>
      <xdr:col>17</xdr:col>
      <xdr:colOff>657225</xdr:colOff>
      <xdr:row>78</xdr:row>
      <xdr:rowOff>9525</xdr:rowOff>
    </xdr:to>
    <xdr:pic>
      <xdr:nvPicPr>
        <xdr:cNvPr id="9961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78</xdr:row>
      <xdr:rowOff>0</xdr:rowOff>
    </xdr:from>
    <xdr:to>
      <xdr:col>17</xdr:col>
      <xdr:colOff>676275</xdr:colOff>
      <xdr:row>78</xdr:row>
      <xdr:rowOff>9525</xdr:rowOff>
    </xdr:to>
    <xdr:pic>
      <xdr:nvPicPr>
        <xdr:cNvPr id="9962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78</xdr:row>
      <xdr:rowOff>0</xdr:rowOff>
    </xdr:from>
    <xdr:to>
      <xdr:col>17</xdr:col>
      <xdr:colOff>695325</xdr:colOff>
      <xdr:row>78</xdr:row>
      <xdr:rowOff>9525</xdr:rowOff>
    </xdr:to>
    <xdr:pic>
      <xdr:nvPicPr>
        <xdr:cNvPr id="9963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78</xdr:row>
      <xdr:rowOff>0</xdr:rowOff>
    </xdr:from>
    <xdr:to>
      <xdr:col>17</xdr:col>
      <xdr:colOff>714375</xdr:colOff>
      <xdr:row>78</xdr:row>
      <xdr:rowOff>9525</xdr:rowOff>
    </xdr:to>
    <xdr:pic>
      <xdr:nvPicPr>
        <xdr:cNvPr id="9964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78</xdr:row>
      <xdr:rowOff>0</xdr:rowOff>
    </xdr:from>
    <xdr:to>
      <xdr:col>17</xdr:col>
      <xdr:colOff>733425</xdr:colOff>
      <xdr:row>78</xdr:row>
      <xdr:rowOff>9525</xdr:rowOff>
    </xdr:to>
    <xdr:pic>
      <xdr:nvPicPr>
        <xdr:cNvPr id="9965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78</xdr:row>
      <xdr:rowOff>0</xdr:rowOff>
    </xdr:from>
    <xdr:to>
      <xdr:col>17</xdr:col>
      <xdr:colOff>752475</xdr:colOff>
      <xdr:row>78</xdr:row>
      <xdr:rowOff>9525</xdr:rowOff>
    </xdr:to>
    <xdr:pic>
      <xdr:nvPicPr>
        <xdr:cNvPr id="9966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9967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9968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9969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9970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9971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9972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9973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9974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9975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9976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9977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9978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9979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9980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9981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9982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9983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9984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9985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9986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9987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9988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9989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9990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9991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9992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9993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9994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9995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9996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9997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9998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9999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000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001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002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003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004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005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006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007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008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009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010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011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012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013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014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015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016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017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018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019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020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021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022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023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024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025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026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027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028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0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030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031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032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033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034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035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036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037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038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039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040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041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042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043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044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045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046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047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048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049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050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051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052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053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054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055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056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057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058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059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060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061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062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063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064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065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066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067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068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069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070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071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072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073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074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075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076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077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078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079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080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081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082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083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084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085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086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087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088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089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090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091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092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093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094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095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096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097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098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099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100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101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102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103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104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105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106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107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108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109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110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111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112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113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114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115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116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117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118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119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120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121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122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123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124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125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126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127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128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129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10130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10131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10132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10133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10134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10135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10136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10137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10138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10139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10140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10141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10142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10143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10144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10145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10146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10147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10148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10149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10150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10151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10152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10153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10154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10155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10156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10157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158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159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160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161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162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163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164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165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166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167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168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169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170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171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172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173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174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175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176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177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178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179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180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181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182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183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184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185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186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187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188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189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190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191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192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193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194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195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196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197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198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199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200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201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202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203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204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205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206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207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208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209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210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10211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10212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10213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10214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10215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10216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10217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10218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10219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10220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10221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10222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10223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10224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10225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10226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10227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10228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10229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10230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10231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10232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10233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10234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10235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10236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10237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10238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9525</xdr:colOff>
      <xdr:row>59</xdr:row>
      <xdr:rowOff>9525</xdr:rowOff>
    </xdr:to>
    <xdr:pic>
      <xdr:nvPicPr>
        <xdr:cNvPr id="10239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59</xdr:row>
      <xdr:rowOff>0</xdr:rowOff>
    </xdr:from>
    <xdr:to>
      <xdr:col>17</xdr:col>
      <xdr:colOff>28575</xdr:colOff>
      <xdr:row>59</xdr:row>
      <xdr:rowOff>9525</xdr:rowOff>
    </xdr:to>
    <xdr:pic>
      <xdr:nvPicPr>
        <xdr:cNvPr id="10240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59</xdr:row>
      <xdr:rowOff>0</xdr:rowOff>
    </xdr:from>
    <xdr:to>
      <xdr:col>17</xdr:col>
      <xdr:colOff>47625</xdr:colOff>
      <xdr:row>59</xdr:row>
      <xdr:rowOff>9525</xdr:rowOff>
    </xdr:to>
    <xdr:pic>
      <xdr:nvPicPr>
        <xdr:cNvPr id="10241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59</xdr:row>
      <xdr:rowOff>0</xdr:rowOff>
    </xdr:from>
    <xdr:to>
      <xdr:col>17</xdr:col>
      <xdr:colOff>66675</xdr:colOff>
      <xdr:row>59</xdr:row>
      <xdr:rowOff>9525</xdr:rowOff>
    </xdr:to>
    <xdr:pic>
      <xdr:nvPicPr>
        <xdr:cNvPr id="10242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59</xdr:row>
      <xdr:rowOff>0</xdr:rowOff>
    </xdr:from>
    <xdr:to>
      <xdr:col>17</xdr:col>
      <xdr:colOff>85725</xdr:colOff>
      <xdr:row>59</xdr:row>
      <xdr:rowOff>9525</xdr:rowOff>
    </xdr:to>
    <xdr:pic>
      <xdr:nvPicPr>
        <xdr:cNvPr id="10243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59</xdr:row>
      <xdr:rowOff>0</xdr:rowOff>
    </xdr:from>
    <xdr:to>
      <xdr:col>17</xdr:col>
      <xdr:colOff>104775</xdr:colOff>
      <xdr:row>59</xdr:row>
      <xdr:rowOff>9525</xdr:rowOff>
    </xdr:to>
    <xdr:pic>
      <xdr:nvPicPr>
        <xdr:cNvPr id="10244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59</xdr:row>
      <xdr:rowOff>0</xdr:rowOff>
    </xdr:from>
    <xdr:to>
      <xdr:col>17</xdr:col>
      <xdr:colOff>123825</xdr:colOff>
      <xdr:row>59</xdr:row>
      <xdr:rowOff>9525</xdr:rowOff>
    </xdr:to>
    <xdr:pic>
      <xdr:nvPicPr>
        <xdr:cNvPr id="10245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59</xdr:row>
      <xdr:rowOff>0</xdr:rowOff>
    </xdr:from>
    <xdr:to>
      <xdr:col>17</xdr:col>
      <xdr:colOff>142875</xdr:colOff>
      <xdr:row>59</xdr:row>
      <xdr:rowOff>9525</xdr:rowOff>
    </xdr:to>
    <xdr:pic>
      <xdr:nvPicPr>
        <xdr:cNvPr id="10246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59</xdr:row>
      <xdr:rowOff>0</xdr:rowOff>
    </xdr:from>
    <xdr:to>
      <xdr:col>17</xdr:col>
      <xdr:colOff>161925</xdr:colOff>
      <xdr:row>59</xdr:row>
      <xdr:rowOff>9525</xdr:rowOff>
    </xdr:to>
    <xdr:pic>
      <xdr:nvPicPr>
        <xdr:cNvPr id="10247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59</xdr:row>
      <xdr:rowOff>0</xdr:rowOff>
    </xdr:from>
    <xdr:to>
      <xdr:col>17</xdr:col>
      <xdr:colOff>180975</xdr:colOff>
      <xdr:row>59</xdr:row>
      <xdr:rowOff>9525</xdr:rowOff>
    </xdr:to>
    <xdr:pic>
      <xdr:nvPicPr>
        <xdr:cNvPr id="10248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59</xdr:row>
      <xdr:rowOff>0</xdr:rowOff>
    </xdr:from>
    <xdr:to>
      <xdr:col>17</xdr:col>
      <xdr:colOff>200025</xdr:colOff>
      <xdr:row>59</xdr:row>
      <xdr:rowOff>9525</xdr:rowOff>
    </xdr:to>
    <xdr:pic>
      <xdr:nvPicPr>
        <xdr:cNvPr id="10249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59</xdr:row>
      <xdr:rowOff>0</xdr:rowOff>
    </xdr:from>
    <xdr:to>
      <xdr:col>17</xdr:col>
      <xdr:colOff>219075</xdr:colOff>
      <xdr:row>59</xdr:row>
      <xdr:rowOff>9525</xdr:rowOff>
    </xdr:to>
    <xdr:pic>
      <xdr:nvPicPr>
        <xdr:cNvPr id="10250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59</xdr:row>
      <xdr:rowOff>0</xdr:rowOff>
    </xdr:from>
    <xdr:to>
      <xdr:col>17</xdr:col>
      <xdr:colOff>238125</xdr:colOff>
      <xdr:row>59</xdr:row>
      <xdr:rowOff>9525</xdr:rowOff>
    </xdr:to>
    <xdr:pic>
      <xdr:nvPicPr>
        <xdr:cNvPr id="10251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59</xdr:row>
      <xdr:rowOff>0</xdr:rowOff>
    </xdr:from>
    <xdr:to>
      <xdr:col>17</xdr:col>
      <xdr:colOff>257175</xdr:colOff>
      <xdr:row>59</xdr:row>
      <xdr:rowOff>9525</xdr:rowOff>
    </xdr:to>
    <xdr:pic>
      <xdr:nvPicPr>
        <xdr:cNvPr id="10252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59</xdr:row>
      <xdr:rowOff>0</xdr:rowOff>
    </xdr:from>
    <xdr:to>
      <xdr:col>17</xdr:col>
      <xdr:colOff>276225</xdr:colOff>
      <xdr:row>59</xdr:row>
      <xdr:rowOff>9525</xdr:rowOff>
    </xdr:to>
    <xdr:pic>
      <xdr:nvPicPr>
        <xdr:cNvPr id="10253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59</xdr:row>
      <xdr:rowOff>0</xdr:rowOff>
    </xdr:from>
    <xdr:to>
      <xdr:col>17</xdr:col>
      <xdr:colOff>295275</xdr:colOff>
      <xdr:row>59</xdr:row>
      <xdr:rowOff>9525</xdr:rowOff>
    </xdr:to>
    <xdr:pic>
      <xdr:nvPicPr>
        <xdr:cNvPr id="10254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59</xdr:row>
      <xdr:rowOff>0</xdr:rowOff>
    </xdr:from>
    <xdr:to>
      <xdr:col>17</xdr:col>
      <xdr:colOff>314325</xdr:colOff>
      <xdr:row>59</xdr:row>
      <xdr:rowOff>9525</xdr:rowOff>
    </xdr:to>
    <xdr:pic>
      <xdr:nvPicPr>
        <xdr:cNvPr id="10255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59</xdr:row>
      <xdr:rowOff>0</xdr:rowOff>
    </xdr:from>
    <xdr:to>
      <xdr:col>17</xdr:col>
      <xdr:colOff>333375</xdr:colOff>
      <xdr:row>59</xdr:row>
      <xdr:rowOff>9525</xdr:rowOff>
    </xdr:to>
    <xdr:pic>
      <xdr:nvPicPr>
        <xdr:cNvPr id="10256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59</xdr:row>
      <xdr:rowOff>0</xdr:rowOff>
    </xdr:from>
    <xdr:to>
      <xdr:col>17</xdr:col>
      <xdr:colOff>352425</xdr:colOff>
      <xdr:row>59</xdr:row>
      <xdr:rowOff>9525</xdr:rowOff>
    </xdr:to>
    <xdr:pic>
      <xdr:nvPicPr>
        <xdr:cNvPr id="10257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59</xdr:row>
      <xdr:rowOff>0</xdr:rowOff>
    </xdr:from>
    <xdr:to>
      <xdr:col>17</xdr:col>
      <xdr:colOff>371475</xdr:colOff>
      <xdr:row>59</xdr:row>
      <xdr:rowOff>9525</xdr:rowOff>
    </xdr:to>
    <xdr:pic>
      <xdr:nvPicPr>
        <xdr:cNvPr id="10258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59</xdr:row>
      <xdr:rowOff>0</xdr:rowOff>
    </xdr:from>
    <xdr:to>
      <xdr:col>17</xdr:col>
      <xdr:colOff>390525</xdr:colOff>
      <xdr:row>59</xdr:row>
      <xdr:rowOff>9525</xdr:rowOff>
    </xdr:to>
    <xdr:pic>
      <xdr:nvPicPr>
        <xdr:cNvPr id="10259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59</xdr:row>
      <xdr:rowOff>0</xdr:rowOff>
    </xdr:from>
    <xdr:to>
      <xdr:col>17</xdr:col>
      <xdr:colOff>409575</xdr:colOff>
      <xdr:row>59</xdr:row>
      <xdr:rowOff>9525</xdr:rowOff>
    </xdr:to>
    <xdr:pic>
      <xdr:nvPicPr>
        <xdr:cNvPr id="10260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59</xdr:row>
      <xdr:rowOff>0</xdr:rowOff>
    </xdr:from>
    <xdr:to>
      <xdr:col>17</xdr:col>
      <xdr:colOff>428625</xdr:colOff>
      <xdr:row>59</xdr:row>
      <xdr:rowOff>9525</xdr:rowOff>
    </xdr:to>
    <xdr:pic>
      <xdr:nvPicPr>
        <xdr:cNvPr id="10261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59</xdr:row>
      <xdr:rowOff>0</xdr:rowOff>
    </xdr:from>
    <xdr:to>
      <xdr:col>17</xdr:col>
      <xdr:colOff>447675</xdr:colOff>
      <xdr:row>59</xdr:row>
      <xdr:rowOff>9525</xdr:rowOff>
    </xdr:to>
    <xdr:pic>
      <xdr:nvPicPr>
        <xdr:cNvPr id="10262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59</xdr:row>
      <xdr:rowOff>0</xdr:rowOff>
    </xdr:from>
    <xdr:to>
      <xdr:col>17</xdr:col>
      <xdr:colOff>466725</xdr:colOff>
      <xdr:row>59</xdr:row>
      <xdr:rowOff>9525</xdr:rowOff>
    </xdr:to>
    <xdr:pic>
      <xdr:nvPicPr>
        <xdr:cNvPr id="10263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59</xdr:row>
      <xdr:rowOff>0</xdr:rowOff>
    </xdr:from>
    <xdr:to>
      <xdr:col>17</xdr:col>
      <xdr:colOff>485775</xdr:colOff>
      <xdr:row>59</xdr:row>
      <xdr:rowOff>9525</xdr:rowOff>
    </xdr:to>
    <xdr:pic>
      <xdr:nvPicPr>
        <xdr:cNvPr id="10264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59</xdr:row>
      <xdr:rowOff>0</xdr:rowOff>
    </xdr:from>
    <xdr:to>
      <xdr:col>17</xdr:col>
      <xdr:colOff>504825</xdr:colOff>
      <xdr:row>59</xdr:row>
      <xdr:rowOff>9525</xdr:rowOff>
    </xdr:to>
    <xdr:pic>
      <xdr:nvPicPr>
        <xdr:cNvPr id="10265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59</xdr:row>
      <xdr:rowOff>0</xdr:rowOff>
    </xdr:from>
    <xdr:to>
      <xdr:col>17</xdr:col>
      <xdr:colOff>523875</xdr:colOff>
      <xdr:row>59</xdr:row>
      <xdr:rowOff>9525</xdr:rowOff>
    </xdr:to>
    <xdr:pic>
      <xdr:nvPicPr>
        <xdr:cNvPr id="10266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59</xdr:row>
      <xdr:rowOff>0</xdr:rowOff>
    </xdr:from>
    <xdr:to>
      <xdr:col>17</xdr:col>
      <xdr:colOff>542925</xdr:colOff>
      <xdr:row>59</xdr:row>
      <xdr:rowOff>9525</xdr:rowOff>
    </xdr:to>
    <xdr:pic>
      <xdr:nvPicPr>
        <xdr:cNvPr id="10267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59</xdr:row>
      <xdr:rowOff>0</xdr:rowOff>
    </xdr:from>
    <xdr:to>
      <xdr:col>17</xdr:col>
      <xdr:colOff>561975</xdr:colOff>
      <xdr:row>59</xdr:row>
      <xdr:rowOff>9525</xdr:rowOff>
    </xdr:to>
    <xdr:pic>
      <xdr:nvPicPr>
        <xdr:cNvPr id="10268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59</xdr:row>
      <xdr:rowOff>0</xdr:rowOff>
    </xdr:from>
    <xdr:to>
      <xdr:col>17</xdr:col>
      <xdr:colOff>581025</xdr:colOff>
      <xdr:row>59</xdr:row>
      <xdr:rowOff>9525</xdr:rowOff>
    </xdr:to>
    <xdr:pic>
      <xdr:nvPicPr>
        <xdr:cNvPr id="10269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59</xdr:row>
      <xdr:rowOff>0</xdr:rowOff>
    </xdr:from>
    <xdr:to>
      <xdr:col>17</xdr:col>
      <xdr:colOff>600075</xdr:colOff>
      <xdr:row>59</xdr:row>
      <xdr:rowOff>9525</xdr:rowOff>
    </xdr:to>
    <xdr:pic>
      <xdr:nvPicPr>
        <xdr:cNvPr id="10270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59</xdr:row>
      <xdr:rowOff>0</xdr:rowOff>
    </xdr:from>
    <xdr:to>
      <xdr:col>17</xdr:col>
      <xdr:colOff>619125</xdr:colOff>
      <xdr:row>59</xdr:row>
      <xdr:rowOff>9525</xdr:rowOff>
    </xdr:to>
    <xdr:pic>
      <xdr:nvPicPr>
        <xdr:cNvPr id="10271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59</xdr:row>
      <xdr:rowOff>0</xdr:rowOff>
    </xdr:from>
    <xdr:to>
      <xdr:col>17</xdr:col>
      <xdr:colOff>638175</xdr:colOff>
      <xdr:row>59</xdr:row>
      <xdr:rowOff>9525</xdr:rowOff>
    </xdr:to>
    <xdr:pic>
      <xdr:nvPicPr>
        <xdr:cNvPr id="10272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59</xdr:row>
      <xdr:rowOff>0</xdr:rowOff>
    </xdr:from>
    <xdr:to>
      <xdr:col>17</xdr:col>
      <xdr:colOff>657225</xdr:colOff>
      <xdr:row>59</xdr:row>
      <xdr:rowOff>9525</xdr:rowOff>
    </xdr:to>
    <xdr:pic>
      <xdr:nvPicPr>
        <xdr:cNvPr id="10273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59</xdr:row>
      <xdr:rowOff>0</xdr:rowOff>
    </xdr:from>
    <xdr:to>
      <xdr:col>17</xdr:col>
      <xdr:colOff>676275</xdr:colOff>
      <xdr:row>59</xdr:row>
      <xdr:rowOff>9525</xdr:rowOff>
    </xdr:to>
    <xdr:pic>
      <xdr:nvPicPr>
        <xdr:cNvPr id="10274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59</xdr:row>
      <xdr:rowOff>0</xdr:rowOff>
    </xdr:from>
    <xdr:to>
      <xdr:col>17</xdr:col>
      <xdr:colOff>695325</xdr:colOff>
      <xdr:row>59</xdr:row>
      <xdr:rowOff>9525</xdr:rowOff>
    </xdr:to>
    <xdr:pic>
      <xdr:nvPicPr>
        <xdr:cNvPr id="10275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59</xdr:row>
      <xdr:rowOff>0</xdr:rowOff>
    </xdr:from>
    <xdr:to>
      <xdr:col>17</xdr:col>
      <xdr:colOff>714375</xdr:colOff>
      <xdr:row>59</xdr:row>
      <xdr:rowOff>9525</xdr:rowOff>
    </xdr:to>
    <xdr:pic>
      <xdr:nvPicPr>
        <xdr:cNvPr id="10276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59</xdr:row>
      <xdr:rowOff>0</xdr:rowOff>
    </xdr:from>
    <xdr:to>
      <xdr:col>17</xdr:col>
      <xdr:colOff>733425</xdr:colOff>
      <xdr:row>59</xdr:row>
      <xdr:rowOff>9525</xdr:rowOff>
    </xdr:to>
    <xdr:pic>
      <xdr:nvPicPr>
        <xdr:cNvPr id="10277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59</xdr:row>
      <xdr:rowOff>0</xdr:rowOff>
    </xdr:from>
    <xdr:to>
      <xdr:col>17</xdr:col>
      <xdr:colOff>752475</xdr:colOff>
      <xdr:row>59</xdr:row>
      <xdr:rowOff>9525</xdr:rowOff>
    </xdr:to>
    <xdr:pic>
      <xdr:nvPicPr>
        <xdr:cNvPr id="10278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59</xdr:row>
      <xdr:rowOff>0</xdr:rowOff>
    </xdr:from>
    <xdr:to>
      <xdr:col>17</xdr:col>
      <xdr:colOff>771525</xdr:colOff>
      <xdr:row>59</xdr:row>
      <xdr:rowOff>9525</xdr:rowOff>
    </xdr:to>
    <xdr:pic>
      <xdr:nvPicPr>
        <xdr:cNvPr id="10279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59</xdr:row>
      <xdr:rowOff>0</xdr:rowOff>
    </xdr:from>
    <xdr:to>
      <xdr:col>17</xdr:col>
      <xdr:colOff>790575</xdr:colOff>
      <xdr:row>59</xdr:row>
      <xdr:rowOff>9525</xdr:rowOff>
    </xdr:to>
    <xdr:pic>
      <xdr:nvPicPr>
        <xdr:cNvPr id="10280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59</xdr:row>
      <xdr:rowOff>0</xdr:rowOff>
    </xdr:from>
    <xdr:to>
      <xdr:col>17</xdr:col>
      <xdr:colOff>809625</xdr:colOff>
      <xdr:row>59</xdr:row>
      <xdr:rowOff>9525</xdr:rowOff>
    </xdr:to>
    <xdr:pic>
      <xdr:nvPicPr>
        <xdr:cNvPr id="10281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59</xdr:row>
      <xdr:rowOff>0</xdr:rowOff>
    </xdr:from>
    <xdr:to>
      <xdr:col>17</xdr:col>
      <xdr:colOff>828675</xdr:colOff>
      <xdr:row>59</xdr:row>
      <xdr:rowOff>9525</xdr:rowOff>
    </xdr:to>
    <xdr:pic>
      <xdr:nvPicPr>
        <xdr:cNvPr id="10282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59</xdr:row>
      <xdr:rowOff>0</xdr:rowOff>
    </xdr:from>
    <xdr:to>
      <xdr:col>17</xdr:col>
      <xdr:colOff>847725</xdr:colOff>
      <xdr:row>59</xdr:row>
      <xdr:rowOff>9525</xdr:rowOff>
    </xdr:to>
    <xdr:pic>
      <xdr:nvPicPr>
        <xdr:cNvPr id="10283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59</xdr:row>
      <xdr:rowOff>0</xdr:rowOff>
    </xdr:from>
    <xdr:to>
      <xdr:col>17</xdr:col>
      <xdr:colOff>866775</xdr:colOff>
      <xdr:row>59</xdr:row>
      <xdr:rowOff>9525</xdr:rowOff>
    </xdr:to>
    <xdr:pic>
      <xdr:nvPicPr>
        <xdr:cNvPr id="10284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59</xdr:row>
      <xdr:rowOff>0</xdr:rowOff>
    </xdr:from>
    <xdr:to>
      <xdr:col>17</xdr:col>
      <xdr:colOff>885825</xdr:colOff>
      <xdr:row>59</xdr:row>
      <xdr:rowOff>9525</xdr:rowOff>
    </xdr:to>
    <xdr:pic>
      <xdr:nvPicPr>
        <xdr:cNvPr id="10285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59</xdr:row>
      <xdr:rowOff>0</xdr:rowOff>
    </xdr:from>
    <xdr:to>
      <xdr:col>17</xdr:col>
      <xdr:colOff>904875</xdr:colOff>
      <xdr:row>59</xdr:row>
      <xdr:rowOff>9525</xdr:rowOff>
    </xdr:to>
    <xdr:pic>
      <xdr:nvPicPr>
        <xdr:cNvPr id="10286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59</xdr:row>
      <xdr:rowOff>0</xdr:rowOff>
    </xdr:from>
    <xdr:to>
      <xdr:col>17</xdr:col>
      <xdr:colOff>923925</xdr:colOff>
      <xdr:row>59</xdr:row>
      <xdr:rowOff>9525</xdr:rowOff>
    </xdr:to>
    <xdr:pic>
      <xdr:nvPicPr>
        <xdr:cNvPr id="10287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59</xdr:row>
      <xdr:rowOff>0</xdr:rowOff>
    </xdr:from>
    <xdr:to>
      <xdr:col>17</xdr:col>
      <xdr:colOff>942975</xdr:colOff>
      <xdr:row>59</xdr:row>
      <xdr:rowOff>9525</xdr:rowOff>
    </xdr:to>
    <xdr:pic>
      <xdr:nvPicPr>
        <xdr:cNvPr id="10288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59</xdr:row>
      <xdr:rowOff>0</xdr:rowOff>
    </xdr:from>
    <xdr:to>
      <xdr:col>17</xdr:col>
      <xdr:colOff>962025</xdr:colOff>
      <xdr:row>59</xdr:row>
      <xdr:rowOff>9525</xdr:rowOff>
    </xdr:to>
    <xdr:pic>
      <xdr:nvPicPr>
        <xdr:cNvPr id="10289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59</xdr:row>
      <xdr:rowOff>0</xdr:rowOff>
    </xdr:from>
    <xdr:to>
      <xdr:col>17</xdr:col>
      <xdr:colOff>981075</xdr:colOff>
      <xdr:row>59</xdr:row>
      <xdr:rowOff>9525</xdr:rowOff>
    </xdr:to>
    <xdr:pic>
      <xdr:nvPicPr>
        <xdr:cNvPr id="10290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59</xdr:row>
      <xdr:rowOff>0</xdr:rowOff>
    </xdr:from>
    <xdr:to>
      <xdr:col>17</xdr:col>
      <xdr:colOff>1000125</xdr:colOff>
      <xdr:row>59</xdr:row>
      <xdr:rowOff>9525</xdr:rowOff>
    </xdr:to>
    <xdr:pic>
      <xdr:nvPicPr>
        <xdr:cNvPr id="10291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59</xdr:row>
      <xdr:rowOff>0</xdr:rowOff>
    </xdr:from>
    <xdr:to>
      <xdr:col>17</xdr:col>
      <xdr:colOff>1019175</xdr:colOff>
      <xdr:row>59</xdr:row>
      <xdr:rowOff>9525</xdr:rowOff>
    </xdr:to>
    <xdr:pic>
      <xdr:nvPicPr>
        <xdr:cNvPr id="10292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59</xdr:row>
      <xdr:rowOff>0</xdr:rowOff>
    </xdr:from>
    <xdr:to>
      <xdr:col>17</xdr:col>
      <xdr:colOff>1038225</xdr:colOff>
      <xdr:row>59</xdr:row>
      <xdr:rowOff>9525</xdr:rowOff>
    </xdr:to>
    <xdr:pic>
      <xdr:nvPicPr>
        <xdr:cNvPr id="10293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59</xdr:row>
      <xdr:rowOff>0</xdr:rowOff>
    </xdr:from>
    <xdr:to>
      <xdr:col>17</xdr:col>
      <xdr:colOff>1057275</xdr:colOff>
      <xdr:row>59</xdr:row>
      <xdr:rowOff>9525</xdr:rowOff>
    </xdr:to>
    <xdr:pic>
      <xdr:nvPicPr>
        <xdr:cNvPr id="10294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59</xdr:row>
      <xdr:rowOff>0</xdr:rowOff>
    </xdr:from>
    <xdr:to>
      <xdr:col>17</xdr:col>
      <xdr:colOff>1076325</xdr:colOff>
      <xdr:row>59</xdr:row>
      <xdr:rowOff>9525</xdr:rowOff>
    </xdr:to>
    <xdr:pic>
      <xdr:nvPicPr>
        <xdr:cNvPr id="10295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59</xdr:row>
      <xdr:rowOff>0</xdr:rowOff>
    </xdr:from>
    <xdr:to>
      <xdr:col>17</xdr:col>
      <xdr:colOff>1095375</xdr:colOff>
      <xdr:row>59</xdr:row>
      <xdr:rowOff>9525</xdr:rowOff>
    </xdr:to>
    <xdr:pic>
      <xdr:nvPicPr>
        <xdr:cNvPr id="10296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59</xdr:row>
      <xdr:rowOff>0</xdr:rowOff>
    </xdr:from>
    <xdr:to>
      <xdr:col>17</xdr:col>
      <xdr:colOff>1114425</xdr:colOff>
      <xdr:row>59</xdr:row>
      <xdr:rowOff>9525</xdr:rowOff>
    </xdr:to>
    <xdr:pic>
      <xdr:nvPicPr>
        <xdr:cNvPr id="10297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59</xdr:row>
      <xdr:rowOff>0</xdr:rowOff>
    </xdr:from>
    <xdr:to>
      <xdr:col>17</xdr:col>
      <xdr:colOff>1133475</xdr:colOff>
      <xdr:row>59</xdr:row>
      <xdr:rowOff>9525</xdr:rowOff>
    </xdr:to>
    <xdr:pic>
      <xdr:nvPicPr>
        <xdr:cNvPr id="10298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59</xdr:row>
      <xdr:rowOff>0</xdr:rowOff>
    </xdr:from>
    <xdr:to>
      <xdr:col>17</xdr:col>
      <xdr:colOff>1152525</xdr:colOff>
      <xdr:row>59</xdr:row>
      <xdr:rowOff>9525</xdr:rowOff>
    </xdr:to>
    <xdr:pic>
      <xdr:nvPicPr>
        <xdr:cNvPr id="10299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59</xdr:row>
      <xdr:rowOff>0</xdr:rowOff>
    </xdr:from>
    <xdr:to>
      <xdr:col>17</xdr:col>
      <xdr:colOff>1171575</xdr:colOff>
      <xdr:row>59</xdr:row>
      <xdr:rowOff>9525</xdr:rowOff>
    </xdr:to>
    <xdr:pic>
      <xdr:nvPicPr>
        <xdr:cNvPr id="10300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59</xdr:row>
      <xdr:rowOff>0</xdr:rowOff>
    </xdr:from>
    <xdr:to>
      <xdr:col>17</xdr:col>
      <xdr:colOff>1190625</xdr:colOff>
      <xdr:row>59</xdr:row>
      <xdr:rowOff>9525</xdr:rowOff>
    </xdr:to>
    <xdr:pic>
      <xdr:nvPicPr>
        <xdr:cNvPr id="10301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59</xdr:row>
      <xdr:rowOff>0</xdr:rowOff>
    </xdr:from>
    <xdr:to>
      <xdr:col>17</xdr:col>
      <xdr:colOff>1209675</xdr:colOff>
      <xdr:row>59</xdr:row>
      <xdr:rowOff>9525</xdr:rowOff>
    </xdr:to>
    <xdr:pic>
      <xdr:nvPicPr>
        <xdr:cNvPr id="10302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59</xdr:row>
      <xdr:rowOff>0</xdr:rowOff>
    </xdr:from>
    <xdr:to>
      <xdr:col>17</xdr:col>
      <xdr:colOff>1228725</xdr:colOff>
      <xdr:row>59</xdr:row>
      <xdr:rowOff>9525</xdr:rowOff>
    </xdr:to>
    <xdr:pic>
      <xdr:nvPicPr>
        <xdr:cNvPr id="10303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59</xdr:row>
      <xdr:rowOff>0</xdr:rowOff>
    </xdr:from>
    <xdr:to>
      <xdr:col>17</xdr:col>
      <xdr:colOff>1247775</xdr:colOff>
      <xdr:row>59</xdr:row>
      <xdr:rowOff>9525</xdr:rowOff>
    </xdr:to>
    <xdr:pic>
      <xdr:nvPicPr>
        <xdr:cNvPr id="10304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59</xdr:row>
      <xdr:rowOff>0</xdr:rowOff>
    </xdr:from>
    <xdr:to>
      <xdr:col>17</xdr:col>
      <xdr:colOff>1266825</xdr:colOff>
      <xdr:row>59</xdr:row>
      <xdr:rowOff>9525</xdr:rowOff>
    </xdr:to>
    <xdr:pic>
      <xdr:nvPicPr>
        <xdr:cNvPr id="10305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59</xdr:row>
      <xdr:rowOff>0</xdr:rowOff>
    </xdr:from>
    <xdr:to>
      <xdr:col>17</xdr:col>
      <xdr:colOff>1285875</xdr:colOff>
      <xdr:row>59</xdr:row>
      <xdr:rowOff>9525</xdr:rowOff>
    </xdr:to>
    <xdr:pic>
      <xdr:nvPicPr>
        <xdr:cNvPr id="10306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59</xdr:row>
      <xdr:rowOff>0</xdr:rowOff>
    </xdr:from>
    <xdr:to>
      <xdr:col>17</xdr:col>
      <xdr:colOff>1304925</xdr:colOff>
      <xdr:row>59</xdr:row>
      <xdr:rowOff>9525</xdr:rowOff>
    </xdr:to>
    <xdr:pic>
      <xdr:nvPicPr>
        <xdr:cNvPr id="10307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59</xdr:row>
      <xdr:rowOff>0</xdr:rowOff>
    </xdr:from>
    <xdr:to>
      <xdr:col>17</xdr:col>
      <xdr:colOff>1323975</xdr:colOff>
      <xdr:row>59</xdr:row>
      <xdr:rowOff>9525</xdr:rowOff>
    </xdr:to>
    <xdr:pic>
      <xdr:nvPicPr>
        <xdr:cNvPr id="10308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59</xdr:row>
      <xdr:rowOff>0</xdr:rowOff>
    </xdr:from>
    <xdr:to>
      <xdr:col>17</xdr:col>
      <xdr:colOff>1343025</xdr:colOff>
      <xdr:row>59</xdr:row>
      <xdr:rowOff>9525</xdr:rowOff>
    </xdr:to>
    <xdr:pic>
      <xdr:nvPicPr>
        <xdr:cNvPr id="10309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59</xdr:row>
      <xdr:rowOff>0</xdr:rowOff>
    </xdr:from>
    <xdr:to>
      <xdr:col>17</xdr:col>
      <xdr:colOff>1362075</xdr:colOff>
      <xdr:row>59</xdr:row>
      <xdr:rowOff>9525</xdr:rowOff>
    </xdr:to>
    <xdr:pic>
      <xdr:nvPicPr>
        <xdr:cNvPr id="10310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59</xdr:row>
      <xdr:rowOff>0</xdr:rowOff>
    </xdr:from>
    <xdr:to>
      <xdr:col>17</xdr:col>
      <xdr:colOff>1381125</xdr:colOff>
      <xdr:row>59</xdr:row>
      <xdr:rowOff>9525</xdr:rowOff>
    </xdr:to>
    <xdr:pic>
      <xdr:nvPicPr>
        <xdr:cNvPr id="10311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59</xdr:row>
      <xdr:rowOff>0</xdr:rowOff>
    </xdr:from>
    <xdr:to>
      <xdr:col>17</xdr:col>
      <xdr:colOff>1400175</xdr:colOff>
      <xdr:row>59</xdr:row>
      <xdr:rowOff>9525</xdr:rowOff>
    </xdr:to>
    <xdr:pic>
      <xdr:nvPicPr>
        <xdr:cNvPr id="10312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59</xdr:row>
      <xdr:rowOff>0</xdr:rowOff>
    </xdr:from>
    <xdr:to>
      <xdr:col>18</xdr:col>
      <xdr:colOff>0</xdr:colOff>
      <xdr:row>59</xdr:row>
      <xdr:rowOff>9525</xdr:rowOff>
    </xdr:to>
    <xdr:pic>
      <xdr:nvPicPr>
        <xdr:cNvPr id="10313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9525</xdr:colOff>
      <xdr:row>128</xdr:row>
      <xdr:rowOff>9525</xdr:rowOff>
    </xdr:to>
    <xdr:pic>
      <xdr:nvPicPr>
        <xdr:cNvPr id="1031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128</xdr:row>
      <xdr:rowOff>0</xdr:rowOff>
    </xdr:from>
    <xdr:to>
      <xdr:col>17</xdr:col>
      <xdr:colOff>28575</xdr:colOff>
      <xdr:row>128</xdr:row>
      <xdr:rowOff>9525</xdr:rowOff>
    </xdr:to>
    <xdr:pic>
      <xdr:nvPicPr>
        <xdr:cNvPr id="1031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128</xdr:row>
      <xdr:rowOff>0</xdr:rowOff>
    </xdr:from>
    <xdr:to>
      <xdr:col>17</xdr:col>
      <xdr:colOff>47625</xdr:colOff>
      <xdr:row>128</xdr:row>
      <xdr:rowOff>9525</xdr:rowOff>
    </xdr:to>
    <xdr:pic>
      <xdr:nvPicPr>
        <xdr:cNvPr id="1031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128</xdr:row>
      <xdr:rowOff>0</xdr:rowOff>
    </xdr:from>
    <xdr:to>
      <xdr:col>17</xdr:col>
      <xdr:colOff>66675</xdr:colOff>
      <xdr:row>128</xdr:row>
      <xdr:rowOff>9525</xdr:rowOff>
    </xdr:to>
    <xdr:pic>
      <xdr:nvPicPr>
        <xdr:cNvPr id="1031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128</xdr:row>
      <xdr:rowOff>0</xdr:rowOff>
    </xdr:from>
    <xdr:to>
      <xdr:col>17</xdr:col>
      <xdr:colOff>85725</xdr:colOff>
      <xdr:row>128</xdr:row>
      <xdr:rowOff>9525</xdr:rowOff>
    </xdr:to>
    <xdr:pic>
      <xdr:nvPicPr>
        <xdr:cNvPr id="1031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128</xdr:row>
      <xdr:rowOff>0</xdr:rowOff>
    </xdr:from>
    <xdr:to>
      <xdr:col>17</xdr:col>
      <xdr:colOff>104775</xdr:colOff>
      <xdr:row>128</xdr:row>
      <xdr:rowOff>9525</xdr:rowOff>
    </xdr:to>
    <xdr:pic>
      <xdr:nvPicPr>
        <xdr:cNvPr id="1031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128</xdr:row>
      <xdr:rowOff>0</xdr:rowOff>
    </xdr:from>
    <xdr:to>
      <xdr:col>17</xdr:col>
      <xdr:colOff>123825</xdr:colOff>
      <xdr:row>128</xdr:row>
      <xdr:rowOff>9525</xdr:rowOff>
    </xdr:to>
    <xdr:pic>
      <xdr:nvPicPr>
        <xdr:cNvPr id="1032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128</xdr:row>
      <xdr:rowOff>0</xdr:rowOff>
    </xdr:from>
    <xdr:to>
      <xdr:col>17</xdr:col>
      <xdr:colOff>142875</xdr:colOff>
      <xdr:row>128</xdr:row>
      <xdr:rowOff>9525</xdr:rowOff>
    </xdr:to>
    <xdr:pic>
      <xdr:nvPicPr>
        <xdr:cNvPr id="1032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128</xdr:row>
      <xdr:rowOff>0</xdr:rowOff>
    </xdr:from>
    <xdr:to>
      <xdr:col>17</xdr:col>
      <xdr:colOff>161925</xdr:colOff>
      <xdr:row>128</xdr:row>
      <xdr:rowOff>9525</xdr:rowOff>
    </xdr:to>
    <xdr:pic>
      <xdr:nvPicPr>
        <xdr:cNvPr id="1032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128</xdr:row>
      <xdr:rowOff>0</xdr:rowOff>
    </xdr:from>
    <xdr:to>
      <xdr:col>17</xdr:col>
      <xdr:colOff>180975</xdr:colOff>
      <xdr:row>128</xdr:row>
      <xdr:rowOff>9525</xdr:rowOff>
    </xdr:to>
    <xdr:pic>
      <xdr:nvPicPr>
        <xdr:cNvPr id="1032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128</xdr:row>
      <xdr:rowOff>0</xdr:rowOff>
    </xdr:from>
    <xdr:to>
      <xdr:col>17</xdr:col>
      <xdr:colOff>200025</xdr:colOff>
      <xdr:row>128</xdr:row>
      <xdr:rowOff>9525</xdr:rowOff>
    </xdr:to>
    <xdr:pic>
      <xdr:nvPicPr>
        <xdr:cNvPr id="1032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128</xdr:row>
      <xdr:rowOff>0</xdr:rowOff>
    </xdr:from>
    <xdr:to>
      <xdr:col>17</xdr:col>
      <xdr:colOff>219075</xdr:colOff>
      <xdr:row>128</xdr:row>
      <xdr:rowOff>9525</xdr:rowOff>
    </xdr:to>
    <xdr:pic>
      <xdr:nvPicPr>
        <xdr:cNvPr id="1032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128</xdr:row>
      <xdr:rowOff>0</xdr:rowOff>
    </xdr:from>
    <xdr:to>
      <xdr:col>17</xdr:col>
      <xdr:colOff>238125</xdr:colOff>
      <xdr:row>128</xdr:row>
      <xdr:rowOff>9525</xdr:rowOff>
    </xdr:to>
    <xdr:pic>
      <xdr:nvPicPr>
        <xdr:cNvPr id="10326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128</xdr:row>
      <xdr:rowOff>0</xdr:rowOff>
    </xdr:from>
    <xdr:to>
      <xdr:col>17</xdr:col>
      <xdr:colOff>257175</xdr:colOff>
      <xdr:row>128</xdr:row>
      <xdr:rowOff>9525</xdr:rowOff>
    </xdr:to>
    <xdr:pic>
      <xdr:nvPicPr>
        <xdr:cNvPr id="10327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128</xdr:row>
      <xdr:rowOff>0</xdr:rowOff>
    </xdr:from>
    <xdr:to>
      <xdr:col>17</xdr:col>
      <xdr:colOff>276225</xdr:colOff>
      <xdr:row>128</xdr:row>
      <xdr:rowOff>9525</xdr:rowOff>
    </xdr:to>
    <xdr:pic>
      <xdr:nvPicPr>
        <xdr:cNvPr id="10328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128</xdr:row>
      <xdr:rowOff>0</xdr:rowOff>
    </xdr:from>
    <xdr:to>
      <xdr:col>17</xdr:col>
      <xdr:colOff>295275</xdr:colOff>
      <xdr:row>128</xdr:row>
      <xdr:rowOff>9525</xdr:rowOff>
    </xdr:to>
    <xdr:pic>
      <xdr:nvPicPr>
        <xdr:cNvPr id="10329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128</xdr:row>
      <xdr:rowOff>0</xdr:rowOff>
    </xdr:from>
    <xdr:to>
      <xdr:col>17</xdr:col>
      <xdr:colOff>314325</xdr:colOff>
      <xdr:row>128</xdr:row>
      <xdr:rowOff>9525</xdr:rowOff>
    </xdr:to>
    <xdr:pic>
      <xdr:nvPicPr>
        <xdr:cNvPr id="10330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128</xdr:row>
      <xdr:rowOff>0</xdr:rowOff>
    </xdr:from>
    <xdr:to>
      <xdr:col>17</xdr:col>
      <xdr:colOff>333375</xdr:colOff>
      <xdr:row>128</xdr:row>
      <xdr:rowOff>9525</xdr:rowOff>
    </xdr:to>
    <xdr:pic>
      <xdr:nvPicPr>
        <xdr:cNvPr id="10331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128</xdr:row>
      <xdr:rowOff>0</xdr:rowOff>
    </xdr:from>
    <xdr:to>
      <xdr:col>17</xdr:col>
      <xdr:colOff>352425</xdr:colOff>
      <xdr:row>128</xdr:row>
      <xdr:rowOff>9525</xdr:rowOff>
    </xdr:to>
    <xdr:pic>
      <xdr:nvPicPr>
        <xdr:cNvPr id="10332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128</xdr:row>
      <xdr:rowOff>0</xdr:rowOff>
    </xdr:from>
    <xdr:to>
      <xdr:col>17</xdr:col>
      <xdr:colOff>371475</xdr:colOff>
      <xdr:row>128</xdr:row>
      <xdr:rowOff>9525</xdr:rowOff>
    </xdr:to>
    <xdr:pic>
      <xdr:nvPicPr>
        <xdr:cNvPr id="10333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128</xdr:row>
      <xdr:rowOff>0</xdr:rowOff>
    </xdr:from>
    <xdr:to>
      <xdr:col>17</xdr:col>
      <xdr:colOff>390525</xdr:colOff>
      <xdr:row>128</xdr:row>
      <xdr:rowOff>9525</xdr:rowOff>
    </xdr:to>
    <xdr:pic>
      <xdr:nvPicPr>
        <xdr:cNvPr id="10334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128</xdr:row>
      <xdr:rowOff>0</xdr:rowOff>
    </xdr:from>
    <xdr:to>
      <xdr:col>17</xdr:col>
      <xdr:colOff>409575</xdr:colOff>
      <xdr:row>128</xdr:row>
      <xdr:rowOff>9525</xdr:rowOff>
    </xdr:to>
    <xdr:pic>
      <xdr:nvPicPr>
        <xdr:cNvPr id="10335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128</xdr:row>
      <xdr:rowOff>0</xdr:rowOff>
    </xdr:from>
    <xdr:to>
      <xdr:col>17</xdr:col>
      <xdr:colOff>428625</xdr:colOff>
      <xdr:row>128</xdr:row>
      <xdr:rowOff>9525</xdr:rowOff>
    </xdr:to>
    <xdr:pic>
      <xdr:nvPicPr>
        <xdr:cNvPr id="10336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128</xdr:row>
      <xdr:rowOff>0</xdr:rowOff>
    </xdr:from>
    <xdr:to>
      <xdr:col>17</xdr:col>
      <xdr:colOff>447675</xdr:colOff>
      <xdr:row>128</xdr:row>
      <xdr:rowOff>9525</xdr:rowOff>
    </xdr:to>
    <xdr:pic>
      <xdr:nvPicPr>
        <xdr:cNvPr id="10337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128</xdr:row>
      <xdr:rowOff>0</xdr:rowOff>
    </xdr:from>
    <xdr:to>
      <xdr:col>17</xdr:col>
      <xdr:colOff>466725</xdr:colOff>
      <xdr:row>128</xdr:row>
      <xdr:rowOff>9525</xdr:rowOff>
    </xdr:to>
    <xdr:pic>
      <xdr:nvPicPr>
        <xdr:cNvPr id="10338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128</xdr:row>
      <xdr:rowOff>0</xdr:rowOff>
    </xdr:from>
    <xdr:to>
      <xdr:col>17</xdr:col>
      <xdr:colOff>485775</xdr:colOff>
      <xdr:row>128</xdr:row>
      <xdr:rowOff>9525</xdr:rowOff>
    </xdr:to>
    <xdr:pic>
      <xdr:nvPicPr>
        <xdr:cNvPr id="10339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128</xdr:row>
      <xdr:rowOff>0</xdr:rowOff>
    </xdr:from>
    <xdr:to>
      <xdr:col>17</xdr:col>
      <xdr:colOff>504825</xdr:colOff>
      <xdr:row>128</xdr:row>
      <xdr:rowOff>9525</xdr:rowOff>
    </xdr:to>
    <xdr:pic>
      <xdr:nvPicPr>
        <xdr:cNvPr id="10340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128</xdr:row>
      <xdr:rowOff>0</xdr:rowOff>
    </xdr:from>
    <xdr:to>
      <xdr:col>17</xdr:col>
      <xdr:colOff>523875</xdr:colOff>
      <xdr:row>128</xdr:row>
      <xdr:rowOff>9525</xdr:rowOff>
    </xdr:to>
    <xdr:pic>
      <xdr:nvPicPr>
        <xdr:cNvPr id="10341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128</xdr:row>
      <xdr:rowOff>0</xdr:rowOff>
    </xdr:from>
    <xdr:to>
      <xdr:col>17</xdr:col>
      <xdr:colOff>542925</xdr:colOff>
      <xdr:row>128</xdr:row>
      <xdr:rowOff>9525</xdr:rowOff>
    </xdr:to>
    <xdr:pic>
      <xdr:nvPicPr>
        <xdr:cNvPr id="10342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128</xdr:row>
      <xdr:rowOff>0</xdr:rowOff>
    </xdr:from>
    <xdr:to>
      <xdr:col>17</xdr:col>
      <xdr:colOff>561975</xdr:colOff>
      <xdr:row>128</xdr:row>
      <xdr:rowOff>9525</xdr:rowOff>
    </xdr:to>
    <xdr:pic>
      <xdr:nvPicPr>
        <xdr:cNvPr id="10343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128</xdr:row>
      <xdr:rowOff>0</xdr:rowOff>
    </xdr:from>
    <xdr:to>
      <xdr:col>17</xdr:col>
      <xdr:colOff>581025</xdr:colOff>
      <xdr:row>128</xdr:row>
      <xdr:rowOff>9525</xdr:rowOff>
    </xdr:to>
    <xdr:pic>
      <xdr:nvPicPr>
        <xdr:cNvPr id="10344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128</xdr:row>
      <xdr:rowOff>0</xdr:rowOff>
    </xdr:from>
    <xdr:to>
      <xdr:col>17</xdr:col>
      <xdr:colOff>600075</xdr:colOff>
      <xdr:row>128</xdr:row>
      <xdr:rowOff>9525</xdr:rowOff>
    </xdr:to>
    <xdr:pic>
      <xdr:nvPicPr>
        <xdr:cNvPr id="10345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128</xdr:row>
      <xdr:rowOff>0</xdr:rowOff>
    </xdr:from>
    <xdr:to>
      <xdr:col>17</xdr:col>
      <xdr:colOff>619125</xdr:colOff>
      <xdr:row>128</xdr:row>
      <xdr:rowOff>9525</xdr:rowOff>
    </xdr:to>
    <xdr:pic>
      <xdr:nvPicPr>
        <xdr:cNvPr id="10346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128</xdr:row>
      <xdr:rowOff>0</xdr:rowOff>
    </xdr:from>
    <xdr:to>
      <xdr:col>17</xdr:col>
      <xdr:colOff>638175</xdr:colOff>
      <xdr:row>128</xdr:row>
      <xdr:rowOff>9525</xdr:rowOff>
    </xdr:to>
    <xdr:pic>
      <xdr:nvPicPr>
        <xdr:cNvPr id="1034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128</xdr:row>
      <xdr:rowOff>0</xdr:rowOff>
    </xdr:from>
    <xdr:to>
      <xdr:col>17</xdr:col>
      <xdr:colOff>657225</xdr:colOff>
      <xdr:row>128</xdr:row>
      <xdr:rowOff>9525</xdr:rowOff>
    </xdr:to>
    <xdr:pic>
      <xdr:nvPicPr>
        <xdr:cNvPr id="1034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128</xdr:row>
      <xdr:rowOff>0</xdr:rowOff>
    </xdr:from>
    <xdr:to>
      <xdr:col>17</xdr:col>
      <xdr:colOff>676275</xdr:colOff>
      <xdr:row>128</xdr:row>
      <xdr:rowOff>9525</xdr:rowOff>
    </xdr:to>
    <xdr:pic>
      <xdr:nvPicPr>
        <xdr:cNvPr id="1034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128</xdr:row>
      <xdr:rowOff>0</xdr:rowOff>
    </xdr:from>
    <xdr:to>
      <xdr:col>17</xdr:col>
      <xdr:colOff>695325</xdr:colOff>
      <xdr:row>128</xdr:row>
      <xdr:rowOff>9525</xdr:rowOff>
    </xdr:to>
    <xdr:pic>
      <xdr:nvPicPr>
        <xdr:cNvPr id="1035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128</xdr:row>
      <xdr:rowOff>0</xdr:rowOff>
    </xdr:from>
    <xdr:to>
      <xdr:col>17</xdr:col>
      <xdr:colOff>714375</xdr:colOff>
      <xdr:row>128</xdr:row>
      <xdr:rowOff>9525</xdr:rowOff>
    </xdr:to>
    <xdr:pic>
      <xdr:nvPicPr>
        <xdr:cNvPr id="1035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128</xdr:row>
      <xdr:rowOff>0</xdr:rowOff>
    </xdr:from>
    <xdr:to>
      <xdr:col>17</xdr:col>
      <xdr:colOff>733425</xdr:colOff>
      <xdr:row>128</xdr:row>
      <xdr:rowOff>9525</xdr:rowOff>
    </xdr:to>
    <xdr:pic>
      <xdr:nvPicPr>
        <xdr:cNvPr id="1035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128</xdr:row>
      <xdr:rowOff>0</xdr:rowOff>
    </xdr:from>
    <xdr:to>
      <xdr:col>17</xdr:col>
      <xdr:colOff>752475</xdr:colOff>
      <xdr:row>128</xdr:row>
      <xdr:rowOff>9525</xdr:rowOff>
    </xdr:to>
    <xdr:pic>
      <xdr:nvPicPr>
        <xdr:cNvPr id="1035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354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355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356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357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358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359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360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361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362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363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364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365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366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367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368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369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370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371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372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373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374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375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376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377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378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379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380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381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382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383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384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385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386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387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388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389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390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391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392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393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394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732</xdr:row>
      <xdr:rowOff>0</xdr:rowOff>
    </xdr:from>
    <xdr:to>
      <xdr:col>17</xdr:col>
      <xdr:colOff>790575</xdr:colOff>
      <xdr:row>732</xdr:row>
      <xdr:rowOff>9525</xdr:rowOff>
    </xdr:to>
    <xdr:pic>
      <xdr:nvPicPr>
        <xdr:cNvPr id="10395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732</xdr:row>
      <xdr:rowOff>0</xdr:rowOff>
    </xdr:from>
    <xdr:to>
      <xdr:col>17</xdr:col>
      <xdr:colOff>809625</xdr:colOff>
      <xdr:row>732</xdr:row>
      <xdr:rowOff>9525</xdr:rowOff>
    </xdr:to>
    <xdr:pic>
      <xdr:nvPicPr>
        <xdr:cNvPr id="10396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732</xdr:row>
      <xdr:rowOff>0</xdr:rowOff>
    </xdr:from>
    <xdr:to>
      <xdr:col>17</xdr:col>
      <xdr:colOff>828675</xdr:colOff>
      <xdr:row>732</xdr:row>
      <xdr:rowOff>9525</xdr:rowOff>
    </xdr:to>
    <xdr:pic>
      <xdr:nvPicPr>
        <xdr:cNvPr id="10397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732</xdr:row>
      <xdr:rowOff>0</xdr:rowOff>
    </xdr:from>
    <xdr:to>
      <xdr:col>17</xdr:col>
      <xdr:colOff>847725</xdr:colOff>
      <xdr:row>732</xdr:row>
      <xdr:rowOff>9525</xdr:rowOff>
    </xdr:to>
    <xdr:pic>
      <xdr:nvPicPr>
        <xdr:cNvPr id="10398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732</xdr:row>
      <xdr:rowOff>0</xdr:rowOff>
    </xdr:from>
    <xdr:to>
      <xdr:col>17</xdr:col>
      <xdr:colOff>866775</xdr:colOff>
      <xdr:row>732</xdr:row>
      <xdr:rowOff>9525</xdr:rowOff>
    </xdr:to>
    <xdr:pic>
      <xdr:nvPicPr>
        <xdr:cNvPr id="10399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732</xdr:row>
      <xdr:rowOff>0</xdr:rowOff>
    </xdr:from>
    <xdr:to>
      <xdr:col>17</xdr:col>
      <xdr:colOff>885825</xdr:colOff>
      <xdr:row>732</xdr:row>
      <xdr:rowOff>9525</xdr:rowOff>
    </xdr:to>
    <xdr:pic>
      <xdr:nvPicPr>
        <xdr:cNvPr id="10400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732</xdr:row>
      <xdr:rowOff>0</xdr:rowOff>
    </xdr:from>
    <xdr:to>
      <xdr:col>17</xdr:col>
      <xdr:colOff>904875</xdr:colOff>
      <xdr:row>732</xdr:row>
      <xdr:rowOff>9525</xdr:rowOff>
    </xdr:to>
    <xdr:pic>
      <xdr:nvPicPr>
        <xdr:cNvPr id="10401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732</xdr:row>
      <xdr:rowOff>0</xdr:rowOff>
    </xdr:from>
    <xdr:to>
      <xdr:col>17</xdr:col>
      <xdr:colOff>923925</xdr:colOff>
      <xdr:row>732</xdr:row>
      <xdr:rowOff>9525</xdr:rowOff>
    </xdr:to>
    <xdr:pic>
      <xdr:nvPicPr>
        <xdr:cNvPr id="10402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732</xdr:row>
      <xdr:rowOff>0</xdr:rowOff>
    </xdr:from>
    <xdr:to>
      <xdr:col>17</xdr:col>
      <xdr:colOff>942975</xdr:colOff>
      <xdr:row>732</xdr:row>
      <xdr:rowOff>9525</xdr:rowOff>
    </xdr:to>
    <xdr:pic>
      <xdr:nvPicPr>
        <xdr:cNvPr id="10403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732</xdr:row>
      <xdr:rowOff>0</xdr:rowOff>
    </xdr:from>
    <xdr:to>
      <xdr:col>17</xdr:col>
      <xdr:colOff>962025</xdr:colOff>
      <xdr:row>732</xdr:row>
      <xdr:rowOff>9525</xdr:rowOff>
    </xdr:to>
    <xdr:pic>
      <xdr:nvPicPr>
        <xdr:cNvPr id="10404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732</xdr:row>
      <xdr:rowOff>0</xdr:rowOff>
    </xdr:from>
    <xdr:to>
      <xdr:col>17</xdr:col>
      <xdr:colOff>981075</xdr:colOff>
      <xdr:row>732</xdr:row>
      <xdr:rowOff>9525</xdr:rowOff>
    </xdr:to>
    <xdr:pic>
      <xdr:nvPicPr>
        <xdr:cNvPr id="10405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732</xdr:row>
      <xdr:rowOff>0</xdr:rowOff>
    </xdr:from>
    <xdr:to>
      <xdr:col>17</xdr:col>
      <xdr:colOff>1000125</xdr:colOff>
      <xdr:row>732</xdr:row>
      <xdr:rowOff>9525</xdr:rowOff>
    </xdr:to>
    <xdr:pic>
      <xdr:nvPicPr>
        <xdr:cNvPr id="10406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732</xdr:row>
      <xdr:rowOff>0</xdr:rowOff>
    </xdr:from>
    <xdr:to>
      <xdr:col>17</xdr:col>
      <xdr:colOff>1019175</xdr:colOff>
      <xdr:row>732</xdr:row>
      <xdr:rowOff>9525</xdr:rowOff>
    </xdr:to>
    <xdr:pic>
      <xdr:nvPicPr>
        <xdr:cNvPr id="10407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732</xdr:row>
      <xdr:rowOff>0</xdr:rowOff>
    </xdr:from>
    <xdr:to>
      <xdr:col>17</xdr:col>
      <xdr:colOff>1038225</xdr:colOff>
      <xdr:row>732</xdr:row>
      <xdr:rowOff>9525</xdr:rowOff>
    </xdr:to>
    <xdr:pic>
      <xdr:nvPicPr>
        <xdr:cNvPr id="10408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732</xdr:row>
      <xdr:rowOff>0</xdr:rowOff>
    </xdr:from>
    <xdr:to>
      <xdr:col>17</xdr:col>
      <xdr:colOff>1057275</xdr:colOff>
      <xdr:row>732</xdr:row>
      <xdr:rowOff>9525</xdr:rowOff>
    </xdr:to>
    <xdr:pic>
      <xdr:nvPicPr>
        <xdr:cNvPr id="10409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732</xdr:row>
      <xdr:rowOff>0</xdr:rowOff>
    </xdr:from>
    <xdr:to>
      <xdr:col>17</xdr:col>
      <xdr:colOff>1076325</xdr:colOff>
      <xdr:row>732</xdr:row>
      <xdr:rowOff>9525</xdr:rowOff>
    </xdr:to>
    <xdr:pic>
      <xdr:nvPicPr>
        <xdr:cNvPr id="10410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732</xdr:row>
      <xdr:rowOff>0</xdr:rowOff>
    </xdr:from>
    <xdr:to>
      <xdr:col>17</xdr:col>
      <xdr:colOff>1095375</xdr:colOff>
      <xdr:row>732</xdr:row>
      <xdr:rowOff>9525</xdr:rowOff>
    </xdr:to>
    <xdr:pic>
      <xdr:nvPicPr>
        <xdr:cNvPr id="10411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732</xdr:row>
      <xdr:rowOff>0</xdr:rowOff>
    </xdr:from>
    <xdr:to>
      <xdr:col>17</xdr:col>
      <xdr:colOff>1114425</xdr:colOff>
      <xdr:row>732</xdr:row>
      <xdr:rowOff>9525</xdr:rowOff>
    </xdr:to>
    <xdr:pic>
      <xdr:nvPicPr>
        <xdr:cNvPr id="10412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732</xdr:row>
      <xdr:rowOff>0</xdr:rowOff>
    </xdr:from>
    <xdr:to>
      <xdr:col>17</xdr:col>
      <xdr:colOff>1133475</xdr:colOff>
      <xdr:row>732</xdr:row>
      <xdr:rowOff>9525</xdr:rowOff>
    </xdr:to>
    <xdr:pic>
      <xdr:nvPicPr>
        <xdr:cNvPr id="10413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732</xdr:row>
      <xdr:rowOff>0</xdr:rowOff>
    </xdr:from>
    <xdr:to>
      <xdr:col>17</xdr:col>
      <xdr:colOff>1152525</xdr:colOff>
      <xdr:row>732</xdr:row>
      <xdr:rowOff>9525</xdr:rowOff>
    </xdr:to>
    <xdr:pic>
      <xdr:nvPicPr>
        <xdr:cNvPr id="10414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732</xdr:row>
      <xdr:rowOff>0</xdr:rowOff>
    </xdr:from>
    <xdr:to>
      <xdr:col>17</xdr:col>
      <xdr:colOff>1171575</xdr:colOff>
      <xdr:row>732</xdr:row>
      <xdr:rowOff>9525</xdr:rowOff>
    </xdr:to>
    <xdr:pic>
      <xdr:nvPicPr>
        <xdr:cNvPr id="10415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732</xdr:row>
      <xdr:rowOff>0</xdr:rowOff>
    </xdr:from>
    <xdr:to>
      <xdr:col>17</xdr:col>
      <xdr:colOff>1190625</xdr:colOff>
      <xdr:row>732</xdr:row>
      <xdr:rowOff>9525</xdr:rowOff>
    </xdr:to>
    <xdr:pic>
      <xdr:nvPicPr>
        <xdr:cNvPr id="10416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732</xdr:row>
      <xdr:rowOff>0</xdr:rowOff>
    </xdr:from>
    <xdr:to>
      <xdr:col>17</xdr:col>
      <xdr:colOff>1209675</xdr:colOff>
      <xdr:row>732</xdr:row>
      <xdr:rowOff>9525</xdr:rowOff>
    </xdr:to>
    <xdr:pic>
      <xdr:nvPicPr>
        <xdr:cNvPr id="10417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732</xdr:row>
      <xdr:rowOff>0</xdr:rowOff>
    </xdr:from>
    <xdr:to>
      <xdr:col>17</xdr:col>
      <xdr:colOff>1228725</xdr:colOff>
      <xdr:row>732</xdr:row>
      <xdr:rowOff>9525</xdr:rowOff>
    </xdr:to>
    <xdr:pic>
      <xdr:nvPicPr>
        <xdr:cNvPr id="10418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732</xdr:row>
      <xdr:rowOff>0</xdr:rowOff>
    </xdr:from>
    <xdr:to>
      <xdr:col>17</xdr:col>
      <xdr:colOff>1247775</xdr:colOff>
      <xdr:row>732</xdr:row>
      <xdr:rowOff>9525</xdr:rowOff>
    </xdr:to>
    <xdr:pic>
      <xdr:nvPicPr>
        <xdr:cNvPr id="10419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732</xdr:row>
      <xdr:rowOff>0</xdr:rowOff>
    </xdr:from>
    <xdr:to>
      <xdr:col>17</xdr:col>
      <xdr:colOff>1266825</xdr:colOff>
      <xdr:row>732</xdr:row>
      <xdr:rowOff>9525</xdr:rowOff>
    </xdr:to>
    <xdr:pic>
      <xdr:nvPicPr>
        <xdr:cNvPr id="10420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732</xdr:row>
      <xdr:rowOff>0</xdr:rowOff>
    </xdr:from>
    <xdr:to>
      <xdr:col>17</xdr:col>
      <xdr:colOff>1285875</xdr:colOff>
      <xdr:row>732</xdr:row>
      <xdr:rowOff>9525</xdr:rowOff>
    </xdr:to>
    <xdr:pic>
      <xdr:nvPicPr>
        <xdr:cNvPr id="10421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732</xdr:row>
      <xdr:rowOff>0</xdr:rowOff>
    </xdr:from>
    <xdr:to>
      <xdr:col>17</xdr:col>
      <xdr:colOff>1304925</xdr:colOff>
      <xdr:row>732</xdr:row>
      <xdr:rowOff>9525</xdr:rowOff>
    </xdr:to>
    <xdr:pic>
      <xdr:nvPicPr>
        <xdr:cNvPr id="10422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732</xdr:row>
      <xdr:rowOff>0</xdr:rowOff>
    </xdr:from>
    <xdr:to>
      <xdr:col>17</xdr:col>
      <xdr:colOff>1323975</xdr:colOff>
      <xdr:row>732</xdr:row>
      <xdr:rowOff>9525</xdr:rowOff>
    </xdr:to>
    <xdr:pic>
      <xdr:nvPicPr>
        <xdr:cNvPr id="10423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732</xdr:row>
      <xdr:rowOff>0</xdr:rowOff>
    </xdr:from>
    <xdr:to>
      <xdr:col>17</xdr:col>
      <xdr:colOff>1343025</xdr:colOff>
      <xdr:row>732</xdr:row>
      <xdr:rowOff>9525</xdr:rowOff>
    </xdr:to>
    <xdr:pic>
      <xdr:nvPicPr>
        <xdr:cNvPr id="10424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732</xdr:row>
      <xdr:rowOff>0</xdr:rowOff>
    </xdr:from>
    <xdr:to>
      <xdr:col>17</xdr:col>
      <xdr:colOff>1362075</xdr:colOff>
      <xdr:row>732</xdr:row>
      <xdr:rowOff>9525</xdr:rowOff>
    </xdr:to>
    <xdr:pic>
      <xdr:nvPicPr>
        <xdr:cNvPr id="10425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732</xdr:row>
      <xdr:rowOff>0</xdr:rowOff>
    </xdr:from>
    <xdr:to>
      <xdr:col>17</xdr:col>
      <xdr:colOff>1381125</xdr:colOff>
      <xdr:row>732</xdr:row>
      <xdr:rowOff>9525</xdr:rowOff>
    </xdr:to>
    <xdr:pic>
      <xdr:nvPicPr>
        <xdr:cNvPr id="10426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732</xdr:row>
      <xdr:rowOff>0</xdr:rowOff>
    </xdr:from>
    <xdr:to>
      <xdr:col>17</xdr:col>
      <xdr:colOff>1400175</xdr:colOff>
      <xdr:row>732</xdr:row>
      <xdr:rowOff>9525</xdr:rowOff>
    </xdr:to>
    <xdr:pic>
      <xdr:nvPicPr>
        <xdr:cNvPr id="10427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732</xdr:row>
      <xdr:rowOff>0</xdr:rowOff>
    </xdr:from>
    <xdr:to>
      <xdr:col>18</xdr:col>
      <xdr:colOff>0</xdr:colOff>
      <xdr:row>732</xdr:row>
      <xdr:rowOff>9525</xdr:rowOff>
    </xdr:to>
    <xdr:pic>
      <xdr:nvPicPr>
        <xdr:cNvPr id="10428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42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43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43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43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43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43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43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43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43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43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43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44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44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44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44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44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44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44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44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44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44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1045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1045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1045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1045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1045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1045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1045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1045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1045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1045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1046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1046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1046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1046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1046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1046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1046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1046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1046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1046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1047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1047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1047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1047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1047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1047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1047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1047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1047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1047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1048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1048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1048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1048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1048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1048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1048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1048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1048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1048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1049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1049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1049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1049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1049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1049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1049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1049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1049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1049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1050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1050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1050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1050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1050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1050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1050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1050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1050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1050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1051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1051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1051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1051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1051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1051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1051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1051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1051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1051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1052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1052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1052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1052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1052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525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526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527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528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529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530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531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532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533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534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535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536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537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538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539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540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541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542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543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544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545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54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54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54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54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55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55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55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553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554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555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556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557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558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559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560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561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562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563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564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565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566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567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568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569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570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571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572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573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574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575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576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577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578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579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580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581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582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583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584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585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586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587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588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589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590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591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592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593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594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595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596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597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598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599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600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601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602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603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604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605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606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607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608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609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610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611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612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613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614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615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616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617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618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619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620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621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622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623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624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625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626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627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628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629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630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631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632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633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634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635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636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637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638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639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640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641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642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643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644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645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646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647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648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649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650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10651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10652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10653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10654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10655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10656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10657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10658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10659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10660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10661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10662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10663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10664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10665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10666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10667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10668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10669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10670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10671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10672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10673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10674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10675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10676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10677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10678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10679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10680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10681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10682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10683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10684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10685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10686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10687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10688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10689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17</xdr:col>
      <xdr:colOff>9525</xdr:colOff>
      <xdr:row>78</xdr:row>
      <xdr:rowOff>9525</xdr:rowOff>
    </xdr:to>
    <xdr:pic>
      <xdr:nvPicPr>
        <xdr:cNvPr id="10690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78</xdr:row>
      <xdr:rowOff>0</xdr:rowOff>
    </xdr:from>
    <xdr:to>
      <xdr:col>17</xdr:col>
      <xdr:colOff>28575</xdr:colOff>
      <xdr:row>78</xdr:row>
      <xdr:rowOff>9525</xdr:rowOff>
    </xdr:to>
    <xdr:pic>
      <xdr:nvPicPr>
        <xdr:cNvPr id="10691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78</xdr:row>
      <xdr:rowOff>0</xdr:rowOff>
    </xdr:from>
    <xdr:to>
      <xdr:col>17</xdr:col>
      <xdr:colOff>47625</xdr:colOff>
      <xdr:row>78</xdr:row>
      <xdr:rowOff>9525</xdr:rowOff>
    </xdr:to>
    <xdr:pic>
      <xdr:nvPicPr>
        <xdr:cNvPr id="10692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78</xdr:row>
      <xdr:rowOff>0</xdr:rowOff>
    </xdr:from>
    <xdr:to>
      <xdr:col>17</xdr:col>
      <xdr:colOff>66675</xdr:colOff>
      <xdr:row>78</xdr:row>
      <xdr:rowOff>9525</xdr:rowOff>
    </xdr:to>
    <xdr:pic>
      <xdr:nvPicPr>
        <xdr:cNvPr id="10693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78</xdr:row>
      <xdr:rowOff>0</xdr:rowOff>
    </xdr:from>
    <xdr:to>
      <xdr:col>17</xdr:col>
      <xdr:colOff>85725</xdr:colOff>
      <xdr:row>78</xdr:row>
      <xdr:rowOff>9525</xdr:rowOff>
    </xdr:to>
    <xdr:pic>
      <xdr:nvPicPr>
        <xdr:cNvPr id="10694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78</xdr:row>
      <xdr:rowOff>0</xdr:rowOff>
    </xdr:from>
    <xdr:to>
      <xdr:col>17</xdr:col>
      <xdr:colOff>104775</xdr:colOff>
      <xdr:row>78</xdr:row>
      <xdr:rowOff>9525</xdr:rowOff>
    </xdr:to>
    <xdr:pic>
      <xdr:nvPicPr>
        <xdr:cNvPr id="10695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78</xdr:row>
      <xdr:rowOff>0</xdr:rowOff>
    </xdr:from>
    <xdr:to>
      <xdr:col>17</xdr:col>
      <xdr:colOff>123825</xdr:colOff>
      <xdr:row>78</xdr:row>
      <xdr:rowOff>9525</xdr:rowOff>
    </xdr:to>
    <xdr:pic>
      <xdr:nvPicPr>
        <xdr:cNvPr id="10696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78</xdr:row>
      <xdr:rowOff>0</xdr:rowOff>
    </xdr:from>
    <xdr:to>
      <xdr:col>17</xdr:col>
      <xdr:colOff>142875</xdr:colOff>
      <xdr:row>78</xdr:row>
      <xdr:rowOff>9525</xdr:rowOff>
    </xdr:to>
    <xdr:pic>
      <xdr:nvPicPr>
        <xdr:cNvPr id="10697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78</xdr:row>
      <xdr:rowOff>0</xdr:rowOff>
    </xdr:from>
    <xdr:to>
      <xdr:col>17</xdr:col>
      <xdr:colOff>161925</xdr:colOff>
      <xdr:row>78</xdr:row>
      <xdr:rowOff>9525</xdr:rowOff>
    </xdr:to>
    <xdr:pic>
      <xdr:nvPicPr>
        <xdr:cNvPr id="10698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78</xdr:row>
      <xdr:rowOff>0</xdr:rowOff>
    </xdr:from>
    <xdr:to>
      <xdr:col>17</xdr:col>
      <xdr:colOff>180975</xdr:colOff>
      <xdr:row>78</xdr:row>
      <xdr:rowOff>9525</xdr:rowOff>
    </xdr:to>
    <xdr:pic>
      <xdr:nvPicPr>
        <xdr:cNvPr id="10699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78</xdr:row>
      <xdr:rowOff>0</xdr:rowOff>
    </xdr:from>
    <xdr:to>
      <xdr:col>17</xdr:col>
      <xdr:colOff>200025</xdr:colOff>
      <xdr:row>78</xdr:row>
      <xdr:rowOff>9525</xdr:rowOff>
    </xdr:to>
    <xdr:pic>
      <xdr:nvPicPr>
        <xdr:cNvPr id="10700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78</xdr:row>
      <xdr:rowOff>0</xdr:rowOff>
    </xdr:from>
    <xdr:to>
      <xdr:col>17</xdr:col>
      <xdr:colOff>219075</xdr:colOff>
      <xdr:row>78</xdr:row>
      <xdr:rowOff>9525</xdr:rowOff>
    </xdr:to>
    <xdr:pic>
      <xdr:nvPicPr>
        <xdr:cNvPr id="10701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78</xdr:row>
      <xdr:rowOff>0</xdr:rowOff>
    </xdr:from>
    <xdr:to>
      <xdr:col>17</xdr:col>
      <xdr:colOff>238125</xdr:colOff>
      <xdr:row>78</xdr:row>
      <xdr:rowOff>9525</xdr:rowOff>
    </xdr:to>
    <xdr:pic>
      <xdr:nvPicPr>
        <xdr:cNvPr id="10702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78</xdr:row>
      <xdr:rowOff>0</xdr:rowOff>
    </xdr:from>
    <xdr:to>
      <xdr:col>17</xdr:col>
      <xdr:colOff>257175</xdr:colOff>
      <xdr:row>78</xdr:row>
      <xdr:rowOff>9525</xdr:rowOff>
    </xdr:to>
    <xdr:pic>
      <xdr:nvPicPr>
        <xdr:cNvPr id="10703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78</xdr:row>
      <xdr:rowOff>0</xdr:rowOff>
    </xdr:from>
    <xdr:to>
      <xdr:col>17</xdr:col>
      <xdr:colOff>276225</xdr:colOff>
      <xdr:row>78</xdr:row>
      <xdr:rowOff>9525</xdr:rowOff>
    </xdr:to>
    <xdr:pic>
      <xdr:nvPicPr>
        <xdr:cNvPr id="10704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78</xdr:row>
      <xdr:rowOff>0</xdr:rowOff>
    </xdr:from>
    <xdr:to>
      <xdr:col>17</xdr:col>
      <xdr:colOff>295275</xdr:colOff>
      <xdr:row>78</xdr:row>
      <xdr:rowOff>9525</xdr:rowOff>
    </xdr:to>
    <xdr:pic>
      <xdr:nvPicPr>
        <xdr:cNvPr id="10705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78</xdr:row>
      <xdr:rowOff>0</xdr:rowOff>
    </xdr:from>
    <xdr:to>
      <xdr:col>17</xdr:col>
      <xdr:colOff>314325</xdr:colOff>
      <xdr:row>78</xdr:row>
      <xdr:rowOff>9525</xdr:rowOff>
    </xdr:to>
    <xdr:pic>
      <xdr:nvPicPr>
        <xdr:cNvPr id="10706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78</xdr:row>
      <xdr:rowOff>0</xdr:rowOff>
    </xdr:from>
    <xdr:to>
      <xdr:col>17</xdr:col>
      <xdr:colOff>333375</xdr:colOff>
      <xdr:row>78</xdr:row>
      <xdr:rowOff>9525</xdr:rowOff>
    </xdr:to>
    <xdr:pic>
      <xdr:nvPicPr>
        <xdr:cNvPr id="10707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78</xdr:row>
      <xdr:rowOff>0</xdr:rowOff>
    </xdr:from>
    <xdr:to>
      <xdr:col>17</xdr:col>
      <xdr:colOff>352425</xdr:colOff>
      <xdr:row>78</xdr:row>
      <xdr:rowOff>9525</xdr:rowOff>
    </xdr:to>
    <xdr:pic>
      <xdr:nvPicPr>
        <xdr:cNvPr id="10708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78</xdr:row>
      <xdr:rowOff>0</xdr:rowOff>
    </xdr:from>
    <xdr:to>
      <xdr:col>17</xdr:col>
      <xdr:colOff>371475</xdr:colOff>
      <xdr:row>78</xdr:row>
      <xdr:rowOff>9525</xdr:rowOff>
    </xdr:to>
    <xdr:pic>
      <xdr:nvPicPr>
        <xdr:cNvPr id="10709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78</xdr:row>
      <xdr:rowOff>0</xdr:rowOff>
    </xdr:from>
    <xdr:to>
      <xdr:col>17</xdr:col>
      <xdr:colOff>390525</xdr:colOff>
      <xdr:row>78</xdr:row>
      <xdr:rowOff>9525</xdr:rowOff>
    </xdr:to>
    <xdr:pic>
      <xdr:nvPicPr>
        <xdr:cNvPr id="10710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78</xdr:row>
      <xdr:rowOff>0</xdr:rowOff>
    </xdr:from>
    <xdr:to>
      <xdr:col>17</xdr:col>
      <xdr:colOff>409575</xdr:colOff>
      <xdr:row>78</xdr:row>
      <xdr:rowOff>9525</xdr:rowOff>
    </xdr:to>
    <xdr:pic>
      <xdr:nvPicPr>
        <xdr:cNvPr id="10711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78</xdr:row>
      <xdr:rowOff>0</xdr:rowOff>
    </xdr:from>
    <xdr:to>
      <xdr:col>17</xdr:col>
      <xdr:colOff>428625</xdr:colOff>
      <xdr:row>78</xdr:row>
      <xdr:rowOff>9525</xdr:rowOff>
    </xdr:to>
    <xdr:pic>
      <xdr:nvPicPr>
        <xdr:cNvPr id="10712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78</xdr:row>
      <xdr:rowOff>0</xdr:rowOff>
    </xdr:from>
    <xdr:to>
      <xdr:col>17</xdr:col>
      <xdr:colOff>447675</xdr:colOff>
      <xdr:row>78</xdr:row>
      <xdr:rowOff>9525</xdr:rowOff>
    </xdr:to>
    <xdr:pic>
      <xdr:nvPicPr>
        <xdr:cNvPr id="10713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78</xdr:row>
      <xdr:rowOff>0</xdr:rowOff>
    </xdr:from>
    <xdr:to>
      <xdr:col>17</xdr:col>
      <xdr:colOff>466725</xdr:colOff>
      <xdr:row>78</xdr:row>
      <xdr:rowOff>9525</xdr:rowOff>
    </xdr:to>
    <xdr:pic>
      <xdr:nvPicPr>
        <xdr:cNvPr id="10714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78</xdr:row>
      <xdr:rowOff>0</xdr:rowOff>
    </xdr:from>
    <xdr:to>
      <xdr:col>17</xdr:col>
      <xdr:colOff>485775</xdr:colOff>
      <xdr:row>78</xdr:row>
      <xdr:rowOff>9525</xdr:rowOff>
    </xdr:to>
    <xdr:pic>
      <xdr:nvPicPr>
        <xdr:cNvPr id="10715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78</xdr:row>
      <xdr:rowOff>0</xdr:rowOff>
    </xdr:from>
    <xdr:to>
      <xdr:col>17</xdr:col>
      <xdr:colOff>504825</xdr:colOff>
      <xdr:row>78</xdr:row>
      <xdr:rowOff>9525</xdr:rowOff>
    </xdr:to>
    <xdr:pic>
      <xdr:nvPicPr>
        <xdr:cNvPr id="10716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78</xdr:row>
      <xdr:rowOff>0</xdr:rowOff>
    </xdr:from>
    <xdr:to>
      <xdr:col>17</xdr:col>
      <xdr:colOff>523875</xdr:colOff>
      <xdr:row>78</xdr:row>
      <xdr:rowOff>9525</xdr:rowOff>
    </xdr:to>
    <xdr:pic>
      <xdr:nvPicPr>
        <xdr:cNvPr id="1071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78</xdr:row>
      <xdr:rowOff>0</xdr:rowOff>
    </xdr:from>
    <xdr:to>
      <xdr:col>17</xdr:col>
      <xdr:colOff>542925</xdr:colOff>
      <xdr:row>78</xdr:row>
      <xdr:rowOff>9525</xdr:rowOff>
    </xdr:to>
    <xdr:pic>
      <xdr:nvPicPr>
        <xdr:cNvPr id="1071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78</xdr:row>
      <xdr:rowOff>0</xdr:rowOff>
    </xdr:from>
    <xdr:to>
      <xdr:col>17</xdr:col>
      <xdr:colOff>561975</xdr:colOff>
      <xdr:row>78</xdr:row>
      <xdr:rowOff>9525</xdr:rowOff>
    </xdr:to>
    <xdr:pic>
      <xdr:nvPicPr>
        <xdr:cNvPr id="1071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78</xdr:row>
      <xdr:rowOff>0</xdr:rowOff>
    </xdr:from>
    <xdr:to>
      <xdr:col>17</xdr:col>
      <xdr:colOff>581025</xdr:colOff>
      <xdr:row>78</xdr:row>
      <xdr:rowOff>9525</xdr:rowOff>
    </xdr:to>
    <xdr:pic>
      <xdr:nvPicPr>
        <xdr:cNvPr id="1072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78</xdr:row>
      <xdr:rowOff>0</xdr:rowOff>
    </xdr:from>
    <xdr:to>
      <xdr:col>17</xdr:col>
      <xdr:colOff>600075</xdr:colOff>
      <xdr:row>78</xdr:row>
      <xdr:rowOff>9525</xdr:rowOff>
    </xdr:to>
    <xdr:pic>
      <xdr:nvPicPr>
        <xdr:cNvPr id="1072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78</xdr:row>
      <xdr:rowOff>0</xdr:rowOff>
    </xdr:from>
    <xdr:to>
      <xdr:col>17</xdr:col>
      <xdr:colOff>619125</xdr:colOff>
      <xdr:row>78</xdr:row>
      <xdr:rowOff>9525</xdr:rowOff>
    </xdr:to>
    <xdr:pic>
      <xdr:nvPicPr>
        <xdr:cNvPr id="1072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78</xdr:row>
      <xdr:rowOff>0</xdr:rowOff>
    </xdr:from>
    <xdr:to>
      <xdr:col>17</xdr:col>
      <xdr:colOff>638175</xdr:colOff>
      <xdr:row>78</xdr:row>
      <xdr:rowOff>9525</xdr:rowOff>
    </xdr:to>
    <xdr:pic>
      <xdr:nvPicPr>
        <xdr:cNvPr id="1072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78</xdr:row>
      <xdr:rowOff>0</xdr:rowOff>
    </xdr:from>
    <xdr:to>
      <xdr:col>17</xdr:col>
      <xdr:colOff>657225</xdr:colOff>
      <xdr:row>78</xdr:row>
      <xdr:rowOff>9525</xdr:rowOff>
    </xdr:to>
    <xdr:pic>
      <xdr:nvPicPr>
        <xdr:cNvPr id="1072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78</xdr:row>
      <xdr:rowOff>0</xdr:rowOff>
    </xdr:from>
    <xdr:to>
      <xdr:col>17</xdr:col>
      <xdr:colOff>676275</xdr:colOff>
      <xdr:row>78</xdr:row>
      <xdr:rowOff>9525</xdr:rowOff>
    </xdr:to>
    <xdr:pic>
      <xdr:nvPicPr>
        <xdr:cNvPr id="1072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78</xdr:row>
      <xdr:rowOff>0</xdr:rowOff>
    </xdr:from>
    <xdr:to>
      <xdr:col>17</xdr:col>
      <xdr:colOff>695325</xdr:colOff>
      <xdr:row>78</xdr:row>
      <xdr:rowOff>9525</xdr:rowOff>
    </xdr:to>
    <xdr:pic>
      <xdr:nvPicPr>
        <xdr:cNvPr id="1072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78</xdr:row>
      <xdr:rowOff>0</xdr:rowOff>
    </xdr:from>
    <xdr:to>
      <xdr:col>17</xdr:col>
      <xdr:colOff>714375</xdr:colOff>
      <xdr:row>78</xdr:row>
      <xdr:rowOff>9525</xdr:rowOff>
    </xdr:to>
    <xdr:pic>
      <xdr:nvPicPr>
        <xdr:cNvPr id="1072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78</xdr:row>
      <xdr:rowOff>0</xdr:rowOff>
    </xdr:from>
    <xdr:to>
      <xdr:col>17</xdr:col>
      <xdr:colOff>733425</xdr:colOff>
      <xdr:row>78</xdr:row>
      <xdr:rowOff>9525</xdr:rowOff>
    </xdr:to>
    <xdr:pic>
      <xdr:nvPicPr>
        <xdr:cNvPr id="1072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78</xdr:row>
      <xdr:rowOff>0</xdr:rowOff>
    </xdr:from>
    <xdr:to>
      <xdr:col>17</xdr:col>
      <xdr:colOff>752475</xdr:colOff>
      <xdr:row>78</xdr:row>
      <xdr:rowOff>9525</xdr:rowOff>
    </xdr:to>
    <xdr:pic>
      <xdr:nvPicPr>
        <xdr:cNvPr id="1072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73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73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73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73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73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73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73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73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73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73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74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74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74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74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74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74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74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74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74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749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750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751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752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753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754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755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756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757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758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759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760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761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762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763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764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765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766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767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768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769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770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771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772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773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774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775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776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777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778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779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780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781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782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783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784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785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786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787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788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789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790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791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792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793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794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795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796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797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798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799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800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801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802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803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804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805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806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807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808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809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810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732</xdr:row>
      <xdr:rowOff>0</xdr:rowOff>
    </xdr:from>
    <xdr:to>
      <xdr:col>17</xdr:col>
      <xdr:colOff>9525</xdr:colOff>
      <xdr:row>732</xdr:row>
      <xdr:rowOff>9525</xdr:rowOff>
    </xdr:to>
    <xdr:pic>
      <xdr:nvPicPr>
        <xdr:cNvPr id="10811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732</xdr:row>
      <xdr:rowOff>0</xdr:rowOff>
    </xdr:from>
    <xdr:to>
      <xdr:col>17</xdr:col>
      <xdr:colOff>28575</xdr:colOff>
      <xdr:row>732</xdr:row>
      <xdr:rowOff>9525</xdr:rowOff>
    </xdr:to>
    <xdr:pic>
      <xdr:nvPicPr>
        <xdr:cNvPr id="10812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732</xdr:row>
      <xdr:rowOff>0</xdr:rowOff>
    </xdr:from>
    <xdr:to>
      <xdr:col>17</xdr:col>
      <xdr:colOff>47625</xdr:colOff>
      <xdr:row>732</xdr:row>
      <xdr:rowOff>9525</xdr:rowOff>
    </xdr:to>
    <xdr:pic>
      <xdr:nvPicPr>
        <xdr:cNvPr id="10813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732</xdr:row>
      <xdr:rowOff>0</xdr:rowOff>
    </xdr:from>
    <xdr:to>
      <xdr:col>17</xdr:col>
      <xdr:colOff>66675</xdr:colOff>
      <xdr:row>732</xdr:row>
      <xdr:rowOff>9525</xdr:rowOff>
    </xdr:to>
    <xdr:pic>
      <xdr:nvPicPr>
        <xdr:cNvPr id="10814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732</xdr:row>
      <xdr:rowOff>0</xdr:rowOff>
    </xdr:from>
    <xdr:to>
      <xdr:col>17</xdr:col>
      <xdr:colOff>85725</xdr:colOff>
      <xdr:row>732</xdr:row>
      <xdr:rowOff>9525</xdr:rowOff>
    </xdr:to>
    <xdr:pic>
      <xdr:nvPicPr>
        <xdr:cNvPr id="10815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732</xdr:row>
      <xdr:rowOff>0</xdr:rowOff>
    </xdr:from>
    <xdr:to>
      <xdr:col>17</xdr:col>
      <xdr:colOff>104775</xdr:colOff>
      <xdr:row>732</xdr:row>
      <xdr:rowOff>9525</xdr:rowOff>
    </xdr:to>
    <xdr:pic>
      <xdr:nvPicPr>
        <xdr:cNvPr id="10816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732</xdr:row>
      <xdr:rowOff>0</xdr:rowOff>
    </xdr:from>
    <xdr:to>
      <xdr:col>17</xdr:col>
      <xdr:colOff>123825</xdr:colOff>
      <xdr:row>732</xdr:row>
      <xdr:rowOff>9525</xdr:rowOff>
    </xdr:to>
    <xdr:pic>
      <xdr:nvPicPr>
        <xdr:cNvPr id="10817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732</xdr:row>
      <xdr:rowOff>0</xdr:rowOff>
    </xdr:from>
    <xdr:to>
      <xdr:col>17</xdr:col>
      <xdr:colOff>142875</xdr:colOff>
      <xdr:row>732</xdr:row>
      <xdr:rowOff>9525</xdr:rowOff>
    </xdr:to>
    <xdr:pic>
      <xdr:nvPicPr>
        <xdr:cNvPr id="10818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732</xdr:row>
      <xdr:rowOff>0</xdr:rowOff>
    </xdr:from>
    <xdr:to>
      <xdr:col>17</xdr:col>
      <xdr:colOff>161925</xdr:colOff>
      <xdr:row>732</xdr:row>
      <xdr:rowOff>9525</xdr:rowOff>
    </xdr:to>
    <xdr:pic>
      <xdr:nvPicPr>
        <xdr:cNvPr id="10819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732</xdr:row>
      <xdr:rowOff>0</xdr:rowOff>
    </xdr:from>
    <xdr:to>
      <xdr:col>17</xdr:col>
      <xdr:colOff>180975</xdr:colOff>
      <xdr:row>732</xdr:row>
      <xdr:rowOff>9525</xdr:rowOff>
    </xdr:to>
    <xdr:pic>
      <xdr:nvPicPr>
        <xdr:cNvPr id="10820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732</xdr:row>
      <xdr:rowOff>0</xdr:rowOff>
    </xdr:from>
    <xdr:to>
      <xdr:col>17</xdr:col>
      <xdr:colOff>200025</xdr:colOff>
      <xdr:row>732</xdr:row>
      <xdr:rowOff>9525</xdr:rowOff>
    </xdr:to>
    <xdr:pic>
      <xdr:nvPicPr>
        <xdr:cNvPr id="10821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732</xdr:row>
      <xdr:rowOff>0</xdr:rowOff>
    </xdr:from>
    <xdr:to>
      <xdr:col>17</xdr:col>
      <xdr:colOff>219075</xdr:colOff>
      <xdr:row>732</xdr:row>
      <xdr:rowOff>9525</xdr:rowOff>
    </xdr:to>
    <xdr:pic>
      <xdr:nvPicPr>
        <xdr:cNvPr id="10822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732</xdr:row>
      <xdr:rowOff>0</xdr:rowOff>
    </xdr:from>
    <xdr:to>
      <xdr:col>17</xdr:col>
      <xdr:colOff>238125</xdr:colOff>
      <xdr:row>732</xdr:row>
      <xdr:rowOff>9525</xdr:rowOff>
    </xdr:to>
    <xdr:pic>
      <xdr:nvPicPr>
        <xdr:cNvPr id="10823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732</xdr:row>
      <xdr:rowOff>0</xdr:rowOff>
    </xdr:from>
    <xdr:to>
      <xdr:col>17</xdr:col>
      <xdr:colOff>257175</xdr:colOff>
      <xdr:row>732</xdr:row>
      <xdr:rowOff>9525</xdr:rowOff>
    </xdr:to>
    <xdr:pic>
      <xdr:nvPicPr>
        <xdr:cNvPr id="10824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732</xdr:row>
      <xdr:rowOff>0</xdr:rowOff>
    </xdr:from>
    <xdr:to>
      <xdr:col>17</xdr:col>
      <xdr:colOff>276225</xdr:colOff>
      <xdr:row>732</xdr:row>
      <xdr:rowOff>9525</xdr:rowOff>
    </xdr:to>
    <xdr:pic>
      <xdr:nvPicPr>
        <xdr:cNvPr id="10825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732</xdr:row>
      <xdr:rowOff>0</xdr:rowOff>
    </xdr:from>
    <xdr:to>
      <xdr:col>17</xdr:col>
      <xdr:colOff>295275</xdr:colOff>
      <xdr:row>732</xdr:row>
      <xdr:rowOff>9525</xdr:rowOff>
    </xdr:to>
    <xdr:pic>
      <xdr:nvPicPr>
        <xdr:cNvPr id="10826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732</xdr:row>
      <xdr:rowOff>0</xdr:rowOff>
    </xdr:from>
    <xdr:to>
      <xdr:col>17</xdr:col>
      <xdr:colOff>314325</xdr:colOff>
      <xdr:row>732</xdr:row>
      <xdr:rowOff>9525</xdr:rowOff>
    </xdr:to>
    <xdr:pic>
      <xdr:nvPicPr>
        <xdr:cNvPr id="10827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732</xdr:row>
      <xdr:rowOff>0</xdr:rowOff>
    </xdr:from>
    <xdr:to>
      <xdr:col>17</xdr:col>
      <xdr:colOff>333375</xdr:colOff>
      <xdr:row>732</xdr:row>
      <xdr:rowOff>9525</xdr:rowOff>
    </xdr:to>
    <xdr:pic>
      <xdr:nvPicPr>
        <xdr:cNvPr id="10828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732</xdr:row>
      <xdr:rowOff>0</xdr:rowOff>
    </xdr:from>
    <xdr:to>
      <xdr:col>17</xdr:col>
      <xdr:colOff>352425</xdr:colOff>
      <xdr:row>732</xdr:row>
      <xdr:rowOff>9525</xdr:rowOff>
    </xdr:to>
    <xdr:pic>
      <xdr:nvPicPr>
        <xdr:cNvPr id="10829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732</xdr:row>
      <xdr:rowOff>0</xdr:rowOff>
    </xdr:from>
    <xdr:to>
      <xdr:col>17</xdr:col>
      <xdr:colOff>371475</xdr:colOff>
      <xdr:row>732</xdr:row>
      <xdr:rowOff>9525</xdr:rowOff>
    </xdr:to>
    <xdr:pic>
      <xdr:nvPicPr>
        <xdr:cNvPr id="10830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732</xdr:row>
      <xdr:rowOff>0</xdr:rowOff>
    </xdr:from>
    <xdr:to>
      <xdr:col>17</xdr:col>
      <xdr:colOff>390525</xdr:colOff>
      <xdr:row>732</xdr:row>
      <xdr:rowOff>9525</xdr:rowOff>
    </xdr:to>
    <xdr:pic>
      <xdr:nvPicPr>
        <xdr:cNvPr id="10831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732</xdr:row>
      <xdr:rowOff>0</xdr:rowOff>
    </xdr:from>
    <xdr:to>
      <xdr:col>17</xdr:col>
      <xdr:colOff>409575</xdr:colOff>
      <xdr:row>732</xdr:row>
      <xdr:rowOff>9525</xdr:rowOff>
    </xdr:to>
    <xdr:pic>
      <xdr:nvPicPr>
        <xdr:cNvPr id="10832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732</xdr:row>
      <xdr:rowOff>0</xdr:rowOff>
    </xdr:from>
    <xdr:to>
      <xdr:col>17</xdr:col>
      <xdr:colOff>428625</xdr:colOff>
      <xdr:row>732</xdr:row>
      <xdr:rowOff>9525</xdr:rowOff>
    </xdr:to>
    <xdr:pic>
      <xdr:nvPicPr>
        <xdr:cNvPr id="10833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732</xdr:row>
      <xdr:rowOff>0</xdr:rowOff>
    </xdr:from>
    <xdr:to>
      <xdr:col>17</xdr:col>
      <xdr:colOff>447675</xdr:colOff>
      <xdr:row>732</xdr:row>
      <xdr:rowOff>9525</xdr:rowOff>
    </xdr:to>
    <xdr:pic>
      <xdr:nvPicPr>
        <xdr:cNvPr id="10834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732</xdr:row>
      <xdr:rowOff>0</xdr:rowOff>
    </xdr:from>
    <xdr:to>
      <xdr:col>17</xdr:col>
      <xdr:colOff>466725</xdr:colOff>
      <xdr:row>732</xdr:row>
      <xdr:rowOff>9525</xdr:rowOff>
    </xdr:to>
    <xdr:pic>
      <xdr:nvPicPr>
        <xdr:cNvPr id="10835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732</xdr:row>
      <xdr:rowOff>0</xdr:rowOff>
    </xdr:from>
    <xdr:to>
      <xdr:col>17</xdr:col>
      <xdr:colOff>485775</xdr:colOff>
      <xdr:row>732</xdr:row>
      <xdr:rowOff>9525</xdr:rowOff>
    </xdr:to>
    <xdr:pic>
      <xdr:nvPicPr>
        <xdr:cNvPr id="10836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732</xdr:row>
      <xdr:rowOff>0</xdr:rowOff>
    </xdr:from>
    <xdr:to>
      <xdr:col>17</xdr:col>
      <xdr:colOff>504825</xdr:colOff>
      <xdr:row>732</xdr:row>
      <xdr:rowOff>9525</xdr:rowOff>
    </xdr:to>
    <xdr:pic>
      <xdr:nvPicPr>
        <xdr:cNvPr id="10837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732</xdr:row>
      <xdr:rowOff>0</xdr:rowOff>
    </xdr:from>
    <xdr:to>
      <xdr:col>17</xdr:col>
      <xdr:colOff>523875</xdr:colOff>
      <xdr:row>732</xdr:row>
      <xdr:rowOff>9525</xdr:rowOff>
    </xdr:to>
    <xdr:pic>
      <xdr:nvPicPr>
        <xdr:cNvPr id="10838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732</xdr:row>
      <xdr:rowOff>0</xdr:rowOff>
    </xdr:from>
    <xdr:to>
      <xdr:col>17</xdr:col>
      <xdr:colOff>542925</xdr:colOff>
      <xdr:row>732</xdr:row>
      <xdr:rowOff>9525</xdr:rowOff>
    </xdr:to>
    <xdr:pic>
      <xdr:nvPicPr>
        <xdr:cNvPr id="10839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732</xdr:row>
      <xdr:rowOff>0</xdr:rowOff>
    </xdr:from>
    <xdr:to>
      <xdr:col>17</xdr:col>
      <xdr:colOff>561975</xdr:colOff>
      <xdr:row>732</xdr:row>
      <xdr:rowOff>9525</xdr:rowOff>
    </xdr:to>
    <xdr:pic>
      <xdr:nvPicPr>
        <xdr:cNvPr id="10840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732</xdr:row>
      <xdr:rowOff>0</xdr:rowOff>
    </xdr:from>
    <xdr:to>
      <xdr:col>17</xdr:col>
      <xdr:colOff>581025</xdr:colOff>
      <xdr:row>732</xdr:row>
      <xdr:rowOff>9525</xdr:rowOff>
    </xdr:to>
    <xdr:pic>
      <xdr:nvPicPr>
        <xdr:cNvPr id="10841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732</xdr:row>
      <xdr:rowOff>0</xdr:rowOff>
    </xdr:from>
    <xdr:to>
      <xdr:col>17</xdr:col>
      <xdr:colOff>600075</xdr:colOff>
      <xdr:row>732</xdr:row>
      <xdr:rowOff>9525</xdr:rowOff>
    </xdr:to>
    <xdr:pic>
      <xdr:nvPicPr>
        <xdr:cNvPr id="10842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732</xdr:row>
      <xdr:rowOff>0</xdr:rowOff>
    </xdr:from>
    <xdr:to>
      <xdr:col>17</xdr:col>
      <xdr:colOff>619125</xdr:colOff>
      <xdr:row>732</xdr:row>
      <xdr:rowOff>9525</xdr:rowOff>
    </xdr:to>
    <xdr:pic>
      <xdr:nvPicPr>
        <xdr:cNvPr id="10843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732</xdr:row>
      <xdr:rowOff>0</xdr:rowOff>
    </xdr:from>
    <xdr:to>
      <xdr:col>17</xdr:col>
      <xdr:colOff>638175</xdr:colOff>
      <xdr:row>732</xdr:row>
      <xdr:rowOff>9525</xdr:rowOff>
    </xdr:to>
    <xdr:pic>
      <xdr:nvPicPr>
        <xdr:cNvPr id="10844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732</xdr:row>
      <xdr:rowOff>0</xdr:rowOff>
    </xdr:from>
    <xdr:to>
      <xdr:col>17</xdr:col>
      <xdr:colOff>657225</xdr:colOff>
      <xdr:row>732</xdr:row>
      <xdr:rowOff>9525</xdr:rowOff>
    </xdr:to>
    <xdr:pic>
      <xdr:nvPicPr>
        <xdr:cNvPr id="10845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732</xdr:row>
      <xdr:rowOff>0</xdr:rowOff>
    </xdr:from>
    <xdr:to>
      <xdr:col>17</xdr:col>
      <xdr:colOff>676275</xdr:colOff>
      <xdr:row>732</xdr:row>
      <xdr:rowOff>9525</xdr:rowOff>
    </xdr:to>
    <xdr:pic>
      <xdr:nvPicPr>
        <xdr:cNvPr id="10846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732</xdr:row>
      <xdr:rowOff>0</xdr:rowOff>
    </xdr:from>
    <xdr:to>
      <xdr:col>17</xdr:col>
      <xdr:colOff>695325</xdr:colOff>
      <xdr:row>732</xdr:row>
      <xdr:rowOff>9525</xdr:rowOff>
    </xdr:to>
    <xdr:pic>
      <xdr:nvPicPr>
        <xdr:cNvPr id="10847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732</xdr:row>
      <xdr:rowOff>0</xdr:rowOff>
    </xdr:from>
    <xdr:to>
      <xdr:col>17</xdr:col>
      <xdr:colOff>714375</xdr:colOff>
      <xdr:row>732</xdr:row>
      <xdr:rowOff>9525</xdr:rowOff>
    </xdr:to>
    <xdr:pic>
      <xdr:nvPicPr>
        <xdr:cNvPr id="10848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732</xdr:row>
      <xdr:rowOff>0</xdr:rowOff>
    </xdr:from>
    <xdr:to>
      <xdr:col>17</xdr:col>
      <xdr:colOff>733425</xdr:colOff>
      <xdr:row>732</xdr:row>
      <xdr:rowOff>9525</xdr:rowOff>
    </xdr:to>
    <xdr:pic>
      <xdr:nvPicPr>
        <xdr:cNvPr id="10849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732</xdr:row>
      <xdr:rowOff>0</xdr:rowOff>
    </xdr:from>
    <xdr:to>
      <xdr:col>17</xdr:col>
      <xdr:colOff>752475</xdr:colOff>
      <xdr:row>732</xdr:row>
      <xdr:rowOff>9525</xdr:rowOff>
    </xdr:to>
    <xdr:pic>
      <xdr:nvPicPr>
        <xdr:cNvPr id="10850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732</xdr:row>
      <xdr:rowOff>0</xdr:rowOff>
    </xdr:from>
    <xdr:to>
      <xdr:col>17</xdr:col>
      <xdr:colOff>771525</xdr:colOff>
      <xdr:row>732</xdr:row>
      <xdr:rowOff>9525</xdr:rowOff>
    </xdr:to>
    <xdr:pic>
      <xdr:nvPicPr>
        <xdr:cNvPr id="10851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085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085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085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085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085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085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085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085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086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086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086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086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086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086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086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086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086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086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087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087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087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087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087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087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087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087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087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087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088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088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088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088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0884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0885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0886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0887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0888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0889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0890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0891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0892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0893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0894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0895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0896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0897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0898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0899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0900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0901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0902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0903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0904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0905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0906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0907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0908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0909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0910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0911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0912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0913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0914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0915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0916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0917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0918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0919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0920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092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092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092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092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092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092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092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092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092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093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093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093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0933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0934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0935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0936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0937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0938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0939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0940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0941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0942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0943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0944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0945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0946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0947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0948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0949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0950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0951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0952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0953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0954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0955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0956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0957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0958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0959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0960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0961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0962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0963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0964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0965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0966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0967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0968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0969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0970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0971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0972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0973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0974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0975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0976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0977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0978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0979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0980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0981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0982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0983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0984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0985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0986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0987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0988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0989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0990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0991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0992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0993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0994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0995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0996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0997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0998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0999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1000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1001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9525</xdr:colOff>
      <xdr:row>59</xdr:row>
      <xdr:rowOff>9525</xdr:rowOff>
    </xdr:to>
    <xdr:pic>
      <xdr:nvPicPr>
        <xdr:cNvPr id="11002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59</xdr:row>
      <xdr:rowOff>0</xdr:rowOff>
    </xdr:from>
    <xdr:to>
      <xdr:col>17</xdr:col>
      <xdr:colOff>28575</xdr:colOff>
      <xdr:row>59</xdr:row>
      <xdr:rowOff>9525</xdr:rowOff>
    </xdr:to>
    <xdr:pic>
      <xdr:nvPicPr>
        <xdr:cNvPr id="11003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59</xdr:row>
      <xdr:rowOff>0</xdr:rowOff>
    </xdr:from>
    <xdr:to>
      <xdr:col>17</xdr:col>
      <xdr:colOff>47625</xdr:colOff>
      <xdr:row>59</xdr:row>
      <xdr:rowOff>9525</xdr:rowOff>
    </xdr:to>
    <xdr:pic>
      <xdr:nvPicPr>
        <xdr:cNvPr id="11004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59</xdr:row>
      <xdr:rowOff>0</xdr:rowOff>
    </xdr:from>
    <xdr:to>
      <xdr:col>17</xdr:col>
      <xdr:colOff>66675</xdr:colOff>
      <xdr:row>59</xdr:row>
      <xdr:rowOff>9525</xdr:rowOff>
    </xdr:to>
    <xdr:pic>
      <xdr:nvPicPr>
        <xdr:cNvPr id="11005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59</xdr:row>
      <xdr:rowOff>0</xdr:rowOff>
    </xdr:from>
    <xdr:to>
      <xdr:col>17</xdr:col>
      <xdr:colOff>85725</xdr:colOff>
      <xdr:row>59</xdr:row>
      <xdr:rowOff>9525</xdr:rowOff>
    </xdr:to>
    <xdr:pic>
      <xdr:nvPicPr>
        <xdr:cNvPr id="11006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59</xdr:row>
      <xdr:rowOff>0</xdr:rowOff>
    </xdr:from>
    <xdr:to>
      <xdr:col>17</xdr:col>
      <xdr:colOff>104775</xdr:colOff>
      <xdr:row>59</xdr:row>
      <xdr:rowOff>9525</xdr:rowOff>
    </xdr:to>
    <xdr:pic>
      <xdr:nvPicPr>
        <xdr:cNvPr id="11007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59</xdr:row>
      <xdr:rowOff>0</xdr:rowOff>
    </xdr:from>
    <xdr:to>
      <xdr:col>17</xdr:col>
      <xdr:colOff>123825</xdr:colOff>
      <xdr:row>59</xdr:row>
      <xdr:rowOff>9525</xdr:rowOff>
    </xdr:to>
    <xdr:pic>
      <xdr:nvPicPr>
        <xdr:cNvPr id="11008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59</xdr:row>
      <xdr:rowOff>0</xdr:rowOff>
    </xdr:from>
    <xdr:to>
      <xdr:col>17</xdr:col>
      <xdr:colOff>142875</xdr:colOff>
      <xdr:row>59</xdr:row>
      <xdr:rowOff>9525</xdr:rowOff>
    </xdr:to>
    <xdr:pic>
      <xdr:nvPicPr>
        <xdr:cNvPr id="11009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59</xdr:row>
      <xdr:rowOff>0</xdr:rowOff>
    </xdr:from>
    <xdr:to>
      <xdr:col>17</xdr:col>
      <xdr:colOff>161925</xdr:colOff>
      <xdr:row>59</xdr:row>
      <xdr:rowOff>9525</xdr:rowOff>
    </xdr:to>
    <xdr:pic>
      <xdr:nvPicPr>
        <xdr:cNvPr id="11010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59</xdr:row>
      <xdr:rowOff>0</xdr:rowOff>
    </xdr:from>
    <xdr:to>
      <xdr:col>17</xdr:col>
      <xdr:colOff>180975</xdr:colOff>
      <xdr:row>59</xdr:row>
      <xdr:rowOff>9525</xdr:rowOff>
    </xdr:to>
    <xdr:pic>
      <xdr:nvPicPr>
        <xdr:cNvPr id="11011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59</xdr:row>
      <xdr:rowOff>0</xdr:rowOff>
    </xdr:from>
    <xdr:to>
      <xdr:col>17</xdr:col>
      <xdr:colOff>200025</xdr:colOff>
      <xdr:row>59</xdr:row>
      <xdr:rowOff>9525</xdr:rowOff>
    </xdr:to>
    <xdr:pic>
      <xdr:nvPicPr>
        <xdr:cNvPr id="11012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59</xdr:row>
      <xdr:rowOff>0</xdr:rowOff>
    </xdr:from>
    <xdr:to>
      <xdr:col>17</xdr:col>
      <xdr:colOff>219075</xdr:colOff>
      <xdr:row>59</xdr:row>
      <xdr:rowOff>9525</xdr:rowOff>
    </xdr:to>
    <xdr:pic>
      <xdr:nvPicPr>
        <xdr:cNvPr id="11013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59</xdr:row>
      <xdr:rowOff>0</xdr:rowOff>
    </xdr:from>
    <xdr:to>
      <xdr:col>17</xdr:col>
      <xdr:colOff>238125</xdr:colOff>
      <xdr:row>59</xdr:row>
      <xdr:rowOff>9525</xdr:rowOff>
    </xdr:to>
    <xdr:pic>
      <xdr:nvPicPr>
        <xdr:cNvPr id="11014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59</xdr:row>
      <xdr:rowOff>0</xdr:rowOff>
    </xdr:from>
    <xdr:to>
      <xdr:col>17</xdr:col>
      <xdr:colOff>257175</xdr:colOff>
      <xdr:row>59</xdr:row>
      <xdr:rowOff>9525</xdr:rowOff>
    </xdr:to>
    <xdr:pic>
      <xdr:nvPicPr>
        <xdr:cNvPr id="11015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59</xdr:row>
      <xdr:rowOff>0</xdr:rowOff>
    </xdr:from>
    <xdr:to>
      <xdr:col>17</xdr:col>
      <xdr:colOff>276225</xdr:colOff>
      <xdr:row>59</xdr:row>
      <xdr:rowOff>9525</xdr:rowOff>
    </xdr:to>
    <xdr:pic>
      <xdr:nvPicPr>
        <xdr:cNvPr id="11016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59</xdr:row>
      <xdr:rowOff>0</xdr:rowOff>
    </xdr:from>
    <xdr:to>
      <xdr:col>17</xdr:col>
      <xdr:colOff>295275</xdr:colOff>
      <xdr:row>59</xdr:row>
      <xdr:rowOff>9525</xdr:rowOff>
    </xdr:to>
    <xdr:pic>
      <xdr:nvPicPr>
        <xdr:cNvPr id="11017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59</xdr:row>
      <xdr:rowOff>0</xdr:rowOff>
    </xdr:from>
    <xdr:to>
      <xdr:col>17</xdr:col>
      <xdr:colOff>314325</xdr:colOff>
      <xdr:row>59</xdr:row>
      <xdr:rowOff>9525</xdr:rowOff>
    </xdr:to>
    <xdr:pic>
      <xdr:nvPicPr>
        <xdr:cNvPr id="11018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59</xdr:row>
      <xdr:rowOff>0</xdr:rowOff>
    </xdr:from>
    <xdr:to>
      <xdr:col>17</xdr:col>
      <xdr:colOff>333375</xdr:colOff>
      <xdr:row>59</xdr:row>
      <xdr:rowOff>9525</xdr:rowOff>
    </xdr:to>
    <xdr:pic>
      <xdr:nvPicPr>
        <xdr:cNvPr id="11019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59</xdr:row>
      <xdr:rowOff>0</xdr:rowOff>
    </xdr:from>
    <xdr:to>
      <xdr:col>17</xdr:col>
      <xdr:colOff>352425</xdr:colOff>
      <xdr:row>59</xdr:row>
      <xdr:rowOff>9525</xdr:rowOff>
    </xdr:to>
    <xdr:pic>
      <xdr:nvPicPr>
        <xdr:cNvPr id="11020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59</xdr:row>
      <xdr:rowOff>0</xdr:rowOff>
    </xdr:from>
    <xdr:to>
      <xdr:col>17</xdr:col>
      <xdr:colOff>371475</xdr:colOff>
      <xdr:row>59</xdr:row>
      <xdr:rowOff>9525</xdr:rowOff>
    </xdr:to>
    <xdr:pic>
      <xdr:nvPicPr>
        <xdr:cNvPr id="11021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59</xdr:row>
      <xdr:rowOff>0</xdr:rowOff>
    </xdr:from>
    <xdr:to>
      <xdr:col>17</xdr:col>
      <xdr:colOff>390525</xdr:colOff>
      <xdr:row>59</xdr:row>
      <xdr:rowOff>9525</xdr:rowOff>
    </xdr:to>
    <xdr:pic>
      <xdr:nvPicPr>
        <xdr:cNvPr id="11022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59</xdr:row>
      <xdr:rowOff>0</xdr:rowOff>
    </xdr:from>
    <xdr:to>
      <xdr:col>17</xdr:col>
      <xdr:colOff>409575</xdr:colOff>
      <xdr:row>59</xdr:row>
      <xdr:rowOff>9525</xdr:rowOff>
    </xdr:to>
    <xdr:pic>
      <xdr:nvPicPr>
        <xdr:cNvPr id="11023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59</xdr:row>
      <xdr:rowOff>0</xdr:rowOff>
    </xdr:from>
    <xdr:to>
      <xdr:col>17</xdr:col>
      <xdr:colOff>428625</xdr:colOff>
      <xdr:row>59</xdr:row>
      <xdr:rowOff>9525</xdr:rowOff>
    </xdr:to>
    <xdr:pic>
      <xdr:nvPicPr>
        <xdr:cNvPr id="11024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59</xdr:row>
      <xdr:rowOff>0</xdr:rowOff>
    </xdr:from>
    <xdr:to>
      <xdr:col>17</xdr:col>
      <xdr:colOff>447675</xdr:colOff>
      <xdr:row>59</xdr:row>
      <xdr:rowOff>9525</xdr:rowOff>
    </xdr:to>
    <xdr:pic>
      <xdr:nvPicPr>
        <xdr:cNvPr id="11025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59</xdr:row>
      <xdr:rowOff>0</xdr:rowOff>
    </xdr:from>
    <xdr:to>
      <xdr:col>17</xdr:col>
      <xdr:colOff>466725</xdr:colOff>
      <xdr:row>59</xdr:row>
      <xdr:rowOff>9525</xdr:rowOff>
    </xdr:to>
    <xdr:pic>
      <xdr:nvPicPr>
        <xdr:cNvPr id="11026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59</xdr:row>
      <xdr:rowOff>0</xdr:rowOff>
    </xdr:from>
    <xdr:to>
      <xdr:col>17</xdr:col>
      <xdr:colOff>485775</xdr:colOff>
      <xdr:row>59</xdr:row>
      <xdr:rowOff>9525</xdr:rowOff>
    </xdr:to>
    <xdr:pic>
      <xdr:nvPicPr>
        <xdr:cNvPr id="11027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59</xdr:row>
      <xdr:rowOff>0</xdr:rowOff>
    </xdr:from>
    <xdr:to>
      <xdr:col>17</xdr:col>
      <xdr:colOff>504825</xdr:colOff>
      <xdr:row>59</xdr:row>
      <xdr:rowOff>9525</xdr:rowOff>
    </xdr:to>
    <xdr:pic>
      <xdr:nvPicPr>
        <xdr:cNvPr id="11028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59</xdr:row>
      <xdr:rowOff>0</xdr:rowOff>
    </xdr:from>
    <xdr:to>
      <xdr:col>17</xdr:col>
      <xdr:colOff>523875</xdr:colOff>
      <xdr:row>59</xdr:row>
      <xdr:rowOff>9525</xdr:rowOff>
    </xdr:to>
    <xdr:pic>
      <xdr:nvPicPr>
        <xdr:cNvPr id="11029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59</xdr:row>
      <xdr:rowOff>0</xdr:rowOff>
    </xdr:from>
    <xdr:to>
      <xdr:col>17</xdr:col>
      <xdr:colOff>542925</xdr:colOff>
      <xdr:row>59</xdr:row>
      <xdr:rowOff>9525</xdr:rowOff>
    </xdr:to>
    <xdr:pic>
      <xdr:nvPicPr>
        <xdr:cNvPr id="11030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59</xdr:row>
      <xdr:rowOff>0</xdr:rowOff>
    </xdr:from>
    <xdr:to>
      <xdr:col>17</xdr:col>
      <xdr:colOff>561975</xdr:colOff>
      <xdr:row>59</xdr:row>
      <xdr:rowOff>9525</xdr:rowOff>
    </xdr:to>
    <xdr:pic>
      <xdr:nvPicPr>
        <xdr:cNvPr id="11031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59</xdr:row>
      <xdr:rowOff>0</xdr:rowOff>
    </xdr:from>
    <xdr:to>
      <xdr:col>17</xdr:col>
      <xdr:colOff>581025</xdr:colOff>
      <xdr:row>59</xdr:row>
      <xdr:rowOff>9525</xdr:rowOff>
    </xdr:to>
    <xdr:pic>
      <xdr:nvPicPr>
        <xdr:cNvPr id="11032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59</xdr:row>
      <xdr:rowOff>0</xdr:rowOff>
    </xdr:from>
    <xdr:to>
      <xdr:col>17</xdr:col>
      <xdr:colOff>600075</xdr:colOff>
      <xdr:row>59</xdr:row>
      <xdr:rowOff>9525</xdr:rowOff>
    </xdr:to>
    <xdr:pic>
      <xdr:nvPicPr>
        <xdr:cNvPr id="11033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59</xdr:row>
      <xdr:rowOff>0</xdr:rowOff>
    </xdr:from>
    <xdr:to>
      <xdr:col>17</xdr:col>
      <xdr:colOff>619125</xdr:colOff>
      <xdr:row>59</xdr:row>
      <xdr:rowOff>9525</xdr:rowOff>
    </xdr:to>
    <xdr:pic>
      <xdr:nvPicPr>
        <xdr:cNvPr id="11034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59</xdr:row>
      <xdr:rowOff>0</xdr:rowOff>
    </xdr:from>
    <xdr:to>
      <xdr:col>17</xdr:col>
      <xdr:colOff>638175</xdr:colOff>
      <xdr:row>59</xdr:row>
      <xdr:rowOff>9525</xdr:rowOff>
    </xdr:to>
    <xdr:pic>
      <xdr:nvPicPr>
        <xdr:cNvPr id="11035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59</xdr:row>
      <xdr:rowOff>0</xdr:rowOff>
    </xdr:from>
    <xdr:to>
      <xdr:col>17</xdr:col>
      <xdr:colOff>657225</xdr:colOff>
      <xdr:row>59</xdr:row>
      <xdr:rowOff>9525</xdr:rowOff>
    </xdr:to>
    <xdr:pic>
      <xdr:nvPicPr>
        <xdr:cNvPr id="11036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59</xdr:row>
      <xdr:rowOff>0</xdr:rowOff>
    </xdr:from>
    <xdr:to>
      <xdr:col>17</xdr:col>
      <xdr:colOff>676275</xdr:colOff>
      <xdr:row>59</xdr:row>
      <xdr:rowOff>9525</xdr:rowOff>
    </xdr:to>
    <xdr:pic>
      <xdr:nvPicPr>
        <xdr:cNvPr id="11037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59</xdr:row>
      <xdr:rowOff>0</xdr:rowOff>
    </xdr:from>
    <xdr:to>
      <xdr:col>17</xdr:col>
      <xdr:colOff>695325</xdr:colOff>
      <xdr:row>59</xdr:row>
      <xdr:rowOff>9525</xdr:rowOff>
    </xdr:to>
    <xdr:pic>
      <xdr:nvPicPr>
        <xdr:cNvPr id="11038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59</xdr:row>
      <xdr:rowOff>0</xdr:rowOff>
    </xdr:from>
    <xdr:to>
      <xdr:col>17</xdr:col>
      <xdr:colOff>714375</xdr:colOff>
      <xdr:row>59</xdr:row>
      <xdr:rowOff>9525</xdr:rowOff>
    </xdr:to>
    <xdr:pic>
      <xdr:nvPicPr>
        <xdr:cNvPr id="11039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59</xdr:row>
      <xdr:rowOff>0</xdr:rowOff>
    </xdr:from>
    <xdr:to>
      <xdr:col>17</xdr:col>
      <xdr:colOff>733425</xdr:colOff>
      <xdr:row>59</xdr:row>
      <xdr:rowOff>9525</xdr:rowOff>
    </xdr:to>
    <xdr:pic>
      <xdr:nvPicPr>
        <xdr:cNvPr id="11040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59</xdr:row>
      <xdr:rowOff>0</xdr:rowOff>
    </xdr:from>
    <xdr:to>
      <xdr:col>17</xdr:col>
      <xdr:colOff>752475</xdr:colOff>
      <xdr:row>59</xdr:row>
      <xdr:rowOff>9525</xdr:rowOff>
    </xdr:to>
    <xdr:pic>
      <xdr:nvPicPr>
        <xdr:cNvPr id="11041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59</xdr:row>
      <xdr:rowOff>0</xdr:rowOff>
    </xdr:from>
    <xdr:to>
      <xdr:col>17</xdr:col>
      <xdr:colOff>771525</xdr:colOff>
      <xdr:row>59</xdr:row>
      <xdr:rowOff>9525</xdr:rowOff>
    </xdr:to>
    <xdr:pic>
      <xdr:nvPicPr>
        <xdr:cNvPr id="11042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59</xdr:row>
      <xdr:rowOff>0</xdr:rowOff>
    </xdr:from>
    <xdr:to>
      <xdr:col>17</xdr:col>
      <xdr:colOff>790575</xdr:colOff>
      <xdr:row>59</xdr:row>
      <xdr:rowOff>9525</xdr:rowOff>
    </xdr:to>
    <xdr:pic>
      <xdr:nvPicPr>
        <xdr:cNvPr id="11043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59</xdr:row>
      <xdr:rowOff>0</xdr:rowOff>
    </xdr:from>
    <xdr:to>
      <xdr:col>17</xdr:col>
      <xdr:colOff>809625</xdr:colOff>
      <xdr:row>59</xdr:row>
      <xdr:rowOff>9525</xdr:rowOff>
    </xdr:to>
    <xdr:pic>
      <xdr:nvPicPr>
        <xdr:cNvPr id="11044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59</xdr:row>
      <xdr:rowOff>0</xdr:rowOff>
    </xdr:from>
    <xdr:to>
      <xdr:col>17</xdr:col>
      <xdr:colOff>828675</xdr:colOff>
      <xdr:row>59</xdr:row>
      <xdr:rowOff>9525</xdr:rowOff>
    </xdr:to>
    <xdr:pic>
      <xdr:nvPicPr>
        <xdr:cNvPr id="11045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59</xdr:row>
      <xdr:rowOff>0</xdr:rowOff>
    </xdr:from>
    <xdr:to>
      <xdr:col>17</xdr:col>
      <xdr:colOff>847725</xdr:colOff>
      <xdr:row>59</xdr:row>
      <xdr:rowOff>9525</xdr:rowOff>
    </xdr:to>
    <xdr:pic>
      <xdr:nvPicPr>
        <xdr:cNvPr id="11046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59</xdr:row>
      <xdr:rowOff>0</xdr:rowOff>
    </xdr:from>
    <xdr:to>
      <xdr:col>17</xdr:col>
      <xdr:colOff>866775</xdr:colOff>
      <xdr:row>59</xdr:row>
      <xdr:rowOff>9525</xdr:rowOff>
    </xdr:to>
    <xdr:pic>
      <xdr:nvPicPr>
        <xdr:cNvPr id="11047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59</xdr:row>
      <xdr:rowOff>0</xdr:rowOff>
    </xdr:from>
    <xdr:to>
      <xdr:col>17</xdr:col>
      <xdr:colOff>885825</xdr:colOff>
      <xdr:row>59</xdr:row>
      <xdr:rowOff>9525</xdr:rowOff>
    </xdr:to>
    <xdr:pic>
      <xdr:nvPicPr>
        <xdr:cNvPr id="11048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59</xdr:row>
      <xdr:rowOff>0</xdr:rowOff>
    </xdr:from>
    <xdr:to>
      <xdr:col>17</xdr:col>
      <xdr:colOff>904875</xdr:colOff>
      <xdr:row>59</xdr:row>
      <xdr:rowOff>9525</xdr:rowOff>
    </xdr:to>
    <xdr:pic>
      <xdr:nvPicPr>
        <xdr:cNvPr id="11049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59</xdr:row>
      <xdr:rowOff>0</xdr:rowOff>
    </xdr:from>
    <xdr:to>
      <xdr:col>17</xdr:col>
      <xdr:colOff>923925</xdr:colOff>
      <xdr:row>59</xdr:row>
      <xdr:rowOff>9525</xdr:rowOff>
    </xdr:to>
    <xdr:pic>
      <xdr:nvPicPr>
        <xdr:cNvPr id="11050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59</xdr:row>
      <xdr:rowOff>0</xdr:rowOff>
    </xdr:from>
    <xdr:to>
      <xdr:col>17</xdr:col>
      <xdr:colOff>942975</xdr:colOff>
      <xdr:row>59</xdr:row>
      <xdr:rowOff>9525</xdr:rowOff>
    </xdr:to>
    <xdr:pic>
      <xdr:nvPicPr>
        <xdr:cNvPr id="11051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59</xdr:row>
      <xdr:rowOff>0</xdr:rowOff>
    </xdr:from>
    <xdr:to>
      <xdr:col>17</xdr:col>
      <xdr:colOff>962025</xdr:colOff>
      <xdr:row>59</xdr:row>
      <xdr:rowOff>9525</xdr:rowOff>
    </xdr:to>
    <xdr:pic>
      <xdr:nvPicPr>
        <xdr:cNvPr id="11052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59</xdr:row>
      <xdr:rowOff>0</xdr:rowOff>
    </xdr:from>
    <xdr:to>
      <xdr:col>17</xdr:col>
      <xdr:colOff>981075</xdr:colOff>
      <xdr:row>59</xdr:row>
      <xdr:rowOff>9525</xdr:rowOff>
    </xdr:to>
    <xdr:pic>
      <xdr:nvPicPr>
        <xdr:cNvPr id="11053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59</xdr:row>
      <xdr:rowOff>0</xdr:rowOff>
    </xdr:from>
    <xdr:to>
      <xdr:col>17</xdr:col>
      <xdr:colOff>1000125</xdr:colOff>
      <xdr:row>59</xdr:row>
      <xdr:rowOff>9525</xdr:rowOff>
    </xdr:to>
    <xdr:pic>
      <xdr:nvPicPr>
        <xdr:cNvPr id="11054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59</xdr:row>
      <xdr:rowOff>0</xdr:rowOff>
    </xdr:from>
    <xdr:to>
      <xdr:col>17</xdr:col>
      <xdr:colOff>1019175</xdr:colOff>
      <xdr:row>59</xdr:row>
      <xdr:rowOff>9525</xdr:rowOff>
    </xdr:to>
    <xdr:pic>
      <xdr:nvPicPr>
        <xdr:cNvPr id="11055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59</xdr:row>
      <xdr:rowOff>0</xdr:rowOff>
    </xdr:from>
    <xdr:to>
      <xdr:col>17</xdr:col>
      <xdr:colOff>1038225</xdr:colOff>
      <xdr:row>59</xdr:row>
      <xdr:rowOff>9525</xdr:rowOff>
    </xdr:to>
    <xdr:pic>
      <xdr:nvPicPr>
        <xdr:cNvPr id="11056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59</xdr:row>
      <xdr:rowOff>0</xdr:rowOff>
    </xdr:from>
    <xdr:to>
      <xdr:col>17</xdr:col>
      <xdr:colOff>1057275</xdr:colOff>
      <xdr:row>59</xdr:row>
      <xdr:rowOff>9525</xdr:rowOff>
    </xdr:to>
    <xdr:pic>
      <xdr:nvPicPr>
        <xdr:cNvPr id="11057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59</xdr:row>
      <xdr:rowOff>0</xdr:rowOff>
    </xdr:from>
    <xdr:to>
      <xdr:col>17</xdr:col>
      <xdr:colOff>1076325</xdr:colOff>
      <xdr:row>59</xdr:row>
      <xdr:rowOff>9525</xdr:rowOff>
    </xdr:to>
    <xdr:pic>
      <xdr:nvPicPr>
        <xdr:cNvPr id="11058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59</xdr:row>
      <xdr:rowOff>0</xdr:rowOff>
    </xdr:from>
    <xdr:to>
      <xdr:col>17</xdr:col>
      <xdr:colOff>1095375</xdr:colOff>
      <xdr:row>59</xdr:row>
      <xdr:rowOff>9525</xdr:rowOff>
    </xdr:to>
    <xdr:pic>
      <xdr:nvPicPr>
        <xdr:cNvPr id="11059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59</xdr:row>
      <xdr:rowOff>0</xdr:rowOff>
    </xdr:from>
    <xdr:to>
      <xdr:col>17</xdr:col>
      <xdr:colOff>1114425</xdr:colOff>
      <xdr:row>59</xdr:row>
      <xdr:rowOff>9525</xdr:rowOff>
    </xdr:to>
    <xdr:pic>
      <xdr:nvPicPr>
        <xdr:cNvPr id="11060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59</xdr:row>
      <xdr:rowOff>0</xdr:rowOff>
    </xdr:from>
    <xdr:to>
      <xdr:col>17</xdr:col>
      <xdr:colOff>1133475</xdr:colOff>
      <xdr:row>59</xdr:row>
      <xdr:rowOff>9525</xdr:rowOff>
    </xdr:to>
    <xdr:pic>
      <xdr:nvPicPr>
        <xdr:cNvPr id="11061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59</xdr:row>
      <xdr:rowOff>0</xdr:rowOff>
    </xdr:from>
    <xdr:to>
      <xdr:col>17</xdr:col>
      <xdr:colOff>1152525</xdr:colOff>
      <xdr:row>59</xdr:row>
      <xdr:rowOff>9525</xdr:rowOff>
    </xdr:to>
    <xdr:pic>
      <xdr:nvPicPr>
        <xdr:cNvPr id="11062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59</xdr:row>
      <xdr:rowOff>0</xdr:rowOff>
    </xdr:from>
    <xdr:to>
      <xdr:col>17</xdr:col>
      <xdr:colOff>1171575</xdr:colOff>
      <xdr:row>59</xdr:row>
      <xdr:rowOff>9525</xdr:rowOff>
    </xdr:to>
    <xdr:pic>
      <xdr:nvPicPr>
        <xdr:cNvPr id="11063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59</xdr:row>
      <xdr:rowOff>0</xdr:rowOff>
    </xdr:from>
    <xdr:to>
      <xdr:col>17</xdr:col>
      <xdr:colOff>1190625</xdr:colOff>
      <xdr:row>59</xdr:row>
      <xdr:rowOff>9525</xdr:rowOff>
    </xdr:to>
    <xdr:pic>
      <xdr:nvPicPr>
        <xdr:cNvPr id="11064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59</xdr:row>
      <xdr:rowOff>0</xdr:rowOff>
    </xdr:from>
    <xdr:to>
      <xdr:col>17</xdr:col>
      <xdr:colOff>1209675</xdr:colOff>
      <xdr:row>59</xdr:row>
      <xdr:rowOff>9525</xdr:rowOff>
    </xdr:to>
    <xdr:pic>
      <xdr:nvPicPr>
        <xdr:cNvPr id="11065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59</xdr:row>
      <xdr:rowOff>0</xdr:rowOff>
    </xdr:from>
    <xdr:to>
      <xdr:col>17</xdr:col>
      <xdr:colOff>1228725</xdr:colOff>
      <xdr:row>59</xdr:row>
      <xdr:rowOff>9525</xdr:rowOff>
    </xdr:to>
    <xdr:pic>
      <xdr:nvPicPr>
        <xdr:cNvPr id="11066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59</xdr:row>
      <xdr:rowOff>0</xdr:rowOff>
    </xdr:from>
    <xdr:to>
      <xdr:col>17</xdr:col>
      <xdr:colOff>1247775</xdr:colOff>
      <xdr:row>59</xdr:row>
      <xdr:rowOff>9525</xdr:rowOff>
    </xdr:to>
    <xdr:pic>
      <xdr:nvPicPr>
        <xdr:cNvPr id="11067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59</xdr:row>
      <xdr:rowOff>0</xdr:rowOff>
    </xdr:from>
    <xdr:to>
      <xdr:col>17</xdr:col>
      <xdr:colOff>1266825</xdr:colOff>
      <xdr:row>59</xdr:row>
      <xdr:rowOff>9525</xdr:rowOff>
    </xdr:to>
    <xdr:pic>
      <xdr:nvPicPr>
        <xdr:cNvPr id="11068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59</xdr:row>
      <xdr:rowOff>0</xdr:rowOff>
    </xdr:from>
    <xdr:to>
      <xdr:col>17</xdr:col>
      <xdr:colOff>1285875</xdr:colOff>
      <xdr:row>59</xdr:row>
      <xdr:rowOff>9525</xdr:rowOff>
    </xdr:to>
    <xdr:pic>
      <xdr:nvPicPr>
        <xdr:cNvPr id="11069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59</xdr:row>
      <xdr:rowOff>0</xdr:rowOff>
    </xdr:from>
    <xdr:to>
      <xdr:col>17</xdr:col>
      <xdr:colOff>1304925</xdr:colOff>
      <xdr:row>59</xdr:row>
      <xdr:rowOff>9525</xdr:rowOff>
    </xdr:to>
    <xdr:pic>
      <xdr:nvPicPr>
        <xdr:cNvPr id="11070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59</xdr:row>
      <xdr:rowOff>0</xdr:rowOff>
    </xdr:from>
    <xdr:to>
      <xdr:col>17</xdr:col>
      <xdr:colOff>1323975</xdr:colOff>
      <xdr:row>59</xdr:row>
      <xdr:rowOff>9525</xdr:rowOff>
    </xdr:to>
    <xdr:pic>
      <xdr:nvPicPr>
        <xdr:cNvPr id="11071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59</xdr:row>
      <xdr:rowOff>0</xdr:rowOff>
    </xdr:from>
    <xdr:to>
      <xdr:col>17</xdr:col>
      <xdr:colOff>1343025</xdr:colOff>
      <xdr:row>59</xdr:row>
      <xdr:rowOff>9525</xdr:rowOff>
    </xdr:to>
    <xdr:pic>
      <xdr:nvPicPr>
        <xdr:cNvPr id="11072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59</xdr:row>
      <xdr:rowOff>0</xdr:rowOff>
    </xdr:from>
    <xdr:to>
      <xdr:col>17</xdr:col>
      <xdr:colOff>1362075</xdr:colOff>
      <xdr:row>59</xdr:row>
      <xdr:rowOff>9525</xdr:rowOff>
    </xdr:to>
    <xdr:pic>
      <xdr:nvPicPr>
        <xdr:cNvPr id="11073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59</xdr:row>
      <xdr:rowOff>0</xdr:rowOff>
    </xdr:from>
    <xdr:to>
      <xdr:col>17</xdr:col>
      <xdr:colOff>1381125</xdr:colOff>
      <xdr:row>59</xdr:row>
      <xdr:rowOff>9525</xdr:rowOff>
    </xdr:to>
    <xdr:pic>
      <xdr:nvPicPr>
        <xdr:cNvPr id="11074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59</xdr:row>
      <xdr:rowOff>0</xdr:rowOff>
    </xdr:from>
    <xdr:to>
      <xdr:col>17</xdr:col>
      <xdr:colOff>1400175</xdr:colOff>
      <xdr:row>59</xdr:row>
      <xdr:rowOff>9525</xdr:rowOff>
    </xdr:to>
    <xdr:pic>
      <xdr:nvPicPr>
        <xdr:cNvPr id="11075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59</xdr:row>
      <xdr:rowOff>0</xdr:rowOff>
    </xdr:from>
    <xdr:to>
      <xdr:col>18</xdr:col>
      <xdr:colOff>0</xdr:colOff>
      <xdr:row>59</xdr:row>
      <xdr:rowOff>9525</xdr:rowOff>
    </xdr:to>
    <xdr:pic>
      <xdr:nvPicPr>
        <xdr:cNvPr id="11076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9525</xdr:colOff>
      <xdr:row>128</xdr:row>
      <xdr:rowOff>9525</xdr:rowOff>
    </xdr:to>
    <xdr:pic>
      <xdr:nvPicPr>
        <xdr:cNvPr id="11077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128</xdr:row>
      <xdr:rowOff>0</xdr:rowOff>
    </xdr:from>
    <xdr:to>
      <xdr:col>17</xdr:col>
      <xdr:colOff>28575</xdr:colOff>
      <xdr:row>128</xdr:row>
      <xdr:rowOff>9525</xdr:rowOff>
    </xdr:to>
    <xdr:pic>
      <xdr:nvPicPr>
        <xdr:cNvPr id="11078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128</xdr:row>
      <xdr:rowOff>0</xdr:rowOff>
    </xdr:from>
    <xdr:to>
      <xdr:col>17</xdr:col>
      <xdr:colOff>47625</xdr:colOff>
      <xdr:row>128</xdr:row>
      <xdr:rowOff>9525</xdr:rowOff>
    </xdr:to>
    <xdr:pic>
      <xdr:nvPicPr>
        <xdr:cNvPr id="11079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128</xdr:row>
      <xdr:rowOff>0</xdr:rowOff>
    </xdr:from>
    <xdr:to>
      <xdr:col>17</xdr:col>
      <xdr:colOff>66675</xdr:colOff>
      <xdr:row>128</xdr:row>
      <xdr:rowOff>9525</xdr:rowOff>
    </xdr:to>
    <xdr:pic>
      <xdr:nvPicPr>
        <xdr:cNvPr id="11080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128</xdr:row>
      <xdr:rowOff>0</xdr:rowOff>
    </xdr:from>
    <xdr:to>
      <xdr:col>17</xdr:col>
      <xdr:colOff>85725</xdr:colOff>
      <xdr:row>128</xdr:row>
      <xdr:rowOff>9525</xdr:rowOff>
    </xdr:to>
    <xdr:pic>
      <xdr:nvPicPr>
        <xdr:cNvPr id="11081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128</xdr:row>
      <xdr:rowOff>0</xdr:rowOff>
    </xdr:from>
    <xdr:to>
      <xdr:col>17</xdr:col>
      <xdr:colOff>104775</xdr:colOff>
      <xdr:row>128</xdr:row>
      <xdr:rowOff>9525</xdr:rowOff>
    </xdr:to>
    <xdr:pic>
      <xdr:nvPicPr>
        <xdr:cNvPr id="11082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128</xdr:row>
      <xdr:rowOff>0</xdr:rowOff>
    </xdr:from>
    <xdr:to>
      <xdr:col>17</xdr:col>
      <xdr:colOff>123825</xdr:colOff>
      <xdr:row>128</xdr:row>
      <xdr:rowOff>9525</xdr:rowOff>
    </xdr:to>
    <xdr:pic>
      <xdr:nvPicPr>
        <xdr:cNvPr id="11083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128</xdr:row>
      <xdr:rowOff>0</xdr:rowOff>
    </xdr:from>
    <xdr:to>
      <xdr:col>17</xdr:col>
      <xdr:colOff>142875</xdr:colOff>
      <xdr:row>128</xdr:row>
      <xdr:rowOff>9525</xdr:rowOff>
    </xdr:to>
    <xdr:pic>
      <xdr:nvPicPr>
        <xdr:cNvPr id="11084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128</xdr:row>
      <xdr:rowOff>0</xdr:rowOff>
    </xdr:from>
    <xdr:to>
      <xdr:col>17</xdr:col>
      <xdr:colOff>161925</xdr:colOff>
      <xdr:row>128</xdr:row>
      <xdr:rowOff>9525</xdr:rowOff>
    </xdr:to>
    <xdr:pic>
      <xdr:nvPicPr>
        <xdr:cNvPr id="11085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128</xdr:row>
      <xdr:rowOff>0</xdr:rowOff>
    </xdr:from>
    <xdr:to>
      <xdr:col>17</xdr:col>
      <xdr:colOff>180975</xdr:colOff>
      <xdr:row>128</xdr:row>
      <xdr:rowOff>9525</xdr:rowOff>
    </xdr:to>
    <xdr:pic>
      <xdr:nvPicPr>
        <xdr:cNvPr id="11086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128</xdr:row>
      <xdr:rowOff>0</xdr:rowOff>
    </xdr:from>
    <xdr:to>
      <xdr:col>17</xdr:col>
      <xdr:colOff>200025</xdr:colOff>
      <xdr:row>128</xdr:row>
      <xdr:rowOff>9525</xdr:rowOff>
    </xdr:to>
    <xdr:pic>
      <xdr:nvPicPr>
        <xdr:cNvPr id="11087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128</xdr:row>
      <xdr:rowOff>0</xdr:rowOff>
    </xdr:from>
    <xdr:to>
      <xdr:col>17</xdr:col>
      <xdr:colOff>219075</xdr:colOff>
      <xdr:row>128</xdr:row>
      <xdr:rowOff>9525</xdr:rowOff>
    </xdr:to>
    <xdr:pic>
      <xdr:nvPicPr>
        <xdr:cNvPr id="11088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128</xdr:row>
      <xdr:rowOff>0</xdr:rowOff>
    </xdr:from>
    <xdr:to>
      <xdr:col>17</xdr:col>
      <xdr:colOff>238125</xdr:colOff>
      <xdr:row>128</xdr:row>
      <xdr:rowOff>9525</xdr:rowOff>
    </xdr:to>
    <xdr:pic>
      <xdr:nvPicPr>
        <xdr:cNvPr id="11089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128</xdr:row>
      <xdr:rowOff>0</xdr:rowOff>
    </xdr:from>
    <xdr:to>
      <xdr:col>17</xdr:col>
      <xdr:colOff>257175</xdr:colOff>
      <xdr:row>128</xdr:row>
      <xdr:rowOff>9525</xdr:rowOff>
    </xdr:to>
    <xdr:pic>
      <xdr:nvPicPr>
        <xdr:cNvPr id="11090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128</xdr:row>
      <xdr:rowOff>0</xdr:rowOff>
    </xdr:from>
    <xdr:to>
      <xdr:col>17</xdr:col>
      <xdr:colOff>276225</xdr:colOff>
      <xdr:row>128</xdr:row>
      <xdr:rowOff>9525</xdr:rowOff>
    </xdr:to>
    <xdr:pic>
      <xdr:nvPicPr>
        <xdr:cNvPr id="11091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128</xdr:row>
      <xdr:rowOff>0</xdr:rowOff>
    </xdr:from>
    <xdr:to>
      <xdr:col>17</xdr:col>
      <xdr:colOff>295275</xdr:colOff>
      <xdr:row>128</xdr:row>
      <xdr:rowOff>9525</xdr:rowOff>
    </xdr:to>
    <xdr:pic>
      <xdr:nvPicPr>
        <xdr:cNvPr id="11092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128</xdr:row>
      <xdr:rowOff>0</xdr:rowOff>
    </xdr:from>
    <xdr:to>
      <xdr:col>17</xdr:col>
      <xdr:colOff>314325</xdr:colOff>
      <xdr:row>128</xdr:row>
      <xdr:rowOff>9525</xdr:rowOff>
    </xdr:to>
    <xdr:pic>
      <xdr:nvPicPr>
        <xdr:cNvPr id="11093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128</xdr:row>
      <xdr:rowOff>0</xdr:rowOff>
    </xdr:from>
    <xdr:to>
      <xdr:col>17</xdr:col>
      <xdr:colOff>333375</xdr:colOff>
      <xdr:row>128</xdr:row>
      <xdr:rowOff>9525</xdr:rowOff>
    </xdr:to>
    <xdr:pic>
      <xdr:nvPicPr>
        <xdr:cNvPr id="11094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128</xdr:row>
      <xdr:rowOff>0</xdr:rowOff>
    </xdr:from>
    <xdr:to>
      <xdr:col>17</xdr:col>
      <xdr:colOff>352425</xdr:colOff>
      <xdr:row>128</xdr:row>
      <xdr:rowOff>9525</xdr:rowOff>
    </xdr:to>
    <xdr:pic>
      <xdr:nvPicPr>
        <xdr:cNvPr id="11095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128</xdr:row>
      <xdr:rowOff>0</xdr:rowOff>
    </xdr:from>
    <xdr:to>
      <xdr:col>17</xdr:col>
      <xdr:colOff>371475</xdr:colOff>
      <xdr:row>128</xdr:row>
      <xdr:rowOff>9525</xdr:rowOff>
    </xdr:to>
    <xdr:pic>
      <xdr:nvPicPr>
        <xdr:cNvPr id="11096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128</xdr:row>
      <xdr:rowOff>0</xdr:rowOff>
    </xdr:from>
    <xdr:to>
      <xdr:col>17</xdr:col>
      <xdr:colOff>390525</xdr:colOff>
      <xdr:row>128</xdr:row>
      <xdr:rowOff>9525</xdr:rowOff>
    </xdr:to>
    <xdr:pic>
      <xdr:nvPicPr>
        <xdr:cNvPr id="11097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128</xdr:row>
      <xdr:rowOff>0</xdr:rowOff>
    </xdr:from>
    <xdr:to>
      <xdr:col>17</xdr:col>
      <xdr:colOff>409575</xdr:colOff>
      <xdr:row>128</xdr:row>
      <xdr:rowOff>9525</xdr:rowOff>
    </xdr:to>
    <xdr:pic>
      <xdr:nvPicPr>
        <xdr:cNvPr id="11098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128</xdr:row>
      <xdr:rowOff>0</xdr:rowOff>
    </xdr:from>
    <xdr:to>
      <xdr:col>17</xdr:col>
      <xdr:colOff>428625</xdr:colOff>
      <xdr:row>128</xdr:row>
      <xdr:rowOff>9525</xdr:rowOff>
    </xdr:to>
    <xdr:pic>
      <xdr:nvPicPr>
        <xdr:cNvPr id="11099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128</xdr:row>
      <xdr:rowOff>0</xdr:rowOff>
    </xdr:from>
    <xdr:to>
      <xdr:col>17</xdr:col>
      <xdr:colOff>447675</xdr:colOff>
      <xdr:row>128</xdr:row>
      <xdr:rowOff>9525</xdr:rowOff>
    </xdr:to>
    <xdr:pic>
      <xdr:nvPicPr>
        <xdr:cNvPr id="11100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128</xdr:row>
      <xdr:rowOff>0</xdr:rowOff>
    </xdr:from>
    <xdr:to>
      <xdr:col>17</xdr:col>
      <xdr:colOff>466725</xdr:colOff>
      <xdr:row>128</xdr:row>
      <xdr:rowOff>9525</xdr:rowOff>
    </xdr:to>
    <xdr:pic>
      <xdr:nvPicPr>
        <xdr:cNvPr id="11101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128</xdr:row>
      <xdr:rowOff>0</xdr:rowOff>
    </xdr:from>
    <xdr:to>
      <xdr:col>17</xdr:col>
      <xdr:colOff>485775</xdr:colOff>
      <xdr:row>128</xdr:row>
      <xdr:rowOff>9525</xdr:rowOff>
    </xdr:to>
    <xdr:pic>
      <xdr:nvPicPr>
        <xdr:cNvPr id="11102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128</xdr:row>
      <xdr:rowOff>0</xdr:rowOff>
    </xdr:from>
    <xdr:to>
      <xdr:col>17</xdr:col>
      <xdr:colOff>504825</xdr:colOff>
      <xdr:row>128</xdr:row>
      <xdr:rowOff>9525</xdr:rowOff>
    </xdr:to>
    <xdr:pic>
      <xdr:nvPicPr>
        <xdr:cNvPr id="11103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128</xdr:row>
      <xdr:rowOff>0</xdr:rowOff>
    </xdr:from>
    <xdr:to>
      <xdr:col>17</xdr:col>
      <xdr:colOff>523875</xdr:colOff>
      <xdr:row>128</xdr:row>
      <xdr:rowOff>9525</xdr:rowOff>
    </xdr:to>
    <xdr:pic>
      <xdr:nvPicPr>
        <xdr:cNvPr id="11104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128</xdr:row>
      <xdr:rowOff>0</xdr:rowOff>
    </xdr:from>
    <xdr:to>
      <xdr:col>17</xdr:col>
      <xdr:colOff>542925</xdr:colOff>
      <xdr:row>128</xdr:row>
      <xdr:rowOff>9525</xdr:rowOff>
    </xdr:to>
    <xdr:pic>
      <xdr:nvPicPr>
        <xdr:cNvPr id="11105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128</xdr:row>
      <xdr:rowOff>0</xdr:rowOff>
    </xdr:from>
    <xdr:to>
      <xdr:col>17</xdr:col>
      <xdr:colOff>561975</xdr:colOff>
      <xdr:row>128</xdr:row>
      <xdr:rowOff>9525</xdr:rowOff>
    </xdr:to>
    <xdr:pic>
      <xdr:nvPicPr>
        <xdr:cNvPr id="11106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128</xdr:row>
      <xdr:rowOff>0</xdr:rowOff>
    </xdr:from>
    <xdr:to>
      <xdr:col>17</xdr:col>
      <xdr:colOff>581025</xdr:colOff>
      <xdr:row>128</xdr:row>
      <xdr:rowOff>9525</xdr:rowOff>
    </xdr:to>
    <xdr:pic>
      <xdr:nvPicPr>
        <xdr:cNvPr id="11107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128</xdr:row>
      <xdr:rowOff>0</xdr:rowOff>
    </xdr:from>
    <xdr:to>
      <xdr:col>17</xdr:col>
      <xdr:colOff>600075</xdr:colOff>
      <xdr:row>128</xdr:row>
      <xdr:rowOff>9525</xdr:rowOff>
    </xdr:to>
    <xdr:pic>
      <xdr:nvPicPr>
        <xdr:cNvPr id="11108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128</xdr:row>
      <xdr:rowOff>0</xdr:rowOff>
    </xdr:from>
    <xdr:to>
      <xdr:col>17</xdr:col>
      <xdr:colOff>619125</xdr:colOff>
      <xdr:row>128</xdr:row>
      <xdr:rowOff>9525</xdr:rowOff>
    </xdr:to>
    <xdr:pic>
      <xdr:nvPicPr>
        <xdr:cNvPr id="11109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128</xdr:row>
      <xdr:rowOff>0</xdr:rowOff>
    </xdr:from>
    <xdr:to>
      <xdr:col>17</xdr:col>
      <xdr:colOff>638175</xdr:colOff>
      <xdr:row>128</xdr:row>
      <xdr:rowOff>9525</xdr:rowOff>
    </xdr:to>
    <xdr:pic>
      <xdr:nvPicPr>
        <xdr:cNvPr id="11110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128</xdr:row>
      <xdr:rowOff>0</xdr:rowOff>
    </xdr:from>
    <xdr:to>
      <xdr:col>17</xdr:col>
      <xdr:colOff>657225</xdr:colOff>
      <xdr:row>128</xdr:row>
      <xdr:rowOff>9525</xdr:rowOff>
    </xdr:to>
    <xdr:pic>
      <xdr:nvPicPr>
        <xdr:cNvPr id="11111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128</xdr:row>
      <xdr:rowOff>0</xdr:rowOff>
    </xdr:from>
    <xdr:to>
      <xdr:col>17</xdr:col>
      <xdr:colOff>676275</xdr:colOff>
      <xdr:row>128</xdr:row>
      <xdr:rowOff>9525</xdr:rowOff>
    </xdr:to>
    <xdr:pic>
      <xdr:nvPicPr>
        <xdr:cNvPr id="11112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128</xdr:row>
      <xdr:rowOff>0</xdr:rowOff>
    </xdr:from>
    <xdr:to>
      <xdr:col>17</xdr:col>
      <xdr:colOff>695325</xdr:colOff>
      <xdr:row>128</xdr:row>
      <xdr:rowOff>9525</xdr:rowOff>
    </xdr:to>
    <xdr:pic>
      <xdr:nvPicPr>
        <xdr:cNvPr id="11113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128</xdr:row>
      <xdr:rowOff>0</xdr:rowOff>
    </xdr:from>
    <xdr:to>
      <xdr:col>17</xdr:col>
      <xdr:colOff>714375</xdr:colOff>
      <xdr:row>128</xdr:row>
      <xdr:rowOff>9525</xdr:rowOff>
    </xdr:to>
    <xdr:pic>
      <xdr:nvPicPr>
        <xdr:cNvPr id="11114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128</xdr:row>
      <xdr:rowOff>0</xdr:rowOff>
    </xdr:from>
    <xdr:to>
      <xdr:col>17</xdr:col>
      <xdr:colOff>733425</xdr:colOff>
      <xdr:row>128</xdr:row>
      <xdr:rowOff>9525</xdr:rowOff>
    </xdr:to>
    <xdr:pic>
      <xdr:nvPicPr>
        <xdr:cNvPr id="11115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128</xdr:row>
      <xdr:rowOff>0</xdr:rowOff>
    </xdr:from>
    <xdr:to>
      <xdr:col>17</xdr:col>
      <xdr:colOff>752475</xdr:colOff>
      <xdr:row>128</xdr:row>
      <xdr:rowOff>9525</xdr:rowOff>
    </xdr:to>
    <xdr:pic>
      <xdr:nvPicPr>
        <xdr:cNvPr id="11116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117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118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119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120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121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122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123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124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125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126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127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128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129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130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131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132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133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134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135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136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137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138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139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140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141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142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143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144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145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146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147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148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149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150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151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152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153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154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155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156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1157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1158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1159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1160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1161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1162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1163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1164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1165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1166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1167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1168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1169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1170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1171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1172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1173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1174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1175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1176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1177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1178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1179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1180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1181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1182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1183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1184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1185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733</xdr:row>
      <xdr:rowOff>0</xdr:rowOff>
    </xdr:from>
    <xdr:to>
      <xdr:col>17</xdr:col>
      <xdr:colOff>1323975</xdr:colOff>
      <xdr:row>733</xdr:row>
      <xdr:rowOff>9525</xdr:rowOff>
    </xdr:to>
    <xdr:pic>
      <xdr:nvPicPr>
        <xdr:cNvPr id="11186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733</xdr:row>
      <xdr:rowOff>0</xdr:rowOff>
    </xdr:from>
    <xdr:to>
      <xdr:col>17</xdr:col>
      <xdr:colOff>1343025</xdr:colOff>
      <xdr:row>733</xdr:row>
      <xdr:rowOff>9525</xdr:rowOff>
    </xdr:to>
    <xdr:pic>
      <xdr:nvPicPr>
        <xdr:cNvPr id="11187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733</xdr:row>
      <xdr:rowOff>0</xdr:rowOff>
    </xdr:from>
    <xdr:to>
      <xdr:col>17</xdr:col>
      <xdr:colOff>1362075</xdr:colOff>
      <xdr:row>733</xdr:row>
      <xdr:rowOff>9525</xdr:rowOff>
    </xdr:to>
    <xdr:pic>
      <xdr:nvPicPr>
        <xdr:cNvPr id="11188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733</xdr:row>
      <xdr:rowOff>0</xdr:rowOff>
    </xdr:from>
    <xdr:to>
      <xdr:col>17</xdr:col>
      <xdr:colOff>1381125</xdr:colOff>
      <xdr:row>733</xdr:row>
      <xdr:rowOff>9525</xdr:rowOff>
    </xdr:to>
    <xdr:pic>
      <xdr:nvPicPr>
        <xdr:cNvPr id="11189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733</xdr:row>
      <xdr:rowOff>0</xdr:rowOff>
    </xdr:from>
    <xdr:to>
      <xdr:col>17</xdr:col>
      <xdr:colOff>1400175</xdr:colOff>
      <xdr:row>733</xdr:row>
      <xdr:rowOff>9525</xdr:rowOff>
    </xdr:to>
    <xdr:pic>
      <xdr:nvPicPr>
        <xdr:cNvPr id="11190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733</xdr:row>
      <xdr:rowOff>0</xdr:rowOff>
    </xdr:from>
    <xdr:to>
      <xdr:col>18</xdr:col>
      <xdr:colOff>0</xdr:colOff>
      <xdr:row>733</xdr:row>
      <xdr:rowOff>9525</xdr:rowOff>
    </xdr:to>
    <xdr:pic>
      <xdr:nvPicPr>
        <xdr:cNvPr id="11191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192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193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194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195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196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197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198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199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200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201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202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203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204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205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206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207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208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209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210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211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212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11213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11214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11215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11216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11217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11218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11219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11220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11221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11222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11223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11224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11225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11226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11227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11228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11229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11230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11231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11232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11233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11234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11235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11236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11237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11238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11239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11240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11241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11242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11243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11244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11245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11246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11247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11248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11249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11250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11251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11252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11253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11254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11255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11256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11257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11258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11259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11260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11261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11262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11263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11264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11265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11266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11267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11268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11269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11270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11271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11272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11273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11274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11275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11276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11277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11278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11279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11280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11281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11282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11283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11284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11285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1128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1128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288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289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290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291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292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293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294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295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296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297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298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299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300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301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302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303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304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305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306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307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308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309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310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311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312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313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314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315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316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317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318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319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320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321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322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323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324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325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326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327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328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329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330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331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332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333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334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335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336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337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338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339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340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341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342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34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34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34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34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34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34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34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35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35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35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35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35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35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35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35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35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35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36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36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36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36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36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36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36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36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36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36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37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37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37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37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37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37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376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377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378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379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380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381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382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383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384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385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386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387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388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389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390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391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392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393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394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395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396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397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398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399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400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401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402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403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404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405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406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407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408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409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410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411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412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413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11414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11415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11416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11417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11418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11419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11420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11421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11422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11423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11424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11425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11426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11427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11428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11429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11430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11431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11432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11433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11434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11435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11436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11437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11438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11439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11440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11441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11442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11443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11444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11445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11446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11447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11448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11449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11450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11451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11452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17</xdr:col>
      <xdr:colOff>9525</xdr:colOff>
      <xdr:row>78</xdr:row>
      <xdr:rowOff>9525</xdr:rowOff>
    </xdr:to>
    <xdr:pic>
      <xdr:nvPicPr>
        <xdr:cNvPr id="11453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78</xdr:row>
      <xdr:rowOff>0</xdr:rowOff>
    </xdr:from>
    <xdr:to>
      <xdr:col>17</xdr:col>
      <xdr:colOff>28575</xdr:colOff>
      <xdr:row>78</xdr:row>
      <xdr:rowOff>9525</xdr:rowOff>
    </xdr:to>
    <xdr:pic>
      <xdr:nvPicPr>
        <xdr:cNvPr id="11454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78</xdr:row>
      <xdr:rowOff>0</xdr:rowOff>
    </xdr:from>
    <xdr:to>
      <xdr:col>17</xdr:col>
      <xdr:colOff>47625</xdr:colOff>
      <xdr:row>78</xdr:row>
      <xdr:rowOff>9525</xdr:rowOff>
    </xdr:to>
    <xdr:pic>
      <xdr:nvPicPr>
        <xdr:cNvPr id="11455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78</xdr:row>
      <xdr:rowOff>0</xdr:rowOff>
    </xdr:from>
    <xdr:to>
      <xdr:col>17</xdr:col>
      <xdr:colOff>66675</xdr:colOff>
      <xdr:row>78</xdr:row>
      <xdr:rowOff>9525</xdr:rowOff>
    </xdr:to>
    <xdr:pic>
      <xdr:nvPicPr>
        <xdr:cNvPr id="11456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78</xdr:row>
      <xdr:rowOff>0</xdr:rowOff>
    </xdr:from>
    <xdr:to>
      <xdr:col>17</xdr:col>
      <xdr:colOff>85725</xdr:colOff>
      <xdr:row>78</xdr:row>
      <xdr:rowOff>9525</xdr:rowOff>
    </xdr:to>
    <xdr:pic>
      <xdr:nvPicPr>
        <xdr:cNvPr id="11457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78</xdr:row>
      <xdr:rowOff>0</xdr:rowOff>
    </xdr:from>
    <xdr:to>
      <xdr:col>17</xdr:col>
      <xdr:colOff>104775</xdr:colOff>
      <xdr:row>78</xdr:row>
      <xdr:rowOff>9525</xdr:rowOff>
    </xdr:to>
    <xdr:pic>
      <xdr:nvPicPr>
        <xdr:cNvPr id="11458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78</xdr:row>
      <xdr:rowOff>0</xdr:rowOff>
    </xdr:from>
    <xdr:to>
      <xdr:col>17</xdr:col>
      <xdr:colOff>123825</xdr:colOff>
      <xdr:row>78</xdr:row>
      <xdr:rowOff>9525</xdr:rowOff>
    </xdr:to>
    <xdr:pic>
      <xdr:nvPicPr>
        <xdr:cNvPr id="11459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78</xdr:row>
      <xdr:rowOff>0</xdr:rowOff>
    </xdr:from>
    <xdr:to>
      <xdr:col>17</xdr:col>
      <xdr:colOff>142875</xdr:colOff>
      <xdr:row>78</xdr:row>
      <xdr:rowOff>9525</xdr:rowOff>
    </xdr:to>
    <xdr:pic>
      <xdr:nvPicPr>
        <xdr:cNvPr id="11460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78</xdr:row>
      <xdr:rowOff>0</xdr:rowOff>
    </xdr:from>
    <xdr:to>
      <xdr:col>17</xdr:col>
      <xdr:colOff>161925</xdr:colOff>
      <xdr:row>78</xdr:row>
      <xdr:rowOff>9525</xdr:rowOff>
    </xdr:to>
    <xdr:pic>
      <xdr:nvPicPr>
        <xdr:cNvPr id="11461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78</xdr:row>
      <xdr:rowOff>0</xdr:rowOff>
    </xdr:from>
    <xdr:to>
      <xdr:col>17</xdr:col>
      <xdr:colOff>180975</xdr:colOff>
      <xdr:row>78</xdr:row>
      <xdr:rowOff>9525</xdr:rowOff>
    </xdr:to>
    <xdr:pic>
      <xdr:nvPicPr>
        <xdr:cNvPr id="11462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78</xdr:row>
      <xdr:rowOff>0</xdr:rowOff>
    </xdr:from>
    <xdr:to>
      <xdr:col>17</xdr:col>
      <xdr:colOff>200025</xdr:colOff>
      <xdr:row>78</xdr:row>
      <xdr:rowOff>9525</xdr:rowOff>
    </xdr:to>
    <xdr:pic>
      <xdr:nvPicPr>
        <xdr:cNvPr id="11463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78</xdr:row>
      <xdr:rowOff>0</xdr:rowOff>
    </xdr:from>
    <xdr:to>
      <xdr:col>17</xdr:col>
      <xdr:colOff>219075</xdr:colOff>
      <xdr:row>78</xdr:row>
      <xdr:rowOff>9525</xdr:rowOff>
    </xdr:to>
    <xdr:pic>
      <xdr:nvPicPr>
        <xdr:cNvPr id="11464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78</xdr:row>
      <xdr:rowOff>0</xdr:rowOff>
    </xdr:from>
    <xdr:to>
      <xdr:col>17</xdr:col>
      <xdr:colOff>238125</xdr:colOff>
      <xdr:row>78</xdr:row>
      <xdr:rowOff>9525</xdr:rowOff>
    </xdr:to>
    <xdr:pic>
      <xdr:nvPicPr>
        <xdr:cNvPr id="11465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78</xdr:row>
      <xdr:rowOff>0</xdr:rowOff>
    </xdr:from>
    <xdr:to>
      <xdr:col>17</xdr:col>
      <xdr:colOff>257175</xdr:colOff>
      <xdr:row>78</xdr:row>
      <xdr:rowOff>9525</xdr:rowOff>
    </xdr:to>
    <xdr:pic>
      <xdr:nvPicPr>
        <xdr:cNvPr id="11466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78</xdr:row>
      <xdr:rowOff>0</xdr:rowOff>
    </xdr:from>
    <xdr:to>
      <xdr:col>17</xdr:col>
      <xdr:colOff>276225</xdr:colOff>
      <xdr:row>78</xdr:row>
      <xdr:rowOff>9525</xdr:rowOff>
    </xdr:to>
    <xdr:pic>
      <xdr:nvPicPr>
        <xdr:cNvPr id="11467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78</xdr:row>
      <xdr:rowOff>0</xdr:rowOff>
    </xdr:from>
    <xdr:to>
      <xdr:col>17</xdr:col>
      <xdr:colOff>295275</xdr:colOff>
      <xdr:row>78</xdr:row>
      <xdr:rowOff>9525</xdr:rowOff>
    </xdr:to>
    <xdr:pic>
      <xdr:nvPicPr>
        <xdr:cNvPr id="11468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78</xdr:row>
      <xdr:rowOff>0</xdr:rowOff>
    </xdr:from>
    <xdr:to>
      <xdr:col>17</xdr:col>
      <xdr:colOff>314325</xdr:colOff>
      <xdr:row>78</xdr:row>
      <xdr:rowOff>9525</xdr:rowOff>
    </xdr:to>
    <xdr:pic>
      <xdr:nvPicPr>
        <xdr:cNvPr id="11469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78</xdr:row>
      <xdr:rowOff>0</xdr:rowOff>
    </xdr:from>
    <xdr:to>
      <xdr:col>17</xdr:col>
      <xdr:colOff>333375</xdr:colOff>
      <xdr:row>78</xdr:row>
      <xdr:rowOff>9525</xdr:rowOff>
    </xdr:to>
    <xdr:pic>
      <xdr:nvPicPr>
        <xdr:cNvPr id="11470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78</xdr:row>
      <xdr:rowOff>0</xdr:rowOff>
    </xdr:from>
    <xdr:to>
      <xdr:col>17</xdr:col>
      <xdr:colOff>352425</xdr:colOff>
      <xdr:row>78</xdr:row>
      <xdr:rowOff>9525</xdr:rowOff>
    </xdr:to>
    <xdr:pic>
      <xdr:nvPicPr>
        <xdr:cNvPr id="11471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78</xdr:row>
      <xdr:rowOff>0</xdr:rowOff>
    </xdr:from>
    <xdr:to>
      <xdr:col>17</xdr:col>
      <xdr:colOff>371475</xdr:colOff>
      <xdr:row>78</xdr:row>
      <xdr:rowOff>9525</xdr:rowOff>
    </xdr:to>
    <xdr:pic>
      <xdr:nvPicPr>
        <xdr:cNvPr id="11472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78</xdr:row>
      <xdr:rowOff>0</xdr:rowOff>
    </xdr:from>
    <xdr:to>
      <xdr:col>17</xdr:col>
      <xdr:colOff>390525</xdr:colOff>
      <xdr:row>78</xdr:row>
      <xdr:rowOff>9525</xdr:rowOff>
    </xdr:to>
    <xdr:pic>
      <xdr:nvPicPr>
        <xdr:cNvPr id="11473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78</xdr:row>
      <xdr:rowOff>0</xdr:rowOff>
    </xdr:from>
    <xdr:to>
      <xdr:col>17</xdr:col>
      <xdr:colOff>409575</xdr:colOff>
      <xdr:row>78</xdr:row>
      <xdr:rowOff>9525</xdr:rowOff>
    </xdr:to>
    <xdr:pic>
      <xdr:nvPicPr>
        <xdr:cNvPr id="11474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78</xdr:row>
      <xdr:rowOff>0</xdr:rowOff>
    </xdr:from>
    <xdr:to>
      <xdr:col>17</xdr:col>
      <xdr:colOff>428625</xdr:colOff>
      <xdr:row>78</xdr:row>
      <xdr:rowOff>9525</xdr:rowOff>
    </xdr:to>
    <xdr:pic>
      <xdr:nvPicPr>
        <xdr:cNvPr id="11475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78</xdr:row>
      <xdr:rowOff>0</xdr:rowOff>
    </xdr:from>
    <xdr:to>
      <xdr:col>17</xdr:col>
      <xdr:colOff>447675</xdr:colOff>
      <xdr:row>78</xdr:row>
      <xdr:rowOff>9525</xdr:rowOff>
    </xdr:to>
    <xdr:pic>
      <xdr:nvPicPr>
        <xdr:cNvPr id="11476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78</xdr:row>
      <xdr:rowOff>0</xdr:rowOff>
    </xdr:from>
    <xdr:to>
      <xdr:col>17</xdr:col>
      <xdr:colOff>466725</xdr:colOff>
      <xdr:row>78</xdr:row>
      <xdr:rowOff>9525</xdr:rowOff>
    </xdr:to>
    <xdr:pic>
      <xdr:nvPicPr>
        <xdr:cNvPr id="11477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78</xdr:row>
      <xdr:rowOff>0</xdr:rowOff>
    </xdr:from>
    <xdr:to>
      <xdr:col>17</xdr:col>
      <xdr:colOff>485775</xdr:colOff>
      <xdr:row>78</xdr:row>
      <xdr:rowOff>9525</xdr:rowOff>
    </xdr:to>
    <xdr:pic>
      <xdr:nvPicPr>
        <xdr:cNvPr id="11478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78</xdr:row>
      <xdr:rowOff>0</xdr:rowOff>
    </xdr:from>
    <xdr:to>
      <xdr:col>17</xdr:col>
      <xdr:colOff>504825</xdr:colOff>
      <xdr:row>78</xdr:row>
      <xdr:rowOff>9525</xdr:rowOff>
    </xdr:to>
    <xdr:pic>
      <xdr:nvPicPr>
        <xdr:cNvPr id="11479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78</xdr:row>
      <xdr:rowOff>0</xdr:rowOff>
    </xdr:from>
    <xdr:to>
      <xdr:col>17</xdr:col>
      <xdr:colOff>523875</xdr:colOff>
      <xdr:row>78</xdr:row>
      <xdr:rowOff>9525</xdr:rowOff>
    </xdr:to>
    <xdr:pic>
      <xdr:nvPicPr>
        <xdr:cNvPr id="1148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78</xdr:row>
      <xdr:rowOff>0</xdr:rowOff>
    </xdr:from>
    <xdr:to>
      <xdr:col>17</xdr:col>
      <xdr:colOff>542925</xdr:colOff>
      <xdr:row>78</xdr:row>
      <xdr:rowOff>9525</xdr:rowOff>
    </xdr:to>
    <xdr:pic>
      <xdr:nvPicPr>
        <xdr:cNvPr id="1148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78</xdr:row>
      <xdr:rowOff>0</xdr:rowOff>
    </xdr:from>
    <xdr:to>
      <xdr:col>17</xdr:col>
      <xdr:colOff>561975</xdr:colOff>
      <xdr:row>78</xdr:row>
      <xdr:rowOff>9525</xdr:rowOff>
    </xdr:to>
    <xdr:pic>
      <xdr:nvPicPr>
        <xdr:cNvPr id="1148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78</xdr:row>
      <xdr:rowOff>0</xdr:rowOff>
    </xdr:from>
    <xdr:to>
      <xdr:col>17</xdr:col>
      <xdr:colOff>581025</xdr:colOff>
      <xdr:row>78</xdr:row>
      <xdr:rowOff>9525</xdr:rowOff>
    </xdr:to>
    <xdr:pic>
      <xdr:nvPicPr>
        <xdr:cNvPr id="1148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78</xdr:row>
      <xdr:rowOff>0</xdr:rowOff>
    </xdr:from>
    <xdr:to>
      <xdr:col>17</xdr:col>
      <xdr:colOff>600075</xdr:colOff>
      <xdr:row>78</xdr:row>
      <xdr:rowOff>9525</xdr:rowOff>
    </xdr:to>
    <xdr:pic>
      <xdr:nvPicPr>
        <xdr:cNvPr id="1148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78</xdr:row>
      <xdr:rowOff>0</xdr:rowOff>
    </xdr:from>
    <xdr:to>
      <xdr:col>17</xdr:col>
      <xdr:colOff>619125</xdr:colOff>
      <xdr:row>78</xdr:row>
      <xdr:rowOff>9525</xdr:rowOff>
    </xdr:to>
    <xdr:pic>
      <xdr:nvPicPr>
        <xdr:cNvPr id="1148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78</xdr:row>
      <xdr:rowOff>0</xdr:rowOff>
    </xdr:from>
    <xdr:to>
      <xdr:col>17</xdr:col>
      <xdr:colOff>638175</xdr:colOff>
      <xdr:row>78</xdr:row>
      <xdr:rowOff>9525</xdr:rowOff>
    </xdr:to>
    <xdr:pic>
      <xdr:nvPicPr>
        <xdr:cNvPr id="1148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78</xdr:row>
      <xdr:rowOff>0</xdr:rowOff>
    </xdr:from>
    <xdr:to>
      <xdr:col>17</xdr:col>
      <xdr:colOff>657225</xdr:colOff>
      <xdr:row>78</xdr:row>
      <xdr:rowOff>9525</xdr:rowOff>
    </xdr:to>
    <xdr:pic>
      <xdr:nvPicPr>
        <xdr:cNvPr id="1148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78</xdr:row>
      <xdr:rowOff>0</xdr:rowOff>
    </xdr:from>
    <xdr:to>
      <xdr:col>17</xdr:col>
      <xdr:colOff>676275</xdr:colOff>
      <xdr:row>78</xdr:row>
      <xdr:rowOff>9525</xdr:rowOff>
    </xdr:to>
    <xdr:pic>
      <xdr:nvPicPr>
        <xdr:cNvPr id="1148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78</xdr:row>
      <xdr:rowOff>0</xdr:rowOff>
    </xdr:from>
    <xdr:to>
      <xdr:col>17</xdr:col>
      <xdr:colOff>695325</xdr:colOff>
      <xdr:row>78</xdr:row>
      <xdr:rowOff>9525</xdr:rowOff>
    </xdr:to>
    <xdr:pic>
      <xdr:nvPicPr>
        <xdr:cNvPr id="1148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78</xdr:row>
      <xdr:rowOff>0</xdr:rowOff>
    </xdr:from>
    <xdr:to>
      <xdr:col>17</xdr:col>
      <xdr:colOff>714375</xdr:colOff>
      <xdr:row>78</xdr:row>
      <xdr:rowOff>9525</xdr:rowOff>
    </xdr:to>
    <xdr:pic>
      <xdr:nvPicPr>
        <xdr:cNvPr id="1149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78</xdr:row>
      <xdr:rowOff>0</xdr:rowOff>
    </xdr:from>
    <xdr:to>
      <xdr:col>17</xdr:col>
      <xdr:colOff>733425</xdr:colOff>
      <xdr:row>78</xdr:row>
      <xdr:rowOff>9525</xdr:rowOff>
    </xdr:to>
    <xdr:pic>
      <xdr:nvPicPr>
        <xdr:cNvPr id="1149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78</xdr:row>
      <xdr:rowOff>0</xdr:rowOff>
    </xdr:from>
    <xdr:to>
      <xdr:col>17</xdr:col>
      <xdr:colOff>752475</xdr:colOff>
      <xdr:row>78</xdr:row>
      <xdr:rowOff>9525</xdr:rowOff>
    </xdr:to>
    <xdr:pic>
      <xdr:nvPicPr>
        <xdr:cNvPr id="1149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49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49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49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49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49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49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49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50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50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50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50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50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50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50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50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50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50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51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51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51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51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51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51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51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51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51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51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52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52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52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52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52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52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52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52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52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52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53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53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53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53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53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53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53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53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53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53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54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54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54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54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54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54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54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54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54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54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55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55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55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55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55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55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55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55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55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55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56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56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56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56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56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565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566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567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568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569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570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571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572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1573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574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575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576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577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578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579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580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581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582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583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584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585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586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587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588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589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590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591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592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593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594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595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596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597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598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599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600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601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602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603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604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605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606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607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608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609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610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611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612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613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1614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615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616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617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618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619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620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621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622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623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624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625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626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627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628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629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630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631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632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633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634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635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636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637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638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639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640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641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642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643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644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645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646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647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648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649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650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651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652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653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654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1655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1656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1657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1658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1659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1660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1661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1662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1663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1664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1665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1666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1667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1668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1669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1670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1671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1672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1673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1674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1675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1676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1677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1678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1679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1680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1681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1682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1683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68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68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68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68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68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68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69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69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69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69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69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69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69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69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69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69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70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70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70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70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70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70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70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70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70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70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71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71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71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71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71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71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71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71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71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71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72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72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72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72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72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72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72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72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728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729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730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731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732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733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734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735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1736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1737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1738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1739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1740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1741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1742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1743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1744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1745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1746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1747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1748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1749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1750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1751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1752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1753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1754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1755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1756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1757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1758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1759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1760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1761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1762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1763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1764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11765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11766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11767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11768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11769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11770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11771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11772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11773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11774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11775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11776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11777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11778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11779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11780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11781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11782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11783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11784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11785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11786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11787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11788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11789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11790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11791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11792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11793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11794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11795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11796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11797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11798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11799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11800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11801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11802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11803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11804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11805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11806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11807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11808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11809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11810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11811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11812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11813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11814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11815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11816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11817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11818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11819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11820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11821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11822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11823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11824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11825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11826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11827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11828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11829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11830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11831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11832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11833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11834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11835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11836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11837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11838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11839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9525</xdr:colOff>
      <xdr:row>127</xdr:row>
      <xdr:rowOff>9525</xdr:rowOff>
    </xdr:to>
    <xdr:pic>
      <xdr:nvPicPr>
        <xdr:cNvPr id="11840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127</xdr:row>
      <xdr:rowOff>0</xdr:rowOff>
    </xdr:from>
    <xdr:to>
      <xdr:col>17</xdr:col>
      <xdr:colOff>28575</xdr:colOff>
      <xdr:row>127</xdr:row>
      <xdr:rowOff>9525</xdr:rowOff>
    </xdr:to>
    <xdr:pic>
      <xdr:nvPicPr>
        <xdr:cNvPr id="11841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127</xdr:row>
      <xdr:rowOff>0</xdr:rowOff>
    </xdr:from>
    <xdr:to>
      <xdr:col>17</xdr:col>
      <xdr:colOff>47625</xdr:colOff>
      <xdr:row>127</xdr:row>
      <xdr:rowOff>9525</xdr:rowOff>
    </xdr:to>
    <xdr:pic>
      <xdr:nvPicPr>
        <xdr:cNvPr id="11842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127</xdr:row>
      <xdr:rowOff>0</xdr:rowOff>
    </xdr:from>
    <xdr:to>
      <xdr:col>17</xdr:col>
      <xdr:colOff>66675</xdr:colOff>
      <xdr:row>127</xdr:row>
      <xdr:rowOff>9525</xdr:rowOff>
    </xdr:to>
    <xdr:pic>
      <xdr:nvPicPr>
        <xdr:cNvPr id="11843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127</xdr:row>
      <xdr:rowOff>0</xdr:rowOff>
    </xdr:from>
    <xdr:to>
      <xdr:col>17</xdr:col>
      <xdr:colOff>85725</xdr:colOff>
      <xdr:row>127</xdr:row>
      <xdr:rowOff>9525</xdr:rowOff>
    </xdr:to>
    <xdr:pic>
      <xdr:nvPicPr>
        <xdr:cNvPr id="11844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127</xdr:row>
      <xdr:rowOff>0</xdr:rowOff>
    </xdr:from>
    <xdr:to>
      <xdr:col>17</xdr:col>
      <xdr:colOff>104775</xdr:colOff>
      <xdr:row>127</xdr:row>
      <xdr:rowOff>9525</xdr:rowOff>
    </xdr:to>
    <xdr:pic>
      <xdr:nvPicPr>
        <xdr:cNvPr id="11845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127</xdr:row>
      <xdr:rowOff>0</xdr:rowOff>
    </xdr:from>
    <xdr:to>
      <xdr:col>17</xdr:col>
      <xdr:colOff>123825</xdr:colOff>
      <xdr:row>127</xdr:row>
      <xdr:rowOff>9525</xdr:rowOff>
    </xdr:to>
    <xdr:pic>
      <xdr:nvPicPr>
        <xdr:cNvPr id="11846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127</xdr:row>
      <xdr:rowOff>0</xdr:rowOff>
    </xdr:from>
    <xdr:to>
      <xdr:col>17</xdr:col>
      <xdr:colOff>142875</xdr:colOff>
      <xdr:row>127</xdr:row>
      <xdr:rowOff>9525</xdr:rowOff>
    </xdr:to>
    <xdr:pic>
      <xdr:nvPicPr>
        <xdr:cNvPr id="11847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127</xdr:row>
      <xdr:rowOff>0</xdr:rowOff>
    </xdr:from>
    <xdr:to>
      <xdr:col>17</xdr:col>
      <xdr:colOff>161925</xdr:colOff>
      <xdr:row>127</xdr:row>
      <xdr:rowOff>9525</xdr:rowOff>
    </xdr:to>
    <xdr:pic>
      <xdr:nvPicPr>
        <xdr:cNvPr id="11848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127</xdr:row>
      <xdr:rowOff>0</xdr:rowOff>
    </xdr:from>
    <xdr:to>
      <xdr:col>17</xdr:col>
      <xdr:colOff>180975</xdr:colOff>
      <xdr:row>127</xdr:row>
      <xdr:rowOff>9525</xdr:rowOff>
    </xdr:to>
    <xdr:pic>
      <xdr:nvPicPr>
        <xdr:cNvPr id="11849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127</xdr:row>
      <xdr:rowOff>0</xdr:rowOff>
    </xdr:from>
    <xdr:to>
      <xdr:col>17</xdr:col>
      <xdr:colOff>200025</xdr:colOff>
      <xdr:row>127</xdr:row>
      <xdr:rowOff>9525</xdr:rowOff>
    </xdr:to>
    <xdr:pic>
      <xdr:nvPicPr>
        <xdr:cNvPr id="11850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127</xdr:row>
      <xdr:rowOff>0</xdr:rowOff>
    </xdr:from>
    <xdr:to>
      <xdr:col>17</xdr:col>
      <xdr:colOff>219075</xdr:colOff>
      <xdr:row>127</xdr:row>
      <xdr:rowOff>9525</xdr:rowOff>
    </xdr:to>
    <xdr:pic>
      <xdr:nvPicPr>
        <xdr:cNvPr id="11851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127</xdr:row>
      <xdr:rowOff>0</xdr:rowOff>
    </xdr:from>
    <xdr:to>
      <xdr:col>17</xdr:col>
      <xdr:colOff>238125</xdr:colOff>
      <xdr:row>127</xdr:row>
      <xdr:rowOff>9525</xdr:rowOff>
    </xdr:to>
    <xdr:pic>
      <xdr:nvPicPr>
        <xdr:cNvPr id="11852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127</xdr:row>
      <xdr:rowOff>0</xdr:rowOff>
    </xdr:from>
    <xdr:to>
      <xdr:col>17</xdr:col>
      <xdr:colOff>257175</xdr:colOff>
      <xdr:row>127</xdr:row>
      <xdr:rowOff>9525</xdr:rowOff>
    </xdr:to>
    <xdr:pic>
      <xdr:nvPicPr>
        <xdr:cNvPr id="11853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127</xdr:row>
      <xdr:rowOff>0</xdr:rowOff>
    </xdr:from>
    <xdr:to>
      <xdr:col>17</xdr:col>
      <xdr:colOff>276225</xdr:colOff>
      <xdr:row>127</xdr:row>
      <xdr:rowOff>9525</xdr:rowOff>
    </xdr:to>
    <xdr:pic>
      <xdr:nvPicPr>
        <xdr:cNvPr id="11854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127</xdr:row>
      <xdr:rowOff>0</xdr:rowOff>
    </xdr:from>
    <xdr:to>
      <xdr:col>17</xdr:col>
      <xdr:colOff>295275</xdr:colOff>
      <xdr:row>127</xdr:row>
      <xdr:rowOff>9525</xdr:rowOff>
    </xdr:to>
    <xdr:pic>
      <xdr:nvPicPr>
        <xdr:cNvPr id="11855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127</xdr:row>
      <xdr:rowOff>0</xdr:rowOff>
    </xdr:from>
    <xdr:to>
      <xdr:col>17</xdr:col>
      <xdr:colOff>314325</xdr:colOff>
      <xdr:row>127</xdr:row>
      <xdr:rowOff>9525</xdr:rowOff>
    </xdr:to>
    <xdr:pic>
      <xdr:nvPicPr>
        <xdr:cNvPr id="11856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127</xdr:row>
      <xdr:rowOff>0</xdr:rowOff>
    </xdr:from>
    <xdr:to>
      <xdr:col>17</xdr:col>
      <xdr:colOff>333375</xdr:colOff>
      <xdr:row>127</xdr:row>
      <xdr:rowOff>9525</xdr:rowOff>
    </xdr:to>
    <xdr:pic>
      <xdr:nvPicPr>
        <xdr:cNvPr id="11857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127</xdr:row>
      <xdr:rowOff>0</xdr:rowOff>
    </xdr:from>
    <xdr:to>
      <xdr:col>17</xdr:col>
      <xdr:colOff>352425</xdr:colOff>
      <xdr:row>127</xdr:row>
      <xdr:rowOff>9525</xdr:rowOff>
    </xdr:to>
    <xdr:pic>
      <xdr:nvPicPr>
        <xdr:cNvPr id="11858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127</xdr:row>
      <xdr:rowOff>0</xdr:rowOff>
    </xdr:from>
    <xdr:to>
      <xdr:col>17</xdr:col>
      <xdr:colOff>371475</xdr:colOff>
      <xdr:row>127</xdr:row>
      <xdr:rowOff>9525</xdr:rowOff>
    </xdr:to>
    <xdr:pic>
      <xdr:nvPicPr>
        <xdr:cNvPr id="11859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127</xdr:row>
      <xdr:rowOff>0</xdr:rowOff>
    </xdr:from>
    <xdr:to>
      <xdr:col>17</xdr:col>
      <xdr:colOff>390525</xdr:colOff>
      <xdr:row>127</xdr:row>
      <xdr:rowOff>9525</xdr:rowOff>
    </xdr:to>
    <xdr:pic>
      <xdr:nvPicPr>
        <xdr:cNvPr id="11860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127</xdr:row>
      <xdr:rowOff>0</xdr:rowOff>
    </xdr:from>
    <xdr:to>
      <xdr:col>17</xdr:col>
      <xdr:colOff>409575</xdr:colOff>
      <xdr:row>127</xdr:row>
      <xdr:rowOff>9525</xdr:rowOff>
    </xdr:to>
    <xdr:pic>
      <xdr:nvPicPr>
        <xdr:cNvPr id="11861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127</xdr:row>
      <xdr:rowOff>0</xdr:rowOff>
    </xdr:from>
    <xdr:to>
      <xdr:col>17</xdr:col>
      <xdr:colOff>428625</xdr:colOff>
      <xdr:row>127</xdr:row>
      <xdr:rowOff>9525</xdr:rowOff>
    </xdr:to>
    <xdr:pic>
      <xdr:nvPicPr>
        <xdr:cNvPr id="11862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127</xdr:row>
      <xdr:rowOff>0</xdr:rowOff>
    </xdr:from>
    <xdr:to>
      <xdr:col>17</xdr:col>
      <xdr:colOff>447675</xdr:colOff>
      <xdr:row>127</xdr:row>
      <xdr:rowOff>9525</xdr:rowOff>
    </xdr:to>
    <xdr:pic>
      <xdr:nvPicPr>
        <xdr:cNvPr id="11863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127</xdr:row>
      <xdr:rowOff>0</xdr:rowOff>
    </xdr:from>
    <xdr:to>
      <xdr:col>17</xdr:col>
      <xdr:colOff>466725</xdr:colOff>
      <xdr:row>127</xdr:row>
      <xdr:rowOff>9525</xdr:rowOff>
    </xdr:to>
    <xdr:pic>
      <xdr:nvPicPr>
        <xdr:cNvPr id="11864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127</xdr:row>
      <xdr:rowOff>0</xdr:rowOff>
    </xdr:from>
    <xdr:to>
      <xdr:col>17</xdr:col>
      <xdr:colOff>485775</xdr:colOff>
      <xdr:row>127</xdr:row>
      <xdr:rowOff>9525</xdr:rowOff>
    </xdr:to>
    <xdr:pic>
      <xdr:nvPicPr>
        <xdr:cNvPr id="11865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127</xdr:row>
      <xdr:rowOff>0</xdr:rowOff>
    </xdr:from>
    <xdr:to>
      <xdr:col>17</xdr:col>
      <xdr:colOff>504825</xdr:colOff>
      <xdr:row>127</xdr:row>
      <xdr:rowOff>9525</xdr:rowOff>
    </xdr:to>
    <xdr:pic>
      <xdr:nvPicPr>
        <xdr:cNvPr id="11866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127</xdr:row>
      <xdr:rowOff>0</xdr:rowOff>
    </xdr:from>
    <xdr:to>
      <xdr:col>17</xdr:col>
      <xdr:colOff>523875</xdr:colOff>
      <xdr:row>127</xdr:row>
      <xdr:rowOff>9525</xdr:rowOff>
    </xdr:to>
    <xdr:pic>
      <xdr:nvPicPr>
        <xdr:cNvPr id="11867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127</xdr:row>
      <xdr:rowOff>0</xdr:rowOff>
    </xdr:from>
    <xdr:to>
      <xdr:col>17</xdr:col>
      <xdr:colOff>542925</xdr:colOff>
      <xdr:row>127</xdr:row>
      <xdr:rowOff>9525</xdr:rowOff>
    </xdr:to>
    <xdr:pic>
      <xdr:nvPicPr>
        <xdr:cNvPr id="11868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127</xdr:row>
      <xdr:rowOff>0</xdr:rowOff>
    </xdr:from>
    <xdr:to>
      <xdr:col>17</xdr:col>
      <xdr:colOff>561975</xdr:colOff>
      <xdr:row>127</xdr:row>
      <xdr:rowOff>9525</xdr:rowOff>
    </xdr:to>
    <xdr:pic>
      <xdr:nvPicPr>
        <xdr:cNvPr id="11869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127</xdr:row>
      <xdr:rowOff>0</xdr:rowOff>
    </xdr:from>
    <xdr:to>
      <xdr:col>17</xdr:col>
      <xdr:colOff>581025</xdr:colOff>
      <xdr:row>127</xdr:row>
      <xdr:rowOff>9525</xdr:rowOff>
    </xdr:to>
    <xdr:pic>
      <xdr:nvPicPr>
        <xdr:cNvPr id="11870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127</xdr:row>
      <xdr:rowOff>0</xdr:rowOff>
    </xdr:from>
    <xdr:to>
      <xdr:col>17</xdr:col>
      <xdr:colOff>600075</xdr:colOff>
      <xdr:row>127</xdr:row>
      <xdr:rowOff>9525</xdr:rowOff>
    </xdr:to>
    <xdr:pic>
      <xdr:nvPicPr>
        <xdr:cNvPr id="11871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127</xdr:row>
      <xdr:rowOff>0</xdr:rowOff>
    </xdr:from>
    <xdr:to>
      <xdr:col>17</xdr:col>
      <xdr:colOff>619125</xdr:colOff>
      <xdr:row>127</xdr:row>
      <xdr:rowOff>9525</xdr:rowOff>
    </xdr:to>
    <xdr:pic>
      <xdr:nvPicPr>
        <xdr:cNvPr id="11872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127</xdr:row>
      <xdr:rowOff>0</xdr:rowOff>
    </xdr:from>
    <xdr:to>
      <xdr:col>17</xdr:col>
      <xdr:colOff>638175</xdr:colOff>
      <xdr:row>127</xdr:row>
      <xdr:rowOff>9525</xdr:rowOff>
    </xdr:to>
    <xdr:pic>
      <xdr:nvPicPr>
        <xdr:cNvPr id="11873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127</xdr:row>
      <xdr:rowOff>0</xdr:rowOff>
    </xdr:from>
    <xdr:to>
      <xdr:col>17</xdr:col>
      <xdr:colOff>657225</xdr:colOff>
      <xdr:row>127</xdr:row>
      <xdr:rowOff>9525</xdr:rowOff>
    </xdr:to>
    <xdr:pic>
      <xdr:nvPicPr>
        <xdr:cNvPr id="11874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127</xdr:row>
      <xdr:rowOff>0</xdr:rowOff>
    </xdr:from>
    <xdr:to>
      <xdr:col>17</xdr:col>
      <xdr:colOff>676275</xdr:colOff>
      <xdr:row>127</xdr:row>
      <xdr:rowOff>9525</xdr:rowOff>
    </xdr:to>
    <xdr:pic>
      <xdr:nvPicPr>
        <xdr:cNvPr id="11875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127</xdr:row>
      <xdr:rowOff>0</xdr:rowOff>
    </xdr:from>
    <xdr:to>
      <xdr:col>17</xdr:col>
      <xdr:colOff>695325</xdr:colOff>
      <xdr:row>127</xdr:row>
      <xdr:rowOff>9525</xdr:rowOff>
    </xdr:to>
    <xdr:pic>
      <xdr:nvPicPr>
        <xdr:cNvPr id="11876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127</xdr:row>
      <xdr:rowOff>0</xdr:rowOff>
    </xdr:from>
    <xdr:to>
      <xdr:col>17</xdr:col>
      <xdr:colOff>714375</xdr:colOff>
      <xdr:row>127</xdr:row>
      <xdr:rowOff>9525</xdr:rowOff>
    </xdr:to>
    <xdr:pic>
      <xdr:nvPicPr>
        <xdr:cNvPr id="11877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127</xdr:row>
      <xdr:rowOff>0</xdr:rowOff>
    </xdr:from>
    <xdr:to>
      <xdr:col>17</xdr:col>
      <xdr:colOff>733425</xdr:colOff>
      <xdr:row>127</xdr:row>
      <xdr:rowOff>9525</xdr:rowOff>
    </xdr:to>
    <xdr:pic>
      <xdr:nvPicPr>
        <xdr:cNvPr id="11878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127</xdr:row>
      <xdr:rowOff>0</xdr:rowOff>
    </xdr:from>
    <xdr:to>
      <xdr:col>17</xdr:col>
      <xdr:colOff>752475</xdr:colOff>
      <xdr:row>127</xdr:row>
      <xdr:rowOff>9525</xdr:rowOff>
    </xdr:to>
    <xdr:pic>
      <xdr:nvPicPr>
        <xdr:cNvPr id="11879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880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881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882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883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884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885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886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887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888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889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890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891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892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893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894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895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896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897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898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899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900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1901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1902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1903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1904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1905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1906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1907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1908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1909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1910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1911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1912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1913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1914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1915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1916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1917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1918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1919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1920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1921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1922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1923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1924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1925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1926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1927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1928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1929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1930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1931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1932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1933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1934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1935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1936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1937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1938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1939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1940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1941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1942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1943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1944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1945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1946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1947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1948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733</xdr:row>
      <xdr:rowOff>0</xdr:rowOff>
    </xdr:from>
    <xdr:to>
      <xdr:col>17</xdr:col>
      <xdr:colOff>1323975</xdr:colOff>
      <xdr:row>733</xdr:row>
      <xdr:rowOff>9525</xdr:rowOff>
    </xdr:to>
    <xdr:pic>
      <xdr:nvPicPr>
        <xdr:cNvPr id="11949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733</xdr:row>
      <xdr:rowOff>0</xdr:rowOff>
    </xdr:from>
    <xdr:to>
      <xdr:col>17</xdr:col>
      <xdr:colOff>1343025</xdr:colOff>
      <xdr:row>733</xdr:row>
      <xdr:rowOff>9525</xdr:rowOff>
    </xdr:to>
    <xdr:pic>
      <xdr:nvPicPr>
        <xdr:cNvPr id="11950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733</xdr:row>
      <xdr:rowOff>0</xdr:rowOff>
    </xdr:from>
    <xdr:to>
      <xdr:col>17</xdr:col>
      <xdr:colOff>1362075</xdr:colOff>
      <xdr:row>733</xdr:row>
      <xdr:rowOff>9525</xdr:rowOff>
    </xdr:to>
    <xdr:pic>
      <xdr:nvPicPr>
        <xdr:cNvPr id="11951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733</xdr:row>
      <xdr:rowOff>0</xdr:rowOff>
    </xdr:from>
    <xdr:to>
      <xdr:col>17</xdr:col>
      <xdr:colOff>1381125</xdr:colOff>
      <xdr:row>733</xdr:row>
      <xdr:rowOff>9525</xdr:rowOff>
    </xdr:to>
    <xdr:pic>
      <xdr:nvPicPr>
        <xdr:cNvPr id="11952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733</xdr:row>
      <xdr:rowOff>0</xdr:rowOff>
    </xdr:from>
    <xdr:to>
      <xdr:col>17</xdr:col>
      <xdr:colOff>1400175</xdr:colOff>
      <xdr:row>733</xdr:row>
      <xdr:rowOff>9525</xdr:rowOff>
    </xdr:to>
    <xdr:pic>
      <xdr:nvPicPr>
        <xdr:cNvPr id="11953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733</xdr:row>
      <xdr:rowOff>0</xdr:rowOff>
    </xdr:from>
    <xdr:to>
      <xdr:col>18</xdr:col>
      <xdr:colOff>0</xdr:colOff>
      <xdr:row>733</xdr:row>
      <xdr:rowOff>9525</xdr:rowOff>
    </xdr:to>
    <xdr:pic>
      <xdr:nvPicPr>
        <xdr:cNvPr id="11954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1955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1956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1957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1958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1959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1960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1961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1962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1963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1964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1965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1966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1967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1968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1969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1970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1971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1972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1973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1974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1975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9525</xdr:colOff>
      <xdr:row>57</xdr:row>
      <xdr:rowOff>9525</xdr:rowOff>
    </xdr:to>
    <xdr:pic>
      <xdr:nvPicPr>
        <xdr:cNvPr id="1197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57</xdr:row>
      <xdr:rowOff>0</xdr:rowOff>
    </xdr:from>
    <xdr:to>
      <xdr:col>17</xdr:col>
      <xdr:colOff>28575</xdr:colOff>
      <xdr:row>57</xdr:row>
      <xdr:rowOff>9525</xdr:rowOff>
    </xdr:to>
    <xdr:pic>
      <xdr:nvPicPr>
        <xdr:cNvPr id="1197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57</xdr:row>
      <xdr:rowOff>0</xdr:rowOff>
    </xdr:from>
    <xdr:to>
      <xdr:col>17</xdr:col>
      <xdr:colOff>47625</xdr:colOff>
      <xdr:row>57</xdr:row>
      <xdr:rowOff>9525</xdr:rowOff>
    </xdr:to>
    <xdr:pic>
      <xdr:nvPicPr>
        <xdr:cNvPr id="1197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57</xdr:row>
      <xdr:rowOff>0</xdr:rowOff>
    </xdr:from>
    <xdr:to>
      <xdr:col>17</xdr:col>
      <xdr:colOff>66675</xdr:colOff>
      <xdr:row>57</xdr:row>
      <xdr:rowOff>9525</xdr:rowOff>
    </xdr:to>
    <xdr:pic>
      <xdr:nvPicPr>
        <xdr:cNvPr id="1197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57</xdr:row>
      <xdr:rowOff>0</xdr:rowOff>
    </xdr:from>
    <xdr:to>
      <xdr:col>17</xdr:col>
      <xdr:colOff>85725</xdr:colOff>
      <xdr:row>57</xdr:row>
      <xdr:rowOff>9525</xdr:rowOff>
    </xdr:to>
    <xdr:pic>
      <xdr:nvPicPr>
        <xdr:cNvPr id="1198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57</xdr:row>
      <xdr:rowOff>0</xdr:rowOff>
    </xdr:from>
    <xdr:to>
      <xdr:col>17</xdr:col>
      <xdr:colOff>104775</xdr:colOff>
      <xdr:row>57</xdr:row>
      <xdr:rowOff>9525</xdr:rowOff>
    </xdr:to>
    <xdr:pic>
      <xdr:nvPicPr>
        <xdr:cNvPr id="11981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57</xdr:row>
      <xdr:rowOff>0</xdr:rowOff>
    </xdr:from>
    <xdr:to>
      <xdr:col>17</xdr:col>
      <xdr:colOff>123825</xdr:colOff>
      <xdr:row>57</xdr:row>
      <xdr:rowOff>9525</xdr:rowOff>
    </xdr:to>
    <xdr:pic>
      <xdr:nvPicPr>
        <xdr:cNvPr id="11982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57</xdr:row>
      <xdr:rowOff>0</xdr:rowOff>
    </xdr:from>
    <xdr:to>
      <xdr:col>17</xdr:col>
      <xdr:colOff>142875</xdr:colOff>
      <xdr:row>57</xdr:row>
      <xdr:rowOff>9525</xdr:rowOff>
    </xdr:to>
    <xdr:pic>
      <xdr:nvPicPr>
        <xdr:cNvPr id="11983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57</xdr:row>
      <xdr:rowOff>0</xdr:rowOff>
    </xdr:from>
    <xdr:to>
      <xdr:col>17</xdr:col>
      <xdr:colOff>161925</xdr:colOff>
      <xdr:row>57</xdr:row>
      <xdr:rowOff>9525</xdr:rowOff>
    </xdr:to>
    <xdr:pic>
      <xdr:nvPicPr>
        <xdr:cNvPr id="11984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57</xdr:row>
      <xdr:rowOff>0</xdr:rowOff>
    </xdr:from>
    <xdr:to>
      <xdr:col>17</xdr:col>
      <xdr:colOff>180975</xdr:colOff>
      <xdr:row>57</xdr:row>
      <xdr:rowOff>9525</xdr:rowOff>
    </xdr:to>
    <xdr:pic>
      <xdr:nvPicPr>
        <xdr:cNvPr id="11985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57</xdr:row>
      <xdr:rowOff>0</xdr:rowOff>
    </xdr:from>
    <xdr:to>
      <xdr:col>17</xdr:col>
      <xdr:colOff>200025</xdr:colOff>
      <xdr:row>57</xdr:row>
      <xdr:rowOff>9525</xdr:rowOff>
    </xdr:to>
    <xdr:pic>
      <xdr:nvPicPr>
        <xdr:cNvPr id="11986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57</xdr:row>
      <xdr:rowOff>0</xdr:rowOff>
    </xdr:from>
    <xdr:to>
      <xdr:col>17</xdr:col>
      <xdr:colOff>219075</xdr:colOff>
      <xdr:row>57</xdr:row>
      <xdr:rowOff>9525</xdr:rowOff>
    </xdr:to>
    <xdr:pic>
      <xdr:nvPicPr>
        <xdr:cNvPr id="11987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57</xdr:row>
      <xdr:rowOff>0</xdr:rowOff>
    </xdr:from>
    <xdr:to>
      <xdr:col>17</xdr:col>
      <xdr:colOff>238125</xdr:colOff>
      <xdr:row>57</xdr:row>
      <xdr:rowOff>9525</xdr:rowOff>
    </xdr:to>
    <xdr:pic>
      <xdr:nvPicPr>
        <xdr:cNvPr id="11988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57</xdr:row>
      <xdr:rowOff>0</xdr:rowOff>
    </xdr:from>
    <xdr:to>
      <xdr:col>17</xdr:col>
      <xdr:colOff>257175</xdr:colOff>
      <xdr:row>57</xdr:row>
      <xdr:rowOff>9525</xdr:rowOff>
    </xdr:to>
    <xdr:pic>
      <xdr:nvPicPr>
        <xdr:cNvPr id="11989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57</xdr:row>
      <xdr:rowOff>0</xdr:rowOff>
    </xdr:from>
    <xdr:to>
      <xdr:col>17</xdr:col>
      <xdr:colOff>276225</xdr:colOff>
      <xdr:row>57</xdr:row>
      <xdr:rowOff>9525</xdr:rowOff>
    </xdr:to>
    <xdr:pic>
      <xdr:nvPicPr>
        <xdr:cNvPr id="11990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57</xdr:row>
      <xdr:rowOff>0</xdr:rowOff>
    </xdr:from>
    <xdr:to>
      <xdr:col>17</xdr:col>
      <xdr:colOff>295275</xdr:colOff>
      <xdr:row>57</xdr:row>
      <xdr:rowOff>9525</xdr:rowOff>
    </xdr:to>
    <xdr:pic>
      <xdr:nvPicPr>
        <xdr:cNvPr id="11991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57</xdr:row>
      <xdr:rowOff>0</xdr:rowOff>
    </xdr:from>
    <xdr:to>
      <xdr:col>17</xdr:col>
      <xdr:colOff>314325</xdr:colOff>
      <xdr:row>57</xdr:row>
      <xdr:rowOff>9525</xdr:rowOff>
    </xdr:to>
    <xdr:pic>
      <xdr:nvPicPr>
        <xdr:cNvPr id="11992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57</xdr:row>
      <xdr:rowOff>0</xdr:rowOff>
    </xdr:from>
    <xdr:to>
      <xdr:col>17</xdr:col>
      <xdr:colOff>333375</xdr:colOff>
      <xdr:row>57</xdr:row>
      <xdr:rowOff>9525</xdr:rowOff>
    </xdr:to>
    <xdr:pic>
      <xdr:nvPicPr>
        <xdr:cNvPr id="11993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57</xdr:row>
      <xdr:rowOff>0</xdr:rowOff>
    </xdr:from>
    <xdr:to>
      <xdr:col>17</xdr:col>
      <xdr:colOff>352425</xdr:colOff>
      <xdr:row>57</xdr:row>
      <xdr:rowOff>9525</xdr:rowOff>
    </xdr:to>
    <xdr:pic>
      <xdr:nvPicPr>
        <xdr:cNvPr id="11994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57</xdr:row>
      <xdr:rowOff>0</xdr:rowOff>
    </xdr:from>
    <xdr:to>
      <xdr:col>17</xdr:col>
      <xdr:colOff>371475</xdr:colOff>
      <xdr:row>57</xdr:row>
      <xdr:rowOff>9525</xdr:rowOff>
    </xdr:to>
    <xdr:pic>
      <xdr:nvPicPr>
        <xdr:cNvPr id="11995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57</xdr:row>
      <xdr:rowOff>0</xdr:rowOff>
    </xdr:from>
    <xdr:to>
      <xdr:col>17</xdr:col>
      <xdr:colOff>390525</xdr:colOff>
      <xdr:row>57</xdr:row>
      <xdr:rowOff>9525</xdr:rowOff>
    </xdr:to>
    <xdr:pic>
      <xdr:nvPicPr>
        <xdr:cNvPr id="11996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57</xdr:row>
      <xdr:rowOff>0</xdr:rowOff>
    </xdr:from>
    <xdr:to>
      <xdr:col>17</xdr:col>
      <xdr:colOff>409575</xdr:colOff>
      <xdr:row>57</xdr:row>
      <xdr:rowOff>9525</xdr:rowOff>
    </xdr:to>
    <xdr:pic>
      <xdr:nvPicPr>
        <xdr:cNvPr id="11997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57</xdr:row>
      <xdr:rowOff>0</xdr:rowOff>
    </xdr:from>
    <xdr:to>
      <xdr:col>17</xdr:col>
      <xdr:colOff>428625</xdr:colOff>
      <xdr:row>57</xdr:row>
      <xdr:rowOff>9525</xdr:rowOff>
    </xdr:to>
    <xdr:pic>
      <xdr:nvPicPr>
        <xdr:cNvPr id="11998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57</xdr:row>
      <xdr:rowOff>0</xdr:rowOff>
    </xdr:from>
    <xdr:to>
      <xdr:col>17</xdr:col>
      <xdr:colOff>447675</xdr:colOff>
      <xdr:row>57</xdr:row>
      <xdr:rowOff>9525</xdr:rowOff>
    </xdr:to>
    <xdr:pic>
      <xdr:nvPicPr>
        <xdr:cNvPr id="11999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57</xdr:row>
      <xdr:rowOff>0</xdr:rowOff>
    </xdr:from>
    <xdr:to>
      <xdr:col>17</xdr:col>
      <xdr:colOff>466725</xdr:colOff>
      <xdr:row>57</xdr:row>
      <xdr:rowOff>9525</xdr:rowOff>
    </xdr:to>
    <xdr:pic>
      <xdr:nvPicPr>
        <xdr:cNvPr id="12000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57</xdr:row>
      <xdr:rowOff>0</xdr:rowOff>
    </xdr:from>
    <xdr:to>
      <xdr:col>17</xdr:col>
      <xdr:colOff>485775</xdr:colOff>
      <xdr:row>57</xdr:row>
      <xdr:rowOff>9525</xdr:rowOff>
    </xdr:to>
    <xdr:pic>
      <xdr:nvPicPr>
        <xdr:cNvPr id="12001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57</xdr:row>
      <xdr:rowOff>0</xdr:rowOff>
    </xdr:from>
    <xdr:to>
      <xdr:col>17</xdr:col>
      <xdr:colOff>504825</xdr:colOff>
      <xdr:row>57</xdr:row>
      <xdr:rowOff>9525</xdr:rowOff>
    </xdr:to>
    <xdr:pic>
      <xdr:nvPicPr>
        <xdr:cNvPr id="12002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57</xdr:row>
      <xdr:rowOff>0</xdr:rowOff>
    </xdr:from>
    <xdr:to>
      <xdr:col>17</xdr:col>
      <xdr:colOff>523875</xdr:colOff>
      <xdr:row>57</xdr:row>
      <xdr:rowOff>9525</xdr:rowOff>
    </xdr:to>
    <xdr:pic>
      <xdr:nvPicPr>
        <xdr:cNvPr id="12003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57</xdr:row>
      <xdr:rowOff>0</xdr:rowOff>
    </xdr:from>
    <xdr:to>
      <xdr:col>17</xdr:col>
      <xdr:colOff>542925</xdr:colOff>
      <xdr:row>57</xdr:row>
      <xdr:rowOff>9525</xdr:rowOff>
    </xdr:to>
    <xdr:pic>
      <xdr:nvPicPr>
        <xdr:cNvPr id="12004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57</xdr:row>
      <xdr:rowOff>0</xdr:rowOff>
    </xdr:from>
    <xdr:to>
      <xdr:col>17</xdr:col>
      <xdr:colOff>561975</xdr:colOff>
      <xdr:row>57</xdr:row>
      <xdr:rowOff>9525</xdr:rowOff>
    </xdr:to>
    <xdr:pic>
      <xdr:nvPicPr>
        <xdr:cNvPr id="12005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57</xdr:row>
      <xdr:rowOff>0</xdr:rowOff>
    </xdr:from>
    <xdr:to>
      <xdr:col>17</xdr:col>
      <xdr:colOff>581025</xdr:colOff>
      <xdr:row>57</xdr:row>
      <xdr:rowOff>9525</xdr:rowOff>
    </xdr:to>
    <xdr:pic>
      <xdr:nvPicPr>
        <xdr:cNvPr id="12006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57</xdr:row>
      <xdr:rowOff>0</xdr:rowOff>
    </xdr:from>
    <xdr:to>
      <xdr:col>17</xdr:col>
      <xdr:colOff>600075</xdr:colOff>
      <xdr:row>57</xdr:row>
      <xdr:rowOff>9525</xdr:rowOff>
    </xdr:to>
    <xdr:pic>
      <xdr:nvPicPr>
        <xdr:cNvPr id="12007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57</xdr:row>
      <xdr:rowOff>0</xdr:rowOff>
    </xdr:from>
    <xdr:to>
      <xdr:col>17</xdr:col>
      <xdr:colOff>619125</xdr:colOff>
      <xdr:row>57</xdr:row>
      <xdr:rowOff>9525</xdr:rowOff>
    </xdr:to>
    <xdr:pic>
      <xdr:nvPicPr>
        <xdr:cNvPr id="12008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57</xdr:row>
      <xdr:rowOff>0</xdr:rowOff>
    </xdr:from>
    <xdr:to>
      <xdr:col>17</xdr:col>
      <xdr:colOff>638175</xdr:colOff>
      <xdr:row>57</xdr:row>
      <xdr:rowOff>9525</xdr:rowOff>
    </xdr:to>
    <xdr:pic>
      <xdr:nvPicPr>
        <xdr:cNvPr id="12009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57</xdr:row>
      <xdr:rowOff>0</xdr:rowOff>
    </xdr:from>
    <xdr:to>
      <xdr:col>17</xdr:col>
      <xdr:colOff>657225</xdr:colOff>
      <xdr:row>57</xdr:row>
      <xdr:rowOff>9525</xdr:rowOff>
    </xdr:to>
    <xdr:pic>
      <xdr:nvPicPr>
        <xdr:cNvPr id="12010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57</xdr:row>
      <xdr:rowOff>0</xdr:rowOff>
    </xdr:from>
    <xdr:to>
      <xdr:col>17</xdr:col>
      <xdr:colOff>676275</xdr:colOff>
      <xdr:row>57</xdr:row>
      <xdr:rowOff>9525</xdr:rowOff>
    </xdr:to>
    <xdr:pic>
      <xdr:nvPicPr>
        <xdr:cNvPr id="12011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57</xdr:row>
      <xdr:rowOff>0</xdr:rowOff>
    </xdr:from>
    <xdr:to>
      <xdr:col>17</xdr:col>
      <xdr:colOff>695325</xdr:colOff>
      <xdr:row>57</xdr:row>
      <xdr:rowOff>9525</xdr:rowOff>
    </xdr:to>
    <xdr:pic>
      <xdr:nvPicPr>
        <xdr:cNvPr id="12012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57</xdr:row>
      <xdr:rowOff>0</xdr:rowOff>
    </xdr:from>
    <xdr:to>
      <xdr:col>17</xdr:col>
      <xdr:colOff>714375</xdr:colOff>
      <xdr:row>57</xdr:row>
      <xdr:rowOff>9525</xdr:rowOff>
    </xdr:to>
    <xdr:pic>
      <xdr:nvPicPr>
        <xdr:cNvPr id="12013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57</xdr:row>
      <xdr:rowOff>0</xdr:rowOff>
    </xdr:from>
    <xdr:to>
      <xdr:col>17</xdr:col>
      <xdr:colOff>733425</xdr:colOff>
      <xdr:row>57</xdr:row>
      <xdr:rowOff>9525</xdr:rowOff>
    </xdr:to>
    <xdr:pic>
      <xdr:nvPicPr>
        <xdr:cNvPr id="12014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57</xdr:row>
      <xdr:rowOff>0</xdr:rowOff>
    </xdr:from>
    <xdr:to>
      <xdr:col>17</xdr:col>
      <xdr:colOff>752475</xdr:colOff>
      <xdr:row>57</xdr:row>
      <xdr:rowOff>9525</xdr:rowOff>
    </xdr:to>
    <xdr:pic>
      <xdr:nvPicPr>
        <xdr:cNvPr id="12015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57</xdr:row>
      <xdr:rowOff>0</xdr:rowOff>
    </xdr:from>
    <xdr:to>
      <xdr:col>17</xdr:col>
      <xdr:colOff>771525</xdr:colOff>
      <xdr:row>57</xdr:row>
      <xdr:rowOff>9525</xdr:rowOff>
    </xdr:to>
    <xdr:pic>
      <xdr:nvPicPr>
        <xdr:cNvPr id="12016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57</xdr:row>
      <xdr:rowOff>0</xdr:rowOff>
    </xdr:from>
    <xdr:to>
      <xdr:col>17</xdr:col>
      <xdr:colOff>790575</xdr:colOff>
      <xdr:row>57</xdr:row>
      <xdr:rowOff>9525</xdr:rowOff>
    </xdr:to>
    <xdr:pic>
      <xdr:nvPicPr>
        <xdr:cNvPr id="12017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57</xdr:row>
      <xdr:rowOff>0</xdr:rowOff>
    </xdr:from>
    <xdr:to>
      <xdr:col>17</xdr:col>
      <xdr:colOff>809625</xdr:colOff>
      <xdr:row>57</xdr:row>
      <xdr:rowOff>9525</xdr:rowOff>
    </xdr:to>
    <xdr:pic>
      <xdr:nvPicPr>
        <xdr:cNvPr id="12018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57</xdr:row>
      <xdr:rowOff>0</xdr:rowOff>
    </xdr:from>
    <xdr:to>
      <xdr:col>17</xdr:col>
      <xdr:colOff>828675</xdr:colOff>
      <xdr:row>57</xdr:row>
      <xdr:rowOff>9525</xdr:rowOff>
    </xdr:to>
    <xdr:pic>
      <xdr:nvPicPr>
        <xdr:cNvPr id="12019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57</xdr:row>
      <xdr:rowOff>0</xdr:rowOff>
    </xdr:from>
    <xdr:to>
      <xdr:col>17</xdr:col>
      <xdr:colOff>847725</xdr:colOff>
      <xdr:row>57</xdr:row>
      <xdr:rowOff>9525</xdr:rowOff>
    </xdr:to>
    <xdr:pic>
      <xdr:nvPicPr>
        <xdr:cNvPr id="12020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57</xdr:row>
      <xdr:rowOff>0</xdr:rowOff>
    </xdr:from>
    <xdr:to>
      <xdr:col>17</xdr:col>
      <xdr:colOff>866775</xdr:colOff>
      <xdr:row>57</xdr:row>
      <xdr:rowOff>9525</xdr:rowOff>
    </xdr:to>
    <xdr:pic>
      <xdr:nvPicPr>
        <xdr:cNvPr id="12021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57</xdr:row>
      <xdr:rowOff>0</xdr:rowOff>
    </xdr:from>
    <xdr:to>
      <xdr:col>17</xdr:col>
      <xdr:colOff>885825</xdr:colOff>
      <xdr:row>57</xdr:row>
      <xdr:rowOff>9525</xdr:rowOff>
    </xdr:to>
    <xdr:pic>
      <xdr:nvPicPr>
        <xdr:cNvPr id="12022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57</xdr:row>
      <xdr:rowOff>0</xdr:rowOff>
    </xdr:from>
    <xdr:to>
      <xdr:col>17</xdr:col>
      <xdr:colOff>904875</xdr:colOff>
      <xdr:row>57</xdr:row>
      <xdr:rowOff>9525</xdr:rowOff>
    </xdr:to>
    <xdr:pic>
      <xdr:nvPicPr>
        <xdr:cNvPr id="12023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57</xdr:row>
      <xdr:rowOff>0</xdr:rowOff>
    </xdr:from>
    <xdr:to>
      <xdr:col>17</xdr:col>
      <xdr:colOff>923925</xdr:colOff>
      <xdr:row>57</xdr:row>
      <xdr:rowOff>9525</xdr:rowOff>
    </xdr:to>
    <xdr:pic>
      <xdr:nvPicPr>
        <xdr:cNvPr id="12024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57</xdr:row>
      <xdr:rowOff>0</xdr:rowOff>
    </xdr:from>
    <xdr:to>
      <xdr:col>17</xdr:col>
      <xdr:colOff>942975</xdr:colOff>
      <xdr:row>57</xdr:row>
      <xdr:rowOff>9525</xdr:rowOff>
    </xdr:to>
    <xdr:pic>
      <xdr:nvPicPr>
        <xdr:cNvPr id="12025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57</xdr:row>
      <xdr:rowOff>0</xdr:rowOff>
    </xdr:from>
    <xdr:to>
      <xdr:col>17</xdr:col>
      <xdr:colOff>962025</xdr:colOff>
      <xdr:row>57</xdr:row>
      <xdr:rowOff>9525</xdr:rowOff>
    </xdr:to>
    <xdr:pic>
      <xdr:nvPicPr>
        <xdr:cNvPr id="12026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57</xdr:row>
      <xdr:rowOff>0</xdr:rowOff>
    </xdr:from>
    <xdr:to>
      <xdr:col>17</xdr:col>
      <xdr:colOff>981075</xdr:colOff>
      <xdr:row>57</xdr:row>
      <xdr:rowOff>9525</xdr:rowOff>
    </xdr:to>
    <xdr:pic>
      <xdr:nvPicPr>
        <xdr:cNvPr id="12027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57</xdr:row>
      <xdr:rowOff>0</xdr:rowOff>
    </xdr:from>
    <xdr:to>
      <xdr:col>17</xdr:col>
      <xdr:colOff>1000125</xdr:colOff>
      <xdr:row>57</xdr:row>
      <xdr:rowOff>9525</xdr:rowOff>
    </xdr:to>
    <xdr:pic>
      <xdr:nvPicPr>
        <xdr:cNvPr id="12028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57</xdr:row>
      <xdr:rowOff>0</xdr:rowOff>
    </xdr:from>
    <xdr:to>
      <xdr:col>17</xdr:col>
      <xdr:colOff>1019175</xdr:colOff>
      <xdr:row>57</xdr:row>
      <xdr:rowOff>9525</xdr:rowOff>
    </xdr:to>
    <xdr:pic>
      <xdr:nvPicPr>
        <xdr:cNvPr id="12029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57</xdr:row>
      <xdr:rowOff>0</xdr:rowOff>
    </xdr:from>
    <xdr:to>
      <xdr:col>17</xdr:col>
      <xdr:colOff>1038225</xdr:colOff>
      <xdr:row>57</xdr:row>
      <xdr:rowOff>9525</xdr:rowOff>
    </xdr:to>
    <xdr:pic>
      <xdr:nvPicPr>
        <xdr:cNvPr id="12030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57</xdr:row>
      <xdr:rowOff>0</xdr:rowOff>
    </xdr:from>
    <xdr:to>
      <xdr:col>17</xdr:col>
      <xdr:colOff>1057275</xdr:colOff>
      <xdr:row>57</xdr:row>
      <xdr:rowOff>9525</xdr:rowOff>
    </xdr:to>
    <xdr:pic>
      <xdr:nvPicPr>
        <xdr:cNvPr id="12031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57</xdr:row>
      <xdr:rowOff>0</xdr:rowOff>
    </xdr:from>
    <xdr:to>
      <xdr:col>17</xdr:col>
      <xdr:colOff>1076325</xdr:colOff>
      <xdr:row>57</xdr:row>
      <xdr:rowOff>9525</xdr:rowOff>
    </xdr:to>
    <xdr:pic>
      <xdr:nvPicPr>
        <xdr:cNvPr id="12032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57</xdr:row>
      <xdr:rowOff>0</xdr:rowOff>
    </xdr:from>
    <xdr:to>
      <xdr:col>17</xdr:col>
      <xdr:colOff>1095375</xdr:colOff>
      <xdr:row>57</xdr:row>
      <xdr:rowOff>9525</xdr:rowOff>
    </xdr:to>
    <xdr:pic>
      <xdr:nvPicPr>
        <xdr:cNvPr id="12033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57</xdr:row>
      <xdr:rowOff>0</xdr:rowOff>
    </xdr:from>
    <xdr:to>
      <xdr:col>17</xdr:col>
      <xdr:colOff>1114425</xdr:colOff>
      <xdr:row>57</xdr:row>
      <xdr:rowOff>9525</xdr:rowOff>
    </xdr:to>
    <xdr:pic>
      <xdr:nvPicPr>
        <xdr:cNvPr id="12034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57</xdr:row>
      <xdr:rowOff>0</xdr:rowOff>
    </xdr:from>
    <xdr:to>
      <xdr:col>17</xdr:col>
      <xdr:colOff>1133475</xdr:colOff>
      <xdr:row>57</xdr:row>
      <xdr:rowOff>9525</xdr:rowOff>
    </xdr:to>
    <xdr:pic>
      <xdr:nvPicPr>
        <xdr:cNvPr id="12035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57</xdr:row>
      <xdr:rowOff>0</xdr:rowOff>
    </xdr:from>
    <xdr:to>
      <xdr:col>17</xdr:col>
      <xdr:colOff>1152525</xdr:colOff>
      <xdr:row>57</xdr:row>
      <xdr:rowOff>9525</xdr:rowOff>
    </xdr:to>
    <xdr:pic>
      <xdr:nvPicPr>
        <xdr:cNvPr id="12036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57</xdr:row>
      <xdr:rowOff>0</xdr:rowOff>
    </xdr:from>
    <xdr:to>
      <xdr:col>17</xdr:col>
      <xdr:colOff>1171575</xdr:colOff>
      <xdr:row>57</xdr:row>
      <xdr:rowOff>9525</xdr:rowOff>
    </xdr:to>
    <xdr:pic>
      <xdr:nvPicPr>
        <xdr:cNvPr id="12037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57</xdr:row>
      <xdr:rowOff>0</xdr:rowOff>
    </xdr:from>
    <xdr:to>
      <xdr:col>17</xdr:col>
      <xdr:colOff>1190625</xdr:colOff>
      <xdr:row>57</xdr:row>
      <xdr:rowOff>9525</xdr:rowOff>
    </xdr:to>
    <xdr:pic>
      <xdr:nvPicPr>
        <xdr:cNvPr id="12038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57</xdr:row>
      <xdr:rowOff>0</xdr:rowOff>
    </xdr:from>
    <xdr:to>
      <xdr:col>17</xdr:col>
      <xdr:colOff>1209675</xdr:colOff>
      <xdr:row>57</xdr:row>
      <xdr:rowOff>9525</xdr:rowOff>
    </xdr:to>
    <xdr:pic>
      <xdr:nvPicPr>
        <xdr:cNvPr id="12039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57</xdr:row>
      <xdr:rowOff>0</xdr:rowOff>
    </xdr:from>
    <xdr:to>
      <xdr:col>17</xdr:col>
      <xdr:colOff>1228725</xdr:colOff>
      <xdr:row>57</xdr:row>
      <xdr:rowOff>9525</xdr:rowOff>
    </xdr:to>
    <xdr:pic>
      <xdr:nvPicPr>
        <xdr:cNvPr id="12040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57</xdr:row>
      <xdr:rowOff>0</xdr:rowOff>
    </xdr:from>
    <xdr:to>
      <xdr:col>17</xdr:col>
      <xdr:colOff>1247775</xdr:colOff>
      <xdr:row>57</xdr:row>
      <xdr:rowOff>9525</xdr:rowOff>
    </xdr:to>
    <xdr:pic>
      <xdr:nvPicPr>
        <xdr:cNvPr id="12041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57</xdr:row>
      <xdr:rowOff>0</xdr:rowOff>
    </xdr:from>
    <xdr:to>
      <xdr:col>17</xdr:col>
      <xdr:colOff>1266825</xdr:colOff>
      <xdr:row>57</xdr:row>
      <xdr:rowOff>9525</xdr:rowOff>
    </xdr:to>
    <xdr:pic>
      <xdr:nvPicPr>
        <xdr:cNvPr id="12042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57</xdr:row>
      <xdr:rowOff>0</xdr:rowOff>
    </xdr:from>
    <xdr:to>
      <xdr:col>17</xdr:col>
      <xdr:colOff>1285875</xdr:colOff>
      <xdr:row>57</xdr:row>
      <xdr:rowOff>9525</xdr:rowOff>
    </xdr:to>
    <xdr:pic>
      <xdr:nvPicPr>
        <xdr:cNvPr id="12043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57</xdr:row>
      <xdr:rowOff>0</xdr:rowOff>
    </xdr:from>
    <xdr:to>
      <xdr:col>17</xdr:col>
      <xdr:colOff>1304925</xdr:colOff>
      <xdr:row>57</xdr:row>
      <xdr:rowOff>9525</xdr:rowOff>
    </xdr:to>
    <xdr:pic>
      <xdr:nvPicPr>
        <xdr:cNvPr id="12044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57</xdr:row>
      <xdr:rowOff>0</xdr:rowOff>
    </xdr:from>
    <xdr:to>
      <xdr:col>17</xdr:col>
      <xdr:colOff>1323975</xdr:colOff>
      <xdr:row>57</xdr:row>
      <xdr:rowOff>9525</xdr:rowOff>
    </xdr:to>
    <xdr:pic>
      <xdr:nvPicPr>
        <xdr:cNvPr id="12045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57</xdr:row>
      <xdr:rowOff>0</xdr:rowOff>
    </xdr:from>
    <xdr:to>
      <xdr:col>17</xdr:col>
      <xdr:colOff>1343025</xdr:colOff>
      <xdr:row>57</xdr:row>
      <xdr:rowOff>9525</xdr:rowOff>
    </xdr:to>
    <xdr:pic>
      <xdr:nvPicPr>
        <xdr:cNvPr id="12046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57</xdr:row>
      <xdr:rowOff>0</xdr:rowOff>
    </xdr:from>
    <xdr:to>
      <xdr:col>17</xdr:col>
      <xdr:colOff>1362075</xdr:colOff>
      <xdr:row>57</xdr:row>
      <xdr:rowOff>9525</xdr:rowOff>
    </xdr:to>
    <xdr:pic>
      <xdr:nvPicPr>
        <xdr:cNvPr id="12047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57</xdr:row>
      <xdr:rowOff>0</xdr:rowOff>
    </xdr:from>
    <xdr:to>
      <xdr:col>17</xdr:col>
      <xdr:colOff>1381125</xdr:colOff>
      <xdr:row>57</xdr:row>
      <xdr:rowOff>9525</xdr:rowOff>
    </xdr:to>
    <xdr:pic>
      <xdr:nvPicPr>
        <xdr:cNvPr id="12048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57</xdr:row>
      <xdr:rowOff>0</xdr:rowOff>
    </xdr:from>
    <xdr:to>
      <xdr:col>17</xdr:col>
      <xdr:colOff>1400175</xdr:colOff>
      <xdr:row>57</xdr:row>
      <xdr:rowOff>9525</xdr:rowOff>
    </xdr:to>
    <xdr:pic>
      <xdr:nvPicPr>
        <xdr:cNvPr id="12049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57</xdr:row>
      <xdr:rowOff>0</xdr:rowOff>
    </xdr:from>
    <xdr:to>
      <xdr:col>18</xdr:col>
      <xdr:colOff>0</xdr:colOff>
      <xdr:row>57</xdr:row>
      <xdr:rowOff>9525</xdr:rowOff>
    </xdr:to>
    <xdr:pic>
      <xdr:nvPicPr>
        <xdr:cNvPr id="12050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051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052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053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054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055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056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057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058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059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060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061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062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063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064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065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066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067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068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069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070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071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072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073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074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075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076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077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078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079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080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081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082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083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084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085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086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087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088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089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090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091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092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093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094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095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096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097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098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099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100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101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102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103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104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105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10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10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10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10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11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11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11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11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11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11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11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11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118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119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120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121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122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123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124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125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126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127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128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129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130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131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132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133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134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135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136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137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138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139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140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141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142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143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144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145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146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147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148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149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150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151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152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153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154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155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156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157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158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159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160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161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162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163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164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165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166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167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168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169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170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171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172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173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174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175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176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17</xdr:col>
      <xdr:colOff>9525</xdr:colOff>
      <xdr:row>76</xdr:row>
      <xdr:rowOff>9525</xdr:rowOff>
    </xdr:to>
    <xdr:pic>
      <xdr:nvPicPr>
        <xdr:cNvPr id="1217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76</xdr:row>
      <xdr:rowOff>0</xdr:rowOff>
    </xdr:from>
    <xdr:to>
      <xdr:col>17</xdr:col>
      <xdr:colOff>28575</xdr:colOff>
      <xdr:row>76</xdr:row>
      <xdr:rowOff>9525</xdr:rowOff>
    </xdr:to>
    <xdr:pic>
      <xdr:nvPicPr>
        <xdr:cNvPr id="1217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76</xdr:row>
      <xdr:rowOff>0</xdr:rowOff>
    </xdr:from>
    <xdr:to>
      <xdr:col>17</xdr:col>
      <xdr:colOff>47625</xdr:colOff>
      <xdr:row>76</xdr:row>
      <xdr:rowOff>9525</xdr:rowOff>
    </xdr:to>
    <xdr:pic>
      <xdr:nvPicPr>
        <xdr:cNvPr id="1217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76</xdr:row>
      <xdr:rowOff>0</xdr:rowOff>
    </xdr:from>
    <xdr:to>
      <xdr:col>17</xdr:col>
      <xdr:colOff>66675</xdr:colOff>
      <xdr:row>76</xdr:row>
      <xdr:rowOff>9525</xdr:rowOff>
    </xdr:to>
    <xdr:pic>
      <xdr:nvPicPr>
        <xdr:cNvPr id="1218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76</xdr:row>
      <xdr:rowOff>0</xdr:rowOff>
    </xdr:from>
    <xdr:to>
      <xdr:col>17</xdr:col>
      <xdr:colOff>85725</xdr:colOff>
      <xdr:row>76</xdr:row>
      <xdr:rowOff>9525</xdr:rowOff>
    </xdr:to>
    <xdr:pic>
      <xdr:nvPicPr>
        <xdr:cNvPr id="1218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76</xdr:row>
      <xdr:rowOff>0</xdr:rowOff>
    </xdr:from>
    <xdr:to>
      <xdr:col>17</xdr:col>
      <xdr:colOff>104775</xdr:colOff>
      <xdr:row>76</xdr:row>
      <xdr:rowOff>9525</xdr:rowOff>
    </xdr:to>
    <xdr:pic>
      <xdr:nvPicPr>
        <xdr:cNvPr id="1218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76</xdr:row>
      <xdr:rowOff>0</xdr:rowOff>
    </xdr:from>
    <xdr:to>
      <xdr:col>17</xdr:col>
      <xdr:colOff>123825</xdr:colOff>
      <xdr:row>76</xdr:row>
      <xdr:rowOff>9525</xdr:rowOff>
    </xdr:to>
    <xdr:pic>
      <xdr:nvPicPr>
        <xdr:cNvPr id="1218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76</xdr:row>
      <xdr:rowOff>0</xdr:rowOff>
    </xdr:from>
    <xdr:to>
      <xdr:col>17</xdr:col>
      <xdr:colOff>142875</xdr:colOff>
      <xdr:row>76</xdr:row>
      <xdr:rowOff>9525</xdr:rowOff>
    </xdr:to>
    <xdr:pic>
      <xdr:nvPicPr>
        <xdr:cNvPr id="1218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76</xdr:row>
      <xdr:rowOff>0</xdr:rowOff>
    </xdr:from>
    <xdr:to>
      <xdr:col>17</xdr:col>
      <xdr:colOff>161925</xdr:colOff>
      <xdr:row>76</xdr:row>
      <xdr:rowOff>9525</xdr:rowOff>
    </xdr:to>
    <xdr:pic>
      <xdr:nvPicPr>
        <xdr:cNvPr id="1218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76</xdr:row>
      <xdr:rowOff>0</xdr:rowOff>
    </xdr:from>
    <xdr:to>
      <xdr:col>17</xdr:col>
      <xdr:colOff>180975</xdr:colOff>
      <xdr:row>76</xdr:row>
      <xdr:rowOff>9525</xdr:rowOff>
    </xdr:to>
    <xdr:pic>
      <xdr:nvPicPr>
        <xdr:cNvPr id="1218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76</xdr:row>
      <xdr:rowOff>0</xdr:rowOff>
    </xdr:from>
    <xdr:to>
      <xdr:col>17</xdr:col>
      <xdr:colOff>200025</xdr:colOff>
      <xdr:row>76</xdr:row>
      <xdr:rowOff>9525</xdr:rowOff>
    </xdr:to>
    <xdr:pic>
      <xdr:nvPicPr>
        <xdr:cNvPr id="1218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76</xdr:row>
      <xdr:rowOff>0</xdr:rowOff>
    </xdr:from>
    <xdr:to>
      <xdr:col>17</xdr:col>
      <xdr:colOff>219075</xdr:colOff>
      <xdr:row>76</xdr:row>
      <xdr:rowOff>9525</xdr:rowOff>
    </xdr:to>
    <xdr:pic>
      <xdr:nvPicPr>
        <xdr:cNvPr id="1218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76</xdr:row>
      <xdr:rowOff>0</xdr:rowOff>
    </xdr:from>
    <xdr:to>
      <xdr:col>17</xdr:col>
      <xdr:colOff>238125</xdr:colOff>
      <xdr:row>76</xdr:row>
      <xdr:rowOff>9525</xdr:rowOff>
    </xdr:to>
    <xdr:pic>
      <xdr:nvPicPr>
        <xdr:cNvPr id="1218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76</xdr:row>
      <xdr:rowOff>0</xdr:rowOff>
    </xdr:from>
    <xdr:to>
      <xdr:col>17</xdr:col>
      <xdr:colOff>257175</xdr:colOff>
      <xdr:row>76</xdr:row>
      <xdr:rowOff>9525</xdr:rowOff>
    </xdr:to>
    <xdr:pic>
      <xdr:nvPicPr>
        <xdr:cNvPr id="1219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76</xdr:row>
      <xdr:rowOff>0</xdr:rowOff>
    </xdr:from>
    <xdr:to>
      <xdr:col>17</xdr:col>
      <xdr:colOff>276225</xdr:colOff>
      <xdr:row>76</xdr:row>
      <xdr:rowOff>9525</xdr:rowOff>
    </xdr:to>
    <xdr:pic>
      <xdr:nvPicPr>
        <xdr:cNvPr id="1219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76</xdr:row>
      <xdr:rowOff>0</xdr:rowOff>
    </xdr:from>
    <xdr:to>
      <xdr:col>17</xdr:col>
      <xdr:colOff>295275</xdr:colOff>
      <xdr:row>76</xdr:row>
      <xdr:rowOff>9525</xdr:rowOff>
    </xdr:to>
    <xdr:pic>
      <xdr:nvPicPr>
        <xdr:cNvPr id="1219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76</xdr:row>
      <xdr:rowOff>0</xdr:rowOff>
    </xdr:from>
    <xdr:to>
      <xdr:col>17</xdr:col>
      <xdr:colOff>314325</xdr:colOff>
      <xdr:row>76</xdr:row>
      <xdr:rowOff>9525</xdr:rowOff>
    </xdr:to>
    <xdr:pic>
      <xdr:nvPicPr>
        <xdr:cNvPr id="1219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76</xdr:row>
      <xdr:rowOff>0</xdr:rowOff>
    </xdr:from>
    <xdr:to>
      <xdr:col>17</xdr:col>
      <xdr:colOff>333375</xdr:colOff>
      <xdr:row>76</xdr:row>
      <xdr:rowOff>9525</xdr:rowOff>
    </xdr:to>
    <xdr:pic>
      <xdr:nvPicPr>
        <xdr:cNvPr id="1219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76</xdr:row>
      <xdr:rowOff>0</xdr:rowOff>
    </xdr:from>
    <xdr:to>
      <xdr:col>17</xdr:col>
      <xdr:colOff>352425</xdr:colOff>
      <xdr:row>76</xdr:row>
      <xdr:rowOff>9525</xdr:rowOff>
    </xdr:to>
    <xdr:pic>
      <xdr:nvPicPr>
        <xdr:cNvPr id="1219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76</xdr:row>
      <xdr:rowOff>0</xdr:rowOff>
    </xdr:from>
    <xdr:to>
      <xdr:col>17</xdr:col>
      <xdr:colOff>371475</xdr:colOff>
      <xdr:row>76</xdr:row>
      <xdr:rowOff>9525</xdr:rowOff>
    </xdr:to>
    <xdr:pic>
      <xdr:nvPicPr>
        <xdr:cNvPr id="1219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76</xdr:row>
      <xdr:rowOff>0</xdr:rowOff>
    </xdr:from>
    <xdr:to>
      <xdr:col>17</xdr:col>
      <xdr:colOff>390525</xdr:colOff>
      <xdr:row>76</xdr:row>
      <xdr:rowOff>9525</xdr:rowOff>
    </xdr:to>
    <xdr:pic>
      <xdr:nvPicPr>
        <xdr:cNvPr id="1219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76</xdr:row>
      <xdr:rowOff>0</xdr:rowOff>
    </xdr:from>
    <xdr:to>
      <xdr:col>17</xdr:col>
      <xdr:colOff>409575</xdr:colOff>
      <xdr:row>76</xdr:row>
      <xdr:rowOff>9525</xdr:rowOff>
    </xdr:to>
    <xdr:pic>
      <xdr:nvPicPr>
        <xdr:cNvPr id="1219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76</xdr:row>
      <xdr:rowOff>0</xdr:rowOff>
    </xdr:from>
    <xdr:to>
      <xdr:col>17</xdr:col>
      <xdr:colOff>428625</xdr:colOff>
      <xdr:row>76</xdr:row>
      <xdr:rowOff>9525</xdr:rowOff>
    </xdr:to>
    <xdr:pic>
      <xdr:nvPicPr>
        <xdr:cNvPr id="1219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76</xdr:row>
      <xdr:rowOff>0</xdr:rowOff>
    </xdr:from>
    <xdr:to>
      <xdr:col>17</xdr:col>
      <xdr:colOff>447675</xdr:colOff>
      <xdr:row>76</xdr:row>
      <xdr:rowOff>9525</xdr:rowOff>
    </xdr:to>
    <xdr:pic>
      <xdr:nvPicPr>
        <xdr:cNvPr id="1220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76</xdr:row>
      <xdr:rowOff>0</xdr:rowOff>
    </xdr:from>
    <xdr:to>
      <xdr:col>17</xdr:col>
      <xdr:colOff>466725</xdr:colOff>
      <xdr:row>76</xdr:row>
      <xdr:rowOff>9525</xdr:rowOff>
    </xdr:to>
    <xdr:pic>
      <xdr:nvPicPr>
        <xdr:cNvPr id="1220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76</xdr:row>
      <xdr:rowOff>0</xdr:rowOff>
    </xdr:from>
    <xdr:to>
      <xdr:col>17</xdr:col>
      <xdr:colOff>485775</xdr:colOff>
      <xdr:row>76</xdr:row>
      <xdr:rowOff>9525</xdr:rowOff>
    </xdr:to>
    <xdr:pic>
      <xdr:nvPicPr>
        <xdr:cNvPr id="1220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76</xdr:row>
      <xdr:rowOff>0</xdr:rowOff>
    </xdr:from>
    <xdr:to>
      <xdr:col>17</xdr:col>
      <xdr:colOff>504825</xdr:colOff>
      <xdr:row>76</xdr:row>
      <xdr:rowOff>9525</xdr:rowOff>
    </xdr:to>
    <xdr:pic>
      <xdr:nvPicPr>
        <xdr:cNvPr id="1220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76</xdr:row>
      <xdr:rowOff>0</xdr:rowOff>
    </xdr:from>
    <xdr:to>
      <xdr:col>17</xdr:col>
      <xdr:colOff>523875</xdr:colOff>
      <xdr:row>76</xdr:row>
      <xdr:rowOff>9525</xdr:rowOff>
    </xdr:to>
    <xdr:pic>
      <xdr:nvPicPr>
        <xdr:cNvPr id="1220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76</xdr:row>
      <xdr:rowOff>0</xdr:rowOff>
    </xdr:from>
    <xdr:to>
      <xdr:col>17</xdr:col>
      <xdr:colOff>542925</xdr:colOff>
      <xdr:row>76</xdr:row>
      <xdr:rowOff>9525</xdr:rowOff>
    </xdr:to>
    <xdr:pic>
      <xdr:nvPicPr>
        <xdr:cNvPr id="1220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76</xdr:row>
      <xdr:rowOff>0</xdr:rowOff>
    </xdr:from>
    <xdr:to>
      <xdr:col>17</xdr:col>
      <xdr:colOff>561975</xdr:colOff>
      <xdr:row>76</xdr:row>
      <xdr:rowOff>9525</xdr:rowOff>
    </xdr:to>
    <xdr:pic>
      <xdr:nvPicPr>
        <xdr:cNvPr id="1220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76</xdr:row>
      <xdr:rowOff>0</xdr:rowOff>
    </xdr:from>
    <xdr:to>
      <xdr:col>17</xdr:col>
      <xdr:colOff>581025</xdr:colOff>
      <xdr:row>76</xdr:row>
      <xdr:rowOff>9525</xdr:rowOff>
    </xdr:to>
    <xdr:pic>
      <xdr:nvPicPr>
        <xdr:cNvPr id="1220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76</xdr:row>
      <xdr:rowOff>0</xdr:rowOff>
    </xdr:from>
    <xdr:to>
      <xdr:col>17</xdr:col>
      <xdr:colOff>600075</xdr:colOff>
      <xdr:row>76</xdr:row>
      <xdr:rowOff>9525</xdr:rowOff>
    </xdr:to>
    <xdr:pic>
      <xdr:nvPicPr>
        <xdr:cNvPr id="1220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76</xdr:row>
      <xdr:rowOff>0</xdr:rowOff>
    </xdr:from>
    <xdr:to>
      <xdr:col>17</xdr:col>
      <xdr:colOff>619125</xdr:colOff>
      <xdr:row>76</xdr:row>
      <xdr:rowOff>9525</xdr:rowOff>
    </xdr:to>
    <xdr:pic>
      <xdr:nvPicPr>
        <xdr:cNvPr id="12209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76</xdr:row>
      <xdr:rowOff>0</xdr:rowOff>
    </xdr:from>
    <xdr:to>
      <xdr:col>17</xdr:col>
      <xdr:colOff>638175</xdr:colOff>
      <xdr:row>76</xdr:row>
      <xdr:rowOff>9525</xdr:rowOff>
    </xdr:to>
    <xdr:pic>
      <xdr:nvPicPr>
        <xdr:cNvPr id="12210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76</xdr:row>
      <xdr:rowOff>0</xdr:rowOff>
    </xdr:from>
    <xdr:to>
      <xdr:col>17</xdr:col>
      <xdr:colOff>657225</xdr:colOff>
      <xdr:row>76</xdr:row>
      <xdr:rowOff>9525</xdr:rowOff>
    </xdr:to>
    <xdr:pic>
      <xdr:nvPicPr>
        <xdr:cNvPr id="12211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76</xdr:row>
      <xdr:rowOff>0</xdr:rowOff>
    </xdr:from>
    <xdr:to>
      <xdr:col>17</xdr:col>
      <xdr:colOff>676275</xdr:colOff>
      <xdr:row>76</xdr:row>
      <xdr:rowOff>9525</xdr:rowOff>
    </xdr:to>
    <xdr:pic>
      <xdr:nvPicPr>
        <xdr:cNvPr id="12212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76</xdr:row>
      <xdr:rowOff>0</xdr:rowOff>
    </xdr:from>
    <xdr:to>
      <xdr:col>17</xdr:col>
      <xdr:colOff>695325</xdr:colOff>
      <xdr:row>76</xdr:row>
      <xdr:rowOff>9525</xdr:rowOff>
    </xdr:to>
    <xdr:pic>
      <xdr:nvPicPr>
        <xdr:cNvPr id="12213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76</xdr:row>
      <xdr:rowOff>0</xdr:rowOff>
    </xdr:from>
    <xdr:to>
      <xdr:col>17</xdr:col>
      <xdr:colOff>714375</xdr:colOff>
      <xdr:row>76</xdr:row>
      <xdr:rowOff>9525</xdr:rowOff>
    </xdr:to>
    <xdr:pic>
      <xdr:nvPicPr>
        <xdr:cNvPr id="12214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76</xdr:row>
      <xdr:rowOff>0</xdr:rowOff>
    </xdr:from>
    <xdr:to>
      <xdr:col>17</xdr:col>
      <xdr:colOff>733425</xdr:colOff>
      <xdr:row>76</xdr:row>
      <xdr:rowOff>9525</xdr:rowOff>
    </xdr:to>
    <xdr:pic>
      <xdr:nvPicPr>
        <xdr:cNvPr id="12215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12216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12217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12218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12219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12220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12221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12222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12223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12224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12225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12226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12227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12228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12229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12230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12231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12232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12233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12234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12235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12236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12237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12238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12239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12240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12241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12242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12243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12244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12245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12246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12247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12248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12249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12250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12251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12252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12253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12254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77</xdr:row>
      <xdr:rowOff>0</xdr:rowOff>
    </xdr:from>
    <xdr:to>
      <xdr:col>17</xdr:col>
      <xdr:colOff>752475</xdr:colOff>
      <xdr:row>77</xdr:row>
      <xdr:rowOff>9525</xdr:rowOff>
    </xdr:to>
    <xdr:pic>
      <xdr:nvPicPr>
        <xdr:cNvPr id="12255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256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257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258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259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260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261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262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263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264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265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266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267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268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269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270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271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272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273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274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275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276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277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278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279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280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281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282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283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284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285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286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287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288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289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290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291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292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293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2294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2295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296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297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298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299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300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301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302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303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304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305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306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307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308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309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310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311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312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313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314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315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316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317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318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319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320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321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322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323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324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325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326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327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328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329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330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331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332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333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2334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2335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2336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337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338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339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340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341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342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343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344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345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346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347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348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349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350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351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352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353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354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355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356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357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358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359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360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361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362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363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364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365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366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367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368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369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370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371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372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373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374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2375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2376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2377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378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379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380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381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382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383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384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385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386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387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388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389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390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391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392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393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394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395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396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397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398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399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400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401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402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403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404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405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406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407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408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409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410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411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412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413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414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415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2416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2417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2418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2419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2420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2421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2422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2423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2424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2425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2426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2427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2428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2429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2430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2431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2432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2433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2434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2435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2436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2437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2438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2439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2440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2441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2442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2443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2444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2445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2446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447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448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449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450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451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452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453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454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455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456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457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458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459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460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461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462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463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464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465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466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467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468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469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470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471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472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473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474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475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476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477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478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479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480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481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482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483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484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485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486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487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488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489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490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491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492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493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494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495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496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2497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2498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2499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2500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2501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2502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2503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2504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2505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2506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2507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2508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2509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2510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2511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2512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2513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2514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2515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2516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2517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2518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2519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2520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2521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2522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2523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2524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2525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2526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2527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9525</xdr:colOff>
      <xdr:row>58</xdr:row>
      <xdr:rowOff>9525</xdr:rowOff>
    </xdr:to>
    <xdr:pic>
      <xdr:nvPicPr>
        <xdr:cNvPr id="1252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58</xdr:row>
      <xdr:rowOff>0</xdr:rowOff>
    </xdr:from>
    <xdr:to>
      <xdr:col>17</xdr:col>
      <xdr:colOff>28575</xdr:colOff>
      <xdr:row>58</xdr:row>
      <xdr:rowOff>9525</xdr:rowOff>
    </xdr:to>
    <xdr:pic>
      <xdr:nvPicPr>
        <xdr:cNvPr id="1252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58</xdr:row>
      <xdr:rowOff>0</xdr:rowOff>
    </xdr:from>
    <xdr:to>
      <xdr:col>17</xdr:col>
      <xdr:colOff>47625</xdr:colOff>
      <xdr:row>58</xdr:row>
      <xdr:rowOff>9525</xdr:rowOff>
    </xdr:to>
    <xdr:pic>
      <xdr:nvPicPr>
        <xdr:cNvPr id="1253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58</xdr:row>
      <xdr:rowOff>0</xdr:rowOff>
    </xdr:from>
    <xdr:to>
      <xdr:col>17</xdr:col>
      <xdr:colOff>66675</xdr:colOff>
      <xdr:row>58</xdr:row>
      <xdr:rowOff>9525</xdr:rowOff>
    </xdr:to>
    <xdr:pic>
      <xdr:nvPicPr>
        <xdr:cNvPr id="1253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58</xdr:row>
      <xdr:rowOff>0</xdr:rowOff>
    </xdr:from>
    <xdr:to>
      <xdr:col>17</xdr:col>
      <xdr:colOff>85725</xdr:colOff>
      <xdr:row>58</xdr:row>
      <xdr:rowOff>9525</xdr:rowOff>
    </xdr:to>
    <xdr:pic>
      <xdr:nvPicPr>
        <xdr:cNvPr id="1253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58</xdr:row>
      <xdr:rowOff>0</xdr:rowOff>
    </xdr:from>
    <xdr:to>
      <xdr:col>17</xdr:col>
      <xdr:colOff>104775</xdr:colOff>
      <xdr:row>58</xdr:row>
      <xdr:rowOff>9525</xdr:rowOff>
    </xdr:to>
    <xdr:pic>
      <xdr:nvPicPr>
        <xdr:cNvPr id="1253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58</xdr:row>
      <xdr:rowOff>0</xdr:rowOff>
    </xdr:from>
    <xdr:to>
      <xdr:col>17</xdr:col>
      <xdr:colOff>123825</xdr:colOff>
      <xdr:row>58</xdr:row>
      <xdr:rowOff>9525</xdr:rowOff>
    </xdr:to>
    <xdr:pic>
      <xdr:nvPicPr>
        <xdr:cNvPr id="1253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58</xdr:row>
      <xdr:rowOff>0</xdr:rowOff>
    </xdr:from>
    <xdr:to>
      <xdr:col>17</xdr:col>
      <xdr:colOff>142875</xdr:colOff>
      <xdr:row>58</xdr:row>
      <xdr:rowOff>9525</xdr:rowOff>
    </xdr:to>
    <xdr:pic>
      <xdr:nvPicPr>
        <xdr:cNvPr id="1253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58</xdr:row>
      <xdr:rowOff>0</xdr:rowOff>
    </xdr:from>
    <xdr:to>
      <xdr:col>17</xdr:col>
      <xdr:colOff>161925</xdr:colOff>
      <xdr:row>58</xdr:row>
      <xdr:rowOff>9525</xdr:rowOff>
    </xdr:to>
    <xdr:pic>
      <xdr:nvPicPr>
        <xdr:cNvPr id="1253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58</xdr:row>
      <xdr:rowOff>0</xdr:rowOff>
    </xdr:from>
    <xdr:to>
      <xdr:col>17</xdr:col>
      <xdr:colOff>180975</xdr:colOff>
      <xdr:row>58</xdr:row>
      <xdr:rowOff>9525</xdr:rowOff>
    </xdr:to>
    <xdr:pic>
      <xdr:nvPicPr>
        <xdr:cNvPr id="1253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58</xdr:row>
      <xdr:rowOff>0</xdr:rowOff>
    </xdr:from>
    <xdr:to>
      <xdr:col>17</xdr:col>
      <xdr:colOff>200025</xdr:colOff>
      <xdr:row>58</xdr:row>
      <xdr:rowOff>9525</xdr:rowOff>
    </xdr:to>
    <xdr:pic>
      <xdr:nvPicPr>
        <xdr:cNvPr id="1253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58</xdr:row>
      <xdr:rowOff>0</xdr:rowOff>
    </xdr:from>
    <xdr:to>
      <xdr:col>17</xdr:col>
      <xdr:colOff>219075</xdr:colOff>
      <xdr:row>58</xdr:row>
      <xdr:rowOff>9525</xdr:rowOff>
    </xdr:to>
    <xdr:pic>
      <xdr:nvPicPr>
        <xdr:cNvPr id="1253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58</xdr:row>
      <xdr:rowOff>0</xdr:rowOff>
    </xdr:from>
    <xdr:to>
      <xdr:col>17</xdr:col>
      <xdr:colOff>238125</xdr:colOff>
      <xdr:row>58</xdr:row>
      <xdr:rowOff>9525</xdr:rowOff>
    </xdr:to>
    <xdr:pic>
      <xdr:nvPicPr>
        <xdr:cNvPr id="1254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58</xdr:row>
      <xdr:rowOff>0</xdr:rowOff>
    </xdr:from>
    <xdr:to>
      <xdr:col>17</xdr:col>
      <xdr:colOff>257175</xdr:colOff>
      <xdr:row>58</xdr:row>
      <xdr:rowOff>9525</xdr:rowOff>
    </xdr:to>
    <xdr:pic>
      <xdr:nvPicPr>
        <xdr:cNvPr id="1254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58</xdr:row>
      <xdr:rowOff>0</xdr:rowOff>
    </xdr:from>
    <xdr:to>
      <xdr:col>17</xdr:col>
      <xdr:colOff>276225</xdr:colOff>
      <xdr:row>58</xdr:row>
      <xdr:rowOff>9525</xdr:rowOff>
    </xdr:to>
    <xdr:pic>
      <xdr:nvPicPr>
        <xdr:cNvPr id="1254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58</xdr:row>
      <xdr:rowOff>0</xdr:rowOff>
    </xdr:from>
    <xdr:to>
      <xdr:col>17</xdr:col>
      <xdr:colOff>295275</xdr:colOff>
      <xdr:row>58</xdr:row>
      <xdr:rowOff>9525</xdr:rowOff>
    </xdr:to>
    <xdr:pic>
      <xdr:nvPicPr>
        <xdr:cNvPr id="1254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58</xdr:row>
      <xdr:rowOff>0</xdr:rowOff>
    </xdr:from>
    <xdr:to>
      <xdr:col>17</xdr:col>
      <xdr:colOff>314325</xdr:colOff>
      <xdr:row>58</xdr:row>
      <xdr:rowOff>9525</xdr:rowOff>
    </xdr:to>
    <xdr:pic>
      <xdr:nvPicPr>
        <xdr:cNvPr id="1254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58</xdr:row>
      <xdr:rowOff>0</xdr:rowOff>
    </xdr:from>
    <xdr:to>
      <xdr:col>17</xdr:col>
      <xdr:colOff>333375</xdr:colOff>
      <xdr:row>58</xdr:row>
      <xdr:rowOff>9525</xdr:rowOff>
    </xdr:to>
    <xdr:pic>
      <xdr:nvPicPr>
        <xdr:cNvPr id="1254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58</xdr:row>
      <xdr:rowOff>0</xdr:rowOff>
    </xdr:from>
    <xdr:to>
      <xdr:col>17</xdr:col>
      <xdr:colOff>352425</xdr:colOff>
      <xdr:row>58</xdr:row>
      <xdr:rowOff>9525</xdr:rowOff>
    </xdr:to>
    <xdr:pic>
      <xdr:nvPicPr>
        <xdr:cNvPr id="1254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58</xdr:row>
      <xdr:rowOff>0</xdr:rowOff>
    </xdr:from>
    <xdr:to>
      <xdr:col>17</xdr:col>
      <xdr:colOff>371475</xdr:colOff>
      <xdr:row>58</xdr:row>
      <xdr:rowOff>9525</xdr:rowOff>
    </xdr:to>
    <xdr:pic>
      <xdr:nvPicPr>
        <xdr:cNvPr id="1254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58</xdr:row>
      <xdr:rowOff>0</xdr:rowOff>
    </xdr:from>
    <xdr:to>
      <xdr:col>17</xdr:col>
      <xdr:colOff>390525</xdr:colOff>
      <xdr:row>58</xdr:row>
      <xdr:rowOff>9525</xdr:rowOff>
    </xdr:to>
    <xdr:pic>
      <xdr:nvPicPr>
        <xdr:cNvPr id="1254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58</xdr:row>
      <xdr:rowOff>0</xdr:rowOff>
    </xdr:from>
    <xdr:to>
      <xdr:col>17</xdr:col>
      <xdr:colOff>409575</xdr:colOff>
      <xdr:row>58</xdr:row>
      <xdr:rowOff>9525</xdr:rowOff>
    </xdr:to>
    <xdr:pic>
      <xdr:nvPicPr>
        <xdr:cNvPr id="1254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58</xdr:row>
      <xdr:rowOff>0</xdr:rowOff>
    </xdr:from>
    <xdr:to>
      <xdr:col>17</xdr:col>
      <xdr:colOff>428625</xdr:colOff>
      <xdr:row>58</xdr:row>
      <xdr:rowOff>9525</xdr:rowOff>
    </xdr:to>
    <xdr:pic>
      <xdr:nvPicPr>
        <xdr:cNvPr id="1255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58</xdr:row>
      <xdr:rowOff>0</xdr:rowOff>
    </xdr:from>
    <xdr:to>
      <xdr:col>17</xdr:col>
      <xdr:colOff>447675</xdr:colOff>
      <xdr:row>58</xdr:row>
      <xdr:rowOff>9525</xdr:rowOff>
    </xdr:to>
    <xdr:pic>
      <xdr:nvPicPr>
        <xdr:cNvPr id="1255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58</xdr:row>
      <xdr:rowOff>0</xdr:rowOff>
    </xdr:from>
    <xdr:to>
      <xdr:col>17</xdr:col>
      <xdr:colOff>466725</xdr:colOff>
      <xdr:row>58</xdr:row>
      <xdr:rowOff>9525</xdr:rowOff>
    </xdr:to>
    <xdr:pic>
      <xdr:nvPicPr>
        <xdr:cNvPr id="1255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58</xdr:row>
      <xdr:rowOff>0</xdr:rowOff>
    </xdr:from>
    <xdr:to>
      <xdr:col>17</xdr:col>
      <xdr:colOff>485775</xdr:colOff>
      <xdr:row>58</xdr:row>
      <xdr:rowOff>9525</xdr:rowOff>
    </xdr:to>
    <xdr:pic>
      <xdr:nvPicPr>
        <xdr:cNvPr id="1255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58</xdr:row>
      <xdr:rowOff>0</xdr:rowOff>
    </xdr:from>
    <xdr:to>
      <xdr:col>17</xdr:col>
      <xdr:colOff>504825</xdr:colOff>
      <xdr:row>58</xdr:row>
      <xdr:rowOff>9525</xdr:rowOff>
    </xdr:to>
    <xdr:pic>
      <xdr:nvPicPr>
        <xdr:cNvPr id="1255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58</xdr:row>
      <xdr:rowOff>0</xdr:rowOff>
    </xdr:from>
    <xdr:to>
      <xdr:col>17</xdr:col>
      <xdr:colOff>523875</xdr:colOff>
      <xdr:row>58</xdr:row>
      <xdr:rowOff>9525</xdr:rowOff>
    </xdr:to>
    <xdr:pic>
      <xdr:nvPicPr>
        <xdr:cNvPr id="1255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58</xdr:row>
      <xdr:rowOff>0</xdr:rowOff>
    </xdr:from>
    <xdr:to>
      <xdr:col>17</xdr:col>
      <xdr:colOff>542925</xdr:colOff>
      <xdr:row>58</xdr:row>
      <xdr:rowOff>9525</xdr:rowOff>
    </xdr:to>
    <xdr:pic>
      <xdr:nvPicPr>
        <xdr:cNvPr id="1255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58</xdr:row>
      <xdr:rowOff>0</xdr:rowOff>
    </xdr:from>
    <xdr:to>
      <xdr:col>17</xdr:col>
      <xdr:colOff>561975</xdr:colOff>
      <xdr:row>58</xdr:row>
      <xdr:rowOff>9525</xdr:rowOff>
    </xdr:to>
    <xdr:pic>
      <xdr:nvPicPr>
        <xdr:cNvPr id="1255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58</xdr:row>
      <xdr:rowOff>0</xdr:rowOff>
    </xdr:from>
    <xdr:to>
      <xdr:col>17</xdr:col>
      <xdr:colOff>581025</xdr:colOff>
      <xdr:row>58</xdr:row>
      <xdr:rowOff>9525</xdr:rowOff>
    </xdr:to>
    <xdr:pic>
      <xdr:nvPicPr>
        <xdr:cNvPr id="1255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58</xdr:row>
      <xdr:rowOff>0</xdr:rowOff>
    </xdr:from>
    <xdr:to>
      <xdr:col>17</xdr:col>
      <xdr:colOff>600075</xdr:colOff>
      <xdr:row>58</xdr:row>
      <xdr:rowOff>9525</xdr:rowOff>
    </xdr:to>
    <xdr:pic>
      <xdr:nvPicPr>
        <xdr:cNvPr id="1255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58</xdr:row>
      <xdr:rowOff>0</xdr:rowOff>
    </xdr:from>
    <xdr:to>
      <xdr:col>17</xdr:col>
      <xdr:colOff>619125</xdr:colOff>
      <xdr:row>58</xdr:row>
      <xdr:rowOff>9525</xdr:rowOff>
    </xdr:to>
    <xdr:pic>
      <xdr:nvPicPr>
        <xdr:cNvPr id="12560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58</xdr:row>
      <xdr:rowOff>0</xdr:rowOff>
    </xdr:from>
    <xdr:to>
      <xdr:col>17</xdr:col>
      <xdr:colOff>638175</xdr:colOff>
      <xdr:row>58</xdr:row>
      <xdr:rowOff>9525</xdr:rowOff>
    </xdr:to>
    <xdr:pic>
      <xdr:nvPicPr>
        <xdr:cNvPr id="12561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58</xdr:row>
      <xdr:rowOff>0</xdr:rowOff>
    </xdr:from>
    <xdr:to>
      <xdr:col>17</xdr:col>
      <xdr:colOff>657225</xdr:colOff>
      <xdr:row>58</xdr:row>
      <xdr:rowOff>9525</xdr:rowOff>
    </xdr:to>
    <xdr:pic>
      <xdr:nvPicPr>
        <xdr:cNvPr id="12562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58</xdr:row>
      <xdr:rowOff>0</xdr:rowOff>
    </xdr:from>
    <xdr:to>
      <xdr:col>17</xdr:col>
      <xdr:colOff>676275</xdr:colOff>
      <xdr:row>58</xdr:row>
      <xdr:rowOff>9525</xdr:rowOff>
    </xdr:to>
    <xdr:pic>
      <xdr:nvPicPr>
        <xdr:cNvPr id="12563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58</xdr:row>
      <xdr:rowOff>0</xdr:rowOff>
    </xdr:from>
    <xdr:to>
      <xdr:col>17</xdr:col>
      <xdr:colOff>695325</xdr:colOff>
      <xdr:row>58</xdr:row>
      <xdr:rowOff>9525</xdr:rowOff>
    </xdr:to>
    <xdr:pic>
      <xdr:nvPicPr>
        <xdr:cNvPr id="12564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58</xdr:row>
      <xdr:rowOff>0</xdr:rowOff>
    </xdr:from>
    <xdr:to>
      <xdr:col>17</xdr:col>
      <xdr:colOff>714375</xdr:colOff>
      <xdr:row>58</xdr:row>
      <xdr:rowOff>9525</xdr:rowOff>
    </xdr:to>
    <xdr:pic>
      <xdr:nvPicPr>
        <xdr:cNvPr id="12565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58</xdr:row>
      <xdr:rowOff>0</xdr:rowOff>
    </xdr:from>
    <xdr:to>
      <xdr:col>17</xdr:col>
      <xdr:colOff>733425</xdr:colOff>
      <xdr:row>58</xdr:row>
      <xdr:rowOff>9525</xdr:rowOff>
    </xdr:to>
    <xdr:pic>
      <xdr:nvPicPr>
        <xdr:cNvPr id="12566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58</xdr:row>
      <xdr:rowOff>0</xdr:rowOff>
    </xdr:from>
    <xdr:to>
      <xdr:col>17</xdr:col>
      <xdr:colOff>752475</xdr:colOff>
      <xdr:row>58</xdr:row>
      <xdr:rowOff>9525</xdr:rowOff>
    </xdr:to>
    <xdr:pic>
      <xdr:nvPicPr>
        <xdr:cNvPr id="12567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58</xdr:row>
      <xdr:rowOff>0</xdr:rowOff>
    </xdr:from>
    <xdr:to>
      <xdr:col>17</xdr:col>
      <xdr:colOff>771525</xdr:colOff>
      <xdr:row>58</xdr:row>
      <xdr:rowOff>9525</xdr:rowOff>
    </xdr:to>
    <xdr:pic>
      <xdr:nvPicPr>
        <xdr:cNvPr id="12568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58</xdr:row>
      <xdr:rowOff>0</xdr:rowOff>
    </xdr:from>
    <xdr:to>
      <xdr:col>17</xdr:col>
      <xdr:colOff>790575</xdr:colOff>
      <xdr:row>58</xdr:row>
      <xdr:rowOff>9525</xdr:rowOff>
    </xdr:to>
    <xdr:pic>
      <xdr:nvPicPr>
        <xdr:cNvPr id="12569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58</xdr:row>
      <xdr:rowOff>0</xdr:rowOff>
    </xdr:from>
    <xdr:to>
      <xdr:col>17</xdr:col>
      <xdr:colOff>809625</xdr:colOff>
      <xdr:row>58</xdr:row>
      <xdr:rowOff>9525</xdr:rowOff>
    </xdr:to>
    <xdr:pic>
      <xdr:nvPicPr>
        <xdr:cNvPr id="12570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58</xdr:row>
      <xdr:rowOff>0</xdr:rowOff>
    </xdr:from>
    <xdr:to>
      <xdr:col>17</xdr:col>
      <xdr:colOff>828675</xdr:colOff>
      <xdr:row>58</xdr:row>
      <xdr:rowOff>9525</xdr:rowOff>
    </xdr:to>
    <xdr:pic>
      <xdr:nvPicPr>
        <xdr:cNvPr id="12571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58</xdr:row>
      <xdr:rowOff>0</xdr:rowOff>
    </xdr:from>
    <xdr:to>
      <xdr:col>17</xdr:col>
      <xdr:colOff>847725</xdr:colOff>
      <xdr:row>58</xdr:row>
      <xdr:rowOff>9525</xdr:rowOff>
    </xdr:to>
    <xdr:pic>
      <xdr:nvPicPr>
        <xdr:cNvPr id="12572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58</xdr:row>
      <xdr:rowOff>0</xdr:rowOff>
    </xdr:from>
    <xdr:to>
      <xdr:col>17</xdr:col>
      <xdr:colOff>866775</xdr:colOff>
      <xdr:row>58</xdr:row>
      <xdr:rowOff>9525</xdr:rowOff>
    </xdr:to>
    <xdr:pic>
      <xdr:nvPicPr>
        <xdr:cNvPr id="12573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58</xdr:row>
      <xdr:rowOff>0</xdr:rowOff>
    </xdr:from>
    <xdr:to>
      <xdr:col>17</xdr:col>
      <xdr:colOff>885825</xdr:colOff>
      <xdr:row>58</xdr:row>
      <xdr:rowOff>9525</xdr:rowOff>
    </xdr:to>
    <xdr:pic>
      <xdr:nvPicPr>
        <xdr:cNvPr id="12574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58</xdr:row>
      <xdr:rowOff>0</xdr:rowOff>
    </xdr:from>
    <xdr:to>
      <xdr:col>17</xdr:col>
      <xdr:colOff>904875</xdr:colOff>
      <xdr:row>58</xdr:row>
      <xdr:rowOff>9525</xdr:rowOff>
    </xdr:to>
    <xdr:pic>
      <xdr:nvPicPr>
        <xdr:cNvPr id="12575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58</xdr:row>
      <xdr:rowOff>0</xdr:rowOff>
    </xdr:from>
    <xdr:to>
      <xdr:col>17</xdr:col>
      <xdr:colOff>923925</xdr:colOff>
      <xdr:row>58</xdr:row>
      <xdr:rowOff>9525</xdr:rowOff>
    </xdr:to>
    <xdr:pic>
      <xdr:nvPicPr>
        <xdr:cNvPr id="12576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58</xdr:row>
      <xdr:rowOff>0</xdr:rowOff>
    </xdr:from>
    <xdr:to>
      <xdr:col>17</xdr:col>
      <xdr:colOff>942975</xdr:colOff>
      <xdr:row>58</xdr:row>
      <xdr:rowOff>9525</xdr:rowOff>
    </xdr:to>
    <xdr:pic>
      <xdr:nvPicPr>
        <xdr:cNvPr id="12577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58</xdr:row>
      <xdr:rowOff>0</xdr:rowOff>
    </xdr:from>
    <xdr:to>
      <xdr:col>17</xdr:col>
      <xdr:colOff>962025</xdr:colOff>
      <xdr:row>58</xdr:row>
      <xdr:rowOff>9525</xdr:rowOff>
    </xdr:to>
    <xdr:pic>
      <xdr:nvPicPr>
        <xdr:cNvPr id="12578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58</xdr:row>
      <xdr:rowOff>0</xdr:rowOff>
    </xdr:from>
    <xdr:to>
      <xdr:col>17</xdr:col>
      <xdr:colOff>981075</xdr:colOff>
      <xdr:row>58</xdr:row>
      <xdr:rowOff>9525</xdr:rowOff>
    </xdr:to>
    <xdr:pic>
      <xdr:nvPicPr>
        <xdr:cNvPr id="12579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58</xdr:row>
      <xdr:rowOff>0</xdr:rowOff>
    </xdr:from>
    <xdr:to>
      <xdr:col>17</xdr:col>
      <xdr:colOff>1000125</xdr:colOff>
      <xdr:row>58</xdr:row>
      <xdr:rowOff>9525</xdr:rowOff>
    </xdr:to>
    <xdr:pic>
      <xdr:nvPicPr>
        <xdr:cNvPr id="12580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58</xdr:row>
      <xdr:rowOff>0</xdr:rowOff>
    </xdr:from>
    <xdr:to>
      <xdr:col>17</xdr:col>
      <xdr:colOff>1019175</xdr:colOff>
      <xdr:row>58</xdr:row>
      <xdr:rowOff>9525</xdr:rowOff>
    </xdr:to>
    <xdr:pic>
      <xdr:nvPicPr>
        <xdr:cNvPr id="12581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58</xdr:row>
      <xdr:rowOff>0</xdr:rowOff>
    </xdr:from>
    <xdr:to>
      <xdr:col>17</xdr:col>
      <xdr:colOff>1038225</xdr:colOff>
      <xdr:row>58</xdr:row>
      <xdr:rowOff>9525</xdr:rowOff>
    </xdr:to>
    <xdr:pic>
      <xdr:nvPicPr>
        <xdr:cNvPr id="12582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58</xdr:row>
      <xdr:rowOff>0</xdr:rowOff>
    </xdr:from>
    <xdr:to>
      <xdr:col>17</xdr:col>
      <xdr:colOff>1057275</xdr:colOff>
      <xdr:row>58</xdr:row>
      <xdr:rowOff>9525</xdr:rowOff>
    </xdr:to>
    <xdr:pic>
      <xdr:nvPicPr>
        <xdr:cNvPr id="12583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58</xdr:row>
      <xdr:rowOff>0</xdr:rowOff>
    </xdr:from>
    <xdr:to>
      <xdr:col>17</xdr:col>
      <xdr:colOff>1076325</xdr:colOff>
      <xdr:row>58</xdr:row>
      <xdr:rowOff>9525</xdr:rowOff>
    </xdr:to>
    <xdr:pic>
      <xdr:nvPicPr>
        <xdr:cNvPr id="12584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58</xdr:row>
      <xdr:rowOff>0</xdr:rowOff>
    </xdr:from>
    <xdr:to>
      <xdr:col>17</xdr:col>
      <xdr:colOff>1095375</xdr:colOff>
      <xdr:row>58</xdr:row>
      <xdr:rowOff>9525</xdr:rowOff>
    </xdr:to>
    <xdr:pic>
      <xdr:nvPicPr>
        <xdr:cNvPr id="12585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58</xdr:row>
      <xdr:rowOff>0</xdr:rowOff>
    </xdr:from>
    <xdr:to>
      <xdr:col>17</xdr:col>
      <xdr:colOff>1114425</xdr:colOff>
      <xdr:row>58</xdr:row>
      <xdr:rowOff>9525</xdr:rowOff>
    </xdr:to>
    <xdr:pic>
      <xdr:nvPicPr>
        <xdr:cNvPr id="12586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58</xdr:row>
      <xdr:rowOff>0</xdr:rowOff>
    </xdr:from>
    <xdr:to>
      <xdr:col>17</xdr:col>
      <xdr:colOff>1133475</xdr:colOff>
      <xdr:row>58</xdr:row>
      <xdr:rowOff>9525</xdr:rowOff>
    </xdr:to>
    <xdr:pic>
      <xdr:nvPicPr>
        <xdr:cNvPr id="12587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58</xdr:row>
      <xdr:rowOff>0</xdr:rowOff>
    </xdr:from>
    <xdr:to>
      <xdr:col>17</xdr:col>
      <xdr:colOff>1152525</xdr:colOff>
      <xdr:row>58</xdr:row>
      <xdr:rowOff>9525</xdr:rowOff>
    </xdr:to>
    <xdr:pic>
      <xdr:nvPicPr>
        <xdr:cNvPr id="12588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58</xdr:row>
      <xdr:rowOff>0</xdr:rowOff>
    </xdr:from>
    <xdr:to>
      <xdr:col>17</xdr:col>
      <xdr:colOff>1171575</xdr:colOff>
      <xdr:row>58</xdr:row>
      <xdr:rowOff>9525</xdr:rowOff>
    </xdr:to>
    <xdr:pic>
      <xdr:nvPicPr>
        <xdr:cNvPr id="12589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58</xdr:row>
      <xdr:rowOff>0</xdr:rowOff>
    </xdr:from>
    <xdr:to>
      <xdr:col>17</xdr:col>
      <xdr:colOff>1190625</xdr:colOff>
      <xdr:row>58</xdr:row>
      <xdr:rowOff>9525</xdr:rowOff>
    </xdr:to>
    <xdr:pic>
      <xdr:nvPicPr>
        <xdr:cNvPr id="12590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58</xdr:row>
      <xdr:rowOff>0</xdr:rowOff>
    </xdr:from>
    <xdr:to>
      <xdr:col>17</xdr:col>
      <xdr:colOff>1209675</xdr:colOff>
      <xdr:row>58</xdr:row>
      <xdr:rowOff>9525</xdr:rowOff>
    </xdr:to>
    <xdr:pic>
      <xdr:nvPicPr>
        <xdr:cNvPr id="12591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58</xdr:row>
      <xdr:rowOff>0</xdr:rowOff>
    </xdr:from>
    <xdr:to>
      <xdr:col>17</xdr:col>
      <xdr:colOff>1228725</xdr:colOff>
      <xdr:row>58</xdr:row>
      <xdr:rowOff>9525</xdr:rowOff>
    </xdr:to>
    <xdr:pic>
      <xdr:nvPicPr>
        <xdr:cNvPr id="12592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58</xdr:row>
      <xdr:rowOff>0</xdr:rowOff>
    </xdr:from>
    <xdr:to>
      <xdr:col>17</xdr:col>
      <xdr:colOff>1247775</xdr:colOff>
      <xdr:row>58</xdr:row>
      <xdr:rowOff>9525</xdr:rowOff>
    </xdr:to>
    <xdr:pic>
      <xdr:nvPicPr>
        <xdr:cNvPr id="12593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58</xdr:row>
      <xdr:rowOff>0</xdr:rowOff>
    </xdr:from>
    <xdr:to>
      <xdr:col>17</xdr:col>
      <xdr:colOff>1266825</xdr:colOff>
      <xdr:row>58</xdr:row>
      <xdr:rowOff>9525</xdr:rowOff>
    </xdr:to>
    <xdr:pic>
      <xdr:nvPicPr>
        <xdr:cNvPr id="12594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58</xdr:row>
      <xdr:rowOff>0</xdr:rowOff>
    </xdr:from>
    <xdr:to>
      <xdr:col>17</xdr:col>
      <xdr:colOff>1285875</xdr:colOff>
      <xdr:row>58</xdr:row>
      <xdr:rowOff>9525</xdr:rowOff>
    </xdr:to>
    <xdr:pic>
      <xdr:nvPicPr>
        <xdr:cNvPr id="12595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58</xdr:row>
      <xdr:rowOff>0</xdr:rowOff>
    </xdr:from>
    <xdr:to>
      <xdr:col>17</xdr:col>
      <xdr:colOff>1304925</xdr:colOff>
      <xdr:row>58</xdr:row>
      <xdr:rowOff>9525</xdr:rowOff>
    </xdr:to>
    <xdr:pic>
      <xdr:nvPicPr>
        <xdr:cNvPr id="12596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58</xdr:row>
      <xdr:rowOff>0</xdr:rowOff>
    </xdr:from>
    <xdr:to>
      <xdr:col>17</xdr:col>
      <xdr:colOff>1323975</xdr:colOff>
      <xdr:row>58</xdr:row>
      <xdr:rowOff>9525</xdr:rowOff>
    </xdr:to>
    <xdr:pic>
      <xdr:nvPicPr>
        <xdr:cNvPr id="12597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58</xdr:row>
      <xdr:rowOff>0</xdr:rowOff>
    </xdr:from>
    <xdr:to>
      <xdr:col>17</xdr:col>
      <xdr:colOff>1343025</xdr:colOff>
      <xdr:row>58</xdr:row>
      <xdr:rowOff>9525</xdr:rowOff>
    </xdr:to>
    <xdr:pic>
      <xdr:nvPicPr>
        <xdr:cNvPr id="12598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58</xdr:row>
      <xdr:rowOff>0</xdr:rowOff>
    </xdr:from>
    <xdr:to>
      <xdr:col>17</xdr:col>
      <xdr:colOff>1362075</xdr:colOff>
      <xdr:row>58</xdr:row>
      <xdr:rowOff>9525</xdr:rowOff>
    </xdr:to>
    <xdr:pic>
      <xdr:nvPicPr>
        <xdr:cNvPr id="12599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58</xdr:row>
      <xdr:rowOff>0</xdr:rowOff>
    </xdr:from>
    <xdr:to>
      <xdr:col>17</xdr:col>
      <xdr:colOff>1381125</xdr:colOff>
      <xdr:row>58</xdr:row>
      <xdr:rowOff>9525</xdr:rowOff>
    </xdr:to>
    <xdr:pic>
      <xdr:nvPicPr>
        <xdr:cNvPr id="12600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58</xdr:row>
      <xdr:rowOff>0</xdr:rowOff>
    </xdr:from>
    <xdr:to>
      <xdr:col>17</xdr:col>
      <xdr:colOff>1400175</xdr:colOff>
      <xdr:row>58</xdr:row>
      <xdr:rowOff>9525</xdr:rowOff>
    </xdr:to>
    <xdr:pic>
      <xdr:nvPicPr>
        <xdr:cNvPr id="12601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58</xdr:row>
      <xdr:rowOff>0</xdr:rowOff>
    </xdr:from>
    <xdr:to>
      <xdr:col>18</xdr:col>
      <xdr:colOff>0</xdr:colOff>
      <xdr:row>58</xdr:row>
      <xdr:rowOff>9525</xdr:rowOff>
    </xdr:to>
    <xdr:pic>
      <xdr:nvPicPr>
        <xdr:cNvPr id="12602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1049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9525</xdr:colOff>
      <xdr:row>127</xdr:row>
      <xdr:rowOff>9525</xdr:rowOff>
    </xdr:to>
    <xdr:pic>
      <xdr:nvPicPr>
        <xdr:cNvPr id="1260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127</xdr:row>
      <xdr:rowOff>0</xdr:rowOff>
    </xdr:from>
    <xdr:to>
      <xdr:col>17</xdr:col>
      <xdr:colOff>28575</xdr:colOff>
      <xdr:row>127</xdr:row>
      <xdr:rowOff>9525</xdr:rowOff>
    </xdr:to>
    <xdr:pic>
      <xdr:nvPicPr>
        <xdr:cNvPr id="1260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127</xdr:row>
      <xdr:rowOff>0</xdr:rowOff>
    </xdr:from>
    <xdr:to>
      <xdr:col>17</xdr:col>
      <xdr:colOff>47625</xdr:colOff>
      <xdr:row>127</xdr:row>
      <xdr:rowOff>9525</xdr:rowOff>
    </xdr:to>
    <xdr:pic>
      <xdr:nvPicPr>
        <xdr:cNvPr id="1260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127</xdr:row>
      <xdr:rowOff>0</xdr:rowOff>
    </xdr:from>
    <xdr:to>
      <xdr:col>17</xdr:col>
      <xdr:colOff>66675</xdr:colOff>
      <xdr:row>127</xdr:row>
      <xdr:rowOff>9525</xdr:rowOff>
    </xdr:to>
    <xdr:pic>
      <xdr:nvPicPr>
        <xdr:cNvPr id="1260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127</xdr:row>
      <xdr:rowOff>0</xdr:rowOff>
    </xdr:from>
    <xdr:to>
      <xdr:col>17</xdr:col>
      <xdr:colOff>85725</xdr:colOff>
      <xdr:row>127</xdr:row>
      <xdr:rowOff>9525</xdr:rowOff>
    </xdr:to>
    <xdr:pic>
      <xdr:nvPicPr>
        <xdr:cNvPr id="1260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127</xdr:row>
      <xdr:rowOff>0</xdr:rowOff>
    </xdr:from>
    <xdr:to>
      <xdr:col>17</xdr:col>
      <xdr:colOff>104775</xdr:colOff>
      <xdr:row>127</xdr:row>
      <xdr:rowOff>9525</xdr:rowOff>
    </xdr:to>
    <xdr:pic>
      <xdr:nvPicPr>
        <xdr:cNvPr id="1260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127</xdr:row>
      <xdr:rowOff>0</xdr:rowOff>
    </xdr:from>
    <xdr:to>
      <xdr:col>17</xdr:col>
      <xdr:colOff>123825</xdr:colOff>
      <xdr:row>127</xdr:row>
      <xdr:rowOff>9525</xdr:rowOff>
    </xdr:to>
    <xdr:pic>
      <xdr:nvPicPr>
        <xdr:cNvPr id="1260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127</xdr:row>
      <xdr:rowOff>0</xdr:rowOff>
    </xdr:from>
    <xdr:to>
      <xdr:col>17</xdr:col>
      <xdr:colOff>142875</xdr:colOff>
      <xdr:row>127</xdr:row>
      <xdr:rowOff>9525</xdr:rowOff>
    </xdr:to>
    <xdr:pic>
      <xdr:nvPicPr>
        <xdr:cNvPr id="1261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127</xdr:row>
      <xdr:rowOff>0</xdr:rowOff>
    </xdr:from>
    <xdr:to>
      <xdr:col>17</xdr:col>
      <xdr:colOff>161925</xdr:colOff>
      <xdr:row>127</xdr:row>
      <xdr:rowOff>9525</xdr:rowOff>
    </xdr:to>
    <xdr:pic>
      <xdr:nvPicPr>
        <xdr:cNvPr id="1261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127</xdr:row>
      <xdr:rowOff>0</xdr:rowOff>
    </xdr:from>
    <xdr:to>
      <xdr:col>17</xdr:col>
      <xdr:colOff>180975</xdr:colOff>
      <xdr:row>127</xdr:row>
      <xdr:rowOff>9525</xdr:rowOff>
    </xdr:to>
    <xdr:pic>
      <xdr:nvPicPr>
        <xdr:cNvPr id="1261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127</xdr:row>
      <xdr:rowOff>0</xdr:rowOff>
    </xdr:from>
    <xdr:to>
      <xdr:col>17</xdr:col>
      <xdr:colOff>200025</xdr:colOff>
      <xdr:row>127</xdr:row>
      <xdr:rowOff>9525</xdr:rowOff>
    </xdr:to>
    <xdr:pic>
      <xdr:nvPicPr>
        <xdr:cNvPr id="1261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127</xdr:row>
      <xdr:rowOff>0</xdr:rowOff>
    </xdr:from>
    <xdr:to>
      <xdr:col>17</xdr:col>
      <xdr:colOff>219075</xdr:colOff>
      <xdr:row>127</xdr:row>
      <xdr:rowOff>9525</xdr:rowOff>
    </xdr:to>
    <xdr:pic>
      <xdr:nvPicPr>
        <xdr:cNvPr id="1261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127</xdr:row>
      <xdr:rowOff>0</xdr:rowOff>
    </xdr:from>
    <xdr:to>
      <xdr:col>17</xdr:col>
      <xdr:colOff>238125</xdr:colOff>
      <xdr:row>127</xdr:row>
      <xdr:rowOff>9525</xdr:rowOff>
    </xdr:to>
    <xdr:pic>
      <xdr:nvPicPr>
        <xdr:cNvPr id="1261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127</xdr:row>
      <xdr:rowOff>0</xdr:rowOff>
    </xdr:from>
    <xdr:to>
      <xdr:col>17</xdr:col>
      <xdr:colOff>257175</xdr:colOff>
      <xdr:row>127</xdr:row>
      <xdr:rowOff>9525</xdr:rowOff>
    </xdr:to>
    <xdr:pic>
      <xdr:nvPicPr>
        <xdr:cNvPr id="1261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127</xdr:row>
      <xdr:rowOff>0</xdr:rowOff>
    </xdr:from>
    <xdr:to>
      <xdr:col>17</xdr:col>
      <xdr:colOff>276225</xdr:colOff>
      <xdr:row>127</xdr:row>
      <xdr:rowOff>9525</xdr:rowOff>
    </xdr:to>
    <xdr:pic>
      <xdr:nvPicPr>
        <xdr:cNvPr id="1261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127</xdr:row>
      <xdr:rowOff>0</xdr:rowOff>
    </xdr:from>
    <xdr:to>
      <xdr:col>17</xdr:col>
      <xdr:colOff>295275</xdr:colOff>
      <xdr:row>127</xdr:row>
      <xdr:rowOff>9525</xdr:rowOff>
    </xdr:to>
    <xdr:pic>
      <xdr:nvPicPr>
        <xdr:cNvPr id="1261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127</xdr:row>
      <xdr:rowOff>0</xdr:rowOff>
    </xdr:from>
    <xdr:to>
      <xdr:col>17</xdr:col>
      <xdr:colOff>314325</xdr:colOff>
      <xdr:row>127</xdr:row>
      <xdr:rowOff>9525</xdr:rowOff>
    </xdr:to>
    <xdr:pic>
      <xdr:nvPicPr>
        <xdr:cNvPr id="1261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127</xdr:row>
      <xdr:rowOff>0</xdr:rowOff>
    </xdr:from>
    <xdr:to>
      <xdr:col>17</xdr:col>
      <xdr:colOff>333375</xdr:colOff>
      <xdr:row>127</xdr:row>
      <xdr:rowOff>9525</xdr:rowOff>
    </xdr:to>
    <xdr:pic>
      <xdr:nvPicPr>
        <xdr:cNvPr id="1262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127</xdr:row>
      <xdr:rowOff>0</xdr:rowOff>
    </xdr:from>
    <xdr:to>
      <xdr:col>17</xdr:col>
      <xdr:colOff>352425</xdr:colOff>
      <xdr:row>127</xdr:row>
      <xdr:rowOff>9525</xdr:rowOff>
    </xdr:to>
    <xdr:pic>
      <xdr:nvPicPr>
        <xdr:cNvPr id="1262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127</xdr:row>
      <xdr:rowOff>0</xdr:rowOff>
    </xdr:from>
    <xdr:to>
      <xdr:col>17</xdr:col>
      <xdr:colOff>371475</xdr:colOff>
      <xdr:row>127</xdr:row>
      <xdr:rowOff>9525</xdr:rowOff>
    </xdr:to>
    <xdr:pic>
      <xdr:nvPicPr>
        <xdr:cNvPr id="1262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127</xdr:row>
      <xdr:rowOff>0</xdr:rowOff>
    </xdr:from>
    <xdr:to>
      <xdr:col>17</xdr:col>
      <xdr:colOff>390525</xdr:colOff>
      <xdr:row>127</xdr:row>
      <xdr:rowOff>9525</xdr:rowOff>
    </xdr:to>
    <xdr:pic>
      <xdr:nvPicPr>
        <xdr:cNvPr id="1262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127</xdr:row>
      <xdr:rowOff>0</xdr:rowOff>
    </xdr:from>
    <xdr:to>
      <xdr:col>17</xdr:col>
      <xdr:colOff>409575</xdr:colOff>
      <xdr:row>127</xdr:row>
      <xdr:rowOff>9525</xdr:rowOff>
    </xdr:to>
    <xdr:pic>
      <xdr:nvPicPr>
        <xdr:cNvPr id="1262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127</xdr:row>
      <xdr:rowOff>0</xdr:rowOff>
    </xdr:from>
    <xdr:to>
      <xdr:col>17</xdr:col>
      <xdr:colOff>428625</xdr:colOff>
      <xdr:row>127</xdr:row>
      <xdr:rowOff>9525</xdr:rowOff>
    </xdr:to>
    <xdr:pic>
      <xdr:nvPicPr>
        <xdr:cNvPr id="1262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127</xdr:row>
      <xdr:rowOff>0</xdr:rowOff>
    </xdr:from>
    <xdr:to>
      <xdr:col>17</xdr:col>
      <xdr:colOff>447675</xdr:colOff>
      <xdr:row>127</xdr:row>
      <xdr:rowOff>9525</xdr:rowOff>
    </xdr:to>
    <xdr:pic>
      <xdr:nvPicPr>
        <xdr:cNvPr id="1262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127</xdr:row>
      <xdr:rowOff>0</xdr:rowOff>
    </xdr:from>
    <xdr:to>
      <xdr:col>17</xdr:col>
      <xdr:colOff>466725</xdr:colOff>
      <xdr:row>127</xdr:row>
      <xdr:rowOff>9525</xdr:rowOff>
    </xdr:to>
    <xdr:pic>
      <xdr:nvPicPr>
        <xdr:cNvPr id="1262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127</xdr:row>
      <xdr:rowOff>0</xdr:rowOff>
    </xdr:from>
    <xdr:to>
      <xdr:col>17</xdr:col>
      <xdr:colOff>485775</xdr:colOff>
      <xdr:row>127</xdr:row>
      <xdr:rowOff>9525</xdr:rowOff>
    </xdr:to>
    <xdr:pic>
      <xdr:nvPicPr>
        <xdr:cNvPr id="1262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127</xdr:row>
      <xdr:rowOff>0</xdr:rowOff>
    </xdr:from>
    <xdr:to>
      <xdr:col>17</xdr:col>
      <xdr:colOff>504825</xdr:colOff>
      <xdr:row>127</xdr:row>
      <xdr:rowOff>9525</xdr:rowOff>
    </xdr:to>
    <xdr:pic>
      <xdr:nvPicPr>
        <xdr:cNvPr id="1262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127</xdr:row>
      <xdr:rowOff>0</xdr:rowOff>
    </xdr:from>
    <xdr:to>
      <xdr:col>17</xdr:col>
      <xdr:colOff>523875</xdr:colOff>
      <xdr:row>127</xdr:row>
      <xdr:rowOff>9525</xdr:rowOff>
    </xdr:to>
    <xdr:pic>
      <xdr:nvPicPr>
        <xdr:cNvPr id="1263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127</xdr:row>
      <xdr:rowOff>0</xdr:rowOff>
    </xdr:from>
    <xdr:to>
      <xdr:col>17</xdr:col>
      <xdr:colOff>542925</xdr:colOff>
      <xdr:row>127</xdr:row>
      <xdr:rowOff>9525</xdr:rowOff>
    </xdr:to>
    <xdr:pic>
      <xdr:nvPicPr>
        <xdr:cNvPr id="1263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127</xdr:row>
      <xdr:rowOff>0</xdr:rowOff>
    </xdr:from>
    <xdr:to>
      <xdr:col>17</xdr:col>
      <xdr:colOff>561975</xdr:colOff>
      <xdr:row>127</xdr:row>
      <xdr:rowOff>9525</xdr:rowOff>
    </xdr:to>
    <xdr:pic>
      <xdr:nvPicPr>
        <xdr:cNvPr id="1263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127</xdr:row>
      <xdr:rowOff>0</xdr:rowOff>
    </xdr:from>
    <xdr:to>
      <xdr:col>17</xdr:col>
      <xdr:colOff>581025</xdr:colOff>
      <xdr:row>127</xdr:row>
      <xdr:rowOff>9525</xdr:rowOff>
    </xdr:to>
    <xdr:pic>
      <xdr:nvPicPr>
        <xdr:cNvPr id="1263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127</xdr:row>
      <xdr:rowOff>0</xdr:rowOff>
    </xdr:from>
    <xdr:to>
      <xdr:col>17</xdr:col>
      <xdr:colOff>600075</xdr:colOff>
      <xdr:row>127</xdr:row>
      <xdr:rowOff>9525</xdr:rowOff>
    </xdr:to>
    <xdr:pic>
      <xdr:nvPicPr>
        <xdr:cNvPr id="1263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127</xdr:row>
      <xdr:rowOff>0</xdr:rowOff>
    </xdr:from>
    <xdr:to>
      <xdr:col>17</xdr:col>
      <xdr:colOff>619125</xdr:colOff>
      <xdr:row>127</xdr:row>
      <xdr:rowOff>9525</xdr:rowOff>
    </xdr:to>
    <xdr:pic>
      <xdr:nvPicPr>
        <xdr:cNvPr id="1263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127</xdr:row>
      <xdr:rowOff>0</xdr:rowOff>
    </xdr:from>
    <xdr:to>
      <xdr:col>17</xdr:col>
      <xdr:colOff>638175</xdr:colOff>
      <xdr:row>127</xdr:row>
      <xdr:rowOff>9525</xdr:rowOff>
    </xdr:to>
    <xdr:pic>
      <xdr:nvPicPr>
        <xdr:cNvPr id="1263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127</xdr:row>
      <xdr:rowOff>0</xdr:rowOff>
    </xdr:from>
    <xdr:to>
      <xdr:col>17</xdr:col>
      <xdr:colOff>657225</xdr:colOff>
      <xdr:row>127</xdr:row>
      <xdr:rowOff>9525</xdr:rowOff>
    </xdr:to>
    <xdr:pic>
      <xdr:nvPicPr>
        <xdr:cNvPr id="1263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127</xdr:row>
      <xdr:rowOff>0</xdr:rowOff>
    </xdr:from>
    <xdr:to>
      <xdr:col>17</xdr:col>
      <xdr:colOff>676275</xdr:colOff>
      <xdr:row>127</xdr:row>
      <xdr:rowOff>9525</xdr:rowOff>
    </xdr:to>
    <xdr:pic>
      <xdr:nvPicPr>
        <xdr:cNvPr id="1263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127</xdr:row>
      <xdr:rowOff>0</xdr:rowOff>
    </xdr:from>
    <xdr:to>
      <xdr:col>17</xdr:col>
      <xdr:colOff>695325</xdr:colOff>
      <xdr:row>127</xdr:row>
      <xdr:rowOff>9525</xdr:rowOff>
    </xdr:to>
    <xdr:pic>
      <xdr:nvPicPr>
        <xdr:cNvPr id="1263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127</xdr:row>
      <xdr:rowOff>0</xdr:rowOff>
    </xdr:from>
    <xdr:to>
      <xdr:col>17</xdr:col>
      <xdr:colOff>714375</xdr:colOff>
      <xdr:row>127</xdr:row>
      <xdr:rowOff>9525</xdr:rowOff>
    </xdr:to>
    <xdr:pic>
      <xdr:nvPicPr>
        <xdr:cNvPr id="1264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127</xdr:row>
      <xdr:rowOff>0</xdr:rowOff>
    </xdr:from>
    <xdr:to>
      <xdr:col>17</xdr:col>
      <xdr:colOff>733425</xdr:colOff>
      <xdr:row>127</xdr:row>
      <xdr:rowOff>9525</xdr:rowOff>
    </xdr:to>
    <xdr:pic>
      <xdr:nvPicPr>
        <xdr:cNvPr id="1264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127</xdr:row>
      <xdr:rowOff>0</xdr:rowOff>
    </xdr:from>
    <xdr:to>
      <xdr:col>17</xdr:col>
      <xdr:colOff>752475</xdr:colOff>
      <xdr:row>127</xdr:row>
      <xdr:rowOff>9525</xdr:rowOff>
    </xdr:to>
    <xdr:pic>
      <xdr:nvPicPr>
        <xdr:cNvPr id="1264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24193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6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6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6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6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6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6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6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6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6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6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6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6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6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6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6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6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6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6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6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6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6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6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6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6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6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6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6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6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6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6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6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6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67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67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67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67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67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68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268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268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268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733</xdr:row>
      <xdr:rowOff>0</xdr:rowOff>
    </xdr:from>
    <xdr:to>
      <xdr:col>17</xdr:col>
      <xdr:colOff>790575</xdr:colOff>
      <xdr:row>733</xdr:row>
      <xdr:rowOff>9525</xdr:rowOff>
    </xdr:to>
    <xdr:pic>
      <xdr:nvPicPr>
        <xdr:cNvPr id="1268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733</xdr:row>
      <xdr:rowOff>0</xdr:rowOff>
    </xdr:from>
    <xdr:to>
      <xdr:col>17</xdr:col>
      <xdr:colOff>809625</xdr:colOff>
      <xdr:row>733</xdr:row>
      <xdr:rowOff>9525</xdr:rowOff>
    </xdr:to>
    <xdr:pic>
      <xdr:nvPicPr>
        <xdr:cNvPr id="1268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733</xdr:row>
      <xdr:rowOff>0</xdr:rowOff>
    </xdr:from>
    <xdr:to>
      <xdr:col>17</xdr:col>
      <xdr:colOff>828675</xdr:colOff>
      <xdr:row>733</xdr:row>
      <xdr:rowOff>9525</xdr:rowOff>
    </xdr:to>
    <xdr:pic>
      <xdr:nvPicPr>
        <xdr:cNvPr id="1268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733</xdr:row>
      <xdr:rowOff>0</xdr:rowOff>
    </xdr:from>
    <xdr:to>
      <xdr:col>17</xdr:col>
      <xdr:colOff>847725</xdr:colOff>
      <xdr:row>733</xdr:row>
      <xdr:rowOff>9525</xdr:rowOff>
    </xdr:to>
    <xdr:pic>
      <xdr:nvPicPr>
        <xdr:cNvPr id="1268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733</xdr:row>
      <xdr:rowOff>0</xdr:rowOff>
    </xdr:from>
    <xdr:to>
      <xdr:col>17</xdr:col>
      <xdr:colOff>866775</xdr:colOff>
      <xdr:row>733</xdr:row>
      <xdr:rowOff>9525</xdr:rowOff>
    </xdr:to>
    <xdr:pic>
      <xdr:nvPicPr>
        <xdr:cNvPr id="1268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733</xdr:row>
      <xdr:rowOff>0</xdr:rowOff>
    </xdr:from>
    <xdr:to>
      <xdr:col>17</xdr:col>
      <xdr:colOff>885825</xdr:colOff>
      <xdr:row>733</xdr:row>
      <xdr:rowOff>9525</xdr:rowOff>
    </xdr:to>
    <xdr:pic>
      <xdr:nvPicPr>
        <xdr:cNvPr id="1268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733</xdr:row>
      <xdr:rowOff>0</xdr:rowOff>
    </xdr:from>
    <xdr:to>
      <xdr:col>17</xdr:col>
      <xdr:colOff>904875</xdr:colOff>
      <xdr:row>733</xdr:row>
      <xdr:rowOff>9525</xdr:rowOff>
    </xdr:to>
    <xdr:pic>
      <xdr:nvPicPr>
        <xdr:cNvPr id="1269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733</xdr:row>
      <xdr:rowOff>0</xdr:rowOff>
    </xdr:from>
    <xdr:to>
      <xdr:col>17</xdr:col>
      <xdr:colOff>923925</xdr:colOff>
      <xdr:row>733</xdr:row>
      <xdr:rowOff>9525</xdr:rowOff>
    </xdr:to>
    <xdr:pic>
      <xdr:nvPicPr>
        <xdr:cNvPr id="1269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733</xdr:row>
      <xdr:rowOff>0</xdr:rowOff>
    </xdr:from>
    <xdr:to>
      <xdr:col>17</xdr:col>
      <xdr:colOff>942975</xdr:colOff>
      <xdr:row>733</xdr:row>
      <xdr:rowOff>9525</xdr:rowOff>
    </xdr:to>
    <xdr:pic>
      <xdr:nvPicPr>
        <xdr:cNvPr id="1269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733</xdr:row>
      <xdr:rowOff>0</xdr:rowOff>
    </xdr:from>
    <xdr:to>
      <xdr:col>17</xdr:col>
      <xdr:colOff>962025</xdr:colOff>
      <xdr:row>733</xdr:row>
      <xdr:rowOff>9525</xdr:rowOff>
    </xdr:to>
    <xdr:pic>
      <xdr:nvPicPr>
        <xdr:cNvPr id="1269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733</xdr:row>
      <xdr:rowOff>0</xdr:rowOff>
    </xdr:from>
    <xdr:to>
      <xdr:col>17</xdr:col>
      <xdr:colOff>981075</xdr:colOff>
      <xdr:row>733</xdr:row>
      <xdr:rowOff>9525</xdr:rowOff>
    </xdr:to>
    <xdr:pic>
      <xdr:nvPicPr>
        <xdr:cNvPr id="1269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733</xdr:row>
      <xdr:rowOff>0</xdr:rowOff>
    </xdr:from>
    <xdr:to>
      <xdr:col>17</xdr:col>
      <xdr:colOff>1000125</xdr:colOff>
      <xdr:row>733</xdr:row>
      <xdr:rowOff>9525</xdr:rowOff>
    </xdr:to>
    <xdr:pic>
      <xdr:nvPicPr>
        <xdr:cNvPr id="1269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733</xdr:row>
      <xdr:rowOff>0</xdr:rowOff>
    </xdr:from>
    <xdr:to>
      <xdr:col>17</xdr:col>
      <xdr:colOff>1019175</xdr:colOff>
      <xdr:row>733</xdr:row>
      <xdr:rowOff>9525</xdr:rowOff>
    </xdr:to>
    <xdr:pic>
      <xdr:nvPicPr>
        <xdr:cNvPr id="1269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733</xdr:row>
      <xdr:rowOff>0</xdr:rowOff>
    </xdr:from>
    <xdr:to>
      <xdr:col>17</xdr:col>
      <xdr:colOff>1038225</xdr:colOff>
      <xdr:row>733</xdr:row>
      <xdr:rowOff>9525</xdr:rowOff>
    </xdr:to>
    <xdr:pic>
      <xdr:nvPicPr>
        <xdr:cNvPr id="1269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733</xdr:row>
      <xdr:rowOff>0</xdr:rowOff>
    </xdr:from>
    <xdr:to>
      <xdr:col>17</xdr:col>
      <xdr:colOff>1057275</xdr:colOff>
      <xdr:row>733</xdr:row>
      <xdr:rowOff>9525</xdr:rowOff>
    </xdr:to>
    <xdr:pic>
      <xdr:nvPicPr>
        <xdr:cNvPr id="1269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733</xdr:row>
      <xdr:rowOff>0</xdr:rowOff>
    </xdr:from>
    <xdr:to>
      <xdr:col>17</xdr:col>
      <xdr:colOff>1076325</xdr:colOff>
      <xdr:row>733</xdr:row>
      <xdr:rowOff>9525</xdr:rowOff>
    </xdr:to>
    <xdr:pic>
      <xdr:nvPicPr>
        <xdr:cNvPr id="1269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733</xdr:row>
      <xdr:rowOff>0</xdr:rowOff>
    </xdr:from>
    <xdr:to>
      <xdr:col>17</xdr:col>
      <xdr:colOff>1095375</xdr:colOff>
      <xdr:row>733</xdr:row>
      <xdr:rowOff>9525</xdr:rowOff>
    </xdr:to>
    <xdr:pic>
      <xdr:nvPicPr>
        <xdr:cNvPr id="1270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733</xdr:row>
      <xdr:rowOff>0</xdr:rowOff>
    </xdr:from>
    <xdr:to>
      <xdr:col>17</xdr:col>
      <xdr:colOff>1114425</xdr:colOff>
      <xdr:row>733</xdr:row>
      <xdr:rowOff>9525</xdr:rowOff>
    </xdr:to>
    <xdr:pic>
      <xdr:nvPicPr>
        <xdr:cNvPr id="1270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733</xdr:row>
      <xdr:rowOff>0</xdr:rowOff>
    </xdr:from>
    <xdr:to>
      <xdr:col>17</xdr:col>
      <xdr:colOff>1133475</xdr:colOff>
      <xdr:row>733</xdr:row>
      <xdr:rowOff>9525</xdr:rowOff>
    </xdr:to>
    <xdr:pic>
      <xdr:nvPicPr>
        <xdr:cNvPr id="1270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733</xdr:row>
      <xdr:rowOff>0</xdr:rowOff>
    </xdr:from>
    <xdr:to>
      <xdr:col>17</xdr:col>
      <xdr:colOff>1152525</xdr:colOff>
      <xdr:row>733</xdr:row>
      <xdr:rowOff>9525</xdr:rowOff>
    </xdr:to>
    <xdr:pic>
      <xdr:nvPicPr>
        <xdr:cNvPr id="1270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733</xdr:row>
      <xdr:rowOff>0</xdr:rowOff>
    </xdr:from>
    <xdr:to>
      <xdr:col>17</xdr:col>
      <xdr:colOff>1171575</xdr:colOff>
      <xdr:row>733</xdr:row>
      <xdr:rowOff>9525</xdr:rowOff>
    </xdr:to>
    <xdr:pic>
      <xdr:nvPicPr>
        <xdr:cNvPr id="1270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733</xdr:row>
      <xdr:rowOff>0</xdr:rowOff>
    </xdr:from>
    <xdr:to>
      <xdr:col>17</xdr:col>
      <xdr:colOff>1190625</xdr:colOff>
      <xdr:row>733</xdr:row>
      <xdr:rowOff>9525</xdr:rowOff>
    </xdr:to>
    <xdr:pic>
      <xdr:nvPicPr>
        <xdr:cNvPr id="1270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733</xdr:row>
      <xdr:rowOff>0</xdr:rowOff>
    </xdr:from>
    <xdr:to>
      <xdr:col>17</xdr:col>
      <xdr:colOff>1209675</xdr:colOff>
      <xdr:row>733</xdr:row>
      <xdr:rowOff>9525</xdr:rowOff>
    </xdr:to>
    <xdr:pic>
      <xdr:nvPicPr>
        <xdr:cNvPr id="1270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733</xdr:row>
      <xdr:rowOff>0</xdr:rowOff>
    </xdr:from>
    <xdr:to>
      <xdr:col>17</xdr:col>
      <xdr:colOff>1228725</xdr:colOff>
      <xdr:row>733</xdr:row>
      <xdr:rowOff>9525</xdr:rowOff>
    </xdr:to>
    <xdr:pic>
      <xdr:nvPicPr>
        <xdr:cNvPr id="1270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733</xdr:row>
      <xdr:rowOff>0</xdr:rowOff>
    </xdr:from>
    <xdr:to>
      <xdr:col>17</xdr:col>
      <xdr:colOff>1247775</xdr:colOff>
      <xdr:row>733</xdr:row>
      <xdr:rowOff>9525</xdr:rowOff>
    </xdr:to>
    <xdr:pic>
      <xdr:nvPicPr>
        <xdr:cNvPr id="1270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733</xdr:row>
      <xdr:rowOff>0</xdr:rowOff>
    </xdr:from>
    <xdr:to>
      <xdr:col>17</xdr:col>
      <xdr:colOff>1266825</xdr:colOff>
      <xdr:row>733</xdr:row>
      <xdr:rowOff>9525</xdr:rowOff>
    </xdr:to>
    <xdr:pic>
      <xdr:nvPicPr>
        <xdr:cNvPr id="1270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733</xdr:row>
      <xdr:rowOff>0</xdr:rowOff>
    </xdr:from>
    <xdr:to>
      <xdr:col>17</xdr:col>
      <xdr:colOff>1285875</xdr:colOff>
      <xdr:row>733</xdr:row>
      <xdr:rowOff>9525</xdr:rowOff>
    </xdr:to>
    <xdr:pic>
      <xdr:nvPicPr>
        <xdr:cNvPr id="1271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733</xdr:row>
      <xdr:rowOff>0</xdr:rowOff>
    </xdr:from>
    <xdr:to>
      <xdr:col>17</xdr:col>
      <xdr:colOff>1304925</xdr:colOff>
      <xdr:row>733</xdr:row>
      <xdr:rowOff>9525</xdr:rowOff>
    </xdr:to>
    <xdr:pic>
      <xdr:nvPicPr>
        <xdr:cNvPr id="1271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733</xdr:row>
      <xdr:rowOff>0</xdr:rowOff>
    </xdr:from>
    <xdr:to>
      <xdr:col>17</xdr:col>
      <xdr:colOff>1323975</xdr:colOff>
      <xdr:row>733</xdr:row>
      <xdr:rowOff>9525</xdr:rowOff>
    </xdr:to>
    <xdr:pic>
      <xdr:nvPicPr>
        <xdr:cNvPr id="1271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733</xdr:row>
      <xdr:rowOff>0</xdr:rowOff>
    </xdr:from>
    <xdr:to>
      <xdr:col>17</xdr:col>
      <xdr:colOff>1343025</xdr:colOff>
      <xdr:row>733</xdr:row>
      <xdr:rowOff>9525</xdr:rowOff>
    </xdr:to>
    <xdr:pic>
      <xdr:nvPicPr>
        <xdr:cNvPr id="1271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733</xdr:row>
      <xdr:rowOff>0</xdr:rowOff>
    </xdr:from>
    <xdr:to>
      <xdr:col>17</xdr:col>
      <xdr:colOff>1362075</xdr:colOff>
      <xdr:row>733</xdr:row>
      <xdr:rowOff>9525</xdr:rowOff>
    </xdr:to>
    <xdr:pic>
      <xdr:nvPicPr>
        <xdr:cNvPr id="1271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733</xdr:row>
      <xdr:rowOff>0</xdr:rowOff>
    </xdr:from>
    <xdr:to>
      <xdr:col>17</xdr:col>
      <xdr:colOff>1381125</xdr:colOff>
      <xdr:row>733</xdr:row>
      <xdr:rowOff>9525</xdr:rowOff>
    </xdr:to>
    <xdr:pic>
      <xdr:nvPicPr>
        <xdr:cNvPr id="1271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733</xdr:row>
      <xdr:rowOff>0</xdr:rowOff>
    </xdr:from>
    <xdr:to>
      <xdr:col>17</xdr:col>
      <xdr:colOff>1400175</xdr:colOff>
      <xdr:row>733</xdr:row>
      <xdr:rowOff>9525</xdr:rowOff>
    </xdr:to>
    <xdr:pic>
      <xdr:nvPicPr>
        <xdr:cNvPr id="1271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733</xdr:row>
      <xdr:rowOff>0</xdr:rowOff>
    </xdr:from>
    <xdr:to>
      <xdr:col>18</xdr:col>
      <xdr:colOff>0</xdr:colOff>
      <xdr:row>733</xdr:row>
      <xdr:rowOff>9525</xdr:rowOff>
    </xdr:to>
    <xdr:pic>
      <xdr:nvPicPr>
        <xdr:cNvPr id="1271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718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719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720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721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722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723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724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725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726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727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728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729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730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731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732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733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734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735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736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737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738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9525</xdr:colOff>
      <xdr:row>57</xdr:row>
      <xdr:rowOff>9525</xdr:rowOff>
    </xdr:to>
    <xdr:pic>
      <xdr:nvPicPr>
        <xdr:cNvPr id="12739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57</xdr:row>
      <xdr:rowOff>0</xdr:rowOff>
    </xdr:from>
    <xdr:to>
      <xdr:col>17</xdr:col>
      <xdr:colOff>28575</xdr:colOff>
      <xdr:row>57</xdr:row>
      <xdr:rowOff>9525</xdr:rowOff>
    </xdr:to>
    <xdr:pic>
      <xdr:nvPicPr>
        <xdr:cNvPr id="12740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57</xdr:row>
      <xdr:rowOff>0</xdr:rowOff>
    </xdr:from>
    <xdr:to>
      <xdr:col>17</xdr:col>
      <xdr:colOff>47625</xdr:colOff>
      <xdr:row>57</xdr:row>
      <xdr:rowOff>9525</xdr:rowOff>
    </xdr:to>
    <xdr:pic>
      <xdr:nvPicPr>
        <xdr:cNvPr id="12741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57</xdr:row>
      <xdr:rowOff>0</xdr:rowOff>
    </xdr:from>
    <xdr:to>
      <xdr:col>17</xdr:col>
      <xdr:colOff>66675</xdr:colOff>
      <xdr:row>57</xdr:row>
      <xdr:rowOff>9525</xdr:rowOff>
    </xdr:to>
    <xdr:pic>
      <xdr:nvPicPr>
        <xdr:cNvPr id="12742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57</xdr:row>
      <xdr:rowOff>0</xdr:rowOff>
    </xdr:from>
    <xdr:to>
      <xdr:col>17</xdr:col>
      <xdr:colOff>85725</xdr:colOff>
      <xdr:row>57</xdr:row>
      <xdr:rowOff>9525</xdr:rowOff>
    </xdr:to>
    <xdr:pic>
      <xdr:nvPicPr>
        <xdr:cNvPr id="12743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57</xdr:row>
      <xdr:rowOff>0</xdr:rowOff>
    </xdr:from>
    <xdr:to>
      <xdr:col>17</xdr:col>
      <xdr:colOff>104775</xdr:colOff>
      <xdr:row>57</xdr:row>
      <xdr:rowOff>9525</xdr:rowOff>
    </xdr:to>
    <xdr:pic>
      <xdr:nvPicPr>
        <xdr:cNvPr id="12744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57</xdr:row>
      <xdr:rowOff>0</xdr:rowOff>
    </xdr:from>
    <xdr:to>
      <xdr:col>17</xdr:col>
      <xdr:colOff>123825</xdr:colOff>
      <xdr:row>57</xdr:row>
      <xdr:rowOff>9525</xdr:rowOff>
    </xdr:to>
    <xdr:pic>
      <xdr:nvPicPr>
        <xdr:cNvPr id="12745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57</xdr:row>
      <xdr:rowOff>0</xdr:rowOff>
    </xdr:from>
    <xdr:to>
      <xdr:col>17</xdr:col>
      <xdr:colOff>142875</xdr:colOff>
      <xdr:row>57</xdr:row>
      <xdr:rowOff>9525</xdr:rowOff>
    </xdr:to>
    <xdr:pic>
      <xdr:nvPicPr>
        <xdr:cNvPr id="12746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57</xdr:row>
      <xdr:rowOff>0</xdr:rowOff>
    </xdr:from>
    <xdr:to>
      <xdr:col>17</xdr:col>
      <xdr:colOff>161925</xdr:colOff>
      <xdr:row>57</xdr:row>
      <xdr:rowOff>9525</xdr:rowOff>
    </xdr:to>
    <xdr:pic>
      <xdr:nvPicPr>
        <xdr:cNvPr id="12747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57</xdr:row>
      <xdr:rowOff>0</xdr:rowOff>
    </xdr:from>
    <xdr:to>
      <xdr:col>17</xdr:col>
      <xdr:colOff>180975</xdr:colOff>
      <xdr:row>57</xdr:row>
      <xdr:rowOff>9525</xdr:rowOff>
    </xdr:to>
    <xdr:pic>
      <xdr:nvPicPr>
        <xdr:cNvPr id="12748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57</xdr:row>
      <xdr:rowOff>0</xdr:rowOff>
    </xdr:from>
    <xdr:to>
      <xdr:col>17</xdr:col>
      <xdr:colOff>200025</xdr:colOff>
      <xdr:row>57</xdr:row>
      <xdr:rowOff>9525</xdr:rowOff>
    </xdr:to>
    <xdr:pic>
      <xdr:nvPicPr>
        <xdr:cNvPr id="12749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57</xdr:row>
      <xdr:rowOff>0</xdr:rowOff>
    </xdr:from>
    <xdr:to>
      <xdr:col>17</xdr:col>
      <xdr:colOff>219075</xdr:colOff>
      <xdr:row>57</xdr:row>
      <xdr:rowOff>9525</xdr:rowOff>
    </xdr:to>
    <xdr:pic>
      <xdr:nvPicPr>
        <xdr:cNvPr id="12750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57</xdr:row>
      <xdr:rowOff>0</xdr:rowOff>
    </xdr:from>
    <xdr:to>
      <xdr:col>17</xdr:col>
      <xdr:colOff>238125</xdr:colOff>
      <xdr:row>57</xdr:row>
      <xdr:rowOff>9525</xdr:rowOff>
    </xdr:to>
    <xdr:pic>
      <xdr:nvPicPr>
        <xdr:cNvPr id="12751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57</xdr:row>
      <xdr:rowOff>0</xdr:rowOff>
    </xdr:from>
    <xdr:to>
      <xdr:col>17</xdr:col>
      <xdr:colOff>257175</xdr:colOff>
      <xdr:row>57</xdr:row>
      <xdr:rowOff>9525</xdr:rowOff>
    </xdr:to>
    <xdr:pic>
      <xdr:nvPicPr>
        <xdr:cNvPr id="12752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57</xdr:row>
      <xdr:rowOff>0</xdr:rowOff>
    </xdr:from>
    <xdr:to>
      <xdr:col>17</xdr:col>
      <xdr:colOff>276225</xdr:colOff>
      <xdr:row>57</xdr:row>
      <xdr:rowOff>9525</xdr:rowOff>
    </xdr:to>
    <xdr:pic>
      <xdr:nvPicPr>
        <xdr:cNvPr id="12753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57</xdr:row>
      <xdr:rowOff>0</xdr:rowOff>
    </xdr:from>
    <xdr:to>
      <xdr:col>17</xdr:col>
      <xdr:colOff>295275</xdr:colOff>
      <xdr:row>57</xdr:row>
      <xdr:rowOff>9525</xdr:rowOff>
    </xdr:to>
    <xdr:pic>
      <xdr:nvPicPr>
        <xdr:cNvPr id="12754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57</xdr:row>
      <xdr:rowOff>0</xdr:rowOff>
    </xdr:from>
    <xdr:to>
      <xdr:col>17</xdr:col>
      <xdr:colOff>314325</xdr:colOff>
      <xdr:row>57</xdr:row>
      <xdr:rowOff>9525</xdr:rowOff>
    </xdr:to>
    <xdr:pic>
      <xdr:nvPicPr>
        <xdr:cNvPr id="12755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57</xdr:row>
      <xdr:rowOff>0</xdr:rowOff>
    </xdr:from>
    <xdr:to>
      <xdr:col>17</xdr:col>
      <xdr:colOff>333375</xdr:colOff>
      <xdr:row>57</xdr:row>
      <xdr:rowOff>9525</xdr:rowOff>
    </xdr:to>
    <xdr:pic>
      <xdr:nvPicPr>
        <xdr:cNvPr id="12756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57</xdr:row>
      <xdr:rowOff>0</xdr:rowOff>
    </xdr:from>
    <xdr:to>
      <xdr:col>17</xdr:col>
      <xdr:colOff>352425</xdr:colOff>
      <xdr:row>57</xdr:row>
      <xdr:rowOff>9525</xdr:rowOff>
    </xdr:to>
    <xdr:pic>
      <xdr:nvPicPr>
        <xdr:cNvPr id="12757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57</xdr:row>
      <xdr:rowOff>0</xdr:rowOff>
    </xdr:from>
    <xdr:to>
      <xdr:col>17</xdr:col>
      <xdr:colOff>371475</xdr:colOff>
      <xdr:row>57</xdr:row>
      <xdr:rowOff>9525</xdr:rowOff>
    </xdr:to>
    <xdr:pic>
      <xdr:nvPicPr>
        <xdr:cNvPr id="12758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57</xdr:row>
      <xdr:rowOff>0</xdr:rowOff>
    </xdr:from>
    <xdr:to>
      <xdr:col>17</xdr:col>
      <xdr:colOff>390525</xdr:colOff>
      <xdr:row>57</xdr:row>
      <xdr:rowOff>9525</xdr:rowOff>
    </xdr:to>
    <xdr:pic>
      <xdr:nvPicPr>
        <xdr:cNvPr id="12759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57</xdr:row>
      <xdr:rowOff>0</xdr:rowOff>
    </xdr:from>
    <xdr:to>
      <xdr:col>17</xdr:col>
      <xdr:colOff>409575</xdr:colOff>
      <xdr:row>57</xdr:row>
      <xdr:rowOff>9525</xdr:rowOff>
    </xdr:to>
    <xdr:pic>
      <xdr:nvPicPr>
        <xdr:cNvPr id="12760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57</xdr:row>
      <xdr:rowOff>0</xdr:rowOff>
    </xdr:from>
    <xdr:to>
      <xdr:col>17</xdr:col>
      <xdr:colOff>428625</xdr:colOff>
      <xdr:row>57</xdr:row>
      <xdr:rowOff>9525</xdr:rowOff>
    </xdr:to>
    <xdr:pic>
      <xdr:nvPicPr>
        <xdr:cNvPr id="12761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57</xdr:row>
      <xdr:rowOff>0</xdr:rowOff>
    </xdr:from>
    <xdr:to>
      <xdr:col>17</xdr:col>
      <xdr:colOff>447675</xdr:colOff>
      <xdr:row>57</xdr:row>
      <xdr:rowOff>9525</xdr:rowOff>
    </xdr:to>
    <xdr:pic>
      <xdr:nvPicPr>
        <xdr:cNvPr id="12762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57</xdr:row>
      <xdr:rowOff>0</xdr:rowOff>
    </xdr:from>
    <xdr:to>
      <xdr:col>17</xdr:col>
      <xdr:colOff>466725</xdr:colOff>
      <xdr:row>57</xdr:row>
      <xdr:rowOff>9525</xdr:rowOff>
    </xdr:to>
    <xdr:pic>
      <xdr:nvPicPr>
        <xdr:cNvPr id="12763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57</xdr:row>
      <xdr:rowOff>0</xdr:rowOff>
    </xdr:from>
    <xdr:to>
      <xdr:col>17</xdr:col>
      <xdr:colOff>485775</xdr:colOff>
      <xdr:row>57</xdr:row>
      <xdr:rowOff>9525</xdr:rowOff>
    </xdr:to>
    <xdr:pic>
      <xdr:nvPicPr>
        <xdr:cNvPr id="12764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57</xdr:row>
      <xdr:rowOff>0</xdr:rowOff>
    </xdr:from>
    <xdr:to>
      <xdr:col>17</xdr:col>
      <xdr:colOff>504825</xdr:colOff>
      <xdr:row>57</xdr:row>
      <xdr:rowOff>9525</xdr:rowOff>
    </xdr:to>
    <xdr:pic>
      <xdr:nvPicPr>
        <xdr:cNvPr id="12765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57</xdr:row>
      <xdr:rowOff>0</xdr:rowOff>
    </xdr:from>
    <xdr:to>
      <xdr:col>17</xdr:col>
      <xdr:colOff>523875</xdr:colOff>
      <xdr:row>57</xdr:row>
      <xdr:rowOff>9525</xdr:rowOff>
    </xdr:to>
    <xdr:pic>
      <xdr:nvPicPr>
        <xdr:cNvPr id="12766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57</xdr:row>
      <xdr:rowOff>0</xdr:rowOff>
    </xdr:from>
    <xdr:to>
      <xdr:col>17</xdr:col>
      <xdr:colOff>542925</xdr:colOff>
      <xdr:row>57</xdr:row>
      <xdr:rowOff>9525</xdr:rowOff>
    </xdr:to>
    <xdr:pic>
      <xdr:nvPicPr>
        <xdr:cNvPr id="12767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57</xdr:row>
      <xdr:rowOff>0</xdr:rowOff>
    </xdr:from>
    <xdr:to>
      <xdr:col>17</xdr:col>
      <xdr:colOff>561975</xdr:colOff>
      <xdr:row>57</xdr:row>
      <xdr:rowOff>9525</xdr:rowOff>
    </xdr:to>
    <xdr:pic>
      <xdr:nvPicPr>
        <xdr:cNvPr id="12768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57</xdr:row>
      <xdr:rowOff>0</xdr:rowOff>
    </xdr:from>
    <xdr:to>
      <xdr:col>17</xdr:col>
      <xdr:colOff>581025</xdr:colOff>
      <xdr:row>57</xdr:row>
      <xdr:rowOff>9525</xdr:rowOff>
    </xdr:to>
    <xdr:pic>
      <xdr:nvPicPr>
        <xdr:cNvPr id="12769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57</xdr:row>
      <xdr:rowOff>0</xdr:rowOff>
    </xdr:from>
    <xdr:to>
      <xdr:col>17</xdr:col>
      <xdr:colOff>600075</xdr:colOff>
      <xdr:row>57</xdr:row>
      <xdr:rowOff>9525</xdr:rowOff>
    </xdr:to>
    <xdr:pic>
      <xdr:nvPicPr>
        <xdr:cNvPr id="12770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57</xdr:row>
      <xdr:rowOff>0</xdr:rowOff>
    </xdr:from>
    <xdr:to>
      <xdr:col>17</xdr:col>
      <xdr:colOff>619125</xdr:colOff>
      <xdr:row>57</xdr:row>
      <xdr:rowOff>9525</xdr:rowOff>
    </xdr:to>
    <xdr:pic>
      <xdr:nvPicPr>
        <xdr:cNvPr id="12771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57</xdr:row>
      <xdr:rowOff>0</xdr:rowOff>
    </xdr:from>
    <xdr:to>
      <xdr:col>17</xdr:col>
      <xdr:colOff>638175</xdr:colOff>
      <xdr:row>57</xdr:row>
      <xdr:rowOff>9525</xdr:rowOff>
    </xdr:to>
    <xdr:pic>
      <xdr:nvPicPr>
        <xdr:cNvPr id="12772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57</xdr:row>
      <xdr:rowOff>0</xdr:rowOff>
    </xdr:from>
    <xdr:to>
      <xdr:col>17</xdr:col>
      <xdr:colOff>657225</xdr:colOff>
      <xdr:row>57</xdr:row>
      <xdr:rowOff>9525</xdr:rowOff>
    </xdr:to>
    <xdr:pic>
      <xdr:nvPicPr>
        <xdr:cNvPr id="12773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57</xdr:row>
      <xdr:rowOff>0</xdr:rowOff>
    </xdr:from>
    <xdr:to>
      <xdr:col>17</xdr:col>
      <xdr:colOff>676275</xdr:colOff>
      <xdr:row>57</xdr:row>
      <xdr:rowOff>9525</xdr:rowOff>
    </xdr:to>
    <xdr:pic>
      <xdr:nvPicPr>
        <xdr:cNvPr id="12774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57</xdr:row>
      <xdr:rowOff>0</xdr:rowOff>
    </xdr:from>
    <xdr:to>
      <xdr:col>17</xdr:col>
      <xdr:colOff>695325</xdr:colOff>
      <xdr:row>57</xdr:row>
      <xdr:rowOff>9525</xdr:rowOff>
    </xdr:to>
    <xdr:pic>
      <xdr:nvPicPr>
        <xdr:cNvPr id="12775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57</xdr:row>
      <xdr:rowOff>0</xdr:rowOff>
    </xdr:from>
    <xdr:to>
      <xdr:col>17</xdr:col>
      <xdr:colOff>714375</xdr:colOff>
      <xdr:row>57</xdr:row>
      <xdr:rowOff>9525</xdr:rowOff>
    </xdr:to>
    <xdr:pic>
      <xdr:nvPicPr>
        <xdr:cNvPr id="12776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57</xdr:row>
      <xdr:rowOff>0</xdr:rowOff>
    </xdr:from>
    <xdr:to>
      <xdr:col>17</xdr:col>
      <xdr:colOff>733425</xdr:colOff>
      <xdr:row>57</xdr:row>
      <xdr:rowOff>9525</xdr:rowOff>
    </xdr:to>
    <xdr:pic>
      <xdr:nvPicPr>
        <xdr:cNvPr id="12777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57</xdr:row>
      <xdr:rowOff>0</xdr:rowOff>
    </xdr:from>
    <xdr:to>
      <xdr:col>17</xdr:col>
      <xdr:colOff>752475</xdr:colOff>
      <xdr:row>57</xdr:row>
      <xdr:rowOff>9525</xdr:rowOff>
    </xdr:to>
    <xdr:pic>
      <xdr:nvPicPr>
        <xdr:cNvPr id="12778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57</xdr:row>
      <xdr:rowOff>0</xdr:rowOff>
    </xdr:from>
    <xdr:to>
      <xdr:col>17</xdr:col>
      <xdr:colOff>771525</xdr:colOff>
      <xdr:row>57</xdr:row>
      <xdr:rowOff>9525</xdr:rowOff>
    </xdr:to>
    <xdr:pic>
      <xdr:nvPicPr>
        <xdr:cNvPr id="12779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781050</xdr:colOff>
      <xdr:row>57</xdr:row>
      <xdr:rowOff>0</xdr:rowOff>
    </xdr:from>
    <xdr:to>
      <xdr:col>17</xdr:col>
      <xdr:colOff>790575</xdr:colOff>
      <xdr:row>57</xdr:row>
      <xdr:rowOff>9525</xdr:rowOff>
    </xdr:to>
    <xdr:pic>
      <xdr:nvPicPr>
        <xdr:cNvPr id="12780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63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800100</xdr:colOff>
      <xdr:row>57</xdr:row>
      <xdr:rowOff>0</xdr:rowOff>
    </xdr:from>
    <xdr:to>
      <xdr:col>17</xdr:col>
      <xdr:colOff>809625</xdr:colOff>
      <xdr:row>57</xdr:row>
      <xdr:rowOff>9525</xdr:rowOff>
    </xdr:to>
    <xdr:pic>
      <xdr:nvPicPr>
        <xdr:cNvPr id="12781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819150</xdr:colOff>
      <xdr:row>57</xdr:row>
      <xdr:rowOff>0</xdr:rowOff>
    </xdr:from>
    <xdr:to>
      <xdr:col>17</xdr:col>
      <xdr:colOff>828675</xdr:colOff>
      <xdr:row>57</xdr:row>
      <xdr:rowOff>9525</xdr:rowOff>
    </xdr:to>
    <xdr:pic>
      <xdr:nvPicPr>
        <xdr:cNvPr id="12782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01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838200</xdr:colOff>
      <xdr:row>57</xdr:row>
      <xdr:rowOff>0</xdr:rowOff>
    </xdr:from>
    <xdr:to>
      <xdr:col>17</xdr:col>
      <xdr:colOff>847725</xdr:colOff>
      <xdr:row>57</xdr:row>
      <xdr:rowOff>9525</xdr:rowOff>
    </xdr:to>
    <xdr:pic>
      <xdr:nvPicPr>
        <xdr:cNvPr id="12783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20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857250</xdr:colOff>
      <xdr:row>57</xdr:row>
      <xdr:rowOff>0</xdr:rowOff>
    </xdr:from>
    <xdr:to>
      <xdr:col>17</xdr:col>
      <xdr:colOff>866775</xdr:colOff>
      <xdr:row>57</xdr:row>
      <xdr:rowOff>9525</xdr:rowOff>
    </xdr:to>
    <xdr:pic>
      <xdr:nvPicPr>
        <xdr:cNvPr id="12784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39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876300</xdr:colOff>
      <xdr:row>57</xdr:row>
      <xdr:rowOff>0</xdr:rowOff>
    </xdr:from>
    <xdr:to>
      <xdr:col>17</xdr:col>
      <xdr:colOff>885825</xdr:colOff>
      <xdr:row>57</xdr:row>
      <xdr:rowOff>9525</xdr:rowOff>
    </xdr:to>
    <xdr:pic>
      <xdr:nvPicPr>
        <xdr:cNvPr id="12785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58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895350</xdr:colOff>
      <xdr:row>57</xdr:row>
      <xdr:rowOff>0</xdr:rowOff>
    </xdr:from>
    <xdr:to>
      <xdr:col>17</xdr:col>
      <xdr:colOff>904875</xdr:colOff>
      <xdr:row>57</xdr:row>
      <xdr:rowOff>9525</xdr:rowOff>
    </xdr:to>
    <xdr:pic>
      <xdr:nvPicPr>
        <xdr:cNvPr id="12786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77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914400</xdr:colOff>
      <xdr:row>57</xdr:row>
      <xdr:rowOff>0</xdr:rowOff>
    </xdr:from>
    <xdr:to>
      <xdr:col>17</xdr:col>
      <xdr:colOff>923925</xdr:colOff>
      <xdr:row>57</xdr:row>
      <xdr:rowOff>9525</xdr:rowOff>
    </xdr:to>
    <xdr:pic>
      <xdr:nvPicPr>
        <xdr:cNvPr id="12787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96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933450</xdr:colOff>
      <xdr:row>57</xdr:row>
      <xdr:rowOff>0</xdr:rowOff>
    </xdr:from>
    <xdr:to>
      <xdr:col>17</xdr:col>
      <xdr:colOff>942975</xdr:colOff>
      <xdr:row>57</xdr:row>
      <xdr:rowOff>9525</xdr:rowOff>
    </xdr:to>
    <xdr:pic>
      <xdr:nvPicPr>
        <xdr:cNvPr id="12788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15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952500</xdr:colOff>
      <xdr:row>57</xdr:row>
      <xdr:rowOff>0</xdr:rowOff>
    </xdr:from>
    <xdr:to>
      <xdr:col>17</xdr:col>
      <xdr:colOff>962025</xdr:colOff>
      <xdr:row>57</xdr:row>
      <xdr:rowOff>9525</xdr:rowOff>
    </xdr:to>
    <xdr:pic>
      <xdr:nvPicPr>
        <xdr:cNvPr id="12789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34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971550</xdr:colOff>
      <xdr:row>57</xdr:row>
      <xdr:rowOff>0</xdr:rowOff>
    </xdr:from>
    <xdr:to>
      <xdr:col>17</xdr:col>
      <xdr:colOff>981075</xdr:colOff>
      <xdr:row>57</xdr:row>
      <xdr:rowOff>9525</xdr:rowOff>
    </xdr:to>
    <xdr:pic>
      <xdr:nvPicPr>
        <xdr:cNvPr id="12790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990600</xdr:colOff>
      <xdr:row>57</xdr:row>
      <xdr:rowOff>0</xdr:rowOff>
    </xdr:from>
    <xdr:to>
      <xdr:col>17</xdr:col>
      <xdr:colOff>1000125</xdr:colOff>
      <xdr:row>57</xdr:row>
      <xdr:rowOff>9525</xdr:rowOff>
    </xdr:to>
    <xdr:pic>
      <xdr:nvPicPr>
        <xdr:cNvPr id="12791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72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1009650</xdr:colOff>
      <xdr:row>57</xdr:row>
      <xdr:rowOff>0</xdr:rowOff>
    </xdr:from>
    <xdr:to>
      <xdr:col>17</xdr:col>
      <xdr:colOff>1019175</xdr:colOff>
      <xdr:row>57</xdr:row>
      <xdr:rowOff>9525</xdr:rowOff>
    </xdr:to>
    <xdr:pic>
      <xdr:nvPicPr>
        <xdr:cNvPr id="12792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91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1028700</xdr:colOff>
      <xdr:row>57</xdr:row>
      <xdr:rowOff>0</xdr:rowOff>
    </xdr:from>
    <xdr:to>
      <xdr:col>17</xdr:col>
      <xdr:colOff>1038225</xdr:colOff>
      <xdr:row>57</xdr:row>
      <xdr:rowOff>9525</xdr:rowOff>
    </xdr:to>
    <xdr:pic>
      <xdr:nvPicPr>
        <xdr:cNvPr id="12793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10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1047750</xdr:colOff>
      <xdr:row>57</xdr:row>
      <xdr:rowOff>0</xdr:rowOff>
    </xdr:from>
    <xdr:to>
      <xdr:col>17</xdr:col>
      <xdr:colOff>1057275</xdr:colOff>
      <xdr:row>57</xdr:row>
      <xdr:rowOff>9525</xdr:rowOff>
    </xdr:to>
    <xdr:pic>
      <xdr:nvPicPr>
        <xdr:cNvPr id="12794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299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1066800</xdr:colOff>
      <xdr:row>57</xdr:row>
      <xdr:rowOff>0</xdr:rowOff>
    </xdr:from>
    <xdr:to>
      <xdr:col>17</xdr:col>
      <xdr:colOff>1076325</xdr:colOff>
      <xdr:row>57</xdr:row>
      <xdr:rowOff>9525</xdr:rowOff>
    </xdr:to>
    <xdr:pic>
      <xdr:nvPicPr>
        <xdr:cNvPr id="12795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489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1085850</xdr:colOff>
      <xdr:row>57</xdr:row>
      <xdr:rowOff>0</xdr:rowOff>
    </xdr:from>
    <xdr:to>
      <xdr:col>17</xdr:col>
      <xdr:colOff>1095375</xdr:colOff>
      <xdr:row>57</xdr:row>
      <xdr:rowOff>9525</xdr:rowOff>
    </xdr:to>
    <xdr:pic>
      <xdr:nvPicPr>
        <xdr:cNvPr id="12796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680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1104900</xdr:colOff>
      <xdr:row>57</xdr:row>
      <xdr:rowOff>0</xdr:rowOff>
    </xdr:from>
    <xdr:to>
      <xdr:col>17</xdr:col>
      <xdr:colOff>1114425</xdr:colOff>
      <xdr:row>57</xdr:row>
      <xdr:rowOff>9525</xdr:rowOff>
    </xdr:to>
    <xdr:pic>
      <xdr:nvPicPr>
        <xdr:cNvPr id="12797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870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1123950</xdr:colOff>
      <xdr:row>57</xdr:row>
      <xdr:rowOff>0</xdr:rowOff>
    </xdr:from>
    <xdr:to>
      <xdr:col>17</xdr:col>
      <xdr:colOff>1133475</xdr:colOff>
      <xdr:row>57</xdr:row>
      <xdr:rowOff>9525</xdr:rowOff>
    </xdr:to>
    <xdr:pic>
      <xdr:nvPicPr>
        <xdr:cNvPr id="12798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061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1143000</xdr:colOff>
      <xdr:row>57</xdr:row>
      <xdr:rowOff>0</xdr:rowOff>
    </xdr:from>
    <xdr:to>
      <xdr:col>17</xdr:col>
      <xdr:colOff>1152525</xdr:colOff>
      <xdr:row>57</xdr:row>
      <xdr:rowOff>9525</xdr:rowOff>
    </xdr:to>
    <xdr:pic>
      <xdr:nvPicPr>
        <xdr:cNvPr id="12799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251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1162050</xdr:colOff>
      <xdr:row>57</xdr:row>
      <xdr:rowOff>0</xdr:rowOff>
    </xdr:from>
    <xdr:to>
      <xdr:col>17</xdr:col>
      <xdr:colOff>1171575</xdr:colOff>
      <xdr:row>57</xdr:row>
      <xdr:rowOff>9525</xdr:rowOff>
    </xdr:to>
    <xdr:pic>
      <xdr:nvPicPr>
        <xdr:cNvPr id="12800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442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1181100</xdr:colOff>
      <xdr:row>57</xdr:row>
      <xdr:rowOff>0</xdr:rowOff>
    </xdr:from>
    <xdr:to>
      <xdr:col>17</xdr:col>
      <xdr:colOff>1190625</xdr:colOff>
      <xdr:row>57</xdr:row>
      <xdr:rowOff>9525</xdr:rowOff>
    </xdr:to>
    <xdr:pic>
      <xdr:nvPicPr>
        <xdr:cNvPr id="12801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632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1200150</xdr:colOff>
      <xdr:row>57</xdr:row>
      <xdr:rowOff>0</xdr:rowOff>
    </xdr:from>
    <xdr:to>
      <xdr:col>17</xdr:col>
      <xdr:colOff>1209675</xdr:colOff>
      <xdr:row>57</xdr:row>
      <xdr:rowOff>9525</xdr:rowOff>
    </xdr:to>
    <xdr:pic>
      <xdr:nvPicPr>
        <xdr:cNvPr id="12802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1219200</xdr:colOff>
      <xdr:row>57</xdr:row>
      <xdr:rowOff>0</xdr:rowOff>
    </xdr:from>
    <xdr:to>
      <xdr:col>17</xdr:col>
      <xdr:colOff>1228725</xdr:colOff>
      <xdr:row>57</xdr:row>
      <xdr:rowOff>9525</xdr:rowOff>
    </xdr:to>
    <xdr:pic>
      <xdr:nvPicPr>
        <xdr:cNvPr id="12803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013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1238250</xdr:colOff>
      <xdr:row>57</xdr:row>
      <xdr:rowOff>0</xdr:rowOff>
    </xdr:from>
    <xdr:to>
      <xdr:col>17</xdr:col>
      <xdr:colOff>1247775</xdr:colOff>
      <xdr:row>57</xdr:row>
      <xdr:rowOff>9525</xdr:rowOff>
    </xdr:to>
    <xdr:pic>
      <xdr:nvPicPr>
        <xdr:cNvPr id="12804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204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1257300</xdr:colOff>
      <xdr:row>57</xdr:row>
      <xdr:rowOff>0</xdr:rowOff>
    </xdr:from>
    <xdr:to>
      <xdr:col>17</xdr:col>
      <xdr:colOff>1266825</xdr:colOff>
      <xdr:row>57</xdr:row>
      <xdr:rowOff>9525</xdr:rowOff>
    </xdr:to>
    <xdr:pic>
      <xdr:nvPicPr>
        <xdr:cNvPr id="12805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394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1276350</xdr:colOff>
      <xdr:row>57</xdr:row>
      <xdr:rowOff>0</xdr:rowOff>
    </xdr:from>
    <xdr:to>
      <xdr:col>17</xdr:col>
      <xdr:colOff>1285875</xdr:colOff>
      <xdr:row>57</xdr:row>
      <xdr:rowOff>9525</xdr:rowOff>
    </xdr:to>
    <xdr:pic>
      <xdr:nvPicPr>
        <xdr:cNvPr id="12806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1295400</xdr:colOff>
      <xdr:row>57</xdr:row>
      <xdr:rowOff>0</xdr:rowOff>
    </xdr:from>
    <xdr:to>
      <xdr:col>17</xdr:col>
      <xdr:colOff>1304925</xdr:colOff>
      <xdr:row>57</xdr:row>
      <xdr:rowOff>9525</xdr:rowOff>
    </xdr:to>
    <xdr:pic>
      <xdr:nvPicPr>
        <xdr:cNvPr id="12807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775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1314450</xdr:colOff>
      <xdr:row>57</xdr:row>
      <xdr:rowOff>0</xdr:rowOff>
    </xdr:from>
    <xdr:to>
      <xdr:col>17</xdr:col>
      <xdr:colOff>1323975</xdr:colOff>
      <xdr:row>57</xdr:row>
      <xdr:rowOff>9525</xdr:rowOff>
    </xdr:to>
    <xdr:pic>
      <xdr:nvPicPr>
        <xdr:cNvPr id="12808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966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1333500</xdr:colOff>
      <xdr:row>57</xdr:row>
      <xdr:rowOff>0</xdr:rowOff>
    </xdr:from>
    <xdr:to>
      <xdr:col>17</xdr:col>
      <xdr:colOff>1343025</xdr:colOff>
      <xdr:row>57</xdr:row>
      <xdr:rowOff>9525</xdr:rowOff>
    </xdr:to>
    <xdr:pic>
      <xdr:nvPicPr>
        <xdr:cNvPr id="12809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156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1352550</xdr:colOff>
      <xdr:row>57</xdr:row>
      <xdr:rowOff>0</xdr:rowOff>
    </xdr:from>
    <xdr:to>
      <xdr:col>17</xdr:col>
      <xdr:colOff>1362075</xdr:colOff>
      <xdr:row>57</xdr:row>
      <xdr:rowOff>9525</xdr:rowOff>
    </xdr:to>
    <xdr:pic>
      <xdr:nvPicPr>
        <xdr:cNvPr id="12810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347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1371600</xdr:colOff>
      <xdr:row>57</xdr:row>
      <xdr:rowOff>0</xdr:rowOff>
    </xdr:from>
    <xdr:to>
      <xdr:col>17</xdr:col>
      <xdr:colOff>1381125</xdr:colOff>
      <xdr:row>57</xdr:row>
      <xdr:rowOff>9525</xdr:rowOff>
    </xdr:to>
    <xdr:pic>
      <xdr:nvPicPr>
        <xdr:cNvPr id="12811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537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1390650</xdr:colOff>
      <xdr:row>57</xdr:row>
      <xdr:rowOff>0</xdr:rowOff>
    </xdr:from>
    <xdr:to>
      <xdr:col>17</xdr:col>
      <xdr:colOff>1400175</xdr:colOff>
      <xdr:row>57</xdr:row>
      <xdr:rowOff>9525</xdr:rowOff>
    </xdr:to>
    <xdr:pic>
      <xdr:nvPicPr>
        <xdr:cNvPr id="12812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7282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1409700</xdr:colOff>
      <xdr:row>57</xdr:row>
      <xdr:rowOff>0</xdr:rowOff>
    </xdr:from>
    <xdr:to>
      <xdr:col>18</xdr:col>
      <xdr:colOff>0</xdr:colOff>
      <xdr:row>57</xdr:row>
      <xdr:rowOff>9525</xdr:rowOff>
    </xdr:to>
    <xdr:pic>
      <xdr:nvPicPr>
        <xdr:cNvPr id="12813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91875" y="1085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814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815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816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817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818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819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820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821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822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823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824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825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826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827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828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829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830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831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832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833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834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835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836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837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838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839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840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841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842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843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844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845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846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847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848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849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850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851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852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853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854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855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856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857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858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859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860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861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862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863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864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865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866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867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868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869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870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871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872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873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874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875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876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877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878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879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880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881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882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883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884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885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886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887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888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889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890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891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892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893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894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895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896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897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898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899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900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901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2902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2903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2904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2905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2906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2907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2908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2909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2910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2911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2912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2913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2914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2915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2916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2917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2918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2919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2920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2921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2922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2923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2924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2925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2926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2927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2928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2929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2930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2931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2932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2933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2934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2935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2936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2937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2938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2939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76</xdr:row>
      <xdr:rowOff>0</xdr:rowOff>
    </xdr:from>
    <xdr:to>
      <xdr:col>17</xdr:col>
      <xdr:colOff>9525</xdr:colOff>
      <xdr:row>76</xdr:row>
      <xdr:rowOff>9525</xdr:rowOff>
    </xdr:to>
    <xdr:pic>
      <xdr:nvPicPr>
        <xdr:cNvPr id="12940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76</xdr:row>
      <xdr:rowOff>0</xdr:rowOff>
    </xdr:from>
    <xdr:to>
      <xdr:col>17</xdr:col>
      <xdr:colOff>28575</xdr:colOff>
      <xdr:row>76</xdr:row>
      <xdr:rowOff>9525</xdr:rowOff>
    </xdr:to>
    <xdr:pic>
      <xdr:nvPicPr>
        <xdr:cNvPr id="12941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76</xdr:row>
      <xdr:rowOff>0</xdr:rowOff>
    </xdr:from>
    <xdr:to>
      <xdr:col>17</xdr:col>
      <xdr:colOff>47625</xdr:colOff>
      <xdr:row>76</xdr:row>
      <xdr:rowOff>9525</xdr:rowOff>
    </xdr:to>
    <xdr:pic>
      <xdr:nvPicPr>
        <xdr:cNvPr id="12942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76</xdr:row>
      <xdr:rowOff>0</xdr:rowOff>
    </xdr:from>
    <xdr:to>
      <xdr:col>17</xdr:col>
      <xdr:colOff>66675</xdr:colOff>
      <xdr:row>76</xdr:row>
      <xdr:rowOff>9525</xdr:rowOff>
    </xdr:to>
    <xdr:pic>
      <xdr:nvPicPr>
        <xdr:cNvPr id="12943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76</xdr:row>
      <xdr:rowOff>0</xdr:rowOff>
    </xdr:from>
    <xdr:to>
      <xdr:col>17</xdr:col>
      <xdr:colOff>85725</xdr:colOff>
      <xdr:row>76</xdr:row>
      <xdr:rowOff>9525</xdr:rowOff>
    </xdr:to>
    <xdr:pic>
      <xdr:nvPicPr>
        <xdr:cNvPr id="12944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76</xdr:row>
      <xdr:rowOff>0</xdr:rowOff>
    </xdr:from>
    <xdr:to>
      <xdr:col>17</xdr:col>
      <xdr:colOff>104775</xdr:colOff>
      <xdr:row>76</xdr:row>
      <xdr:rowOff>9525</xdr:rowOff>
    </xdr:to>
    <xdr:pic>
      <xdr:nvPicPr>
        <xdr:cNvPr id="12945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76</xdr:row>
      <xdr:rowOff>0</xdr:rowOff>
    </xdr:from>
    <xdr:to>
      <xdr:col>17</xdr:col>
      <xdr:colOff>123825</xdr:colOff>
      <xdr:row>76</xdr:row>
      <xdr:rowOff>9525</xdr:rowOff>
    </xdr:to>
    <xdr:pic>
      <xdr:nvPicPr>
        <xdr:cNvPr id="12946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76</xdr:row>
      <xdr:rowOff>0</xdr:rowOff>
    </xdr:from>
    <xdr:to>
      <xdr:col>17</xdr:col>
      <xdr:colOff>142875</xdr:colOff>
      <xdr:row>76</xdr:row>
      <xdr:rowOff>9525</xdr:rowOff>
    </xdr:to>
    <xdr:pic>
      <xdr:nvPicPr>
        <xdr:cNvPr id="12947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76</xdr:row>
      <xdr:rowOff>0</xdr:rowOff>
    </xdr:from>
    <xdr:to>
      <xdr:col>17</xdr:col>
      <xdr:colOff>161925</xdr:colOff>
      <xdr:row>76</xdr:row>
      <xdr:rowOff>9525</xdr:rowOff>
    </xdr:to>
    <xdr:pic>
      <xdr:nvPicPr>
        <xdr:cNvPr id="12948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76</xdr:row>
      <xdr:rowOff>0</xdr:rowOff>
    </xdr:from>
    <xdr:to>
      <xdr:col>17</xdr:col>
      <xdr:colOff>180975</xdr:colOff>
      <xdr:row>76</xdr:row>
      <xdr:rowOff>9525</xdr:rowOff>
    </xdr:to>
    <xdr:pic>
      <xdr:nvPicPr>
        <xdr:cNvPr id="12949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76</xdr:row>
      <xdr:rowOff>0</xdr:rowOff>
    </xdr:from>
    <xdr:to>
      <xdr:col>17</xdr:col>
      <xdr:colOff>200025</xdr:colOff>
      <xdr:row>76</xdr:row>
      <xdr:rowOff>9525</xdr:rowOff>
    </xdr:to>
    <xdr:pic>
      <xdr:nvPicPr>
        <xdr:cNvPr id="12950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76</xdr:row>
      <xdr:rowOff>0</xdr:rowOff>
    </xdr:from>
    <xdr:to>
      <xdr:col>17</xdr:col>
      <xdr:colOff>219075</xdr:colOff>
      <xdr:row>76</xdr:row>
      <xdr:rowOff>9525</xdr:rowOff>
    </xdr:to>
    <xdr:pic>
      <xdr:nvPicPr>
        <xdr:cNvPr id="12951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76</xdr:row>
      <xdr:rowOff>0</xdr:rowOff>
    </xdr:from>
    <xdr:to>
      <xdr:col>17</xdr:col>
      <xdr:colOff>238125</xdr:colOff>
      <xdr:row>76</xdr:row>
      <xdr:rowOff>9525</xdr:rowOff>
    </xdr:to>
    <xdr:pic>
      <xdr:nvPicPr>
        <xdr:cNvPr id="12952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76</xdr:row>
      <xdr:rowOff>0</xdr:rowOff>
    </xdr:from>
    <xdr:to>
      <xdr:col>17</xdr:col>
      <xdr:colOff>257175</xdr:colOff>
      <xdr:row>76</xdr:row>
      <xdr:rowOff>9525</xdr:rowOff>
    </xdr:to>
    <xdr:pic>
      <xdr:nvPicPr>
        <xdr:cNvPr id="12953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76</xdr:row>
      <xdr:rowOff>0</xdr:rowOff>
    </xdr:from>
    <xdr:to>
      <xdr:col>17</xdr:col>
      <xdr:colOff>276225</xdr:colOff>
      <xdr:row>76</xdr:row>
      <xdr:rowOff>9525</xdr:rowOff>
    </xdr:to>
    <xdr:pic>
      <xdr:nvPicPr>
        <xdr:cNvPr id="12954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76</xdr:row>
      <xdr:rowOff>0</xdr:rowOff>
    </xdr:from>
    <xdr:to>
      <xdr:col>17</xdr:col>
      <xdr:colOff>295275</xdr:colOff>
      <xdr:row>76</xdr:row>
      <xdr:rowOff>9525</xdr:rowOff>
    </xdr:to>
    <xdr:pic>
      <xdr:nvPicPr>
        <xdr:cNvPr id="12955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76</xdr:row>
      <xdr:rowOff>0</xdr:rowOff>
    </xdr:from>
    <xdr:to>
      <xdr:col>17</xdr:col>
      <xdr:colOff>314325</xdr:colOff>
      <xdr:row>76</xdr:row>
      <xdr:rowOff>9525</xdr:rowOff>
    </xdr:to>
    <xdr:pic>
      <xdr:nvPicPr>
        <xdr:cNvPr id="12956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76</xdr:row>
      <xdr:rowOff>0</xdr:rowOff>
    </xdr:from>
    <xdr:to>
      <xdr:col>17</xdr:col>
      <xdr:colOff>333375</xdr:colOff>
      <xdr:row>76</xdr:row>
      <xdr:rowOff>9525</xdr:rowOff>
    </xdr:to>
    <xdr:pic>
      <xdr:nvPicPr>
        <xdr:cNvPr id="12957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76</xdr:row>
      <xdr:rowOff>0</xdr:rowOff>
    </xdr:from>
    <xdr:to>
      <xdr:col>17</xdr:col>
      <xdr:colOff>352425</xdr:colOff>
      <xdr:row>76</xdr:row>
      <xdr:rowOff>9525</xdr:rowOff>
    </xdr:to>
    <xdr:pic>
      <xdr:nvPicPr>
        <xdr:cNvPr id="12958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76</xdr:row>
      <xdr:rowOff>0</xdr:rowOff>
    </xdr:from>
    <xdr:to>
      <xdr:col>17</xdr:col>
      <xdr:colOff>371475</xdr:colOff>
      <xdr:row>76</xdr:row>
      <xdr:rowOff>9525</xdr:rowOff>
    </xdr:to>
    <xdr:pic>
      <xdr:nvPicPr>
        <xdr:cNvPr id="12959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76</xdr:row>
      <xdr:rowOff>0</xdr:rowOff>
    </xdr:from>
    <xdr:to>
      <xdr:col>17</xdr:col>
      <xdr:colOff>390525</xdr:colOff>
      <xdr:row>76</xdr:row>
      <xdr:rowOff>9525</xdr:rowOff>
    </xdr:to>
    <xdr:pic>
      <xdr:nvPicPr>
        <xdr:cNvPr id="12960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76</xdr:row>
      <xdr:rowOff>0</xdr:rowOff>
    </xdr:from>
    <xdr:to>
      <xdr:col>17</xdr:col>
      <xdr:colOff>409575</xdr:colOff>
      <xdr:row>76</xdr:row>
      <xdr:rowOff>9525</xdr:rowOff>
    </xdr:to>
    <xdr:pic>
      <xdr:nvPicPr>
        <xdr:cNvPr id="12961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76</xdr:row>
      <xdr:rowOff>0</xdr:rowOff>
    </xdr:from>
    <xdr:to>
      <xdr:col>17</xdr:col>
      <xdr:colOff>428625</xdr:colOff>
      <xdr:row>76</xdr:row>
      <xdr:rowOff>9525</xdr:rowOff>
    </xdr:to>
    <xdr:pic>
      <xdr:nvPicPr>
        <xdr:cNvPr id="12962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76</xdr:row>
      <xdr:rowOff>0</xdr:rowOff>
    </xdr:from>
    <xdr:to>
      <xdr:col>17</xdr:col>
      <xdr:colOff>447675</xdr:colOff>
      <xdr:row>76</xdr:row>
      <xdr:rowOff>9525</xdr:rowOff>
    </xdr:to>
    <xdr:pic>
      <xdr:nvPicPr>
        <xdr:cNvPr id="12963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76</xdr:row>
      <xdr:rowOff>0</xdr:rowOff>
    </xdr:from>
    <xdr:to>
      <xdr:col>17</xdr:col>
      <xdr:colOff>466725</xdr:colOff>
      <xdr:row>76</xdr:row>
      <xdr:rowOff>9525</xdr:rowOff>
    </xdr:to>
    <xdr:pic>
      <xdr:nvPicPr>
        <xdr:cNvPr id="12964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76</xdr:row>
      <xdr:rowOff>0</xdr:rowOff>
    </xdr:from>
    <xdr:to>
      <xdr:col>17</xdr:col>
      <xdr:colOff>485775</xdr:colOff>
      <xdr:row>76</xdr:row>
      <xdr:rowOff>9525</xdr:rowOff>
    </xdr:to>
    <xdr:pic>
      <xdr:nvPicPr>
        <xdr:cNvPr id="12965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76</xdr:row>
      <xdr:rowOff>0</xdr:rowOff>
    </xdr:from>
    <xdr:to>
      <xdr:col>17</xdr:col>
      <xdr:colOff>504825</xdr:colOff>
      <xdr:row>76</xdr:row>
      <xdr:rowOff>9525</xdr:rowOff>
    </xdr:to>
    <xdr:pic>
      <xdr:nvPicPr>
        <xdr:cNvPr id="12966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76</xdr:row>
      <xdr:rowOff>0</xdr:rowOff>
    </xdr:from>
    <xdr:to>
      <xdr:col>17</xdr:col>
      <xdr:colOff>523875</xdr:colOff>
      <xdr:row>76</xdr:row>
      <xdr:rowOff>9525</xdr:rowOff>
    </xdr:to>
    <xdr:pic>
      <xdr:nvPicPr>
        <xdr:cNvPr id="12967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76</xdr:row>
      <xdr:rowOff>0</xdr:rowOff>
    </xdr:from>
    <xdr:to>
      <xdr:col>17</xdr:col>
      <xdr:colOff>542925</xdr:colOff>
      <xdr:row>76</xdr:row>
      <xdr:rowOff>9525</xdr:rowOff>
    </xdr:to>
    <xdr:pic>
      <xdr:nvPicPr>
        <xdr:cNvPr id="12968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76</xdr:row>
      <xdr:rowOff>0</xdr:rowOff>
    </xdr:from>
    <xdr:to>
      <xdr:col>17</xdr:col>
      <xdr:colOff>561975</xdr:colOff>
      <xdr:row>76</xdr:row>
      <xdr:rowOff>9525</xdr:rowOff>
    </xdr:to>
    <xdr:pic>
      <xdr:nvPicPr>
        <xdr:cNvPr id="12969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76</xdr:row>
      <xdr:rowOff>0</xdr:rowOff>
    </xdr:from>
    <xdr:to>
      <xdr:col>17</xdr:col>
      <xdr:colOff>581025</xdr:colOff>
      <xdr:row>76</xdr:row>
      <xdr:rowOff>9525</xdr:rowOff>
    </xdr:to>
    <xdr:pic>
      <xdr:nvPicPr>
        <xdr:cNvPr id="12970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76</xdr:row>
      <xdr:rowOff>0</xdr:rowOff>
    </xdr:from>
    <xdr:to>
      <xdr:col>17</xdr:col>
      <xdr:colOff>600075</xdr:colOff>
      <xdr:row>76</xdr:row>
      <xdr:rowOff>9525</xdr:rowOff>
    </xdr:to>
    <xdr:pic>
      <xdr:nvPicPr>
        <xdr:cNvPr id="12971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76</xdr:row>
      <xdr:rowOff>0</xdr:rowOff>
    </xdr:from>
    <xdr:to>
      <xdr:col>17</xdr:col>
      <xdr:colOff>619125</xdr:colOff>
      <xdr:row>76</xdr:row>
      <xdr:rowOff>9525</xdr:rowOff>
    </xdr:to>
    <xdr:pic>
      <xdr:nvPicPr>
        <xdr:cNvPr id="12972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76</xdr:row>
      <xdr:rowOff>0</xdr:rowOff>
    </xdr:from>
    <xdr:to>
      <xdr:col>17</xdr:col>
      <xdr:colOff>638175</xdr:colOff>
      <xdr:row>76</xdr:row>
      <xdr:rowOff>9525</xdr:rowOff>
    </xdr:to>
    <xdr:pic>
      <xdr:nvPicPr>
        <xdr:cNvPr id="12973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76</xdr:row>
      <xdr:rowOff>0</xdr:rowOff>
    </xdr:from>
    <xdr:to>
      <xdr:col>17</xdr:col>
      <xdr:colOff>657225</xdr:colOff>
      <xdr:row>76</xdr:row>
      <xdr:rowOff>9525</xdr:rowOff>
    </xdr:to>
    <xdr:pic>
      <xdr:nvPicPr>
        <xdr:cNvPr id="12974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76</xdr:row>
      <xdr:rowOff>0</xdr:rowOff>
    </xdr:from>
    <xdr:to>
      <xdr:col>17</xdr:col>
      <xdr:colOff>676275</xdr:colOff>
      <xdr:row>76</xdr:row>
      <xdr:rowOff>9525</xdr:rowOff>
    </xdr:to>
    <xdr:pic>
      <xdr:nvPicPr>
        <xdr:cNvPr id="12975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76</xdr:row>
      <xdr:rowOff>0</xdr:rowOff>
    </xdr:from>
    <xdr:to>
      <xdr:col>17</xdr:col>
      <xdr:colOff>695325</xdr:colOff>
      <xdr:row>76</xdr:row>
      <xdr:rowOff>9525</xdr:rowOff>
    </xdr:to>
    <xdr:pic>
      <xdr:nvPicPr>
        <xdr:cNvPr id="12976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76</xdr:row>
      <xdr:rowOff>0</xdr:rowOff>
    </xdr:from>
    <xdr:to>
      <xdr:col>17</xdr:col>
      <xdr:colOff>714375</xdr:colOff>
      <xdr:row>76</xdr:row>
      <xdr:rowOff>9525</xdr:rowOff>
    </xdr:to>
    <xdr:pic>
      <xdr:nvPicPr>
        <xdr:cNvPr id="12977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76</xdr:row>
      <xdr:rowOff>0</xdr:rowOff>
    </xdr:from>
    <xdr:to>
      <xdr:col>17</xdr:col>
      <xdr:colOff>733425</xdr:colOff>
      <xdr:row>76</xdr:row>
      <xdr:rowOff>9525</xdr:rowOff>
    </xdr:to>
    <xdr:pic>
      <xdr:nvPicPr>
        <xdr:cNvPr id="12978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4780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17</xdr:col>
      <xdr:colOff>9525</xdr:colOff>
      <xdr:row>77</xdr:row>
      <xdr:rowOff>9525</xdr:rowOff>
    </xdr:to>
    <xdr:pic>
      <xdr:nvPicPr>
        <xdr:cNvPr id="129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77</xdr:row>
      <xdr:rowOff>0</xdr:rowOff>
    </xdr:from>
    <xdr:to>
      <xdr:col>17</xdr:col>
      <xdr:colOff>28575</xdr:colOff>
      <xdr:row>77</xdr:row>
      <xdr:rowOff>9525</xdr:rowOff>
    </xdr:to>
    <xdr:pic>
      <xdr:nvPicPr>
        <xdr:cNvPr id="129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77</xdr:row>
      <xdr:rowOff>0</xdr:rowOff>
    </xdr:from>
    <xdr:to>
      <xdr:col>17</xdr:col>
      <xdr:colOff>47625</xdr:colOff>
      <xdr:row>77</xdr:row>
      <xdr:rowOff>9525</xdr:rowOff>
    </xdr:to>
    <xdr:pic>
      <xdr:nvPicPr>
        <xdr:cNvPr id="129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77</xdr:row>
      <xdr:rowOff>0</xdr:rowOff>
    </xdr:from>
    <xdr:to>
      <xdr:col>17</xdr:col>
      <xdr:colOff>66675</xdr:colOff>
      <xdr:row>77</xdr:row>
      <xdr:rowOff>9525</xdr:rowOff>
    </xdr:to>
    <xdr:pic>
      <xdr:nvPicPr>
        <xdr:cNvPr id="129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77</xdr:row>
      <xdr:rowOff>0</xdr:rowOff>
    </xdr:from>
    <xdr:to>
      <xdr:col>17</xdr:col>
      <xdr:colOff>85725</xdr:colOff>
      <xdr:row>77</xdr:row>
      <xdr:rowOff>9525</xdr:rowOff>
    </xdr:to>
    <xdr:pic>
      <xdr:nvPicPr>
        <xdr:cNvPr id="129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77</xdr:row>
      <xdr:rowOff>0</xdr:rowOff>
    </xdr:from>
    <xdr:to>
      <xdr:col>17</xdr:col>
      <xdr:colOff>104775</xdr:colOff>
      <xdr:row>77</xdr:row>
      <xdr:rowOff>9525</xdr:rowOff>
    </xdr:to>
    <xdr:pic>
      <xdr:nvPicPr>
        <xdr:cNvPr id="129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77</xdr:row>
      <xdr:rowOff>0</xdr:rowOff>
    </xdr:from>
    <xdr:to>
      <xdr:col>17</xdr:col>
      <xdr:colOff>123825</xdr:colOff>
      <xdr:row>77</xdr:row>
      <xdr:rowOff>9525</xdr:rowOff>
    </xdr:to>
    <xdr:pic>
      <xdr:nvPicPr>
        <xdr:cNvPr id="129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77</xdr:row>
      <xdr:rowOff>0</xdr:rowOff>
    </xdr:from>
    <xdr:to>
      <xdr:col>17</xdr:col>
      <xdr:colOff>142875</xdr:colOff>
      <xdr:row>77</xdr:row>
      <xdr:rowOff>9525</xdr:rowOff>
    </xdr:to>
    <xdr:pic>
      <xdr:nvPicPr>
        <xdr:cNvPr id="129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77</xdr:row>
      <xdr:rowOff>0</xdr:rowOff>
    </xdr:from>
    <xdr:to>
      <xdr:col>17</xdr:col>
      <xdr:colOff>161925</xdr:colOff>
      <xdr:row>77</xdr:row>
      <xdr:rowOff>9525</xdr:rowOff>
    </xdr:to>
    <xdr:pic>
      <xdr:nvPicPr>
        <xdr:cNvPr id="129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77</xdr:row>
      <xdr:rowOff>0</xdr:rowOff>
    </xdr:from>
    <xdr:to>
      <xdr:col>17</xdr:col>
      <xdr:colOff>180975</xdr:colOff>
      <xdr:row>77</xdr:row>
      <xdr:rowOff>9525</xdr:rowOff>
    </xdr:to>
    <xdr:pic>
      <xdr:nvPicPr>
        <xdr:cNvPr id="129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77</xdr:row>
      <xdr:rowOff>0</xdr:rowOff>
    </xdr:from>
    <xdr:to>
      <xdr:col>17</xdr:col>
      <xdr:colOff>200025</xdr:colOff>
      <xdr:row>77</xdr:row>
      <xdr:rowOff>9525</xdr:rowOff>
    </xdr:to>
    <xdr:pic>
      <xdr:nvPicPr>
        <xdr:cNvPr id="129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77</xdr:row>
      <xdr:rowOff>0</xdr:rowOff>
    </xdr:from>
    <xdr:to>
      <xdr:col>17</xdr:col>
      <xdr:colOff>219075</xdr:colOff>
      <xdr:row>77</xdr:row>
      <xdr:rowOff>9525</xdr:rowOff>
    </xdr:to>
    <xdr:pic>
      <xdr:nvPicPr>
        <xdr:cNvPr id="129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77</xdr:row>
      <xdr:rowOff>0</xdr:rowOff>
    </xdr:from>
    <xdr:to>
      <xdr:col>17</xdr:col>
      <xdr:colOff>238125</xdr:colOff>
      <xdr:row>77</xdr:row>
      <xdr:rowOff>9525</xdr:rowOff>
    </xdr:to>
    <xdr:pic>
      <xdr:nvPicPr>
        <xdr:cNvPr id="129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77</xdr:row>
      <xdr:rowOff>0</xdr:rowOff>
    </xdr:from>
    <xdr:to>
      <xdr:col>17</xdr:col>
      <xdr:colOff>257175</xdr:colOff>
      <xdr:row>77</xdr:row>
      <xdr:rowOff>9525</xdr:rowOff>
    </xdr:to>
    <xdr:pic>
      <xdr:nvPicPr>
        <xdr:cNvPr id="129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77</xdr:row>
      <xdr:rowOff>0</xdr:rowOff>
    </xdr:from>
    <xdr:to>
      <xdr:col>17</xdr:col>
      <xdr:colOff>276225</xdr:colOff>
      <xdr:row>77</xdr:row>
      <xdr:rowOff>9525</xdr:rowOff>
    </xdr:to>
    <xdr:pic>
      <xdr:nvPicPr>
        <xdr:cNvPr id="129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77</xdr:row>
      <xdr:rowOff>0</xdr:rowOff>
    </xdr:from>
    <xdr:to>
      <xdr:col>17</xdr:col>
      <xdr:colOff>295275</xdr:colOff>
      <xdr:row>77</xdr:row>
      <xdr:rowOff>9525</xdr:rowOff>
    </xdr:to>
    <xdr:pic>
      <xdr:nvPicPr>
        <xdr:cNvPr id="129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77</xdr:row>
      <xdr:rowOff>0</xdr:rowOff>
    </xdr:from>
    <xdr:to>
      <xdr:col>17</xdr:col>
      <xdr:colOff>314325</xdr:colOff>
      <xdr:row>77</xdr:row>
      <xdr:rowOff>9525</xdr:rowOff>
    </xdr:to>
    <xdr:pic>
      <xdr:nvPicPr>
        <xdr:cNvPr id="129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77</xdr:row>
      <xdr:rowOff>0</xdr:rowOff>
    </xdr:from>
    <xdr:to>
      <xdr:col>17</xdr:col>
      <xdr:colOff>333375</xdr:colOff>
      <xdr:row>77</xdr:row>
      <xdr:rowOff>9525</xdr:rowOff>
    </xdr:to>
    <xdr:pic>
      <xdr:nvPicPr>
        <xdr:cNvPr id="129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77</xdr:row>
      <xdr:rowOff>0</xdr:rowOff>
    </xdr:from>
    <xdr:to>
      <xdr:col>17</xdr:col>
      <xdr:colOff>352425</xdr:colOff>
      <xdr:row>77</xdr:row>
      <xdr:rowOff>9525</xdr:rowOff>
    </xdr:to>
    <xdr:pic>
      <xdr:nvPicPr>
        <xdr:cNvPr id="129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77</xdr:row>
      <xdr:rowOff>0</xdr:rowOff>
    </xdr:from>
    <xdr:to>
      <xdr:col>17</xdr:col>
      <xdr:colOff>371475</xdr:colOff>
      <xdr:row>77</xdr:row>
      <xdr:rowOff>9525</xdr:rowOff>
    </xdr:to>
    <xdr:pic>
      <xdr:nvPicPr>
        <xdr:cNvPr id="129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77</xdr:row>
      <xdr:rowOff>0</xdr:rowOff>
    </xdr:from>
    <xdr:to>
      <xdr:col>17</xdr:col>
      <xdr:colOff>390525</xdr:colOff>
      <xdr:row>77</xdr:row>
      <xdr:rowOff>9525</xdr:rowOff>
    </xdr:to>
    <xdr:pic>
      <xdr:nvPicPr>
        <xdr:cNvPr id="129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77</xdr:row>
      <xdr:rowOff>0</xdr:rowOff>
    </xdr:from>
    <xdr:to>
      <xdr:col>17</xdr:col>
      <xdr:colOff>409575</xdr:colOff>
      <xdr:row>77</xdr:row>
      <xdr:rowOff>9525</xdr:rowOff>
    </xdr:to>
    <xdr:pic>
      <xdr:nvPicPr>
        <xdr:cNvPr id="130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77</xdr:row>
      <xdr:rowOff>0</xdr:rowOff>
    </xdr:from>
    <xdr:to>
      <xdr:col>17</xdr:col>
      <xdr:colOff>428625</xdr:colOff>
      <xdr:row>77</xdr:row>
      <xdr:rowOff>9525</xdr:rowOff>
    </xdr:to>
    <xdr:pic>
      <xdr:nvPicPr>
        <xdr:cNvPr id="130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77</xdr:row>
      <xdr:rowOff>0</xdr:rowOff>
    </xdr:from>
    <xdr:to>
      <xdr:col>17</xdr:col>
      <xdr:colOff>447675</xdr:colOff>
      <xdr:row>77</xdr:row>
      <xdr:rowOff>9525</xdr:rowOff>
    </xdr:to>
    <xdr:pic>
      <xdr:nvPicPr>
        <xdr:cNvPr id="130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77</xdr:row>
      <xdr:rowOff>0</xdr:rowOff>
    </xdr:from>
    <xdr:to>
      <xdr:col>17</xdr:col>
      <xdr:colOff>466725</xdr:colOff>
      <xdr:row>77</xdr:row>
      <xdr:rowOff>9525</xdr:rowOff>
    </xdr:to>
    <xdr:pic>
      <xdr:nvPicPr>
        <xdr:cNvPr id="130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77</xdr:row>
      <xdr:rowOff>0</xdr:rowOff>
    </xdr:from>
    <xdr:to>
      <xdr:col>17</xdr:col>
      <xdr:colOff>485775</xdr:colOff>
      <xdr:row>77</xdr:row>
      <xdr:rowOff>9525</xdr:rowOff>
    </xdr:to>
    <xdr:pic>
      <xdr:nvPicPr>
        <xdr:cNvPr id="130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77</xdr:row>
      <xdr:rowOff>0</xdr:rowOff>
    </xdr:from>
    <xdr:to>
      <xdr:col>17</xdr:col>
      <xdr:colOff>504825</xdr:colOff>
      <xdr:row>77</xdr:row>
      <xdr:rowOff>9525</xdr:rowOff>
    </xdr:to>
    <xdr:pic>
      <xdr:nvPicPr>
        <xdr:cNvPr id="130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77</xdr:row>
      <xdr:rowOff>0</xdr:rowOff>
    </xdr:from>
    <xdr:to>
      <xdr:col>17</xdr:col>
      <xdr:colOff>523875</xdr:colOff>
      <xdr:row>77</xdr:row>
      <xdr:rowOff>9525</xdr:rowOff>
    </xdr:to>
    <xdr:pic>
      <xdr:nvPicPr>
        <xdr:cNvPr id="130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77</xdr:row>
      <xdr:rowOff>0</xdr:rowOff>
    </xdr:from>
    <xdr:to>
      <xdr:col>17</xdr:col>
      <xdr:colOff>542925</xdr:colOff>
      <xdr:row>77</xdr:row>
      <xdr:rowOff>9525</xdr:rowOff>
    </xdr:to>
    <xdr:pic>
      <xdr:nvPicPr>
        <xdr:cNvPr id="130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77</xdr:row>
      <xdr:rowOff>0</xdr:rowOff>
    </xdr:from>
    <xdr:to>
      <xdr:col>17</xdr:col>
      <xdr:colOff>561975</xdr:colOff>
      <xdr:row>77</xdr:row>
      <xdr:rowOff>9525</xdr:rowOff>
    </xdr:to>
    <xdr:pic>
      <xdr:nvPicPr>
        <xdr:cNvPr id="130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77</xdr:row>
      <xdr:rowOff>0</xdr:rowOff>
    </xdr:from>
    <xdr:to>
      <xdr:col>17</xdr:col>
      <xdr:colOff>581025</xdr:colOff>
      <xdr:row>77</xdr:row>
      <xdr:rowOff>9525</xdr:rowOff>
    </xdr:to>
    <xdr:pic>
      <xdr:nvPicPr>
        <xdr:cNvPr id="130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77</xdr:row>
      <xdr:rowOff>0</xdr:rowOff>
    </xdr:from>
    <xdr:to>
      <xdr:col>17</xdr:col>
      <xdr:colOff>600075</xdr:colOff>
      <xdr:row>77</xdr:row>
      <xdr:rowOff>9525</xdr:rowOff>
    </xdr:to>
    <xdr:pic>
      <xdr:nvPicPr>
        <xdr:cNvPr id="130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77</xdr:row>
      <xdr:rowOff>0</xdr:rowOff>
    </xdr:from>
    <xdr:to>
      <xdr:col>17</xdr:col>
      <xdr:colOff>619125</xdr:colOff>
      <xdr:row>77</xdr:row>
      <xdr:rowOff>9525</xdr:rowOff>
    </xdr:to>
    <xdr:pic>
      <xdr:nvPicPr>
        <xdr:cNvPr id="13011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77</xdr:row>
      <xdr:rowOff>0</xdr:rowOff>
    </xdr:from>
    <xdr:to>
      <xdr:col>17</xdr:col>
      <xdr:colOff>638175</xdr:colOff>
      <xdr:row>77</xdr:row>
      <xdr:rowOff>9525</xdr:rowOff>
    </xdr:to>
    <xdr:pic>
      <xdr:nvPicPr>
        <xdr:cNvPr id="13012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77</xdr:row>
      <xdr:rowOff>0</xdr:rowOff>
    </xdr:from>
    <xdr:to>
      <xdr:col>17</xdr:col>
      <xdr:colOff>657225</xdr:colOff>
      <xdr:row>77</xdr:row>
      <xdr:rowOff>9525</xdr:rowOff>
    </xdr:to>
    <xdr:pic>
      <xdr:nvPicPr>
        <xdr:cNvPr id="13013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77</xdr:row>
      <xdr:rowOff>0</xdr:rowOff>
    </xdr:from>
    <xdr:to>
      <xdr:col>17</xdr:col>
      <xdr:colOff>676275</xdr:colOff>
      <xdr:row>77</xdr:row>
      <xdr:rowOff>9525</xdr:rowOff>
    </xdr:to>
    <xdr:pic>
      <xdr:nvPicPr>
        <xdr:cNvPr id="13014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77</xdr:row>
      <xdr:rowOff>0</xdr:rowOff>
    </xdr:from>
    <xdr:to>
      <xdr:col>17</xdr:col>
      <xdr:colOff>695325</xdr:colOff>
      <xdr:row>77</xdr:row>
      <xdr:rowOff>9525</xdr:rowOff>
    </xdr:to>
    <xdr:pic>
      <xdr:nvPicPr>
        <xdr:cNvPr id="13015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77</xdr:row>
      <xdr:rowOff>0</xdr:rowOff>
    </xdr:from>
    <xdr:to>
      <xdr:col>17</xdr:col>
      <xdr:colOff>714375</xdr:colOff>
      <xdr:row>77</xdr:row>
      <xdr:rowOff>9525</xdr:rowOff>
    </xdr:to>
    <xdr:pic>
      <xdr:nvPicPr>
        <xdr:cNvPr id="13016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77</xdr:row>
      <xdr:rowOff>0</xdr:rowOff>
    </xdr:from>
    <xdr:to>
      <xdr:col>17</xdr:col>
      <xdr:colOff>733425</xdr:colOff>
      <xdr:row>77</xdr:row>
      <xdr:rowOff>9525</xdr:rowOff>
    </xdr:to>
    <xdr:pic>
      <xdr:nvPicPr>
        <xdr:cNvPr id="13017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77</xdr:row>
      <xdr:rowOff>0</xdr:rowOff>
    </xdr:from>
    <xdr:to>
      <xdr:col>17</xdr:col>
      <xdr:colOff>752475</xdr:colOff>
      <xdr:row>77</xdr:row>
      <xdr:rowOff>9525</xdr:rowOff>
    </xdr:to>
    <xdr:pic>
      <xdr:nvPicPr>
        <xdr:cNvPr id="13018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4668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3019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3020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3021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3022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3023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3024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3025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3026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3027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3028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3029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3030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3031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3032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3033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3034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3035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3036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3037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3038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3039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3040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3041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3042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3043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3044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3045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3046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3047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3048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3049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3050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3051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3052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3053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3054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3055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3056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3057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3058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3059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3060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3061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3062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3063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3064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3065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3066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3067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3068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3069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3070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3071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3072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3073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3074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3075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3076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3077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3078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3079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3080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3081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3082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3083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3084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3085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3086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3087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3088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3089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3090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3091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3092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3093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3094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3095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3096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3097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3098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3099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0</xdr:colOff>
      <xdr:row>733</xdr:row>
      <xdr:rowOff>0</xdr:rowOff>
    </xdr:from>
    <xdr:to>
      <xdr:col>17</xdr:col>
      <xdr:colOff>9525</xdr:colOff>
      <xdr:row>733</xdr:row>
      <xdr:rowOff>9525</xdr:rowOff>
    </xdr:to>
    <xdr:pic>
      <xdr:nvPicPr>
        <xdr:cNvPr id="13100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82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</xdr:colOff>
      <xdr:row>733</xdr:row>
      <xdr:rowOff>0</xdr:rowOff>
    </xdr:from>
    <xdr:to>
      <xdr:col>17</xdr:col>
      <xdr:colOff>28575</xdr:colOff>
      <xdr:row>733</xdr:row>
      <xdr:rowOff>9525</xdr:rowOff>
    </xdr:to>
    <xdr:pic>
      <xdr:nvPicPr>
        <xdr:cNvPr id="13101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01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</xdr:colOff>
      <xdr:row>733</xdr:row>
      <xdr:rowOff>0</xdr:rowOff>
    </xdr:from>
    <xdr:to>
      <xdr:col>17</xdr:col>
      <xdr:colOff>47625</xdr:colOff>
      <xdr:row>733</xdr:row>
      <xdr:rowOff>9525</xdr:rowOff>
    </xdr:to>
    <xdr:pic>
      <xdr:nvPicPr>
        <xdr:cNvPr id="13102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20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</xdr:colOff>
      <xdr:row>733</xdr:row>
      <xdr:rowOff>0</xdr:rowOff>
    </xdr:from>
    <xdr:to>
      <xdr:col>17</xdr:col>
      <xdr:colOff>66675</xdr:colOff>
      <xdr:row>733</xdr:row>
      <xdr:rowOff>9525</xdr:rowOff>
    </xdr:to>
    <xdr:pic>
      <xdr:nvPicPr>
        <xdr:cNvPr id="13103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39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</xdr:colOff>
      <xdr:row>733</xdr:row>
      <xdr:rowOff>0</xdr:rowOff>
    </xdr:from>
    <xdr:to>
      <xdr:col>17</xdr:col>
      <xdr:colOff>85725</xdr:colOff>
      <xdr:row>733</xdr:row>
      <xdr:rowOff>9525</xdr:rowOff>
    </xdr:to>
    <xdr:pic>
      <xdr:nvPicPr>
        <xdr:cNvPr id="13104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58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95250</xdr:colOff>
      <xdr:row>733</xdr:row>
      <xdr:rowOff>0</xdr:rowOff>
    </xdr:from>
    <xdr:to>
      <xdr:col>17</xdr:col>
      <xdr:colOff>104775</xdr:colOff>
      <xdr:row>733</xdr:row>
      <xdr:rowOff>9525</xdr:rowOff>
    </xdr:to>
    <xdr:pic>
      <xdr:nvPicPr>
        <xdr:cNvPr id="13105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77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114300</xdr:colOff>
      <xdr:row>733</xdr:row>
      <xdr:rowOff>0</xdr:rowOff>
    </xdr:from>
    <xdr:to>
      <xdr:col>17</xdr:col>
      <xdr:colOff>123825</xdr:colOff>
      <xdr:row>733</xdr:row>
      <xdr:rowOff>9525</xdr:rowOff>
    </xdr:to>
    <xdr:pic>
      <xdr:nvPicPr>
        <xdr:cNvPr id="13106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96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133350</xdr:colOff>
      <xdr:row>733</xdr:row>
      <xdr:rowOff>0</xdr:rowOff>
    </xdr:from>
    <xdr:to>
      <xdr:col>17</xdr:col>
      <xdr:colOff>142875</xdr:colOff>
      <xdr:row>733</xdr:row>
      <xdr:rowOff>9525</xdr:rowOff>
    </xdr:to>
    <xdr:pic>
      <xdr:nvPicPr>
        <xdr:cNvPr id="13107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15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152400</xdr:colOff>
      <xdr:row>733</xdr:row>
      <xdr:rowOff>0</xdr:rowOff>
    </xdr:from>
    <xdr:to>
      <xdr:col>17</xdr:col>
      <xdr:colOff>161925</xdr:colOff>
      <xdr:row>733</xdr:row>
      <xdr:rowOff>9525</xdr:rowOff>
    </xdr:to>
    <xdr:pic>
      <xdr:nvPicPr>
        <xdr:cNvPr id="13108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34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171450</xdr:colOff>
      <xdr:row>733</xdr:row>
      <xdr:rowOff>0</xdr:rowOff>
    </xdr:from>
    <xdr:to>
      <xdr:col>17</xdr:col>
      <xdr:colOff>180975</xdr:colOff>
      <xdr:row>733</xdr:row>
      <xdr:rowOff>9525</xdr:rowOff>
    </xdr:to>
    <xdr:pic>
      <xdr:nvPicPr>
        <xdr:cNvPr id="13109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53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190500</xdr:colOff>
      <xdr:row>733</xdr:row>
      <xdr:rowOff>0</xdr:rowOff>
    </xdr:from>
    <xdr:to>
      <xdr:col>17</xdr:col>
      <xdr:colOff>200025</xdr:colOff>
      <xdr:row>733</xdr:row>
      <xdr:rowOff>9525</xdr:rowOff>
    </xdr:to>
    <xdr:pic>
      <xdr:nvPicPr>
        <xdr:cNvPr id="13110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209550</xdr:colOff>
      <xdr:row>733</xdr:row>
      <xdr:rowOff>0</xdr:rowOff>
    </xdr:from>
    <xdr:to>
      <xdr:col>17</xdr:col>
      <xdr:colOff>219075</xdr:colOff>
      <xdr:row>733</xdr:row>
      <xdr:rowOff>9525</xdr:rowOff>
    </xdr:to>
    <xdr:pic>
      <xdr:nvPicPr>
        <xdr:cNvPr id="13111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91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228600</xdr:colOff>
      <xdr:row>733</xdr:row>
      <xdr:rowOff>0</xdr:rowOff>
    </xdr:from>
    <xdr:to>
      <xdr:col>17</xdr:col>
      <xdr:colOff>238125</xdr:colOff>
      <xdr:row>733</xdr:row>
      <xdr:rowOff>9525</xdr:rowOff>
    </xdr:to>
    <xdr:pic>
      <xdr:nvPicPr>
        <xdr:cNvPr id="13112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0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247650</xdr:colOff>
      <xdr:row>733</xdr:row>
      <xdr:rowOff>0</xdr:rowOff>
    </xdr:from>
    <xdr:to>
      <xdr:col>17</xdr:col>
      <xdr:colOff>257175</xdr:colOff>
      <xdr:row>733</xdr:row>
      <xdr:rowOff>9525</xdr:rowOff>
    </xdr:to>
    <xdr:pic>
      <xdr:nvPicPr>
        <xdr:cNvPr id="13113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29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266700</xdr:colOff>
      <xdr:row>733</xdr:row>
      <xdr:rowOff>0</xdr:rowOff>
    </xdr:from>
    <xdr:to>
      <xdr:col>17</xdr:col>
      <xdr:colOff>276225</xdr:colOff>
      <xdr:row>733</xdr:row>
      <xdr:rowOff>9525</xdr:rowOff>
    </xdr:to>
    <xdr:pic>
      <xdr:nvPicPr>
        <xdr:cNvPr id="13114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48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285750</xdr:colOff>
      <xdr:row>733</xdr:row>
      <xdr:rowOff>0</xdr:rowOff>
    </xdr:from>
    <xdr:to>
      <xdr:col>17</xdr:col>
      <xdr:colOff>295275</xdr:colOff>
      <xdr:row>733</xdr:row>
      <xdr:rowOff>9525</xdr:rowOff>
    </xdr:to>
    <xdr:pic>
      <xdr:nvPicPr>
        <xdr:cNvPr id="13115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67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304800</xdr:colOff>
      <xdr:row>733</xdr:row>
      <xdr:rowOff>0</xdr:rowOff>
    </xdr:from>
    <xdr:to>
      <xdr:col>17</xdr:col>
      <xdr:colOff>314325</xdr:colOff>
      <xdr:row>733</xdr:row>
      <xdr:rowOff>9525</xdr:rowOff>
    </xdr:to>
    <xdr:pic>
      <xdr:nvPicPr>
        <xdr:cNvPr id="13116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86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323850</xdr:colOff>
      <xdr:row>733</xdr:row>
      <xdr:rowOff>0</xdr:rowOff>
    </xdr:from>
    <xdr:to>
      <xdr:col>17</xdr:col>
      <xdr:colOff>333375</xdr:colOff>
      <xdr:row>733</xdr:row>
      <xdr:rowOff>9525</xdr:rowOff>
    </xdr:to>
    <xdr:pic>
      <xdr:nvPicPr>
        <xdr:cNvPr id="13117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06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342900</xdr:colOff>
      <xdr:row>733</xdr:row>
      <xdr:rowOff>0</xdr:rowOff>
    </xdr:from>
    <xdr:to>
      <xdr:col>17</xdr:col>
      <xdr:colOff>352425</xdr:colOff>
      <xdr:row>733</xdr:row>
      <xdr:rowOff>9525</xdr:rowOff>
    </xdr:to>
    <xdr:pic>
      <xdr:nvPicPr>
        <xdr:cNvPr id="13118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25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361950</xdr:colOff>
      <xdr:row>733</xdr:row>
      <xdr:rowOff>0</xdr:rowOff>
    </xdr:from>
    <xdr:to>
      <xdr:col>17</xdr:col>
      <xdr:colOff>371475</xdr:colOff>
      <xdr:row>733</xdr:row>
      <xdr:rowOff>9525</xdr:rowOff>
    </xdr:to>
    <xdr:pic>
      <xdr:nvPicPr>
        <xdr:cNvPr id="13119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381000</xdr:colOff>
      <xdr:row>733</xdr:row>
      <xdr:rowOff>0</xdr:rowOff>
    </xdr:from>
    <xdr:to>
      <xdr:col>17</xdr:col>
      <xdr:colOff>390525</xdr:colOff>
      <xdr:row>733</xdr:row>
      <xdr:rowOff>9525</xdr:rowOff>
    </xdr:to>
    <xdr:pic>
      <xdr:nvPicPr>
        <xdr:cNvPr id="13120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631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400050</xdr:colOff>
      <xdr:row>733</xdr:row>
      <xdr:rowOff>0</xdr:rowOff>
    </xdr:from>
    <xdr:to>
      <xdr:col>17</xdr:col>
      <xdr:colOff>409575</xdr:colOff>
      <xdr:row>733</xdr:row>
      <xdr:rowOff>9525</xdr:rowOff>
    </xdr:to>
    <xdr:pic>
      <xdr:nvPicPr>
        <xdr:cNvPr id="13121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822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419100</xdr:colOff>
      <xdr:row>733</xdr:row>
      <xdr:rowOff>0</xdr:rowOff>
    </xdr:from>
    <xdr:to>
      <xdr:col>17</xdr:col>
      <xdr:colOff>428625</xdr:colOff>
      <xdr:row>733</xdr:row>
      <xdr:rowOff>9525</xdr:rowOff>
    </xdr:to>
    <xdr:pic>
      <xdr:nvPicPr>
        <xdr:cNvPr id="13122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012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438150</xdr:colOff>
      <xdr:row>733</xdr:row>
      <xdr:rowOff>0</xdr:rowOff>
    </xdr:from>
    <xdr:to>
      <xdr:col>17</xdr:col>
      <xdr:colOff>447675</xdr:colOff>
      <xdr:row>733</xdr:row>
      <xdr:rowOff>9525</xdr:rowOff>
    </xdr:to>
    <xdr:pic>
      <xdr:nvPicPr>
        <xdr:cNvPr id="13123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203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457200</xdr:colOff>
      <xdr:row>733</xdr:row>
      <xdr:rowOff>0</xdr:rowOff>
    </xdr:from>
    <xdr:to>
      <xdr:col>17</xdr:col>
      <xdr:colOff>466725</xdr:colOff>
      <xdr:row>733</xdr:row>
      <xdr:rowOff>9525</xdr:rowOff>
    </xdr:to>
    <xdr:pic>
      <xdr:nvPicPr>
        <xdr:cNvPr id="13124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393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476250</xdr:colOff>
      <xdr:row>733</xdr:row>
      <xdr:rowOff>0</xdr:rowOff>
    </xdr:from>
    <xdr:to>
      <xdr:col>17</xdr:col>
      <xdr:colOff>485775</xdr:colOff>
      <xdr:row>733</xdr:row>
      <xdr:rowOff>9525</xdr:rowOff>
    </xdr:to>
    <xdr:pic>
      <xdr:nvPicPr>
        <xdr:cNvPr id="13125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584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495300</xdr:colOff>
      <xdr:row>733</xdr:row>
      <xdr:rowOff>0</xdr:rowOff>
    </xdr:from>
    <xdr:to>
      <xdr:col>17</xdr:col>
      <xdr:colOff>504825</xdr:colOff>
      <xdr:row>733</xdr:row>
      <xdr:rowOff>9525</xdr:rowOff>
    </xdr:to>
    <xdr:pic>
      <xdr:nvPicPr>
        <xdr:cNvPr id="13126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774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514350</xdr:colOff>
      <xdr:row>733</xdr:row>
      <xdr:rowOff>0</xdr:rowOff>
    </xdr:from>
    <xdr:to>
      <xdr:col>17</xdr:col>
      <xdr:colOff>523875</xdr:colOff>
      <xdr:row>733</xdr:row>
      <xdr:rowOff>9525</xdr:rowOff>
    </xdr:to>
    <xdr:pic>
      <xdr:nvPicPr>
        <xdr:cNvPr id="13127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965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533400</xdr:colOff>
      <xdr:row>733</xdr:row>
      <xdr:rowOff>0</xdr:rowOff>
    </xdr:from>
    <xdr:to>
      <xdr:col>17</xdr:col>
      <xdr:colOff>542925</xdr:colOff>
      <xdr:row>733</xdr:row>
      <xdr:rowOff>9525</xdr:rowOff>
    </xdr:to>
    <xdr:pic>
      <xdr:nvPicPr>
        <xdr:cNvPr id="13128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155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552450</xdr:colOff>
      <xdr:row>733</xdr:row>
      <xdr:rowOff>0</xdr:rowOff>
    </xdr:from>
    <xdr:to>
      <xdr:col>17</xdr:col>
      <xdr:colOff>561975</xdr:colOff>
      <xdr:row>733</xdr:row>
      <xdr:rowOff>9525</xdr:rowOff>
    </xdr:to>
    <xdr:pic>
      <xdr:nvPicPr>
        <xdr:cNvPr id="13129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346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571500</xdr:colOff>
      <xdr:row>733</xdr:row>
      <xdr:rowOff>0</xdr:rowOff>
    </xdr:from>
    <xdr:to>
      <xdr:col>17</xdr:col>
      <xdr:colOff>581025</xdr:colOff>
      <xdr:row>733</xdr:row>
      <xdr:rowOff>9525</xdr:rowOff>
    </xdr:to>
    <xdr:pic>
      <xdr:nvPicPr>
        <xdr:cNvPr id="13130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536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590550</xdr:colOff>
      <xdr:row>733</xdr:row>
      <xdr:rowOff>0</xdr:rowOff>
    </xdr:from>
    <xdr:to>
      <xdr:col>17</xdr:col>
      <xdr:colOff>600075</xdr:colOff>
      <xdr:row>733</xdr:row>
      <xdr:rowOff>9525</xdr:rowOff>
    </xdr:to>
    <xdr:pic>
      <xdr:nvPicPr>
        <xdr:cNvPr id="13131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727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609600</xdr:colOff>
      <xdr:row>733</xdr:row>
      <xdr:rowOff>0</xdr:rowOff>
    </xdr:from>
    <xdr:to>
      <xdr:col>17</xdr:col>
      <xdr:colOff>619125</xdr:colOff>
      <xdr:row>733</xdr:row>
      <xdr:rowOff>9525</xdr:rowOff>
    </xdr:to>
    <xdr:pic>
      <xdr:nvPicPr>
        <xdr:cNvPr id="13132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3917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628650</xdr:colOff>
      <xdr:row>733</xdr:row>
      <xdr:rowOff>0</xdr:rowOff>
    </xdr:from>
    <xdr:to>
      <xdr:col>17</xdr:col>
      <xdr:colOff>638175</xdr:colOff>
      <xdr:row>733</xdr:row>
      <xdr:rowOff>9525</xdr:rowOff>
    </xdr:to>
    <xdr:pic>
      <xdr:nvPicPr>
        <xdr:cNvPr id="13133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108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647700</xdr:colOff>
      <xdr:row>733</xdr:row>
      <xdr:rowOff>0</xdr:rowOff>
    </xdr:from>
    <xdr:to>
      <xdr:col>17</xdr:col>
      <xdr:colOff>657225</xdr:colOff>
      <xdr:row>733</xdr:row>
      <xdr:rowOff>9525</xdr:rowOff>
    </xdr:to>
    <xdr:pic>
      <xdr:nvPicPr>
        <xdr:cNvPr id="13134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298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666750</xdr:colOff>
      <xdr:row>733</xdr:row>
      <xdr:rowOff>0</xdr:rowOff>
    </xdr:from>
    <xdr:to>
      <xdr:col>17</xdr:col>
      <xdr:colOff>676275</xdr:colOff>
      <xdr:row>733</xdr:row>
      <xdr:rowOff>9525</xdr:rowOff>
    </xdr:to>
    <xdr:pic>
      <xdr:nvPicPr>
        <xdr:cNvPr id="13135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489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685800</xdr:colOff>
      <xdr:row>733</xdr:row>
      <xdr:rowOff>0</xdr:rowOff>
    </xdr:from>
    <xdr:to>
      <xdr:col>17</xdr:col>
      <xdr:colOff>695325</xdr:colOff>
      <xdr:row>733</xdr:row>
      <xdr:rowOff>9525</xdr:rowOff>
    </xdr:to>
    <xdr:pic>
      <xdr:nvPicPr>
        <xdr:cNvPr id="13136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79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704850</xdr:colOff>
      <xdr:row>733</xdr:row>
      <xdr:rowOff>0</xdr:rowOff>
    </xdr:from>
    <xdr:to>
      <xdr:col>17</xdr:col>
      <xdr:colOff>714375</xdr:colOff>
      <xdr:row>733</xdr:row>
      <xdr:rowOff>9525</xdr:rowOff>
    </xdr:to>
    <xdr:pic>
      <xdr:nvPicPr>
        <xdr:cNvPr id="13137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870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723900</xdr:colOff>
      <xdr:row>733</xdr:row>
      <xdr:rowOff>0</xdr:rowOff>
    </xdr:from>
    <xdr:to>
      <xdr:col>17</xdr:col>
      <xdr:colOff>733425</xdr:colOff>
      <xdr:row>733</xdr:row>
      <xdr:rowOff>9525</xdr:rowOff>
    </xdr:to>
    <xdr:pic>
      <xdr:nvPicPr>
        <xdr:cNvPr id="13138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0607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742950</xdr:colOff>
      <xdr:row>733</xdr:row>
      <xdr:rowOff>0</xdr:rowOff>
    </xdr:from>
    <xdr:to>
      <xdr:col>17</xdr:col>
      <xdr:colOff>752475</xdr:colOff>
      <xdr:row>733</xdr:row>
      <xdr:rowOff>9525</xdr:rowOff>
    </xdr:to>
    <xdr:pic>
      <xdr:nvPicPr>
        <xdr:cNvPr id="13139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25125" y="139636500"/>
          <a:ext cx="9525" cy="9525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762000</xdr:colOff>
      <xdr:row>733</xdr:row>
      <xdr:rowOff>0</xdr:rowOff>
    </xdr:from>
    <xdr:to>
      <xdr:col>17</xdr:col>
      <xdr:colOff>771525</xdr:colOff>
      <xdr:row>733</xdr:row>
      <xdr:rowOff>9525</xdr:rowOff>
    </xdr:to>
    <xdr:pic>
      <xdr:nvPicPr>
        <xdr:cNvPr id="13140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44175" y="139636500"/>
          <a:ext cx="9525" cy="95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luisc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N1888"/>
  <sheetViews>
    <sheetView topLeftCell="A1393" zoomScaleNormal="100" workbookViewId="0">
      <selection activeCell="D1430" sqref="D1430"/>
    </sheetView>
  </sheetViews>
  <sheetFormatPr defaultColWidth="9.7109375" defaultRowHeight="15"/>
  <cols>
    <col min="1" max="1" width="2.140625" style="3" bestFit="1" customWidth="1"/>
    <col min="2" max="2" width="13" style="3" customWidth="1"/>
    <col min="3" max="3" width="23.5703125" style="3" customWidth="1"/>
    <col min="4" max="4" width="63" style="7" customWidth="1"/>
    <col min="5" max="5" width="14.42578125" style="3" customWidth="1"/>
    <col min="6" max="6" width="22.7109375" style="3" customWidth="1"/>
    <col min="7" max="7" width="17.7109375" style="4" bestFit="1" customWidth="1"/>
    <col min="8" max="8" width="16.5703125" style="5" bestFit="1" customWidth="1"/>
    <col min="9" max="9" width="12.7109375" style="6" bestFit="1" customWidth="1"/>
    <col min="10" max="10" width="6.5703125" style="3" customWidth="1"/>
    <col min="11" max="11" width="40" style="3" customWidth="1"/>
    <col min="12" max="12" width="12.5703125" style="3" bestFit="1" customWidth="1"/>
    <col min="13" max="13" width="20.140625" style="3" bestFit="1" customWidth="1"/>
    <col min="14" max="16384" width="9.7109375" style="3"/>
  </cols>
  <sheetData>
    <row r="1" spans="1:14" s="1" customFormat="1">
      <c r="A1" s="15" t="s">
        <v>953</v>
      </c>
      <c r="B1" s="15" t="s">
        <v>954</v>
      </c>
      <c r="C1" s="28" t="s">
        <v>15665</v>
      </c>
      <c r="D1" s="15" t="s">
        <v>15666</v>
      </c>
      <c r="E1" s="15" t="s">
        <v>15667</v>
      </c>
      <c r="F1" s="24" t="s">
        <v>955</v>
      </c>
      <c r="G1" s="30" t="s">
        <v>956</v>
      </c>
      <c r="H1" s="31" t="s">
        <v>957</v>
      </c>
      <c r="I1" s="32" t="s">
        <v>7397</v>
      </c>
      <c r="J1" s="24" t="s">
        <v>15668</v>
      </c>
      <c r="K1" s="24" t="s">
        <v>959</v>
      </c>
      <c r="L1" s="1" t="s">
        <v>960</v>
      </c>
      <c r="M1" s="1" t="s">
        <v>961</v>
      </c>
      <c r="N1" s="29"/>
    </row>
    <row r="2" spans="1:14">
      <c r="A2" s="8"/>
      <c r="B2" s="3" t="s">
        <v>503</v>
      </c>
      <c r="C2" s="3" t="s">
        <v>1253</v>
      </c>
      <c r="D2" s="7" t="s">
        <v>12145</v>
      </c>
      <c r="E2" s="3" t="s">
        <v>8056</v>
      </c>
      <c r="F2" s="3" t="s">
        <v>502</v>
      </c>
      <c r="G2" s="3"/>
      <c r="J2" s="3" t="s">
        <v>965</v>
      </c>
      <c r="K2" s="3" t="s">
        <v>972</v>
      </c>
      <c r="L2" s="3" t="s">
        <v>3841</v>
      </c>
      <c r="M2" s="3" t="s">
        <v>8491</v>
      </c>
    </row>
    <row r="3" spans="1:14">
      <c r="A3" s="8"/>
      <c r="B3" s="3" t="s">
        <v>341</v>
      </c>
      <c r="C3" s="3" t="s">
        <v>1377</v>
      </c>
      <c r="D3" s="7" t="s">
        <v>12142</v>
      </c>
      <c r="E3" s="3" t="s">
        <v>8021</v>
      </c>
      <c r="F3" s="3" t="s">
        <v>3228</v>
      </c>
      <c r="G3" s="3"/>
      <c r="I3" s="10"/>
      <c r="J3" s="3" t="s">
        <v>965</v>
      </c>
      <c r="K3" s="3" t="s">
        <v>972</v>
      </c>
      <c r="L3" s="3" t="s">
        <v>3841</v>
      </c>
      <c r="M3" s="3" t="s">
        <v>8726</v>
      </c>
    </row>
    <row r="4" spans="1:14">
      <c r="A4" s="8"/>
      <c r="B4" s="3" t="s">
        <v>73</v>
      </c>
      <c r="C4" s="3" t="s">
        <v>1756</v>
      </c>
      <c r="D4" s="7" t="s">
        <v>4265</v>
      </c>
      <c r="E4" s="3" t="s">
        <v>72</v>
      </c>
      <c r="F4" s="3" t="s">
        <v>1925</v>
      </c>
      <c r="G4" s="3"/>
      <c r="J4" s="3" t="s">
        <v>965</v>
      </c>
      <c r="K4" s="3" t="s">
        <v>972</v>
      </c>
      <c r="L4" s="3" t="s">
        <v>3841</v>
      </c>
      <c r="M4" s="3" t="s">
        <v>8731</v>
      </c>
    </row>
    <row r="5" spans="1:14">
      <c r="A5" s="8"/>
      <c r="B5" s="3" t="s">
        <v>644</v>
      </c>
      <c r="C5" s="3" t="s">
        <v>1036</v>
      </c>
      <c r="D5" s="7" t="s">
        <v>12147</v>
      </c>
      <c r="E5" s="3" t="s">
        <v>645</v>
      </c>
      <c r="F5" s="3" t="s">
        <v>643</v>
      </c>
      <c r="G5" s="9"/>
      <c r="J5" s="3" t="s">
        <v>965</v>
      </c>
      <c r="K5" s="3" t="s">
        <v>972</v>
      </c>
      <c r="L5" s="3" t="s">
        <v>3841</v>
      </c>
      <c r="M5" s="3" t="s">
        <v>8750</v>
      </c>
    </row>
    <row r="6" spans="1:14">
      <c r="A6" s="8"/>
      <c r="B6" s="3" t="s">
        <v>745</v>
      </c>
      <c r="C6" s="3" t="s">
        <v>1336</v>
      </c>
      <c r="D6" s="7" t="s">
        <v>12146</v>
      </c>
      <c r="E6" s="3" t="s">
        <v>746</v>
      </c>
      <c r="F6" s="3" t="s">
        <v>744</v>
      </c>
      <c r="G6" s="3"/>
      <c r="J6" s="3" t="s">
        <v>965</v>
      </c>
      <c r="K6" s="3" t="s">
        <v>972</v>
      </c>
      <c r="L6" s="3" t="s">
        <v>3841</v>
      </c>
      <c r="M6" s="3" t="s">
        <v>8768</v>
      </c>
    </row>
    <row r="7" spans="1:14">
      <c r="A7" s="8"/>
      <c r="B7" s="3" t="s">
        <v>319</v>
      </c>
      <c r="C7" s="3" t="s">
        <v>1757</v>
      </c>
      <c r="D7" s="7" t="s">
        <v>4266</v>
      </c>
      <c r="E7" s="3" t="s">
        <v>318</v>
      </c>
      <c r="F7" s="3" t="s">
        <v>317</v>
      </c>
      <c r="G7" s="3"/>
      <c r="J7" s="3" t="s">
        <v>965</v>
      </c>
      <c r="K7" s="3" t="s">
        <v>972</v>
      </c>
      <c r="L7" s="3" t="s">
        <v>3841</v>
      </c>
      <c r="M7" s="3" t="s">
        <v>8867</v>
      </c>
    </row>
    <row r="8" spans="1:14">
      <c r="A8" s="8"/>
      <c r="B8" s="3" t="s">
        <v>11829</v>
      </c>
      <c r="C8" s="3" t="s">
        <v>11830</v>
      </c>
      <c r="D8" s="7" t="s">
        <v>11831</v>
      </c>
      <c r="E8" s="3" t="s">
        <v>11828</v>
      </c>
      <c r="F8" s="8"/>
      <c r="G8" s="3"/>
      <c r="I8" s="10"/>
      <c r="J8" s="3" t="s">
        <v>965</v>
      </c>
      <c r="K8" s="3" t="s">
        <v>972</v>
      </c>
      <c r="L8" s="3" t="s">
        <v>3841</v>
      </c>
      <c r="M8" s="3" t="s">
        <v>8889</v>
      </c>
    </row>
    <row r="9" spans="1:14">
      <c r="A9" s="8"/>
      <c r="B9" s="3" t="s">
        <v>889</v>
      </c>
      <c r="C9" s="3" t="s">
        <v>1254</v>
      </c>
      <c r="D9" s="7" t="s">
        <v>12144</v>
      </c>
      <c r="E9" s="3" t="s">
        <v>888</v>
      </c>
      <c r="F9" s="3" t="s">
        <v>1993</v>
      </c>
      <c r="G9" s="3"/>
      <c r="J9" s="3" t="s">
        <v>965</v>
      </c>
      <c r="K9" s="3" t="s">
        <v>972</v>
      </c>
      <c r="L9" s="3" t="s">
        <v>3841</v>
      </c>
      <c r="M9" s="3" t="s">
        <v>8998</v>
      </c>
    </row>
    <row r="10" spans="1:14">
      <c r="A10" s="8"/>
      <c r="B10" s="3" t="s">
        <v>385</v>
      </c>
      <c r="C10" s="3" t="s">
        <v>1144</v>
      </c>
      <c r="D10" s="7" t="s">
        <v>4261</v>
      </c>
      <c r="E10" s="3" t="s">
        <v>386</v>
      </c>
      <c r="F10" s="3" t="s">
        <v>384</v>
      </c>
      <c r="G10" s="3"/>
      <c r="J10" s="3" t="s">
        <v>965</v>
      </c>
      <c r="K10" s="3" t="s">
        <v>972</v>
      </c>
      <c r="L10" s="3" t="s">
        <v>3841</v>
      </c>
      <c r="M10" s="3" t="s">
        <v>12727</v>
      </c>
    </row>
    <row r="11" spans="1:14">
      <c r="A11" s="8"/>
      <c r="B11" s="3" t="s">
        <v>11827</v>
      </c>
      <c r="C11" s="3" t="s">
        <v>11826</v>
      </c>
      <c r="D11" s="7" t="s">
        <v>11824</v>
      </c>
      <c r="E11" s="3" t="s">
        <v>11825</v>
      </c>
      <c r="G11" s="3"/>
      <c r="I11" s="10"/>
      <c r="J11" s="3" t="s">
        <v>965</v>
      </c>
      <c r="K11" s="3" t="s">
        <v>972</v>
      </c>
      <c r="L11" s="3" t="s">
        <v>3841</v>
      </c>
      <c r="M11" s="3" t="s">
        <v>9062</v>
      </c>
    </row>
    <row r="12" spans="1:14">
      <c r="A12" s="8"/>
      <c r="B12" s="3" t="s">
        <v>65</v>
      </c>
      <c r="C12" s="3" t="s">
        <v>1238</v>
      </c>
      <c r="D12" s="7" t="s">
        <v>4262</v>
      </c>
      <c r="E12" s="3" t="s">
        <v>66</v>
      </c>
      <c r="F12" s="3" t="s">
        <v>64</v>
      </c>
      <c r="G12" s="3"/>
      <c r="J12" s="3" t="s">
        <v>965</v>
      </c>
      <c r="K12" s="3" t="s">
        <v>972</v>
      </c>
      <c r="L12" s="3" t="s">
        <v>3841</v>
      </c>
      <c r="M12" s="3" t="s">
        <v>9065</v>
      </c>
    </row>
    <row r="13" spans="1:14">
      <c r="A13" s="8"/>
      <c r="B13" s="3" t="s">
        <v>344</v>
      </c>
      <c r="C13" s="3" t="s">
        <v>1602</v>
      </c>
      <c r="D13" s="7" t="s">
        <v>12143</v>
      </c>
      <c r="E13" s="3" t="s">
        <v>343</v>
      </c>
      <c r="F13" s="3" t="s">
        <v>342</v>
      </c>
      <c r="G13" s="3"/>
      <c r="J13" s="3" t="s">
        <v>965</v>
      </c>
      <c r="K13" s="3" t="s">
        <v>972</v>
      </c>
      <c r="L13" s="3" t="s">
        <v>3841</v>
      </c>
      <c r="M13" s="3" t="s">
        <v>9070</v>
      </c>
    </row>
    <row r="14" spans="1:14">
      <c r="A14" s="8"/>
      <c r="B14" s="3" t="s">
        <v>62</v>
      </c>
      <c r="C14" s="3" t="s">
        <v>1338</v>
      </c>
      <c r="D14" s="7" t="s">
        <v>4263</v>
      </c>
      <c r="E14" s="3" t="s">
        <v>63</v>
      </c>
      <c r="F14" s="3" t="s">
        <v>3924</v>
      </c>
      <c r="G14" s="3"/>
      <c r="J14" s="3" t="s">
        <v>965</v>
      </c>
      <c r="K14" s="3" t="s">
        <v>972</v>
      </c>
      <c r="L14" s="3" t="s">
        <v>3841</v>
      </c>
      <c r="M14" s="3" t="s">
        <v>9074</v>
      </c>
    </row>
    <row r="15" spans="1:14">
      <c r="A15" s="2"/>
      <c r="B15" s="3" t="s">
        <v>12298</v>
      </c>
      <c r="C15" s="3" t="s">
        <v>12299</v>
      </c>
      <c r="D15" s="3" t="s">
        <v>12297</v>
      </c>
      <c r="E15" s="3" t="s">
        <v>12300</v>
      </c>
      <c r="F15" s="3" t="s">
        <v>12301</v>
      </c>
      <c r="J15" s="3" t="s">
        <v>965</v>
      </c>
      <c r="K15" s="3" t="s">
        <v>1249</v>
      </c>
      <c r="L15" s="3" t="s">
        <v>3841</v>
      </c>
      <c r="M15" s="3" t="s">
        <v>11364</v>
      </c>
    </row>
    <row r="16" spans="1:14">
      <c r="A16" s="8"/>
      <c r="B16" s="3" t="s">
        <v>181</v>
      </c>
      <c r="C16" s="3" t="s">
        <v>1339</v>
      </c>
      <c r="D16" s="7" t="s">
        <v>4345</v>
      </c>
      <c r="E16" s="3" t="s">
        <v>182</v>
      </c>
      <c r="F16" s="3" t="s">
        <v>180</v>
      </c>
      <c r="G16" s="3"/>
      <c r="J16" s="3" t="s">
        <v>965</v>
      </c>
      <c r="K16" s="3" t="s">
        <v>1249</v>
      </c>
      <c r="L16" s="3" t="s">
        <v>3841</v>
      </c>
      <c r="M16" s="3" t="s">
        <v>8447</v>
      </c>
    </row>
    <row r="17" spans="1:13">
      <c r="A17" s="8"/>
      <c r="B17" s="3" t="s">
        <v>11736</v>
      </c>
      <c r="C17" s="3" t="s">
        <v>11737</v>
      </c>
      <c r="D17" s="7" t="s">
        <v>12194</v>
      </c>
      <c r="E17" s="3" t="s">
        <v>11738</v>
      </c>
      <c r="J17" s="3" t="s">
        <v>965</v>
      </c>
      <c r="K17" s="3" t="s">
        <v>1249</v>
      </c>
      <c r="L17" s="3" t="s">
        <v>3841</v>
      </c>
      <c r="M17" s="3" t="s">
        <v>8448</v>
      </c>
    </row>
    <row r="18" spans="1:13">
      <c r="A18" s="8"/>
      <c r="B18" s="3" t="s">
        <v>480</v>
      </c>
      <c r="C18" s="3" t="s">
        <v>1529</v>
      </c>
      <c r="D18" s="7" t="s">
        <v>12189</v>
      </c>
      <c r="E18" s="3" t="s">
        <v>479</v>
      </c>
      <c r="F18" s="3" t="s">
        <v>478</v>
      </c>
      <c r="G18" s="3"/>
      <c r="J18" s="3" t="s">
        <v>965</v>
      </c>
      <c r="K18" s="3" t="s">
        <v>1249</v>
      </c>
      <c r="L18" s="3" t="s">
        <v>3841</v>
      </c>
      <c r="M18" s="3" t="s">
        <v>8449</v>
      </c>
    </row>
    <row r="19" spans="1:13">
      <c r="A19" s="8"/>
      <c r="B19" s="3" t="s">
        <v>57</v>
      </c>
      <c r="C19" s="3" t="s">
        <v>1344</v>
      </c>
      <c r="D19" s="7" t="s">
        <v>12191</v>
      </c>
      <c r="E19" s="3" t="s">
        <v>58</v>
      </c>
      <c r="F19" s="3" t="s">
        <v>1940</v>
      </c>
      <c r="G19" s="3"/>
      <c r="J19" s="3" t="s">
        <v>965</v>
      </c>
      <c r="K19" s="3" t="s">
        <v>1249</v>
      </c>
      <c r="L19" s="3" t="s">
        <v>3841</v>
      </c>
      <c r="M19" s="3" t="s">
        <v>12633</v>
      </c>
    </row>
    <row r="20" spans="1:13">
      <c r="A20" s="8"/>
      <c r="B20" s="3" t="s">
        <v>59</v>
      </c>
      <c r="C20" s="3" t="s">
        <v>1392</v>
      </c>
      <c r="D20" s="7" t="s">
        <v>12193</v>
      </c>
      <c r="E20" s="3" t="s">
        <v>58</v>
      </c>
      <c r="F20" s="3" t="s">
        <v>1940</v>
      </c>
      <c r="G20" s="3"/>
      <c r="J20" s="3" t="s">
        <v>965</v>
      </c>
      <c r="K20" s="3" t="s">
        <v>1249</v>
      </c>
      <c r="L20" s="3" t="s">
        <v>3841</v>
      </c>
      <c r="M20" s="3" t="s">
        <v>12634</v>
      </c>
    </row>
    <row r="21" spans="1:13">
      <c r="A21" s="8"/>
      <c r="B21" s="3" t="s">
        <v>603</v>
      </c>
      <c r="C21" s="3" t="s">
        <v>1391</v>
      </c>
      <c r="D21" s="7" t="s">
        <v>12192</v>
      </c>
      <c r="E21" s="3" t="s">
        <v>602</v>
      </c>
      <c r="F21" s="3" t="s">
        <v>3270</v>
      </c>
      <c r="G21" s="3"/>
      <c r="J21" s="3" t="s">
        <v>965</v>
      </c>
      <c r="K21" s="3" t="s">
        <v>1249</v>
      </c>
      <c r="L21" s="3" t="s">
        <v>3841</v>
      </c>
      <c r="M21" s="3" t="s">
        <v>12635</v>
      </c>
    </row>
    <row r="22" spans="1:13">
      <c r="A22" s="8"/>
      <c r="B22" s="3" t="s">
        <v>728</v>
      </c>
      <c r="C22" s="3" t="s">
        <v>1368</v>
      </c>
      <c r="D22" s="7" t="s">
        <v>4346</v>
      </c>
      <c r="E22" s="3" t="s">
        <v>729</v>
      </c>
      <c r="F22" s="3" t="s">
        <v>727</v>
      </c>
      <c r="G22" s="3"/>
      <c r="J22" s="3" t="s">
        <v>965</v>
      </c>
      <c r="K22" s="3" t="s">
        <v>1249</v>
      </c>
      <c r="L22" s="3" t="s">
        <v>3841</v>
      </c>
      <c r="M22" s="3" t="s">
        <v>8732</v>
      </c>
    </row>
    <row r="23" spans="1:13" ht="15.75" customHeight="1">
      <c r="A23" s="8"/>
      <c r="B23" s="3" t="s">
        <v>282</v>
      </c>
      <c r="C23" s="3" t="s">
        <v>1250</v>
      </c>
      <c r="D23" s="7" t="s">
        <v>4343</v>
      </c>
      <c r="E23" s="3" t="s">
        <v>283</v>
      </c>
      <c r="F23" s="3" t="s">
        <v>281</v>
      </c>
      <c r="G23" s="3"/>
      <c r="I23" s="10"/>
      <c r="J23" s="3" t="s">
        <v>965</v>
      </c>
      <c r="K23" s="3" t="s">
        <v>1249</v>
      </c>
      <c r="L23" s="3" t="s">
        <v>3841</v>
      </c>
      <c r="M23" s="3" t="s">
        <v>8734</v>
      </c>
    </row>
    <row r="24" spans="1:13">
      <c r="A24" s="2"/>
      <c r="B24" s="3" t="s">
        <v>12304</v>
      </c>
      <c r="C24" s="3" t="s">
        <v>12305</v>
      </c>
      <c r="D24" s="7" t="s">
        <v>12303</v>
      </c>
      <c r="E24" s="3" t="s">
        <v>12306</v>
      </c>
      <c r="G24" s="3"/>
      <c r="H24" s="7"/>
      <c r="I24" s="3"/>
      <c r="J24" s="3" t="s">
        <v>965</v>
      </c>
      <c r="K24" s="3" t="s">
        <v>1249</v>
      </c>
      <c r="L24" s="3" t="s">
        <v>3841</v>
      </c>
      <c r="M24" s="3" t="s">
        <v>8736</v>
      </c>
    </row>
    <row r="25" spans="1:13">
      <c r="A25" s="8"/>
      <c r="B25" s="3" t="s">
        <v>159</v>
      </c>
      <c r="C25" s="3" t="s">
        <v>1248</v>
      </c>
      <c r="D25" s="7" t="s">
        <v>4342</v>
      </c>
      <c r="E25" s="3" t="s">
        <v>160</v>
      </c>
      <c r="F25" s="3" t="s">
        <v>1939</v>
      </c>
      <c r="G25" s="3"/>
      <c r="J25" s="3" t="s">
        <v>965</v>
      </c>
      <c r="K25" s="3" t="s">
        <v>1249</v>
      </c>
      <c r="L25" s="3" t="s">
        <v>3841</v>
      </c>
      <c r="M25" s="3" t="s">
        <v>8795</v>
      </c>
    </row>
    <row r="26" spans="1:13">
      <c r="A26" s="8"/>
      <c r="B26" s="3" t="s">
        <v>164</v>
      </c>
      <c r="C26" s="3" t="s">
        <v>1434</v>
      </c>
      <c r="D26" s="7" t="s">
        <v>4347</v>
      </c>
      <c r="E26" s="3" t="s">
        <v>165</v>
      </c>
      <c r="F26" s="3" t="s">
        <v>2003</v>
      </c>
      <c r="G26" s="3"/>
      <c r="J26" s="3" t="s">
        <v>965</v>
      </c>
      <c r="K26" s="3" t="s">
        <v>1249</v>
      </c>
      <c r="L26" s="3" t="s">
        <v>3841</v>
      </c>
      <c r="M26" s="3" t="s">
        <v>12686</v>
      </c>
    </row>
    <row r="27" spans="1:13">
      <c r="A27" s="8"/>
      <c r="B27" s="3" t="s">
        <v>12000</v>
      </c>
      <c r="C27" s="3" t="s">
        <v>12003</v>
      </c>
      <c r="D27" s="7" t="s">
        <v>12001</v>
      </c>
      <c r="E27" s="3" t="s">
        <v>12002</v>
      </c>
      <c r="G27" s="3"/>
      <c r="J27" s="3" t="s">
        <v>965</v>
      </c>
      <c r="K27" s="3" t="s">
        <v>1249</v>
      </c>
      <c r="L27" s="3" t="s">
        <v>3841</v>
      </c>
      <c r="M27" s="3" t="s">
        <v>9061</v>
      </c>
    </row>
    <row r="28" spans="1:13">
      <c r="A28" s="8"/>
      <c r="B28" s="3" t="s">
        <v>828</v>
      </c>
      <c r="C28" s="3" t="s">
        <v>1251</v>
      </c>
      <c r="D28" s="7" t="s">
        <v>12190</v>
      </c>
      <c r="E28" s="3" t="s">
        <v>829</v>
      </c>
      <c r="F28" s="3" t="s">
        <v>3318</v>
      </c>
      <c r="G28" s="3"/>
      <c r="J28" s="3" t="s">
        <v>965</v>
      </c>
      <c r="K28" s="3" t="s">
        <v>1249</v>
      </c>
      <c r="L28" s="3" t="s">
        <v>3841</v>
      </c>
      <c r="M28" s="3" t="s">
        <v>9068</v>
      </c>
    </row>
    <row r="29" spans="1:13">
      <c r="A29" s="8"/>
      <c r="B29" s="3" t="s">
        <v>710</v>
      </c>
      <c r="C29" s="3" t="s">
        <v>1252</v>
      </c>
      <c r="D29" s="7" t="s">
        <v>4344</v>
      </c>
      <c r="E29" s="3" t="s">
        <v>3144</v>
      </c>
      <c r="F29" s="3" t="s">
        <v>708</v>
      </c>
      <c r="G29" s="3"/>
      <c r="J29" s="3" t="s">
        <v>965</v>
      </c>
      <c r="K29" s="3" t="s">
        <v>1249</v>
      </c>
      <c r="L29" s="3" t="s">
        <v>3841</v>
      </c>
      <c r="M29" s="3" t="s">
        <v>9075</v>
      </c>
    </row>
    <row r="30" spans="1:13">
      <c r="A30" s="8"/>
      <c r="C30" s="3" t="s">
        <v>7448</v>
      </c>
      <c r="D30" s="7" t="s">
        <v>7449</v>
      </c>
      <c r="G30" s="3"/>
      <c r="J30" s="3" t="s">
        <v>965</v>
      </c>
      <c r="K30" s="3" t="s">
        <v>1249</v>
      </c>
      <c r="L30" s="3" t="s">
        <v>3841</v>
      </c>
      <c r="M30" s="3" t="s">
        <v>15538</v>
      </c>
    </row>
    <row r="31" spans="1:13">
      <c r="A31" s="8"/>
      <c r="B31" s="3" t="s">
        <v>522</v>
      </c>
      <c r="C31" s="3" t="s">
        <v>1077</v>
      </c>
      <c r="D31" s="7" t="s">
        <v>12182</v>
      </c>
      <c r="E31" s="3" t="s">
        <v>523</v>
      </c>
      <c r="F31" s="11" t="s">
        <v>2769</v>
      </c>
      <c r="G31" s="3"/>
      <c r="J31" s="3" t="s">
        <v>1872</v>
      </c>
      <c r="K31" s="3" t="s">
        <v>1060</v>
      </c>
      <c r="L31" s="3" t="s">
        <v>3841</v>
      </c>
      <c r="M31" s="3" t="s">
        <v>8438</v>
      </c>
    </row>
    <row r="32" spans="1:13">
      <c r="A32" s="8"/>
      <c r="B32" s="3" t="s">
        <v>148</v>
      </c>
      <c r="C32" s="3" t="s">
        <v>1059</v>
      </c>
      <c r="D32" s="7" t="s">
        <v>12176</v>
      </c>
      <c r="E32" s="3" t="s">
        <v>147</v>
      </c>
      <c r="F32" s="3" t="s">
        <v>7986</v>
      </c>
      <c r="G32" s="3"/>
      <c r="J32" s="3" t="s">
        <v>965</v>
      </c>
      <c r="K32" s="3" t="s">
        <v>1060</v>
      </c>
      <c r="L32" s="3" t="s">
        <v>3841</v>
      </c>
      <c r="M32" s="3" t="s">
        <v>8442</v>
      </c>
    </row>
    <row r="33" spans="1:13">
      <c r="A33" s="8"/>
      <c r="B33" s="3" t="s">
        <v>11192</v>
      </c>
      <c r="C33" s="3" t="s">
        <v>1059</v>
      </c>
      <c r="D33" s="7" t="s">
        <v>12177</v>
      </c>
      <c r="E33" s="3" t="s">
        <v>147</v>
      </c>
      <c r="F33" s="3" t="s">
        <v>7984</v>
      </c>
      <c r="G33" s="3"/>
      <c r="J33" s="3" t="s">
        <v>1872</v>
      </c>
      <c r="K33" s="3" t="s">
        <v>1060</v>
      </c>
      <c r="L33" s="3" t="s">
        <v>3841</v>
      </c>
      <c r="M33" s="3" t="s">
        <v>8443</v>
      </c>
    </row>
    <row r="34" spans="1:13">
      <c r="A34" s="8"/>
      <c r="B34" s="3" t="s">
        <v>149</v>
      </c>
      <c r="C34" s="3" t="s">
        <v>1403</v>
      </c>
      <c r="D34" s="7" t="s">
        <v>7985</v>
      </c>
      <c r="E34" s="3" t="s">
        <v>147</v>
      </c>
      <c r="F34" s="3" t="s">
        <v>7986</v>
      </c>
      <c r="G34" s="3"/>
      <c r="J34" s="3" t="s">
        <v>965</v>
      </c>
      <c r="K34" s="3" t="s">
        <v>1060</v>
      </c>
      <c r="L34" s="3" t="s">
        <v>3841</v>
      </c>
      <c r="M34" s="3" t="s">
        <v>8444</v>
      </c>
    </row>
    <row r="35" spans="1:13">
      <c r="A35" s="8"/>
      <c r="B35" s="3" t="s">
        <v>149</v>
      </c>
      <c r="C35" s="3" t="s">
        <v>1403</v>
      </c>
      <c r="D35" s="7" t="s">
        <v>12175</v>
      </c>
      <c r="E35" s="3" t="s">
        <v>147</v>
      </c>
      <c r="F35" s="3" t="s">
        <v>7984</v>
      </c>
      <c r="G35" s="3"/>
      <c r="J35" s="3" t="s">
        <v>1872</v>
      </c>
      <c r="K35" s="3" t="s">
        <v>1060</v>
      </c>
      <c r="L35" s="3" t="s">
        <v>3841</v>
      </c>
      <c r="M35" s="3" t="s">
        <v>8445</v>
      </c>
    </row>
    <row r="36" spans="1:13">
      <c r="A36" s="8"/>
      <c r="B36" s="3" t="s">
        <v>563</v>
      </c>
      <c r="C36" s="3" t="s">
        <v>2962</v>
      </c>
      <c r="D36" s="7" t="s">
        <v>4094</v>
      </c>
      <c r="E36" s="3" t="s">
        <v>94</v>
      </c>
      <c r="F36" s="3" t="s">
        <v>562</v>
      </c>
      <c r="G36" s="3"/>
      <c r="J36" s="3" t="s">
        <v>1872</v>
      </c>
      <c r="K36" s="3" t="s">
        <v>1060</v>
      </c>
      <c r="L36" s="3" t="s">
        <v>3841</v>
      </c>
      <c r="M36" s="3" t="s">
        <v>8515</v>
      </c>
    </row>
    <row r="37" spans="1:13">
      <c r="A37" s="8"/>
      <c r="B37" s="3" t="s">
        <v>564</v>
      </c>
      <c r="C37" s="3" t="s">
        <v>2964</v>
      </c>
      <c r="D37" s="7" t="s">
        <v>4097</v>
      </c>
      <c r="E37" s="3" t="s">
        <v>94</v>
      </c>
      <c r="F37" s="3" t="s">
        <v>562</v>
      </c>
      <c r="G37" s="3"/>
      <c r="J37" s="3" t="s">
        <v>1872</v>
      </c>
      <c r="K37" s="3" t="s">
        <v>1060</v>
      </c>
      <c r="L37" s="3" t="s">
        <v>3841</v>
      </c>
      <c r="M37" s="3" t="s">
        <v>8516</v>
      </c>
    </row>
    <row r="38" spans="1:13">
      <c r="A38" s="8"/>
      <c r="B38" s="3" t="s">
        <v>450</v>
      </c>
      <c r="C38" s="3" t="s">
        <v>1838</v>
      </c>
      <c r="D38" s="7" t="s">
        <v>12178</v>
      </c>
      <c r="E38" s="3" t="s">
        <v>446</v>
      </c>
      <c r="F38" s="3" t="s">
        <v>445</v>
      </c>
      <c r="G38" s="3"/>
      <c r="J38" s="3" t="s">
        <v>1872</v>
      </c>
      <c r="K38" s="3" t="s">
        <v>1060</v>
      </c>
      <c r="L38" s="3" t="s">
        <v>3841</v>
      </c>
      <c r="M38" s="3" t="s">
        <v>8540</v>
      </c>
    </row>
    <row r="39" spans="1:13">
      <c r="A39" s="8"/>
      <c r="B39" s="3" t="s">
        <v>92</v>
      </c>
      <c r="C39" s="3" t="s">
        <v>1517</v>
      </c>
      <c r="D39" s="7" t="s">
        <v>4096</v>
      </c>
      <c r="E39" s="3" t="s">
        <v>93</v>
      </c>
      <c r="F39" s="3" t="s">
        <v>91</v>
      </c>
      <c r="G39" s="3"/>
      <c r="J39" s="3" t="s">
        <v>1872</v>
      </c>
      <c r="K39" s="3" t="s">
        <v>1060</v>
      </c>
      <c r="L39" s="3" t="s">
        <v>3841</v>
      </c>
      <c r="M39" s="3" t="s">
        <v>8597</v>
      </c>
    </row>
    <row r="40" spans="1:13">
      <c r="A40" s="8"/>
      <c r="B40" s="3" t="s">
        <v>884</v>
      </c>
      <c r="C40" s="3" t="s">
        <v>1079</v>
      </c>
      <c r="D40" s="7" t="s">
        <v>12171</v>
      </c>
      <c r="E40" s="3" t="s">
        <v>7218</v>
      </c>
      <c r="F40" s="3" t="s">
        <v>883</v>
      </c>
      <c r="G40" s="3"/>
      <c r="J40" s="3" t="s">
        <v>1872</v>
      </c>
      <c r="K40" s="3" t="s">
        <v>1060</v>
      </c>
      <c r="L40" s="3" t="s">
        <v>3841</v>
      </c>
      <c r="M40" s="3" t="s">
        <v>8612</v>
      </c>
    </row>
    <row r="41" spans="1:13">
      <c r="A41" s="8"/>
      <c r="B41" s="3" t="s">
        <v>884</v>
      </c>
      <c r="C41" s="3" t="s">
        <v>1079</v>
      </c>
      <c r="D41" s="7" t="s">
        <v>12172</v>
      </c>
      <c r="E41" s="3" t="s">
        <v>7218</v>
      </c>
      <c r="G41" s="3"/>
      <c r="J41" s="3" t="s">
        <v>1903</v>
      </c>
      <c r="K41" s="3" t="s">
        <v>1060</v>
      </c>
      <c r="L41" s="3" t="s">
        <v>3841</v>
      </c>
      <c r="M41" s="3" t="s">
        <v>8613</v>
      </c>
    </row>
    <row r="42" spans="1:13">
      <c r="A42" s="8"/>
      <c r="B42" s="3" t="s">
        <v>272</v>
      </c>
      <c r="C42" s="3" t="s">
        <v>1263</v>
      </c>
      <c r="D42" s="7" t="s">
        <v>12179</v>
      </c>
      <c r="E42" s="3" t="s">
        <v>273</v>
      </c>
      <c r="F42" s="3" t="s">
        <v>271</v>
      </c>
      <c r="G42" s="3"/>
      <c r="J42" s="3" t="s">
        <v>1872</v>
      </c>
      <c r="K42" s="3" t="s">
        <v>1060</v>
      </c>
      <c r="L42" s="3" t="s">
        <v>3841</v>
      </c>
      <c r="M42" s="3" t="s">
        <v>12734</v>
      </c>
    </row>
    <row r="43" spans="1:13">
      <c r="A43" s="8"/>
      <c r="B43" s="3" t="s">
        <v>272</v>
      </c>
      <c r="C43" s="3" t="s">
        <v>1263</v>
      </c>
      <c r="D43" s="7" t="s">
        <v>12180</v>
      </c>
      <c r="E43" s="3" t="s">
        <v>273</v>
      </c>
      <c r="F43" s="3" t="s">
        <v>271</v>
      </c>
      <c r="G43" s="3"/>
      <c r="J43" s="3" t="s">
        <v>965</v>
      </c>
      <c r="K43" s="3" t="s">
        <v>1060</v>
      </c>
      <c r="L43" s="3" t="s">
        <v>3841</v>
      </c>
      <c r="M43" s="3" t="s">
        <v>9021</v>
      </c>
    </row>
    <row r="44" spans="1:13">
      <c r="A44" s="8"/>
      <c r="B44" s="3" t="s">
        <v>323</v>
      </c>
      <c r="C44" s="3" t="s">
        <v>1318</v>
      </c>
      <c r="D44" s="7" t="s">
        <v>4095</v>
      </c>
      <c r="E44" s="3" t="s">
        <v>324</v>
      </c>
      <c r="F44" s="3" t="s">
        <v>1911</v>
      </c>
      <c r="G44" s="3"/>
      <c r="J44" s="3" t="s">
        <v>1872</v>
      </c>
      <c r="K44" s="3" t="s">
        <v>1060</v>
      </c>
      <c r="L44" s="3" t="s">
        <v>3841</v>
      </c>
      <c r="M44" s="3" t="s">
        <v>12737</v>
      </c>
    </row>
    <row r="45" spans="1:13">
      <c r="A45" s="8"/>
      <c r="B45" s="3" t="s">
        <v>323</v>
      </c>
      <c r="C45" s="3" t="s">
        <v>1318</v>
      </c>
      <c r="D45" s="7" t="s">
        <v>12173</v>
      </c>
      <c r="E45" s="3" t="s">
        <v>324</v>
      </c>
      <c r="F45" s="11"/>
      <c r="G45" s="3"/>
      <c r="J45" s="3" t="s">
        <v>1903</v>
      </c>
      <c r="K45" s="3" t="s">
        <v>1060</v>
      </c>
      <c r="L45" s="3" t="s">
        <v>3841</v>
      </c>
      <c r="M45" s="3" t="s">
        <v>12738</v>
      </c>
    </row>
    <row r="46" spans="1:13">
      <c r="A46" s="8"/>
      <c r="B46" s="3" t="s">
        <v>323</v>
      </c>
      <c r="C46" s="3" t="s">
        <v>1318</v>
      </c>
      <c r="D46" s="7" t="s">
        <v>12174</v>
      </c>
      <c r="E46" s="3" t="s">
        <v>324</v>
      </c>
      <c r="F46" s="11"/>
      <c r="G46" s="3"/>
      <c r="J46" s="3" t="s">
        <v>1903</v>
      </c>
      <c r="K46" s="3" t="s">
        <v>1060</v>
      </c>
      <c r="L46" s="3" t="s">
        <v>3841</v>
      </c>
      <c r="M46" s="3" t="s">
        <v>12739</v>
      </c>
    </row>
    <row r="47" spans="1:13">
      <c r="A47" s="8"/>
      <c r="B47" s="3" t="s">
        <v>60</v>
      </c>
      <c r="C47" s="3" t="s">
        <v>1096</v>
      </c>
      <c r="D47" s="7" t="s">
        <v>4093</v>
      </c>
      <c r="E47" s="3" t="s">
        <v>61</v>
      </c>
      <c r="F47" s="3" t="s">
        <v>1908</v>
      </c>
      <c r="G47" s="3"/>
      <c r="J47" s="3" t="s">
        <v>1872</v>
      </c>
      <c r="K47" s="3" t="s">
        <v>1060</v>
      </c>
      <c r="L47" s="3" t="s">
        <v>3841</v>
      </c>
      <c r="M47" s="3" t="s">
        <v>9132</v>
      </c>
    </row>
    <row r="48" spans="1:13">
      <c r="A48" s="8"/>
      <c r="B48" s="3" t="s">
        <v>522</v>
      </c>
      <c r="C48" s="3" t="s">
        <v>1077</v>
      </c>
      <c r="D48" s="7" t="s">
        <v>12181</v>
      </c>
      <c r="F48" s="3" t="s">
        <v>2770</v>
      </c>
      <c r="G48" s="3"/>
      <c r="J48" s="3" t="s">
        <v>965</v>
      </c>
      <c r="K48" s="3" t="s">
        <v>1060</v>
      </c>
      <c r="L48" s="3" t="s">
        <v>3841</v>
      </c>
      <c r="M48" s="3" t="s">
        <v>9176</v>
      </c>
    </row>
    <row r="49" spans="1:13">
      <c r="A49" s="8"/>
      <c r="B49" s="3" t="s">
        <v>522</v>
      </c>
      <c r="C49" s="3" t="s">
        <v>1077</v>
      </c>
      <c r="D49" s="7" t="s">
        <v>12186</v>
      </c>
      <c r="E49" s="3" t="s">
        <v>523</v>
      </c>
      <c r="F49" s="3" t="s">
        <v>2770</v>
      </c>
      <c r="G49" s="3"/>
      <c r="J49" s="3" t="s">
        <v>1903</v>
      </c>
      <c r="K49" s="3" t="s">
        <v>973</v>
      </c>
      <c r="L49" s="3" t="s">
        <v>3841</v>
      </c>
      <c r="M49" s="3" t="s">
        <v>8439</v>
      </c>
    </row>
    <row r="50" spans="1:13">
      <c r="A50" s="8"/>
      <c r="B50" s="3" t="s">
        <v>11471</v>
      </c>
      <c r="C50" s="3" t="s">
        <v>11472</v>
      </c>
      <c r="D50" s="7" t="s">
        <v>12188</v>
      </c>
      <c r="E50" s="3" t="s">
        <v>11473</v>
      </c>
      <c r="J50" s="3" t="s">
        <v>965</v>
      </c>
      <c r="K50" s="3" t="s">
        <v>973</v>
      </c>
      <c r="L50" s="3" t="s">
        <v>3841</v>
      </c>
      <c r="M50" s="3" t="s">
        <v>8466</v>
      </c>
    </row>
    <row r="51" spans="1:13">
      <c r="A51" s="8"/>
      <c r="B51" s="3" t="s">
        <v>1122</v>
      </c>
      <c r="C51" s="3" t="s">
        <v>1123</v>
      </c>
      <c r="D51" s="7" t="s">
        <v>12196</v>
      </c>
      <c r="E51" s="3" t="s">
        <v>1124</v>
      </c>
      <c r="F51" s="3" t="s">
        <v>7229</v>
      </c>
      <c r="G51" s="3"/>
      <c r="J51" s="3" t="s">
        <v>965</v>
      </c>
      <c r="K51" s="3" t="s">
        <v>973</v>
      </c>
      <c r="L51" s="3" t="s">
        <v>3841</v>
      </c>
      <c r="M51" s="3" t="s">
        <v>12521</v>
      </c>
    </row>
    <row r="52" spans="1:13">
      <c r="A52" s="8"/>
      <c r="B52" s="3" t="s">
        <v>11475</v>
      </c>
      <c r="C52" s="3" t="s">
        <v>11474</v>
      </c>
      <c r="D52" s="7" t="s">
        <v>11470</v>
      </c>
      <c r="E52" s="3" t="s">
        <v>11476</v>
      </c>
      <c r="J52" s="3" t="s">
        <v>965</v>
      </c>
      <c r="K52" s="3" t="s">
        <v>973</v>
      </c>
      <c r="L52" s="3" t="s">
        <v>3841</v>
      </c>
      <c r="M52" s="3" t="s">
        <v>8494</v>
      </c>
    </row>
    <row r="53" spans="1:13">
      <c r="A53" s="8"/>
      <c r="B53" s="3" t="s">
        <v>725</v>
      </c>
      <c r="C53" s="3" t="s">
        <v>1107</v>
      </c>
      <c r="D53" s="7" t="s">
        <v>12187</v>
      </c>
      <c r="E53" s="3" t="s">
        <v>726</v>
      </c>
      <c r="F53" s="3" t="s">
        <v>724</v>
      </c>
      <c r="G53" s="3"/>
      <c r="J53" s="3" t="s">
        <v>1903</v>
      </c>
      <c r="K53" s="3" t="s">
        <v>973</v>
      </c>
      <c r="L53" s="3" t="s">
        <v>3841</v>
      </c>
      <c r="M53" s="3" t="s">
        <v>9002</v>
      </c>
    </row>
    <row r="54" spans="1:13">
      <c r="A54" s="2"/>
      <c r="B54" s="3" t="s">
        <v>725</v>
      </c>
      <c r="C54" s="3" t="s">
        <v>1107</v>
      </c>
      <c r="D54" s="7" t="s">
        <v>12029</v>
      </c>
      <c r="E54" s="3" t="s">
        <v>726</v>
      </c>
      <c r="F54" s="3" t="s">
        <v>724</v>
      </c>
      <c r="G54" s="3"/>
      <c r="H54" s="3"/>
      <c r="J54" s="3" t="s">
        <v>965</v>
      </c>
      <c r="K54" s="3" t="s">
        <v>973</v>
      </c>
      <c r="L54" s="3" t="s">
        <v>3841</v>
      </c>
      <c r="M54" s="3" t="s">
        <v>9003</v>
      </c>
    </row>
    <row r="55" spans="1:13">
      <c r="A55" s="8"/>
      <c r="B55" s="3" t="s">
        <v>572</v>
      </c>
      <c r="C55" s="3" t="s">
        <v>1173</v>
      </c>
      <c r="D55" s="7" t="s">
        <v>12167</v>
      </c>
      <c r="E55" s="3" t="s">
        <v>8055</v>
      </c>
      <c r="F55" s="11" t="s">
        <v>571</v>
      </c>
      <c r="G55" s="3"/>
      <c r="J55" s="3" t="s">
        <v>1872</v>
      </c>
      <c r="K55" s="3" t="s">
        <v>1035</v>
      </c>
      <c r="L55" s="3" t="s">
        <v>3841</v>
      </c>
      <c r="M55" s="3" t="s">
        <v>11357</v>
      </c>
    </row>
    <row r="56" spans="1:13">
      <c r="A56" s="8"/>
      <c r="B56" s="3" t="s">
        <v>1174</v>
      </c>
      <c r="C56" s="3" t="s">
        <v>1173</v>
      </c>
      <c r="D56" s="7" t="s">
        <v>12392</v>
      </c>
      <c r="E56" s="3" t="s">
        <v>8055</v>
      </c>
      <c r="F56" s="3" t="s">
        <v>7447</v>
      </c>
      <c r="G56" s="3"/>
      <c r="J56" s="3" t="s">
        <v>965</v>
      </c>
      <c r="K56" s="3" t="s">
        <v>1035</v>
      </c>
      <c r="L56" s="3" t="s">
        <v>3841</v>
      </c>
      <c r="M56" s="3" t="s">
        <v>8402</v>
      </c>
    </row>
    <row r="57" spans="1:13">
      <c r="A57" s="8"/>
      <c r="B57" s="3" t="s">
        <v>1512</v>
      </c>
      <c r="C57" s="3" t="s">
        <v>1513</v>
      </c>
      <c r="D57" s="7" t="s">
        <v>4436</v>
      </c>
      <c r="E57" s="3" t="s">
        <v>1267</v>
      </c>
      <c r="F57" s="3" t="s">
        <v>3063</v>
      </c>
      <c r="G57" s="3"/>
      <c r="J57" s="3" t="s">
        <v>965</v>
      </c>
      <c r="K57" s="3" t="s">
        <v>1035</v>
      </c>
      <c r="L57" s="3" t="s">
        <v>3841</v>
      </c>
      <c r="M57" s="3" t="s">
        <v>11371</v>
      </c>
    </row>
    <row r="58" spans="1:13">
      <c r="A58" s="8"/>
      <c r="B58" s="3" t="s">
        <v>367</v>
      </c>
      <c r="C58" s="3" t="s">
        <v>1037</v>
      </c>
      <c r="D58" s="7" t="s">
        <v>11986</v>
      </c>
      <c r="E58" s="3" t="s">
        <v>3920</v>
      </c>
      <c r="F58" s="3" t="s">
        <v>366</v>
      </c>
      <c r="G58" s="3"/>
      <c r="J58" s="3" t="s">
        <v>1872</v>
      </c>
      <c r="K58" s="3" t="s">
        <v>1035</v>
      </c>
      <c r="L58" s="3" t="s">
        <v>3841</v>
      </c>
      <c r="M58" s="3" t="s">
        <v>8440</v>
      </c>
    </row>
    <row r="59" spans="1:13">
      <c r="A59" s="8"/>
      <c r="B59" s="3" t="s">
        <v>367</v>
      </c>
      <c r="C59" s="3" t="s">
        <v>1037</v>
      </c>
      <c r="D59" s="7" t="s">
        <v>11720</v>
      </c>
      <c r="E59" s="3" t="s">
        <v>3920</v>
      </c>
      <c r="F59" s="3" t="s">
        <v>366</v>
      </c>
      <c r="G59" s="3"/>
      <c r="J59" s="3" t="s">
        <v>965</v>
      </c>
      <c r="K59" s="3" t="s">
        <v>1035</v>
      </c>
      <c r="L59" s="3" t="s">
        <v>3841</v>
      </c>
      <c r="M59" s="3" t="s">
        <v>8441</v>
      </c>
    </row>
    <row r="60" spans="1:13">
      <c r="A60" s="8"/>
      <c r="B60" s="3" t="s">
        <v>813</v>
      </c>
      <c r="C60" s="3" t="s">
        <v>1034</v>
      </c>
      <c r="D60" s="7" t="s">
        <v>7895</v>
      </c>
      <c r="E60" s="3" t="s">
        <v>814</v>
      </c>
      <c r="F60" s="3" t="s">
        <v>7890</v>
      </c>
      <c r="G60" s="3"/>
      <c r="J60" s="3" t="s">
        <v>965</v>
      </c>
      <c r="K60" s="3" t="s">
        <v>1035</v>
      </c>
      <c r="L60" s="3" t="s">
        <v>3841</v>
      </c>
      <c r="M60" s="3" t="s">
        <v>8462</v>
      </c>
    </row>
    <row r="61" spans="1:13">
      <c r="A61" s="8"/>
      <c r="B61" s="3" t="s">
        <v>813</v>
      </c>
      <c r="C61" s="3" t="s">
        <v>1034</v>
      </c>
      <c r="D61" s="7" t="s">
        <v>4433</v>
      </c>
      <c r="E61" s="3" t="s">
        <v>814</v>
      </c>
      <c r="F61" s="3" t="s">
        <v>7891</v>
      </c>
      <c r="G61" s="3"/>
      <c r="J61" s="3" t="s">
        <v>1872</v>
      </c>
      <c r="K61" s="3" t="s">
        <v>1035</v>
      </c>
      <c r="L61" s="3" t="s">
        <v>3841</v>
      </c>
      <c r="M61" s="3" t="s">
        <v>12491</v>
      </c>
    </row>
    <row r="62" spans="1:13">
      <c r="A62" s="8"/>
      <c r="B62" s="3" t="s">
        <v>813</v>
      </c>
      <c r="C62" s="3" t="s">
        <v>1034</v>
      </c>
      <c r="D62" s="7" t="s">
        <v>7896</v>
      </c>
      <c r="E62" s="3" t="s">
        <v>814</v>
      </c>
      <c r="F62" s="3" t="s">
        <v>7890</v>
      </c>
      <c r="G62" s="9"/>
      <c r="J62" s="3" t="s">
        <v>965</v>
      </c>
      <c r="K62" s="3" t="s">
        <v>1035</v>
      </c>
      <c r="L62" s="3" t="s">
        <v>3841</v>
      </c>
      <c r="M62" s="3" t="s">
        <v>8463</v>
      </c>
    </row>
    <row r="63" spans="1:13">
      <c r="A63" s="8"/>
      <c r="B63" s="3" t="s">
        <v>813</v>
      </c>
      <c r="C63" s="3" t="s">
        <v>1034</v>
      </c>
      <c r="D63" s="7" t="s">
        <v>7892</v>
      </c>
      <c r="E63" s="3" t="s">
        <v>814</v>
      </c>
      <c r="F63" s="3" t="s">
        <v>7891</v>
      </c>
      <c r="G63" s="3"/>
      <c r="J63" s="3" t="s">
        <v>1872</v>
      </c>
      <c r="K63" s="3" t="s">
        <v>1035</v>
      </c>
      <c r="L63" s="3" t="s">
        <v>3841</v>
      </c>
      <c r="M63" s="3" t="s">
        <v>8464</v>
      </c>
    </row>
    <row r="64" spans="1:13">
      <c r="A64" s="8"/>
      <c r="B64" s="3" t="s">
        <v>1161</v>
      </c>
      <c r="C64" s="3" t="s">
        <v>1162</v>
      </c>
      <c r="D64" s="7" t="s">
        <v>12168</v>
      </c>
      <c r="E64" s="3" t="s">
        <v>1369</v>
      </c>
      <c r="F64" s="3" t="s">
        <v>3923</v>
      </c>
      <c r="G64" s="3"/>
      <c r="J64" s="3" t="s">
        <v>1872</v>
      </c>
      <c r="K64" s="3" t="s">
        <v>1035</v>
      </c>
      <c r="L64" s="3" t="s">
        <v>3841</v>
      </c>
      <c r="M64" s="3" t="s">
        <v>8498</v>
      </c>
    </row>
    <row r="65" spans="1:13">
      <c r="A65" s="8"/>
      <c r="B65" s="3" t="s">
        <v>1161</v>
      </c>
      <c r="C65" s="3" t="s">
        <v>1162</v>
      </c>
      <c r="D65" s="7" t="s">
        <v>12169</v>
      </c>
      <c r="E65" s="3" t="s">
        <v>1369</v>
      </c>
      <c r="F65" s="3" t="s">
        <v>3051</v>
      </c>
      <c r="G65" s="3"/>
      <c r="J65" s="3" t="s">
        <v>965</v>
      </c>
      <c r="K65" s="3" t="s">
        <v>1035</v>
      </c>
      <c r="L65" s="3" t="s">
        <v>3841</v>
      </c>
      <c r="M65" s="3" t="s">
        <v>8499</v>
      </c>
    </row>
    <row r="66" spans="1:13">
      <c r="A66" s="8"/>
      <c r="B66" s="3" t="s">
        <v>621</v>
      </c>
      <c r="C66" s="3" t="s">
        <v>971</v>
      </c>
      <c r="D66" s="7" t="s">
        <v>4259</v>
      </c>
      <c r="E66" s="3" t="s">
        <v>447</v>
      </c>
      <c r="F66" s="3" t="s">
        <v>3921</v>
      </c>
      <c r="G66" s="9"/>
      <c r="J66" s="3" t="s">
        <v>1872</v>
      </c>
      <c r="K66" s="3" t="s">
        <v>1035</v>
      </c>
      <c r="L66" s="3" t="s">
        <v>3841</v>
      </c>
      <c r="M66" s="3" t="s">
        <v>8513</v>
      </c>
    </row>
    <row r="67" spans="1:13">
      <c r="A67" s="8"/>
      <c r="B67" s="3" t="s">
        <v>622</v>
      </c>
      <c r="C67" s="3" t="s">
        <v>2966</v>
      </c>
      <c r="D67" s="7" t="s">
        <v>4264</v>
      </c>
      <c r="E67" s="3" t="s">
        <v>447</v>
      </c>
      <c r="F67" s="3" t="s">
        <v>3921</v>
      </c>
      <c r="G67" s="3"/>
      <c r="J67" s="3" t="s">
        <v>1872</v>
      </c>
      <c r="K67" s="3" t="s">
        <v>1035</v>
      </c>
      <c r="L67" s="3" t="s">
        <v>3841</v>
      </c>
      <c r="M67" s="3" t="s">
        <v>8514</v>
      </c>
    </row>
    <row r="68" spans="1:13">
      <c r="A68" s="8"/>
      <c r="B68" s="3" t="s">
        <v>650</v>
      </c>
      <c r="C68" s="3" t="s">
        <v>967</v>
      </c>
      <c r="D68" s="7" t="s">
        <v>12164</v>
      </c>
      <c r="E68" s="3" t="s">
        <v>649</v>
      </c>
      <c r="F68" s="3" t="s">
        <v>11721</v>
      </c>
      <c r="G68" s="3"/>
      <c r="J68" s="3" t="s">
        <v>1872</v>
      </c>
      <c r="K68" s="3" t="s">
        <v>1035</v>
      </c>
      <c r="L68" s="3" t="s">
        <v>3841</v>
      </c>
      <c r="M68" s="3" t="s">
        <v>12637</v>
      </c>
    </row>
    <row r="69" spans="1:13">
      <c r="A69" s="8"/>
      <c r="B69" s="3" t="s">
        <v>793</v>
      </c>
      <c r="C69" s="3" t="s">
        <v>1516</v>
      </c>
      <c r="D69" s="7" t="s">
        <v>12153</v>
      </c>
      <c r="E69" s="3" t="s">
        <v>794</v>
      </c>
      <c r="F69" s="3" t="s">
        <v>3921</v>
      </c>
      <c r="G69" s="3"/>
      <c r="J69" s="3" t="s">
        <v>1872</v>
      </c>
      <c r="K69" s="3" t="s">
        <v>1035</v>
      </c>
      <c r="L69" s="3" t="s">
        <v>3841</v>
      </c>
      <c r="M69" s="3" t="s">
        <v>12649</v>
      </c>
    </row>
    <row r="70" spans="1:13">
      <c r="A70" s="8"/>
      <c r="B70" s="3" t="s">
        <v>387</v>
      </c>
      <c r="C70" s="3" t="s">
        <v>1490</v>
      </c>
      <c r="D70" s="7" t="s">
        <v>12154</v>
      </c>
      <c r="E70" s="3" t="s">
        <v>388</v>
      </c>
      <c r="F70" s="3" t="s">
        <v>3875</v>
      </c>
      <c r="G70" s="3"/>
      <c r="J70" s="3" t="s">
        <v>1872</v>
      </c>
      <c r="K70" s="3" t="s">
        <v>1035</v>
      </c>
      <c r="L70" s="3" t="s">
        <v>3841</v>
      </c>
      <c r="M70" s="3" t="s">
        <v>8599</v>
      </c>
    </row>
    <row r="71" spans="1:13">
      <c r="A71" s="8"/>
      <c r="B71" s="3" t="s">
        <v>387</v>
      </c>
      <c r="C71" s="3" t="s">
        <v>1490</v>
      </c>
      <c r="D71" s="7" t="s">
        <v>12155</v>
      </c>
      <c r="E71" s="3" t="s">
        <v>388</v>
      </c>
      <c r="F71" s="3" t="s">
        <v>3146</v>
      </c>
      <c r="G71" s="3"/>
      <c r="J71" s="3" t="s">
        <v>965</v>
      </c>
      <c r="K71" s="3" t="s">
        <v>1035</v>
      </c>
      <c r="L71" s="3" t="s">
        <v>3841</v>
      </c>
      <c r="M71" s="3" t="s">
        <v>8600</v>
      </c>
    </row>
    <row r="72" spans="1:13">
      <c r="A72" s="8"/>
      <c r="B72" s="3" t="s">
        <v>704</v>
      </c>
      <c r="C72" s="3" t="s">
        <v>1044</v>
      </c>
      <c r="D72" s="7" t="s">
        <v>12162</v>
      </c>
      <c r="E72" s="3" t="s">
        <v>705</v>
      </c>
      <c r="G72" s="3"/>
      <c r="J72" s="3" t="s">
        <v>1903</v>
      </c>
      <c r="K72" s="3" t="s">
        <v>1035</v>
      </c>
      <c r="L72" s="3" t="s">
        <v>3841</v>
      </c>
      <c r="M72" s="3" t="s">
        <v>12667</v>
      </c>
    </row>
    <row r="73" spans="1:13">
      <c r="A73" s="8"/>
      <c r="B73" s="3" t="s">
        <v>704</v>
      </c>
      <c r="C73" s="3" t="s">
        <v>1044</v>
      </c>
      <c r="D73" s="7" t="s">
        <v>11672</v>
      </c>
      <c r="E73" s="3" t="s">
        <v>705</v>
      </c>
      <c r="F73" s="11" t="s">
        <v>703</v>
      </c>
      <c r="G73" s="3"/>
      <c r="J73" s="3" t="s">
        <v>965</v>
      </c>
      <c r="K73" s="3" t="s">
        <v>1035</v>
      </c>
      <c r="L73" s="3" t="s">
        <v>3841</v>
      </c>
      <c r="M73" s="3" t="s">
        <v>8606</v>
      </c>
    </row>
    <row r="74" spans="1:13">
      <c r="A74" s="8"/>
      <c r="B74" s="3" t="s">
        <v>506</v>
      </c>
      <c r="C74" s="3" t="s">
        <v>1285</v>
      </c>
      <c r="D74" s="7" t="s">
        <v>12158</v>
      </c>
      <c r="E74" s="3" t="s">
        <v>507</v>
      </c>
      <c r="F74" s="3" t="s">
        <v>505</v>
      </c>
      <c r="G74" s="9"/>
      <c r="J74" s="3" t="s">
        <v>965</v>
      </c>
      <c r="K74" s="3" t="s">
        <v>1035</v>
      </c>
      <c r="L74" s="3" t="s">
        <v>3841</v>
      </c>
      <c r="M74" s="3" t="s">
        <v>8615</v>
      </c>
    </row>
    <row r="75" spans="1:13">
      <c r="A75" s="8"/>
      <c r="B75" s="3" t="s">
        <v>1061</v>
      </c>
      <c r="C75" s="3" t="s">
        <v>1062</v>
      </c>
      <c r="D75" s="7" t="s">
        <v>12161</v>
      </c>
      <c r="E75" s="3" t="s">
        <v>1063</v>
      </c>
      <c r="F75" s="3" t="s">
        <v>11726</v>
      </c>
      <c r="G75" s="3"/>
      <c r="J75" s="3" t="s">
        <v>1872</v>
      </c>
      <c r="K75" s="3" t="s">
        <v>1035</v>
      </c>
      <c r="L75" s="3" t="s">
        <v>3841</v>
      </c>
      <c r="M75" s="3" t="s">
        <v>8616</v>
      </c>
    </row>
    <row r="76" spans="1:13">
      <c r="A76" s="8"/>
      <c r="B76" s="3" t="s">
        <v>776</v>
      </c>
      <c r="C76" s="3" t="s">
        <v>1106</v>
      </c>
      <c r="D76" s="7" t="s">
        <v>12156</v>
      </c>
      <c r="E76" s="3" t="s">
        <v>777</v>
      </c>
      <c r="F76" s="3" t="s">
        <v>775</v>
      </c>
      <c r="G76" s="3"/>
      <c r="J76" s="3" t="s">
        <v>965</v>
      </c>
      <c r="K76" s="3" t="s">
        <v>1035</v>
      </c>
      <c r="L76" s="3" t="s">
        <v>3841</v>
      </c>
      <c r="M76" s="3" t="s">
        <v>8618</v>
      </c>
    </row>
    <row r="77" spans="1:13">
      <c r="A77" s="8"/>
      <c r="B77" s="3" t="s">
        <v>776</v>
      </c>
      <c r="C77" s="3" t="s">
        <v>1106</v>
      </c>
      <c r="D77" s="7" t="s">
        <v>12157</v>
      </c>
      <c r="E77" s="3" t="s">
        <v>777</v>
      </c>
      <c r="F77" s="3" t="s">
        <v>775</v>
      </c>
      <c r="G77" s="3"/>
      <c r="J77" s="3" t="s">
        <v>1903</v>
      </c>
      <c r="K77" s="3" t="s">
        <v>1035</v>
      </c>
      <c r="L77" s="3" t="s">
        <v>3841</v>
      </c>
      <c r="M77" s="3" t="s">
        <v>8619</v>
      </c>
    </row>
    <row r="78" spans="1:13">
      <c r="A78" s="8"/>
      <c r="B78" s="3" t="s">
        <v>1040</v>
      </c>
      <c r="C78" s="3" t="s">
        <v>1041</v>
      </c>
      <c r="D78" s="7" t="s">
        <v>12165</v>
      </c>
      <c r="E78" s="3" t="s">
        <v>1042</v>
      </c>
      <c r="F78" s="3" t="s">
        <v>3292</v>
      </c>
      <c r="G78" s="3"/>
      <c r="J78" s="3" t="s">
        <v>965</v>
      </c>
      <c r="K78" s="3" t="s">
        <v>1035</v>
      </c>
      <c r="L78" s="3" t="s">
        <v>3841</v>
      </c>
      <c r="M78" s="3" t="s">
        <v>8852</v>
      </c>
    </row>
    <row r="79" spans="1:13">
      <c r="A79" s="8"/>
      <c r="B79" s="3" t="s">
        <v>1365</v>
      </c>
      <c r="C79" s="3" t="s">
        <v>1366</v>
      </c>
      <c r="D79" s="7" t="s">
        <v>4434</v>
      </c>
      <c r="E79" s="3" t="s">
        <v>1367</v>
      </c>
      <c r="F79" s="11" t="s">
        <v>3302</v>
      </c>
      <c r="G79" s="3"/>
      <c r="J79" s="3" t="s">
        <v>965</v>
      </c>
      <c r="K79" s="3" t="s">
        <v>1035</v>
      </c>
      <c r="L79" s="3" t="s">
        <v>3841</v>
      </c>
      <c r="M79" s="3" t="s">
        <v>8860</v>
      </c>
    </row>
    <row r="80" spans="1:13">
      <c r="A80" s="8"/>
      <c r="B80" s="3" t="s">
        <v>1923</v>
      </c>
      <c r="C80" s="3" t="s">
        <v>1924</v>
      </c>
      <c r="D80" s="7" t="s">
        <v>12166</v>
      </c>
      <c r="E80" s="3" t="s">
        <v>1175</v>
      </c>
      <c r="F80" s="3" t="s">
        <v>3922</v>
      </c>
      <c r="G80" s="3"/>
      <c r="J80" s="3" t="s">
        <v>965</v>
      </c>
      <c r="K80" s="3" t="s">
        <v>1035</v>
      </c>
      <c r="L80" s="3" t="s">
        <v>3841</v>
      </c>
      <c r="M80" s="3" t="s">
        <v>12714</v>
      </c>
    </row>
    <row r="81" spans="1:13">
      <c r="A81" s="8"/>
      <c r="B81" s="3" t="s">
        <v>804</v>
      </c>
      <c r="C81" s="3" t="s">
        <v>1076</v>
      </c>
      <c r="D81" s="7" t="s">
        <v>4260</v>
      </c>
      <c r="E81" s="3" t="s">
        <v>805</v>
      </c>
      <c r="F81" s="3" t="s">
        <v>803</v>
      </c>
      <c r="G81" s="3"/>
      <c r="I81" s="10"/>
      <c r="J81" s="3" t="s">
        <v>965</v>
      </c>
      <c r="K81" s="3" t="s">
        <v>1035</v>
      </c>
      <c r="L81" s="3" t="s">
        <v>3841</v>
      </c>
      <c r="M81" s="3" t="s">
        <v>12717</v>
      </c>
    </row>
    <row r="82" spans="1:13">
      <c r="A82" s="8"/>
      <c r="B82" s="3" t="s">
        <v>1509</v>
      </c>
      <c r="C82" s="3" t="s">
        <v>1510</v>
      </c>
      <c r="D82" s="7" t="s">
        <v>4435</v>
      </c>
      <c r="E82" s="3" t="s">
        <v>1511</v>
      </c>
      <c r="F82" s="11" t="s">
        <v>3352</v>
      </c>
      <c r="G82" s="3"/>
      <c r="J82" s="3" t="s">
        <v>965</v>
      </c>
      <c r="K82" s="3" t="s">
        <v>1035</v>
      </c>
      <c r="L82" s="3" t="s">
        <v>3841</v>
      </c>
      <c r="M82" s="3" t="s">
        <v>9054</v>
      </c>
    </row>
    <row r="83" spans="1:13">
      <c r="A83" s="8"/>
      <c r="B83" s="3" t="s">
        <v>351</v>
      </c>
      <c r="C83" s="3" t="s">
        <v>1043</v>
      </c>
      <c r="D83" s="7" t="s">
        <v>12170</v>
      </c>
      <c r="E83" s="3" t="s">
        <v>352</v>
      </c>
      <c r="F83" s="3" t="s">
        <v>1921</v>
      </c>
      <c r="G83" s="3"/>
      <c r="I83" s="10"/>
      <c r="J83" s="3" t="s">
        <v>965</v>
      </c>
      <c r="K83" s="3" t="s">
        <v>1035</v>
      </c>
      <c r="L83" s="3" t="s">
        <v>3841</v>
      </c>
      <c r="M83" s="3" t="s">
        <v>9124</v>
      </c>
    </row>
    <row r="84" spans="1:13">
      <c r="A84" s="8"/>
      <c r="B84" s="3" t="s">
        <v>489</v>
      </c>
      <c r="C84" s="3" t="s">
        <v>1078</v>
      </c>
      <c r="D84" s="7" t="s">
        <v>12163</v>
      </c>
      <c r="E84" s="3" t="s">
        <v>490</v>
      </c>
      <c r="F84" s="3" t="s">
        <v>488</v>
      </c>
      <c r="G84" s="3"/>
      <c r="J84" s="3" t="s">
        <v>965</v>
      </c>
      <c r="K84" s="3" t="s">
        <v>1035</v>
      </c>
      <c r="L84" s="3" t="s">
        <v>3841</v>
      </c>
      <c r="M84" s="3" t="s">
        <v>12756</v>
      </c>
    </row>
    <row r="85" spans="1:13">
      <c r="A85" s="8"/>
      <c r="B85" s="3" t="s">
        <v>3185</v>
      </c>
      <c r="C85" s="3" t="s">
        <v>1170</v>
      </c>
      <c r="D85" s="7" t="s">
        <v>12159</v>
      </c>
      <c r="E85" s="3" t="s">
        <v>1171</v>
      </c>
      <c r="G85" s="3"/>
      <c r="J85" s="3" t="s">
        <v>1872</v>
      </c>
      <c r="K85" s="3" t="s">
        <v>1035</v>
      </c>
      <c r="L85" s="3" t="s">
        <v>3841</v>
      </c>
      <c r="M85" s="3" t="s">
        <v>9160</v>
      </c>
    </row>
    <row r="86" spans="1:13">
      <c r="A86" s="8"/>
      <c r="B86" s="3" t="s">
        <v>3185</v>
      </c>
      <c r="C86" s="3" t="s">
        <v>1170</v>
      </c>
      <c r="D86" s="7" t="s">
        <v>12160</v>
      </c>
      <c r="E86" s="3" t="s">
        <v>1171</v>
      </c>
      <c r="F86" s="3" t="s">
        <v>40</v>
      </c>
      <c r="G86" s="3"/>
      <c r="J86" s="3" t="s">
        <v>965</v>
      </c>
      <c r="K86" s="3" t="s">
        <v>1035</v>
      </c>
      <c r="L86" s="3" t="s">
        <v>3841</v>
      </c>
      <c r="M86" s="3" t="s">
        <v>9161</v>
      </c>
    </row>
    <row r="87" spans="1:13">
      <c r="A87" s="8"/>
      <c r="B87" s="3" t="s">
        <v>2946</v>
      </c>
      <c r="C87" s="3" t="s">
        <v>2947</v>
      </c>
      <c r="D87" s="7" t="s">
        <v>12076</v>
      </c>
      <c r="E87" s="3" t="s">
        <v>12335</v>
      </c>
      <c r="F87" s="11" t="s">
        <v>12336</v>
      </c>
      <c r="G87" s="3"/>
      <c r="J87" s="3" t="s">
        <v>1872</v>
      </c>
      <c r="K87" s="3" t="s">
        <v>3391</v>
      </c>
      <c r="L87" s="3" t="s">
        <v>3841</v>
      </c>
      <c r="M87" s="3" t="s">
        <v>8468</v>
      </c>
    </row>
    <row r="88" spans="1:13">
      <c r="A88" s="8"/>
      <c r="B88" s="3" t="s">
        <v>200</v>
      </c>
      <c r="C88" s="3" t="s">
        <v>10589</v>
      </c>
      <c r="D88" s="7" t="s">
        <v>12004</v>
      </c>
      <c r="E88" s="3" t="s">
        <v>201</v>
      </c>
      <c r="F88" s="3" t="s">
        <v>1912</v>
      </c>
      <c r="J88" s="3" t="s">
        <v>1872</v>
      </c>
      <c r="K88" s="3" t="s">
        <v>3391</v>
      </c>
      <c r="L88" s="3" t="s">
        <v>3841</v>
      </c>
      <c r="M88" s="3" t="s">
        <v>12550</v>
      </c>
    </row>
    <row r="89" spans="1:13">
      <c r="A89" s="8"/>
      <c r="B89" s="3" t="s">
        <v>10583</v>
      </c>
      <c r="C89" s="3" t="s">
        <v>10589</v>
      </c>
      <c r="D89" s="7" t="s">
        <v>12183</v>
      </c>
      <c r="E89" s="3" t="s">
        <v>10582</v>
      </c>
      <c r="F89" s="3" t="s">
        <v>10588</v>
      </c>
      <c r="J89" s="3" t="s">
        <v>1872</v>
      </c>
      <c r="K89" s="3" t="s">
        <v>3391</v>
      </c>
      <c r="L89" s="3" t="s">
        <v>3841</v>
      </c>
      <c r="M89" s="3" t="s">
        <v>12551</v>
      </c>
    </row>
    <row r="90" spans="1:13">
      <c r="A90" s="8"/>
      <c r="B90" s="3" t="s">
        <v>10581</v>
      </c>
      <c r="C90" s="3" t="s">
        <v>1467</v>
      </c>
      <c r="D90" s="7" t="s">
        <v>12075</v>
      </c>
      <c r="E90" s="3" t="s">
        <v>12334</v>
      </c>
      <c r="F90" s="11" t="s">
        <v>12333</v>
      </c>
      <c r="J90" s="3" t="s">
        <v>1872</v>
      </c>
      <c r="K90" s="3" t="s">
        <v>3391</v>
      </c>
      <c r="L90" s="3" t="s">
        <v>3841</v>
      </c>
      <c r="M90" s="3" t="s">
        <v>12593</v>
      </c>
    </row>
    <row r="91" spans="1:13">
      <c r="A91" s="8"/>
      <c r="B91" s="3" t="s">
        <v>2968</v>
      </c>
      <c r="C91" s="3" t="s">
        <v>2972</v>
      </c>
      <c r="D91" s="7" t="s">
        <v>12012</v>
      </c>
      <c r="E91" s="3" t="s">
        <v>12337</v>
      </c>
      <c r="F91" s="3" t="s">
        <v>12338</v>
      </c>
      <c r="G91" s="3"/>
      <c r="J91" s="3" t="s">
        <v>1872</v>
      </c>
      <c r="K91" s="3" t="s">
        <v>3391</v>
      </c>
      <c r="L91" s="3" t="s">
        <v>3841</v>
      </c>
      <c r="M91" s="3" t="s">
        <v>12603</v>
      </c>
    </row>
    <row r="92" spans="1:13">
      <c r="A92" s="8"/>
      <c r="B92" s="3" t="s">
        <v>26</v>
      </c>
      <c r="C92" s="3" t="s">
        <v>7191</v>
      </c>
      <c r="D92" s="7" t="s">
        <v>4373</v>
      </c>
      <c r="E92" s="3" t="s">
        <v>7190</v>
      </c>
      <c r="F92" s="11" t="s">
        <v>7195</v>
      </c>
      <c r="G92" s="3"/>
      <c r="J92" s="3" t="s">
        <v>965</v>
      </c>
      <c r="K92" s="3" t="s">
        <v>3391</v>
      </c>
      <c r="L92" s="3" t="s">
        <v>3841</v>
      </c>
      <c r="M92" s="3" t="s">
        <v>8957</v>
      </c>
    </row>
    <row r="93" spans="1:13">
      <c r="A93" s="8"/>
      <c r="B93" s="3" t="s">
        <v>26</v>
      </c>
      <c r="C93" s="3" t="s">
        <v>7191</v>
      </c>
      <c r="D93" s="7" t="s">
        <v>4374</v>
      </c>
      <c r="E93" s="3" t="s">
        <v>7190</v>
      </c>
      <c r="F93" s="3" t="s">
        <v>7193</v>
      </c>
      <c r="G93" s="9"/>
      <c r="J93" s="3" t="s">
        <v>1872</v>
      </c>
      <c r="K93" s="3" t="s">
        <v>3391</v>
      </c>
      <c r="L93" s="3" t="s">
        <v>3841</v>
      </c>
      <c r="M93" s="3" t="s">
        <v>8958</v>
      </c>
    </row>
    <row r="94" spans="1:13">
      <c r="A94" s="8"/>
      <c r="B94" s="3" t="s">
        <v>26</v>
      </c>
      <c r="C94" s="3" t="s">
        <v>7191</v>
      </c>
      <c r="D94" s="7" t="s">
        <v>7192</v>
      </c>
      <c r="E94" s="3" t="s">
        <v>7190</v>
      </c>
      <c r="F94" s="3" t="s">
        <v>7197</v>
      </c>
      <c r="G94" s="9"/>
      <c r="J94" s="3" t="s">
        <v>3852</v>
      </c>
      <c r="K94" s="3" t="s">
        <v>3391</v>
      </c>
      <c r="L94" s="3" t="s">
        <v>3841</v>
      </c>
      <c r="M94" s="3" t="s">
        <v>8959</v>
      </c>
    </row>
    <row r="95" spans="1:13">
      <c r="A95" s="8"/>
      <c r="B95" s="3" t="s">
        <v>26</v>
      </c>
      <c r="C95" s="3" t="s">
        <v>7191</v>
      </c>
      <c r="D95" s="7" t="s">
        <v>4373</v>
      </c>
      <c r="E95" s="3" t="s">
        <v>7190</v>
      </c>
      <c r="F95" s="3" t="s">
        <v>7194</v>
      </c>
      <c r="G95" s="3"/>
      <c r="J95" s="3" t="s">
        <v>965</v>
      </c>
      <c r="K95" s="3" t="s">
        <v>3391</v>
      </c>
      <c r="L95" s="3" t="s">
        <v>3841</v>
      </c>
      <c r="M95" s="3" t="s">
        <v>8960</v>
      </c>
    </row>
    <row r="96" spans="1:13">
      <c r="A96" s="8"/>
      <c r="B96" s="3" t="s">
        <v>26</v>
      </c>
      <c r="C96" s="3" t="s">
        <v>7191</v>
      </c>
      <c r="D96" s="7" t="s">
        <v>4375</v>
      </c>
      <c r="E96" s="3" t="s">
        <v>7190</v>
      </c>
      <c r="F96" s="3" t="s">
        <v>7196</v>
      </c>
      <c r="G96" s="9"/>
      <c r="J96" s="3" t="s">
        <v>3851</v>
      </c>
      <c r="K96" s="3" t="s">
        <v>3391</v>
      </c>
      <c r="L96" s="3" t="s">
        <v>3841</v>
      </c>
      <c r="M96" s="3" t="s">
        <v>8961</v>
      </c>
    </row>
    <row r="97" spans="1:13">
      <c r="A97" s="8"/>
      <c r="B97" s="3" t="s">
        <v>2917</v>
      </c>
      <c r="C97" s="3" t="s">
        <v>2918</v>
      </c>
      <c r="D97" s="7" t="s">
        <v>11989</v>
      </c>
      <c r="E97" s="3" t="s">
        <v>2916</v>
      </c>
      <c r="F97" s="3" t="s">
        <v>2920</v>
      </c>
      <c r="G97" s="3"/>
      <c r="J97" s="3" t="s">
        <v>1872</v>
      </c>
      <c r="K97" s="3" t="s">
        <v>3391</v>
      </c>
      <c r="L97" s="3" t="s">
        <v>3841</v>
      </c>
      <c r="M97" s="3" t="s">
        <v>12707</v>
      </c>
    </row>
    <row r="98" spans="1:13">
      <c r="A98" s="8"/>
      <c r="B98" s="3" t="s">
        <v>26</v>
      </c>
      <c r="C98" s="3" t="s">
        <v>10587</v>
      </c>
      <c r="D98" s="7" t="s">
        <v>12013</v>
      </c>
      <c r="E98" s="3" t="s">
        <v>12340</v>
      </c>
      <c r="F98" s="3" t="s">
        <v>12339</v>
      </c>
      <c r="G98" s="3"/>
      <c r="J98" s="3" t="s">
        <v>1872</v>
      </c>
      <c r="K98" s="3" t="s">
        <v>3391</v>
      </c>
      <c r="L98" s="3" t="s">
        <v>3841</v>
      </c>
      <c r="M98" s="3" t="s">
        <v>12711</v>
      </c>
    </row>
    <row r="99" spans="1:13">
      <c r="A99" s="8"/>
      <c r="B99" s="3" t="s">
        <v>26</v>
      </c>
      <c r="C99" s="3" t="s">
        <v>10587</v>
      </c>
      <c r="D99" s="7" t="s">
        <v>12014</v>
      </c>
      <c r="E99" s="3" t="s">
        <v>12340</v>
      </c>
      <c r="F99" s="11" t="s">
        <v>12341</v>
      </c>
      <c r="G99" s="3"/>
      <c r="J99" s="3" t="s">
        <v>3850</v>
      </c>
      <c r="K99" s="3" t="s">
        <v>3391</v>
      </c>
      <c r="L99" s="3" t="s">
        <v>3841</v>
      </c>
      <c r="M99" s="3" t="s">
        <v>12712</v>
      </c>
    </row>
    <row r="100" spans="1:13">
      <c r="A100" s="8"/>
      <c r="B100" s="3" t="s">
        <v>12324</v>
      </c>
      <c r="C100" s="3" t="s">
        <v>12325</v>
      </c>
      <c r="D100" s="7" t="s">
        <v>12326</v>
      </c>
      <c r="F100" s="8" t="s">
        <v>12323</v>
      </c>
      <c r="G100" s="3"/>
      <c r="J100" s="3" t="s">
        <v>1872</v>
      </c>
      <c r="K100" s="3" t="s">
        <v>3391</v>
      </c>
      <c r="L100" s="3" t="s">
        <v>3841</v>
      </c>
      <c r="M100" s="3" t="s">
        <v>15537</v>
      </c>
    </row>
    <row r="101" spans="1:13">
      <c r="A101" s="8"/>
      <c r="B101" s="3" t="s">
        <v>683</v>
      </c>
      <c r="C101" s="3" t="s">
        <v>1163</v>
      </c>
      <c r="D101" s="7" t="s">
        <v>10840</v>
      </c>
      <c r="E101" s="3" t="s">
        <v>682</v>
      </c>
      <c r="F101" s="11" t="s">
        <v>681</v>
      </c>
      <c r="G101" s="3"/>
      <c r="J101" s="3" t="s">
        <v>965</v>
      </c>
      <c r="K101" s="3" t="s">
        <v>989</v>
      </c>
      <c r="L101" s="3" t="s">
        <v>3841</v>
      </c>
      <c r="M101" s="3" t="s">
        <v>8492</v>
      </c>
    </row>
    <row r="102" spans="1:13">
      <c r="A102" s="8"/>
      <c r="B102" s="3" t="s">
        <v>289</v>
      </c>
      <c r="C102" s="3" t="s">
        <v>999</v>
      </c>
      <c r="D102" s="7" t="s">
        <v>12201</v>
      </c>
      <c r="E102" s="3" t="s">
        <v>290</v>
      </c>
      <c r="F102" s="3" t="s">
        <v>288</v>
      </c>
      <c r="G102" s="3"/>
      <c r="I102" s="10"/>
      <c r="J102" s="3" t="s">
        <v>965</v>
      </c>
      <c r="K102" s="3" t="s">
        <v>989</v>
      </c>
      <c r="L102" s="3" t="s">
        <v>3841</v>
      </c>
      <c r="M102" s="3" t="s">
        <v>12557</v>
      </c>
    </row>
    <row r="103" spans="1:13">
      <c r="A103" s="8"/>
      <c r="B103" s="3" t="s">
        <v>986</v>
      </c>
      <c r="C103" s="3" t="s">
        <v>987</v>
      </c>
      <c r="D103" s="7" t="s">
        <v>12202</v>
      </c>
      <c r="E103" s="3" t="s">
        <v>988</v>
      </c>
      <c r="F103" s="3" t="s">
        <v>288</v>
      </c>
      <c r="G103" s="3"/>
      <c r="J103" s="3" t="s">
        <v>965</v>
      </c>
      <c r="K103" s="3" t="s">
        <v>989</v>
      </c>
      <c r="L103" s="3" t="s">
        <v>3841</v>
      </c>
      <c r="M103" s="3" t="s">
        <v>12558</v>
      </c>
    </row>
    <row r="104" spans="1:13">
      <c r="A104" s="8"/>
      <c r="B104" s="3" t="s">
        <v>477</v>
      </c>
      <c r="C104" s="3" t="s">
        <v>1047</v>
      </c>
      <c r="D104" s="7" t="s">
        <v>4021</v>
      </c>
      <c r="E104" s="3" t="s">
        <v>7943</v>
      </c>
      <c r="F104" s="3" t="s">
        <v>476</v>
      </c>
      <c r="G104" s="3"/>
      <c r="J104" s="3" t="s">
        <v>965</v>
      </c>
      <c r="K104" s="3" t="s">
        <v>989</v>
      </c>
      <c r="L104" s="3" t="s">
        <v>3841</v>
      </c>
      <c r="M104" s="3" t="s">
        <v>12559</v>
      </c>
    </row>
    <row r="105" spans="1:13">
      <c r="A105" s="8"/>
      <c r="B105" s="3" t="s">
        <v>886</v>
      </c>
      <c r="C105" s="3" t="s">
        <v>1049</v>
      </c>
      <c r="D105" s="7" t="s">
        <v>11996</v>
      </c>
      <c r="E105" s="3" t="s">
        <v>7942</v>
      </c>
      <c r="F105" s="3" t="s">
        <v>885</v>
      </c>
      <c r="G105" s="3"/>
      <c r="J105" s="3" t="s">
        <v>965</v>
      </c>
      <c r="K105" s="3" t="s">
        <v>989</v>
      </c>
      <c r="L105" s="3" t="s">
        <v>3841</v>
      </c>
      <c r="M105" s="3" t="s">
        <v>12560</v>
      </c>
    </row>
    <row r="106" spans="1:13">
      <c r="A106" s="8"/>
      <c r="B106" s="3" t="s">
        <v>1081</v>
      </c>
      <c r="C106" s="3" t="s">
        <v>1082</v>
      </c>
      <c r="D106" s="7" t="s">
        <v>7488</v>
      </c>
      <c r="E106" s="3" t="s">
        <v>7946</v>
      </c>
      <c r="F106" s="3" t="s">
        <v>3113</v>
      </c>
      <c r="G106" s="3"/>
      <c r="J106" s="3" t="s">
        <v>965</v>
      </c>
      <c r="K106" s="3" t="s">
        <v>989</v>
      </c>
      <c r="L106" s="3" t="s">
        <v>3841</v>
      </c>
      <c r="M106" s="3" t="s">
        <v>12562</v>
      </c>
    </row>
    <row r="107" spans="1:13">
      <c r="A107" s="8"/>
      <c r="B107" s="3" t="s">
        <v>461</v>
      </c>
      <c r="C107" s="3" t="s">
        <v>1160</v>
      </c>
      <c r="D107" s="7" t="s">
        <v>12206</v>
      </c>
      <c r="E107" s="3" t="s">
        <v>462</v>
      </c>
      <c r="F107" s="3" t="s">
        <v>460</v>
      </c>
      <c r="G107" s="3"/>
      <c r="J107" s="3" t="s">
        <v>1872</v>
      </c>
      <c r="K107" s="3" t="s">
        <v>989</v>
      </c>
      <c r="L107" s="3" t="s">
        <v>3841</v>
      </c>
      <c r="M107" s="3" t="s">
        <v>12571</v>
      </c>
    </row>
    <row r="108" spans="1:13">
      <c r="A108" s="8"/>
      <c r="B108" s="3" t="s">
        <v>220</v>
      </c>
      <c r="C108" s="3" t="s">
        <v>1257</v>
      </c>
      <c r="D108" s="7" t="s">
        <v>12205</v>
      </c>
      <c r="E108" s="3" t="s">
        <v>221</v>
      </c>
      <c r="F108" s="11" t="s">
        <v>219</v>
      </c>
      <c r="G108" s="3"/>
      <c r="J108" s="3" t="s">
        <v>965</v>
      </c>
      <c r="K108" s="3" t="s">
        <v>989</v>
      </c>
      <c r="L108" s="3" t="s">
        <v>3841</v>
      </c>
      <c r="M108" s="3" t="s">
        <v>8662</v>
      </c>
    </row>
    <row r="109" spans="1:13">
      <c r="A109" s="8"/>
      <c r="B109" s="3" t="s">
        <v>694</v>
      </c>
      <c r="C109" s="3" t="s">
        <v>1080</v>
      </c>
      <c r="D109" s="7" t="s">
        <v>4022</v>
      </c>
      <c r="E109" s="3" t="s">
        <v>404</v>
      </c>
      <c r="F109" s="3" t="s">
        <v>693</v>
      </c>
      <c r="G109" s="3"/>
      <c r="J109" s="3" t="s">
        <v>1872</v>
      </c>
      <c r="K109" s="3" t="s">
        <v>989</v>
      </c>
      <c r="L109" s="3" t="s">
        <v>3841</v>
      </c>
      <c r="M109" s="3" t="s">
        <v>8696</v>
      </c>
    </row>
    <row r="110" spans="1:13">
      <c r="A110" s="8"/>
      <c r="B110" s="3" t="s">
        <v>694</v>
      </c>
      <c r="C110" s="3" t="s">
        <v>1080</v>
      </c>
      <c r="D110" s="7" t="s">
        <v>11542</v>
      </c>
      <c r="E110" s="3" t="s">
        <v>404</v>
      </c>
      <c r="F110" s="3" t="s">
        <v>788</v>
      </c>
      <c r="G110" s="3"/>
      <c r="J110" s="3" t="s">
        <v>965</v>
      </c>
      <c r="K110" s="3" t="s">
        <v>989</v>
      </c>
      <c r="L110" s="3" t="s">
        <v>3841</v>
      </c>
      <c r="M110" s="3" t="s">
        <v>8697</v>
      </c>
    </row>
    <row r="111" spans="1:13">
      <c r="A111" s="8"/>
      <c r="B111" s="3" t="s">
        <v>497</v>
      </c>
      <c r="C111" s="3" t="s">
        <v>1176</v>
      </c>
      <c r="D111" s="7" t="s">
        <v>12204</v>
      </c>
      <c r="E111" s="3" t="s">
        <v>498</v>
      </c>
      <c r="F111" s="3" t="s">
        <v>496</v>
      </c>
      <c r="G111" s="3"/>
      <c r="J111" s="3" t="s">
        <v>965</v>
      </c>
      <c r="K111" s="3" t="s">
        <v>989</v>
      </c>
      <c r="L111" s="3" t="s">
        <v>3841</v>
      </c>
      <c r="M111" s="3" t="s">
        <v>8705</v>
      </c>
    </row>
    <row r="112" spans="1:13">
      <c r="A112" s="8"/>
      <c r="B112" s="3" t="s">
        <v>559</v>
      </c>
      <c r="C112" s="3" t="s">
        <v>1345</v>
      </c>
      <c r="D112" s="7" t="s">
        <v>11543</v>
      </c>
      <c r="E112" s="3" t="s">
        <v>560</v>
      </c>
      <c r="F112" s="3" t="s">
        <v>1997</v>
      </c>
      <c r="G112" s="3"/>
      <c r="J112" s="3" t="s">
        <v>965</v>
      </c>
      <c r="K112" s="3" t="s">
        <v>989</v>
      </c>
      <c r="L112" s="3" t="s">
        <v>3841</v>
      </c>
      <c r="M112" s="3" t="s">
        <v>10849</v>
      </c>
    </row>
    <row r="113" spans="1:13">
      <c r="A113" s="8"/>
      <c r="B113" s="3" t="s">
        <v>1054</v>
      </c>
      <c r="C113" s="3" t="s">
        <v>1053</v>
      </c>
      <c r="D113" s="7" t="s">
        <v>12197</v>
      </c>
      <c r="E113" s="3" t="s">
        <v>328</v>
      </c>
      <c r="F113" s="3" t="s">
        <v>327</v>
      </c>
      <c r="G113" s="3"/>
      <c r="J113" s="3" t="s">
        <v>965</v>
      </c>
      <c r="K113" s="3" t="s">
        <v>989</v>
      </c>
      <c r="L113" s="3" t="s">
        <v>3841</v>
      </c>
      <c r="M113" s="3" t="s">
        <v>11382</v>
      </c>
    </row>
    <row r="114" spans="1:13">
      <c r="A114" s="2"/>
      <c r="B114" s="3" t="s">
        <v>12025</v>
      </c>
      <c r="C114" s="3" t="s">
        <v>12026</v>
      </c>
      <c r="D114" s="3" t="s">
        <v>12028</v>
      </c>
      <c r="E114" s="3" t="s">
        <v>12027</v>
      </c>
      <c r="F114" s="3" t="s">
        <v>12024</v>
      </c>
      <c r="G114" s="3"/>
      <c r="H114" s="3"/>
      <c r="I114" s="3"/>
      <c r="J114" s="3" t="s">
        <v>965</v>
      </c>
      <c r="K114" s="3" t="s">
        <v>989</v>
      </c>
      <c r="L114" s="3" t="s">
        <v>3841</v>
      </c>
      <c r="M114" s="3" t="s">
        <v>8709</v>
      </c>
    </row>
    <row r="115" spans="1:13">
      <c r="A115" s="8"/>
      <c r="B115" s="3" t="s">
        <v>284</v>
      </c>
      <c r="C115" s="3" t="s">
        <v>1109</v>
      </c>
      <c r="D115" s="7" t="s">
        <v>12199</v>
      </c>
      <c r="E115" s="3" t="s">
        <v>7947</v>
      </c>
      <c r="F115" s="3" t="s">
        <v>1996</v>
      </c>
      <c r="G115" s="3"/>
      <c r="J115" s="3" t="s">
        <v>965</v>
      </c>
      <c r="K115" s="3" t="s">
        <v>989</v>
      </c>
      <c r="L115" s="3" t="s">
        <v>3841</v>
      </c>
      <c r="M115" s="3" t="s">
        <v>8929</v>
      </c>
    </row>
    <row r="116" spans="1:13">
      <c r="A116" s="8"/>
      <c r="B116" s="3" t="s">
        <v>11724</v>
      </c>
      <c r="C116" s="3" t="s">
        <v>12393</v>
      </c>
      <c r="D116" s="7" t="s">
        <v>11822</v>
      </c>
      <c r="E116" s="3" t="s">
        <v>11725</v>
      </c>
      <c r="J116" s="3" t="s">
        <v>965</v>
      </c>
      <c r="K116" s="3" t="s">
        <v>989</v>
      </c>
      <c r="L116" s="3" t="s">
        <v>3841</v>
      </c>
      <c r="M116" s="3" t="s">
        <v>8932</v>
      </c>
    </row>
    <row r="117" spans="1:13">
      <c r="A117" s="8"/>
      <c r="B117" s="3" t="s">
        <v>309</v>
      </c>
      <c r="C117" s="3" t="s">
        <v>1057</v>
      </c>
      <c r="D117" s="7" t="s">
        <v>12207</v>
      </c>
      <c r="E117" s="3" t="s">
        <v>310</v>
      </c>
      <c r="F117" s="3" t="s">
        <v>1995</v>
      </c>
      <c r="G117" s="3"/>
      <c r="I117" s="10"/>
      <c r="J117" s="3" t="s">
        <v>965</v>
      </c>
      <c r="K117" s="3" t="s">
        <v>989</v>
      </c>
      <c r="L117" s="3" t="s">
        <v>3841</v>
      </c>
      <c r="M117" s="3" t="s">
        <v>12715</v>
      </c>
    </row>
    <row r="118" spans="1:13">
      <c r="A118" s="8"/>
      <c r="B118" s="3" t="s">
        <v>843</v>
      </c>
      <c r="C118" s="3" t="s">
        <v>1265</v>
      </c>
      <c r="D118" s="7" t="s">
        <v>12198</v>
      </c>
      <c r="E118" s="3" t="s">
        <v>844</v>
      </c>
      <c r="F118" s="3" t="s">
        <v>842</v>
      </c>
      <c r="G118" s="3"/>
      <c r="J118" s="3" t="s">
        <v>965</v>
      </c>
      <c r="K118" s="3" t="s">
        <v>989</v>
      </c>
      <c r="L118" s="3" t="s">
        <v>3841</v>
      </c>
      <c r="M118" s="3" t="s">
        <v>10760</v>
      </c>
    </row>
    <row r="119" spans="1:13">
      <c r="A119" s="8"/>
      <c r="B119" s="3" t="s">
        <v>922</v>
      </c>
      <c r="C119" s="3" t="s">
        <v>1051</v>
      </c>
      <c r="D119" s="7" t="s">
        <v>12203</v>
      </c>
      <c r="E119" s="3" t="s">
        <v>923</v>
      </c>
      <c r="F119" s="3" t="s">
        <v>921</v>
      </c>
      <c r="G119" s="3"/>
      <c r="J119" s="3" t="s">
        <v>965</v>
      </c>
      <c r="K119" s="3" t="s">
        <v>989</v>
      </c>
      <c r="L119" s="3" t="s">
        <v>3841</v>
      </c>
      <c r="M119" s="3" t="s">
        <v>9133</v>
      </c>
    </row>
    <row r="120" spans="1:13">
      <c r="A120" s="8"/>
      <c r="B120" s="3" t="s">
        <v>154</v>
      </c>
      <c r="C120" s="3" t="s">
        <v>1413</v>
      </c>
      <c r="D120" s="7" t="s">
        <v>11723</v>
      </c>
      <c r="E120" s="3" t="s">
        <v>155</v>
      </c>
      <c r="F120" s="3" t="s">
        <v>153</v>
      </c>
      <c r="G120" s="3"/>
      <c r="J120" s="3" t="s">
        <v>965</v>
      </c>
      <c r="K120" s="3" t="s">
        <v>989</v>
      </c>
      <c r="L120" s="3" t="s">
        <v>3841</v>
      </c>
      <c r="M120" s="3" t="s">
        <v>9147</v>
      </c>
    </row>
    <row r="121" spans="1:13">
      <c r="A121" s="8"/>
      <c r="B121" s="3" t="s">
        <v>321</v>
      </c>
      <c r="C121" s="3" t="s">
        <v>1133</v>
      </c>
      <c r="D121" s="7" t="s">
        <v>12200</v>
      </c>
      <c r="E121" s="3" t="s">
        <v>322</v>
      </c>
      <c r="F121" s="3" t="s">
        <v>320</v>
      </c>
      <c r="G121" s="3"/>
      <c r="J121" s="3" t="s">
        <v>965</v>
      </c>
      <c r="K121" s="3" t="s">
        <v>989</v>
      </c>
      <c r="L121" s="3" t="s">
        <v>3841</v>
      </c>
      <c r="M121" s="3" t="s">
        <v>9154</v>
      </c>
    </row>
    <row r="122" spans="1:13">
      <c r="A122" s="8"/>
      <c r="B122" s="3" t="s">
        <v>0</v>
      </c>
      <c r="C122" s="3" t="s">
        <v>1013</v>
      </c>
      <c r="D122" s="7" t="s">
        <v>11505</v>
      </c>
      <c r="E122" s="3" t="s">
        <v>1</v>
      </c>
      <c r="F122" s="3" t="s">
        <v>3277</v>
      </c>
      <c r="G122" s="3"/>
      <c r="I122" s="10"/>
      <c r="J122" s="3" t="s">
        <v>965</v>
      </c>
      <c r="K122" s="3" t="s">
        <v>989</v>
      </c>
      <c r="L122" s="3" t="s">
        <v>3841</v>
      </c>
      <c r="M122" s="3" t="s">
        <v>9155</v>
      </c>
    </row>
    <row r="123" spans="1:13">
      <c r="A123" s="2"/>
      <c r="B123" s="3" t="s">
        <v>12107</v>
      </c>
      <c r="C123" s="3" t="s">
        <v>12108</v>
      </c>
      <c r="D123" s="3" t="s">
        <v>12051</v>
      </c>
      <c r="F123" s="3" t="s">
        <v>3113</v>
      </c>
      <c r="G123" s="3"/>
      <c r="H123" s="3"/>
      <c r="I123" s="3"/>
      <c r="J123" s="3" t="s">
        <v>965</v>
      </c>
      <c r="K123" s="3" t="s">
        <v>989</v>
      </c>
      <c r="L123" s="3" t="s">
        <v>3841</v>
      </c>
      <c r="M123" s="3" t="s">
        <v>12759</v>
      </c>
    </row>
    <row r="124" spans="1:13" s="39" customFormat="1">
      <c r="A124" s="38"/>
      <c r="B124" s="39" t="s">
        <v>3080</v>
      </c>
      <c r="C124" s="39" t="s">
        <v>3142</v>
      </c>
      <c r="D124" s="40" t="s">
        <v>4076</v>
      </c>
      <c r="E124" s="39" t="s">
        <v>3143</v>
      </c>
      <c r="F124" s="39" t="s">
        <v>3084</v>
      </c>
      <c r="H124" s="41"/>
      <c r="I124" s="42"/>
      <c r="J124" s="39" t="s">
        <v>965</v>
      </c>
      <c r="K124" s="39" t="s">
        <v>15680</v>
      </c>
      <c r="L124" s="39" t="s">
        <v>3841</v>
      </c>
      <c r="M124" s="39" t="s">
        <v>8927</v>
      </c>
    </row>
    <row r="125" spans="1:13">
      <c r="A125" s="8"/>
      <c r="B125" s="3" t="s">
        <v>11746</v>
      </c>
      <c r="C125" s="3" t="s">
        <v>11747</v>
      </c>
      <c r="D125" s="7" t="s">
        <v>11745</v>
      </c>
      <c r="E125" s="3" t="s">
        <v>11748</v>
      </c>
      <c r="J125" s="3" t="s">
        <v>965</v>
      </c>
      <c r="K125" s="3" t="s">
        <v>966</v>
      </c>
      <c r="L125" s="3" t="s">
        <v>3841</v>
      </c>
      <c r="M125" s="3" t="s">
        <v>12494</v>
      </c>
    </row>
    <row r="126" spans="1:13">
      <c r="A126" s="8"/>
      <c r="B126" s="3" t="s">
        <v>1617</v>
      </c>
      <c r="C126" s="3" t="s">
        <v>1618</v>
      </c>
      <c r="D126" s="7" t="s">
        <v>4085</v>
      </c>
      <c r="E126" s="3" t="s">
        <v>1619</v>
      </c>
      <c r="F126" s="3" t="s">
        <v>3240</v>
      </c>
      <c r="G126" s="3"/>
      <c r="I126" s="10"/>
      <c r="J126" s="3" t="s">
        <v>1872</v>
      </c>
      <c r="K126" s="3" t="s">
        <v>966</v>
      </c>
      <c r="L126" s="3" t="s">
        <v>3841</v>
      </c>
      <c r="M126" s="3" t="s">
        <v>8506</v>
      </c>
    </row>
    <row r="127" spans="1:13">
      <c r="A127" s="8"/>
      <c r="B127" s="3" t="s">
        <v>699</v>
      </c>
      <c r="C127" s="3" t="s">
        <v>1601</v>
      </c>
      <c r="D127" s="7" t="s">
        <v>4083</v>
      </c>
      <c r="E127" s="3" t="s">
        <v>700</v>
      </c>
      <c r="F127" s="3" t="s">
        <v>698</v>
      </c>
      <c r="G127" s="3"/>
      <c r="I127" s="10"/>
      <c r="J127" s="3" t="s">
        <v>965</v>
      </c>
      <c r="K127" s="3" t="s">
        <v>966</v>
      </c>
      <c r="L127" s="3" t="s">
        <v>3841</v>
      </c>
      <c r="M127" s="3" t="s">
        <v>8507</v>
      </c>
    </row>
    <row r="128" spans="1:13">
      <c r="A128" s="8"/>
      <c r="B128" s="3" t="s">
        <v>463</v>
      </c>
      <c r="C128" s="3" t="s">
        <v>1048</v>
      </c>
      <c r="D128" s="7" t="s">
        <v>4079</v>
      </c>
      <c r="E128" s="3" t="s">
        <v>462</v>
      </c>
      <c r="F128" s="3" t="s">
        <v>7969</v>
      </c>
      <c r="G128" s="3"/>
      <c r="J128" s="3" t="s">
        <v>1872</v>
      </c>
      <c r="K128" s="3" t="s">
        <v>966</v>
      </c>
      <c r="L128" s="3" t="s">
        <v>3841</v>
      </c>
      <c r="M128" s="3" t="s">
        <v>12572</v>
      </c>
    </row>
    <row r="129" spans="1:13">
      <c r="A129" s="8"/>
      <c r="B129" s="3" t="s">
        <v>11753</v>
      </c>
      <c r="C129" s="3" t="s">
        <v>11754</v>
      </c>
      <c r="D129" s="3" t="s">
        <v>11752</v>
      </c>
      <c r="E129" s="3" t="s">
        <v>462</v>
      </c>
      <c r="F129" s="3" t="s">
        <v>7969</v>
      </c>
      <c r="J129" s="3" t="s">
        <v>965</v>
      </c>
      <c r="K129" s="3" t="s">
        <v>966</v>
      </c>
      <c r="L129" s="3" t="s">
        <v>3841</v>
      </c>
      <c r="M129" s="3" t="s">
        <v>12573</v>
      </c>
    </row>
    <row r="130" spans="1:13">
      <c r="A130" s="8"/>
      <c r="B130" s="3" t="s">
        <v>895</v>
      </c>
      <c r="C130" s="3" t="s">
        <v>1298</v>
      </c>
      <c r="D130" s="7" t="s">
        <v>12213</v>
      </c>
      <c r="E130" s="3" t="s">
        <v>894</v>
      </c>
      <c r="F130" s="3" t="s">
        <v>893</v>
      </c>
      <c r="G130" s="3"/>
      <c r="J130" s="3" t="s">
        <v>965</v>
      </c>
      <c r="K130" s="3" t="s">
        <v>966</v>
      </c>
      <c r="L130" s="3" t="s">
        <v>3841</v>
      </c>
      <c r="M130" s="3" t="s">
        <v>12577</v>
      </c>
    </row>
    <row r="131" spans="1:13">
      <c r="A131" s="8"/>
      <c r="B131" s="3" t="s">
        <v>11750</v>
      </c>
      <c r="C131" s="3" t="s">
        <v>11751</v>
      </c>
      <c r="D131" s="7" t="s">
        <v>11749</v>
      </c>
      <c r="E131" s="3" t="s">
        <v>894</v>
      </c>
      <c r="F131" s="3" t="s">
        <v>893</v>
      </c>
      <c r="J131" s="3" t="s">
        <v>965</v>
      </c>
      <c r="K131" s="3" t="s">
        <v>966</v>
      </c>
      <c r="L131" s="3" t="s">
        <v>3841</v>
      </c>
      <c r="M131" s="3" t="s">
        <v>12578</v>
      </c>
    </row>
    <row r="132" spans="1:13">
      <c r="A132" s="8"/>
      <c r="B132" s="3" t="s">
        <v>1299</v>
      </c>
      <c r="C132" s="3" t="s">
        <v>1300</v>
      </c>
      <c r="D132" s="7" t="s">
        <v>7266</v>
      </c>
      <c r="E132" s="3" t="s">
        <v>1301</v>
      </c>
      <c r="F132" s="3" t="s">
        <v>3197</v>
      </c>
      <c r="G132" s="3"/>
      <c r="J132" s="3" t="s">
        <v>1872</v>
      </c>
      <c r="K132" s="3" t="s">
        <v>966</v>
      </c>
      <c r="L132" s="3" t="s">
        <v>3841</v>
      </c>
      <c r="M132" s="3" t="s">
        <v>12591</v>
      </c>
    </row>
    <row r="133" spans="1:13">
      <c r="A133" s="8"/>
      <c r="B133" s="3" t="s">
        <v>279</v>
      </c>
      <c r="C133" s="3" t="s">
        <v>1325</v>
      </c>
      <c r="D133" s="7" t="s">
        <v>4082</v>
      </c>
      <c r="E133" s="3" t="s">
        <v>280</v>
      </c>
      <c r="F133" s="3" t="s">
        <v>278</v>
      </c>
      <c r="G133" s="3"/>
      <c r="J133" s="3" t="s">
        <v>965</v>
      </c>
      <c r="K133" s="3" t="s">
        <v>966</v>
      </c>
      <c r="L133" s="3" t="s">
        <v>3841</v>
      </c>
      <c r="M133" s="3" t="s">
        <v>12632</v>
      </c>
    </row>
    <row r="134" spans="1:13">
      <c r="A134" s="8"/>
      <c r="B134" s="3" t="s">
        <v>1054</v>
      </c>
      <c r="C134" s="3" t="s">
        <v>1055</v>
      </c>
      <c r="D134" s="7" t="s">
        <v>12208</v>
      </c>
      <c r="E134" s="3" t="s">
        <v>1056</v>
      </c>
      <c r="F134" s="3" t="s">
        <v>3216</v>
      </c>
      <c r="G134" s="3"/>
      <c r="J134" s="3" t="s">
        <v>1872</v>
      </c>
      <c r="K134" s="3" t="s">
        <v>966</v>
      </c>
      <c r="L134" s="3" t="s">
        <v>3841</v>
      </c>
      <c r="M134" s="3" t="s">
        <v>12648</v>
      </c>
    </row>
    <row r="135" spans="1:13">
      <c r="A135" s="8"/>
      <c r="B135" s="3" t="s">
        <v>369</v>
      </c>
      <c r="C135" s="3" t="s">
        <v>1478</v>
      </c>
      <c r="D135" s="7" t="s">
        <v>12211</v>
      </c>
      <c r="E135" s="3" t="s">
        <v>370</v>
      </c>
      <c r="F135" s="3" t="s">
        <v>368</v>
      </c>
      <c r="G135" s="3"/>
      <c r="J135" s="3" t="s">
        <v>1872</v>
      </c>
      <c r="K135" s="3" t="s">
        <v>966</v>
      </c>
      <c r="L135" s="3" t="s">
        <v>3841</v>
      </c>
      <c r="M135" s="3" t="s">
        <v>8586</v>
      </c>
    </row>
    <row r="136" spans="1:13">
      <c r="A136" s="8"/>
      <c r="B136" s="3" t="s">
        <v>11755</v>
      </c>
      <c r="C136" s="3" t="s">
        <v>11756</v>
      </c>
      <c r="D136" s="7" t="s">
        <v>12214</v>
      </c>
      <c r="E136" s="3" t="s">
        <v>404</v>
      </c>
      <c r="F136" s="3" t="s">
        <v>3345</v>
      </c>
      <c r="G136" s="3"/>
      <c r="I136" s="10"/>
      <c r="J136" s="3" t="s">
        <v>965</v>
      </c>
      <c r="K136" s="3" t="s">
        <v>966</v>
      </c>
      <c r="L136" s="3" t="s">
        <v>3841</v>
      </c>
      <c r="M136" s="3" t="s">
        <v>8698</v>
      </c>
    </row>
    <row r="137" spans="1:13">
      <c r="A137" s="8"/>
      <c r="B137" s="3" t="s">
        <v>1479</v>
      </c>
      <c r="C137" s="3" t="s">
        <v>1480</v>
      </c>
      <c r="D137" s="7" t="s">
        <v>12209</v>
      </c>
      <c r="E137" s="3" t="s">
        <v>1481</v>
      </c>
      <c r="F137" s="3" t="s">
        <v>3345</v>
      </c>
      <c r="G137" s="3"/>
      <c r="J137" s="3" t="s">
        <v>1872</v>
      </c>
      <c r="K137" s="3" t="s">
        <v>966</v>
      </c>
      <c r="L137" s="3" t="s">
        <v>3841</v>
      </c>
      <c r="M137" s="3" t="s">
        <v>8703</v>
      </c>
    </row>
    <row r="138" spans="1:13">
      <c r="A138" s="8"/>
      <c r="B138" s="3" t="s">
        <v>350</v>
      </c>
      <c r="C138" s="3" t="s">
        <v>1146</v>
      </c>
      <c r="D138" s="7" t="s">
        <v>4080</v>
      </c>
      <c r="E138" s="3" t="s">
        <v>349</v>
      </c>
      <c r="F138" s="3" t="s">
        <v>348</v>
      </c>
      <c r="G138" s="3"/>
      <c r="J138" s="3" t="s">
        <v>965</v>
      </c>
      <c r="K138" s="3" t="s">
        <v>966</v>
      </c>
      <c r="L138" s="3" t="s">
        <v>3841</v>
      </c>
      <c r="M138" s="3" t="s">
        <v>8704</v>
      </c>
    </row>
    <row r="139" spans="1:13">
      <c r="A139" s="8"/>
      <c r="B139" s="3" t="s">
        <v>175</v>
      </c>
      <c r="C139" s="3" t="s">
        <v>1046</v>
      </c>
      <c r="D139" s="7" t="s">
        <v>4078</v>
      </c>
      <c r="E139" s="3" t="s">
        <v>176</v>
      </c>
      <c r="F139" s="3" t="s">
        <v>174</v>
      </c>
      <c r="G139" s="3"/>
      <c r="J139" s="3" t="s">
        <v>965</v>
      </c>
      <c r="K139" s="3" t="s">
        <v>966</v>
      </c>
      <c r="L139" s="3" t="s">
        <v>3841</v>
      </c>
      <c r="M139" s="3" t="s">
        <v>8767</v>
      </c>
    </row>
    <row r="140" spans="1:13">
      <c r="A140" s="8"/>
      <c r="B140" s="3" t="s">
        <v>1518</v>
      </c>
      <c r="C140" s="3" t="s">
        <v>1519</v>
      </c>
      <c r="D140" s="7" t="s">
        <v>7233</v>
      </c>
      <c r="E140" s="3" t="s">
        <v>1520</v>
      </c>
      <c r="F140" s="3" t="s">
        <v>3240</v>
      </c>
      <c r="G140" s="3"/>
      <c r="I140" s="10"/>
      <c r="J140" s="3" t="s">
        <v>1872</v>
      </c>
      <c r="K140" s="3" t="s">
        <v>966</v>
      </c>
      <c r="L140" s="3" t="s">
        <v>3841</v>
      </c>
      <c r="M140" s="3" t="s">
        <v>8771</v>
      </c>
    </row>
    <row r="141" spans="1:13">
      <c r="A141" s="8"/>
      <c r="B141" s="3" t="s">
        <v>1147</v>
      </c>
      <c r="C141" s="3" t="s">
        <v>1148</v>
      </c>
      <c r="D141" s="7" t="s">
        <v>12210</v>
      </c>
      <c r="E141" s="3" t="s">
        <v>7970</v>
      </c>
      <c r="F141" s="3" t="s">
        <v>3200</v>
      </c>
      <c r="G141" s="3"/>
      <c r="J141" s="3" t="s">
        <v>965</v>
      </c>
      <c r="K141" s="3" t="s">
        <v>966</v>
      </c>
      <c r="L141" s="3" t="s">
        <v>3841</v>
      </c>
      <c r="M141" s="3" t="s">
        <v>8930</v>
      </c>
    </row>
    <row r="142" spans="1:13">
      <c r="A142" s="8"/>
      <c r="B142" s="3" t="s">
        <v>962</v>
      </c>
      <c r="C142" s="3" t="s">
        <v>963</v>
      </c>
      <c r="D142" s="7" t="s">
        <v>4077</v>
      </c>
      <c r="E142" s="3" t="s">
        <v>964</v>
      </c>
      <c r="F142" s="3" t="s">
        <v>3099</v>
      </c>
      <c r="G142" s="3"/>
      <c r="J142" s="3" t="s">
        <v>965</v>
      </c>
      <c r="K142" s="3" t="s">
        <v>966</v>
      </c>
      <c r="L142" s="3" t="s">
        <v>3841</v>
      </c>
      <c r="M142" s="3" t="s">
        <v>12699</v>
      </c>
    </row>
    <row r="143" spans="1:13">
      <c r="A143" s="8"/>
      <c r="B143" s="3" t="s">
        <v>625</v>
      </c>
      <c r="C143" s="3" t="s">
        <v>1129</v>
      </c>
      <c r="D143" s="7" t="s">
        <v>12212</v>
      </c>
      <c r="E143" s="3" t="s">
        <v>626</v>
      </c>
      <c r="F143" s="3" t="s">
        <v>1999</v>
      </c>
      <c r="G143" s="3"/>
      <c r="J143" s="3" t="s">
        <v>965</v>
      </c>
      <c r="K143" s="3" t="s">
        <v>966</v>
      </c>
      <c r="L143" s="3" t="s">
        <v>3841</v>
      </c>
      <c r="M143" s="3" t="s">
        <v>8947</v>
      </c>
    </row>
    <row r="144" spans="1:13">
      <c r="A144" s="8"/>
      <c r="B144" s="3" t="s">
        <v>346</v>
      </c>
      <c r="C144" s="13" t="s">
        <v>1149</v>
      </c>
      <c r="D144" s="7" t="s">
        <v>4081</v>
      </c>
      <c r="E144" s="3" t="s">
        <v>347</v>
      </c>
      <c r="F144" s="3" t="s">
        <v>345</v>
      </c>
      <c r="G144" s="3"/>
      <c r="J144" s="3" t="s">
        <v>965</v>
      </c>
      <c r="K144" s="3" t="s">
        <v>966</v>
      </c>
      <c r="L144" s="3" t="s">
        <v>3841</v>
      </c>
      <c r="M144" s="3" t="s">
        <v>8982</v>
      </c>
    </row>
    <row r="145" spans="1:13">
      <c r="A145" s="8"/>
      <c r="B145" s="3" t="s">
        <v>11757</v>
      </c>
      <c r="C145" s="3" t="s">
        <v>11758</v>
      </c>
      <c r="D145" s="7" t="s">
        <v>12215</v>
      </c>
      <c r="E145" s="3" t="s">
        <v>11759</v>
      </c>
      <c r="J145" s="3" t="s">
        <v>965</v>
      </c>
      <c r="K145" s="3" t="s">
        <v>966</v>
      </c>
      <c r="L145" s="3" t="s">
        <v>3841</v>
      </c>
      <c r="M145" s="3" t="s">
        <v>8985</v>
      </c>
    </row>
    <row r="146" spans="1:13">
      <c r="A146" s="8"/>
      <c r="B146" s="3" t="s">
        <v>1177</v>
      </c>
      <c r="C146" s="3" t="s">
        <v>1178</v>
      </c>
      <c r="D146" s="7" t="s">
        <v>11504</v>
      </c>
      <c r="E146" s="3" t="s">
        <v>1179</v>
      </c>
      <c r="F146" s="3" t="s">
        <v>3099</v>
      </c>
      <c r="G146" s="3"/>
      <c r="J146" s="3" t="s">
        <v>965</v>
      </c>
      <c r="K146" s="3" t="s">
        <v>966</v>
      </c>
      <c r="L146" s="3" t="s">
        <v>3841</v>
      </c>
      <c r="M146" s="3" t="s">
        <v>9148</v>
      </c>
    </row>
    <row r="147" spans="1:13">
      <c r="A147" s="8"/>
      <c r="B147" s="3" t="s">
        <v>1899</v>
      </c>
      <c r="C147" s="3" t="s">
        <v>2961</v>
      </c>
      <c r="D147" s="7" t="s">
        <v>4084</v>
      </c>
      <c r="E147" s="3" t="s">
        <v>7972</v>
      </c>
      <c r="G147" s="3"/>
      <c r="I147" s="10"/>
      <c r="J147" s="3" t="s">
        <v>1872</v>
      </c>
      <c r="K147" s="3" t="s">
        <v>966</v>
      </c>
      <c r="L147" s="3" t="s">
        <v>3841</v>
      </c>
      <c r="M147" s="3" t="s">
        <v>9163</v>
      </c>
    </row>
    <row r="148" spans="1:13">
      <c r="A148" s="8"/>
      <c r="B148" s="3" t="s">
        <v>1899</v>
      </c>
      <c r="C148" s="3" t="s">
        <v>2961</v>
      </c>
      <c r="D148" s="7" t="s">
        <v>7973</v>
      </c>
      <c r="E148" s="3" t="s">
        <v>7972</v>
      </c>
      <c r="G148" s="3"/>
      <c r="J148" s="3" t="s">
        <v>965</v>
      </c>
      <c r="K148" s="3" t="s">
        <v>966</v>
      </c>
      <c r="L148" s="3" t="s">
        <v>3841</v>
      </c>
      <c r="M148" s="3" t="s">
        <v>9164</v>
      </c>
    </row>
    <row r="149" spans="1:13" s="39" customFormat="1">
      <c r="A149" s="38"/>
      <c r="B149" s="39" t="s">
        <v>15681</v>
      </c>
      <c r="C149" s="39" t="s">
        <v>3072</v>
      </c>
      <c r="D149" s="40" t="s">
        <v>7974</v>
      </c>
      <c r="F149" s="39" t="s">
        <v>3073</v>
      </c>
      <c r="H149" s="41"/>
      <c r="I149" s="42"/>
      <c r="J149" s="39" t="s">
        <v>965</v>
      </c>
      <c r="K149" s="39" t="s">
        <v>979</v>
      </c>
      <c r="L149" s="39" t="s">
        <v>3841</v>
      </c>
      <c r="M149" s="39" t="s">
        <v>9166</v>
      </c>
    </row>
    <row r="150" spans="1:13">
      <c r="A150" s="8"/>
      <c r="B150" s="3" t="s">
        <v>668</v>
      </c>
      <c r="C150" s="3" t="s">
        <v>1159</v>
      </c>
      <c r="D150" s="7" t="s">
        <v>7234</v>
      </c>
      <c r="E150" s="3" t="s">
        <v>7980</v>
      </c>
      <c r="G150" s="3"/>
      <c r="J150" s="3" t="s">
        <v>965</v>
      </c>
      <c r="K150" s="3" t="s">
        <v>1111</v>
      </c>
      <c r="L150" s="3" t="s">
        <v>3841</v>
      </c>
      <c r="M150" s="3" t="s">
        <v>8493</v>
      </c>
    </row>
    <row r="151" spans="1:13" ht="18" customHeight="1">
      <c r="A151" s="8"/>
      <c r="B151" s="3" t="s">
        <v>11238</v>
      </c>
      <c r="C151" s="3" t="s">
        <v>11239</v>
      </c>
      <c r="D151" s="7" t="s">
        <v>11240</v>
      </c>
      <c r="E151" s="3" t="s">
        <v>1369</v>
      </c>
      <c r="J151" s="3" t="s">
        <v>965</v>
      </c>
      <c r="K151" s="3" t="s">
        <v>1111</v>
      </c>
      <c r="L151" s="3" t="s">
        <v>3841</v>
      </c>
      <c r="M151" s="3" t="s">
        <v>8496</v>
      </c>
    </row>
    <row r="152" spans="1:13">
      <c r="A152" s="8"/>
      <c r="B152" s="3" t="s">
        <v>11241</v>
      </c>
      <c r="C152" s="3" t="s">
        <v>11242</v>
      </c>
      <c r="D152" s="7" t="s">
        <v>11243</v>
      </c>
      <c r="E152" s="3" t="s">
        <v>1369</v>
      </c>
      <c r="J152" s="3" t="s">
        <v>965</v>
      </c>
      <c r="K152" s="3" t="s">
        <v>1111</v>
      </c>
      <c r="L152" s="3" t="s">
        <v>3841</v>
      </c>
      <c r="M152" s="3" t="s">
        <v>8497</v>
      </c>
    </row>
    <row r="153" spans="1:13">
      <c r="A153" s="8"/>
      <c r="B153" s="3" t="s">
        <v>481</v>
      </c>
      <c r="C153" s="3" t="s">
        <v>1580</v>
      </c>
      <c r="D153" s="7" t="s">
        <v>7240</v>
      </c>
      <c r="E153" s="3" t="s">
        <v>1581</v>
      </c>
      <c r="F153" s="11" t="s">
        <v>1994</v>
      </c>
      <c r="G153" s="3"/>
      <c r="J153" s="3" t="s">
        <v>965</v>
      </c>
      <c r="K153" s="3" t="s">
        <v>1111</v>
      </c>
      <c r="L153" s="3" t="s">
        <v>3841</v>
      </c>
      <c r="M153" s="3" t="s">
        <v>12565</v>
      </c>
    </row>
    <row r="154" spans="1:13">
      <c r="A154" s="8"/>
      <c r="B154" s="3" t="s">
        <v>11234</v>
      </c>
      <c r="C154" s="3" t="s">
        <v>11236</v>
      </c>
      <c r="D154" s="7" t="s">
        <v>11555</v>
      </c>
      <c r="E154" s="3" t="s">
        <v>11235</v>
      </c>
      <c r="J154" s="3" t="s">
        <v>965</v>
      </c>
      <c r="K154" s="3" t="s">
        <v>1111</v>
      </c>
      <c r="L154" s="3" t="s">
        <v>3841</v>
      </c>
      <c r="M154" s="3" t="s">
        <v>12588</v>
      </c>
    </row>
    <row r="155" spans="1:13">
      <c r="A155" s="8"/>
      <c r="B155" s="3" t="s">
        <v>11232</v>
      </c>
      <c r="C155" s="3" t="s">
        <v>11237</v>
      </c>
      <c r="D155" s="7" t="s">
        <v>11544</v>
      </c>
      <c r="E155" s="3" t="s">
        <v>11233</v>
      </c>
      <c r="J155" s="3" t="s">
        <v>965</v>
      </c>
      <c r="K155" s="3" t="s">
        <v>1111</v>
      </c>
      <c r="L155" s="3" t="s">
        <v>3841</v>
      </c>
      <c r="M155" s="3" t="s">
        <v>12590</v>
      </c>
    </row>
    <row r="156" spans="1:13">
      <c r="A156" s="8"/>
      <c r="B156" s="3" t="s">
        <v>561</v>
      </c>
      <c r="C156" s="3" t="s">
        <v>1208</v>
      </c>
      <c r="D156" s="7" t="s">
        <v>4087</v>
      </c>
      <c r="E156" s="3" t="s">
        <v>560</v>
      </c>
      <c r="F156" s="3" t="s">
        <v>1997</v>
      </c>
      <c r="G156" s="3"/>
      <c r="J156" s="3" t="s">
        <v>965</v>
      </c>
      <c r="K156" s="3" t="s">
        <v>1111</v>
      </c>
      <c r="L156" s="3" t="s">
        <v>3841</v>
      </c>
      <c r="M156" s="3" t="s">
        <v>8706</v>
      </c>
    </row>
    <row r="157" spans="1:13">
      <c r="A157" s="8"/>
      <c r="B157" s="3" t="s">
        <v>311</v>
      </c>
      <c r="C157" s="3" t="s">
        <v>1110</v>
      </c>
      <c r="D157" s="7" t="s">
        <v>4086</v>
      </c>
      <c r="E157" s="3" t="s">
        <v>7945</v>
      </c>
      <c r="G157" s="3"/>
      <c r="J157" s="3" t="s">
        <v>965</v>
      </c>
      <c r="K157" s="3" t="s">
        <v>1111</v>
      </c>
      <c r="L157" s="3" t="s">
        <v>3841</v>
      </c>
      <c r="M157" s="3" t="s">
        <v>8981</v>
      </c>
    </row>
    <row r="158" spans="1:13">
      <c r="A158" s="8"/>
      <c r="B158" s="3" t="s">
        <v>903</v>
      </c>
      <c r="C158" s="3" t="s">
        <v>1505</v>
      </c>
      <c r="D158" s="7" t="s">
        <v>4088</v>
      </c>
      <c r="E158" s="3" t="s">
        <v>904</v>
      </c>
      <c r="F158" s="3" t="s">
        <v>902</v>
      </c>
      <c r="G158" s="3"/>
      <c r="J158" s="3" t="s">
        <v>965</v>
      </c>
      <c r="K158" s="3" t="s">
        <v>1111</v>
      </c>
      <c r="L158" s="3" t="s">
        <v>3841</v>
      </c>
      <c r="M158" s="3" t="s">
        <v>9134</v>
      </c>
    </row>
    <row r="159" spans="1:13">
      <c r="A159" s="8"/>
      <c r="B159" s="3" t="s">
        <v>3179</v>
      </c>
      <c r="C159" s="3" t="s">
        <v>3180</v>
      </c>
      <c r="D159" s="7" t="s">
        <v>4500</v>
      </c>
      <c r="E159" s="3" t="s">
        <v>3181</v>
      </c>
      <c r="F159" s="3" t="s">
        <v>3083</v>
      </c>
      <c r="G159" s="3"/>
      <c r="I159" s="10"/>
      <c r="J159" s="3" t="s">
        <v>965</v>
      </c>
      <c r="K159" s="3" t="s">
        <v>1025</v>
      </c>
      <c r="L159" s="3" t="s">
        <v>3841</v>
      </c>
      <c r="M159" s="3" t="s">
        <v>8419</v>
      </c>
    </row>
    <row r="160" spans="1:13">
      <c r="A160" s="8"/>
      <c r="B160" s="3" t="s">
        <v>11224</v>
      </c>
      <c r="C160" s="3" t="s">
        <v>11225</v>
      </c>
      <c r="D160" s="7" t="s">
        <v>11226</v>
      </c>
      <c r="E160" s="3" t="s">
        <v>872</v>
      </c>
      <c r="F160" s="3" t="s">
        <v>871</v>
      </c>
      <c r="J160" s="3" t="s">
        <v>965</v>
      </c>
      <c r="K160" s="3" t="s">
        <v>1025</v>
      </c>
      <c r="L160" s="3" t="s">
        <v>3841</v>
      </c>
      <c r="M160" s="3" t="s">
        <v>8421</v>
      </c>
    </row>
    <row r="161" spans="1:13">
      <c r="A161" s="8"/>
      <c r="B161" s="3" t="s">
        <v>609</v>
      </c>
      <c r="C161" s="3" t="s">
        <v>1203</v>
      </c>
      <c r="D161" s="7" t="s">
        <v>11545</v>
      </c>
      <c r="E161" s="3" t="s">
        <v>610</v>
      </c>
      <c r="F161" s="3" t="s">
        <v>608</v>
      </c>
      <c r="G161" s="3"/>
      <c r="J161" s="3" t="s">
        <v>965</v>
      </c>
      <c r="K161" s="3" t="s">
        <v>1025</v>
      </c>
      <c r="L161" s="3" t="s">
        <v>3841</v>
      </c>
      <c r="M161" s="3" t="s">
        <v>8475</v>
      </c>
    </row>
    <row r="162" spans="1:13">
      <c r="A162" s="8"/>
      <c r="B162" s="3" t="s">
        <v>1824</v>
      </c>
      <c r="C162" s="3" t="s">
        <v>1823</v>
      </c>
      <c r="D162" s="7" t="s">
        <v>12258</v>
      </c>
      <c r="E162" s="3" t="s">
        <v>1825</v>
      </c>
      <c r="F162" s="3" t="s">
        <v>504</v>
      </c>
      <c r="G162" s="3"/>
      <c r="J162" s="3" t="s">
        <v>965</v>
      </c>
      <c r="K162" s="3" t="s">
        <v>1025</v>
      </c>
      <c r="L162" s="3" t="s">
        <v>3841</v>
      </c>
      <c r="M162" s="3" t="s">
        <v>8478</v>
      </c>
    </row>
    <row r="163" spans="1:13">
      <c r="A163" s="8"/>
      <c r="B163" s="3" t="s">
        <v>330</v>
      </c>
      <c r="C163" s="3" t="s">
        <v>1482</v>
      </c>
      <c r="D163" s="7" t="s">
        <v>10855</v>
      </c>
      <c r="E163" s="3" t="s">
        <v>331</v>
      </c>
      <c r="F163" s="3" t="s">
        <v>329</v>
      </c>
      <c r="G163" s="3"/>
      <c r="I163" s="10"/>
      <c r="J163" s="3" t="s">
        <v>965</v>
      </c>
      <c r="K163" s="3" t="s">
        <v>1025</v>
      </c>
      <c r="L163" s="3" t="s">
        <v>3841</v>
      </c>
      <c r="M163" s="3" t="s">
        <v>8490</v>
      </c>
    </row>
    <row r="164" spans="1:13">
      <c r="A164" s="8"/>
      <c r="B164" s="3" t="s">
        <v>1141</v>
      </c>
      <c r="C164" s="3" t="s">
        <v>1142</v>
      </c>
      <c r="D164" s="7" t="s">
        <v>12256</v>
      </c>
      <c r="E164" s="3" t="s">
        <v>1143</v>
      </c>
      <c r="F164" s="3" t="s">
        <v>11228</v>
      </c>
      <c r="G164" s="3"/>
      <c r="J164" s="3" t="s">
        <v>965</v>
      </c>
      <c r="K164" s="3" t="s">
        <v>1025</v>
      </c>
      <c r="L164" s="3" t="s">
        <v>3841</v>
      </c>
      <c r="M164" s="3" t="s">
        <v>12604</v>
      </c>
    </row>
    <row r="165" spans="1:13">
      <c r="A165" s="8"/>
      <c r="B165" s="3" t="s">
        <v>11265</v>
      </c>
      <c r="C165" s="3" t="s">
        <v>11266</v>
      </c>
      <c r="D165" s="7" t="s">
        <v>12257</v>
      </c>
      <c r="E165" s="3" t="s">
        <v>11267</v>
      </c>
      <c r="F165" s="3" t="s">
        <v>3347</v>
      </c>
      <c r="G165" s="3"/>
      <c r="J165" s="3" t="s">
        <v>965</v>
      </c>
      <c r="K165" s="3" t="s">
        <v>1025</v>
      </c>
      <c r="L165" s="3" t="s">
        <v>3841</v>
      </c>
      <c r="M165" s="3" t="s">
        <v>12608</v>
      </c>
    </row>
    <row r="166" spans="1:13">
      <c r="A166" s="8"/>
      <c r="B166" s="3" t="s">
        <v>10846</v>
      </c>
      <c r="C166" s="3" t="s">
        <v>10847</v>
      </c>
      <c r="D166" s="7" t="s">
        <v>12249</v>
      </c>
      <c r="E166" s="3" t="s">
        <v>10848</v>
      </c>
      <c r="G166" s="3"/>
      <c r="J166" s="3" t="s">
        <v>965</v>
      </c>
      <c r="K166" s="3" t="s">
        <v>1025</v>
      </c>
      <c r="L166" s="3" t="s">
        <v>3841</v>
      </c>
      <c r="M166" s="3" t="s">
        <v>8583</v>
      </c>
    </row>
    <row r="167" spans="1:13">
      <c r="A167" s="8"/>
      <c r="B167" s="3" t="s">
        <v>466</v>
      </c>
      <c r="C167" s="3" t="s">
        <v>1376</v>
      </c>
      <c r="D167" s="7" t="s">
        <v>11227</v>
      </c>
      <c r="E167" s="3" t="s">
        <v>467</v>
      </c>
      <c r="F167" s="3" t="s">
        <v>2781</v>
      </c>
      <c r="G167" s="3"/>
      <c r="J167" s="3" t="s">
        <v>965</v>
      </c>
      <c r="K167" s="3" t="s">
        <v>1025</v>
      </c>
      <c r="L167" s="3" t="s">
        <v>3841</v>
      </c>
      <c r="M167" s="3" t="s">
        <v>8584</v>
      </c>
    </row>
    <row r="168" spans="1:13">
      <c r="A168" s="8"/>
      <c r="B168" s="3" t="s">
        <v>466</v>
      </c>
      <c r="C168" s="3" t="s">
        <v>1376</v>
      </c>
      <c r="D168" s="7" t="s">
        <v>7988</v>
      </c>
      <c r="E168" s="3" t="s">
        <v>467</v>
      </c>
      <c r="F168" s="3" t="s">
        <v>2780</v>
      </c>
      <c r="G168" s="3"/>
      <c r="J168" s="3" t="s">
        <v>1872</v>
      </c>
      <c r="K168" s="3" t="s">
        <v>1025</v>
      </c>
      <c r="L168" s="3" t="s">
        <v>3841</v>
      </c>
      <c r="M168" s="3" t="s">
        <v>8585</v>
      </c>
    </row>
    <row r="169" spans="1:13">
      <c r="A169" s="8"/>
      <c r="B169" s="3" t="s">
        <v>574</v>
      </c>
      <c r="C169" s="3" t="s">
        <v>1404</v>
      </c>
      <c r="D169" s="7" t="s">
        <v>11513</v>
      </c>
      <c r="E169" s="3" t="s">
        <v>575</v>
      </c>
      <c r="F169" s="3" t="s">
        <v>3346</v>
      </c>
      <c r="G169" s="3"/>
      <c r="J169" s="3" t="s">
        <v>965</v>
      </c>
      <c r="K169" s="3" t="s">
        <v>1025</v>
      </c>
      <c r="L169" s="3" t="s">
        <v>3841</v>
      </c>
      <c r="M169" s="3" t="s">
        <v>8676</v>
      </c>
    </row>
    <row r="170" spans="1:13">
      <c r="A170" s="8"/>
      <c r="B170" s="3" t="s">
        <v>11229</v>
      </c>
      <c r="C170" s="3" t="s">
        <v>11231</v>
      </c>
      <c r="D170" s="7" t="s">
        <v>11557</v>
      </c>
      <c r="E170" s="3" t="s">
        <v>11230</v>
      </c>
      <c r="F170" s="3" t="s">
        <v>3346</v>
      </c>
      <c r="J170" s="3" t="s">
        <v>965</v>
      </c>
      <c r="K170" s="3" t="s">
        <v>1025</v>
      </c>
      <c r="L170" s="3" t="s">
        <v>3841</v>
      </c>
      <c r="M170" s="3" t="s">
        <v>8678</v>
      </c>
    </row>
    <row r="171" spans="1:13">
      <c r="A171" s="8"/>
      <c r="B171" s="3" t="s">
        <v>237</v>
      </c>
      <c r="C171" s="3" t="s">
        <v>1205</v>
      </c>
      <c r="D171" s="7" t="s">
        <v>11847</v>
      </c>
      <c r="E171" s="3" t="s">
        <v>7987</v>
      </c>
      <c r="F171" s="3" t="s">
        <v>2782</v>
      </c>
      <c r="G171" s="3"/>
      <c r="J171" s="3" t="s">
        <v>965</v>
      </c>
      <c r="K171" s="3" t="s">
        <v>1025</v>
      </c>
      <c r="L171" s="3" t="s">
        <v>3841</v>
      </c>
      <c r="M171" s="3" t="s">
        <v>8686</v>
      </c>
    </row>
    <row r="172" spans="1:13">
      <c r="A172" s="8"/>
      <c r="B172" s="3" t="s">
        <v>237</v>
      </c>
      <c r="C172" s="3" t="s">
        <v>1205</v>
      </c>
      <c r="D172" s="7" t="s">
        <v>11848</v>
      </c>
      <c r="E172" s="3" t="s">
        <v>1206</v>
      </c>
      <c r="F172" s="3" t="s">
        <v>2783</v>
      </c>
      <c r="G172" s="3"/>
      <c r="J172" s="3" t="s">
        <v>1872</v>
      </c>
      <c r="K172" s="3" t="s">
        <v>1025</v>
      </c>
      <c r="L172" s="3" t="s">
        <v>3841</v>
      </c>
      <c r="M172" s="3" t="s">
        <v>8687</v>
      </c>
    </row>
    <row r="173" spans="1:13">
      <c r="A173" s="8"/>
      <c r="B173" s="3" t="s">
        <v>585</v>
      </c>
      <c r="C173" s="3" t="s">
        <v>1587</v>
      </c>
      <c r="D173" s="7" t="s">
        <v>11514</v>
      </c>
      <c r="E173" s="3" t="s">
        <v>85</v>
      </c>
      <c r="F173" s="3" t="s">
        <v>584</v>
      </c>
      <c r="G173" s="3"/>
      <c r="J173" s="3" t="s">
        <v>965</v>
      </c>
      <c r="K173" s="3" t="s">
        <v>1025</v>
      </c>
      <c r="L173" s="3" t="s">
        <v>3841</v>
      </c>
      <c r="M173" s="3" t="s">
        <v>8688</v>
      </c>
    </row>
    <row r="174" spans="1:13">
      <c r="A174" s="8"/>
      <c r="B174" s="3" t="s">
        <v>858</v>
      </c>
      <c r="C174" s="3" t="s">
        <v>1310</v>
      </c>
      <c r="D174" s="7" t="s">
        <v>4102</v>
      </c>
      <c r="E174" s="3" t="s">
        <v>857</v>
      </c>
      <c r="F174" s="3" t="s">
        <v>856</v>
      </c>
      <c r="G174" s="3"/>
      <c r="J174" s="3" t="s">
        <v>965</v>
      </c>
      <c r="K174" s="3" t="s">
        <v>1025</v>
      </c>
      <c r="L174" s="3" t="s">
        <v>3841</v>
      </c>
      <c r="M174" s="3" t="s">
        <v>8689</v>
      </c>
    </row>
    <row r="175" spans="1:13">
      <c r="A175" s="8"/>
      <c r="B175" s="3" t="s">
        <v>130</v>
      </c>
      <c r="C175" s="3" t="s">
        <v>1024</v>
      </c>
      <c r="D175" s="7" t="s">
        <v>4098</v>
      </c>
      <c r="E175" s="3" t="s">
        <v>131</v>
      </c>
      <c r="F175" s="3" t="s">
        <v>129</v>
      </c>
      <c r="G175" s="3"/>
      <c r="J175" s="3" t="s">
        <v>965</v>
      </c>
      <c r="K175" s="3" t="s">
        <v>1025</v>
      </c>
      <c r="L175" s="3" t="s">
        <v>3841</v>
      </c>
      <c r="M175" s="3" t="s">
        <v>11381</v>
      </c>
    </row>
    <row r="176" spans="1:13">
      <c r="A176" s="8"/>
      <c r="B176" s="3" t="s">
        <v>11740</v>
      </c>
      <c r="C176" s="3" t="s">
        <v>11741</v>
      </c>
      <c r="D176" s="7" t="s">
        <v>12251</v>
      </c>
      <c r="E176" s="3" t="s">
        <v>404</v>
      </c>
      <c r="F176" s="3" t="s">
        <v>11742</v>
      </c>
      <c r="G176" s="3"/>
      <c r="J176" s="3" t="s">
        <v>965</v>
      </c>
      <c r="K176" s="3" t="s">
        <v>1025</v>
      </c>
      <c r="L176" s="3" t="s">
        <v>3841</v>
      </c>
      <c r="M176" s="3" t="s">
        <v>8699</v>
      </c>
    </row>
    <row r="177" spans="1:13">
      <c r="A177" s="8"/>
      <c r="B177" s="3" t="s">
        <v>7262</v>
      </c>
      <c r="C177" s="3" t="s">
        <v>12396</v>
      </c>
      <c r="D177" s="7" t="s">
        <v>7261</v>
      </c>
      <c r="E177" s="3" t="s">
        <v>11252</v>
      </c>
      <c r="F177" s="4" t="s">
        <v>3316</v>
      </c>
      <c r="G177" s="3"/>
      <c r="J177" s="3" t="s">
        <v>965</v>
      </c>
      <c r="K177" s="3" t="s">
        <v>1025</v>
      </c>
      <c r="L177" s="3" t="s">
        <v>3841</v>
      </c>
      <c r="M177" s="3" t="s">
        <v>8711</v>
      </c>
    </row>
    <row r="178" spans="1:13">
      <c r="A178" s="8"/>
      <c r="B178" s="3" t="s">
        <v>11249</v>
      </c>
      <c r="C178" s="3" t="s">
        <v>11251</v>
      </c>
      <c r="D178" s="7" t="s">
        <v>11248</v>
      </c>
      <c r="E178" s="3" t="s">
        <v>11250</v>
      </c>
      <c r="J178" s="3" t="s">
        <v>965</v>
      </c>
      <c r="K178" s="3" t="s">
        <v>1025</v>
      </c>
      <c r="L178" s="3" t="s">
        <v>3841</v>
      </c>
      <c r="M178" s="3" t="s">
        <v>8727</v>
      </c>
    </row>
    <row r="179" spans="1:13">
      <c r="A179" s="8"/>
      <c r="B179" s="3" t="s">
        <v>783</v>
      </c>
      <c r="C179" s="3" t="s">
        <v>1108</v>
      </c>
      <c r="D179" s="7" t="s">
        <v>12255</v>
      </c>
      <c r="E179" s="3" t="s">
        <v>784</v>
      </c>
      <c r="F179" s="3" t="s">
        <v>782</v>
      </c>
      <c r="G179" s="3"/>
      <c r="J179" s="3" t="s">
        <v>965</v>
      </c>
      <c r="K179" s="3" t="s">
        <v>1025</v>
      </c>
      <c r="L179" s="3" t="s">
        <v>3841</v>
      </c>
      <c r="M179" s="3" t="s">
        <v>8769</v>
      </c>
    </row>
    <row r="180" spans="1:13">
      <c r="A180" s="8"/>
      <c r="B180" s="3" t="s">
        <v>2999</v>
      </c>
      <c r="C180" s="3" t="s">
        <v>3001</v>
      </c>
      <c r="D180" s="7" t="s">
        <v>4105</v>
      </c>
      <c r="E180" s="3" t="s">
        <v>3000</v>
      </c>
      <c r="F180" s="3" t="s">
        <v>2998</v>
      </c>
      <c r="G180" s="3"/>
      <c r="I180" s="10"/>
      <c r="J180" s="3" t="s">
        <v>965</v>
      </c>
      <c r="K180" s="3" t="s">
        <v>1025</v>
      </c>
      <c r="L180" s="3" t="s">
        <v>3841</v>
      </c>
      <c r="M180" s="3" t="s">
        <v>8888</v>
      </c>
    </row>
    <row r="181" spans="1:13">
      <c r="A181" s="8"/>
      <c r="B181" s="3" t="s">
        <v>11244</v>
      </c>
      <c r="C181" s="3" t="s">
        <v>11245</v>
      </c>
      <c r="D181" s="7" t="s">
        <v>11247</v>
      </c>
      <c r="E181" s="3" t="s">
        <v>11246</v>
      </c>
      <c r="J181" s="3" t="s">
        <v>965</v>
      </c>
      <c r="K181" s="3" t="s">
        <v>1025</v>
      </c>
      <c r="L181" s="3" t="s">
        <v>3841</v>
      </c>
      <c r="M181" s="3" t="s">
        <v>8925</v>
      </c>
    </row>
    <row r="182" spans="1:13">
      <c r="A182" s="8"/>
      <c r="B182" s="3" t="s">
        <v>127</v>
      </c>
      <c r="C182" s="3" t="s">
        <v>1033</v>
      </c>
      <c r="D182" s="7" t="s">
        <v>4100</v>
      </c>
      <c r="E182" s="3" t="s">
        <v>128</v>
      </c>
      <c r="F182" s="3" t="s">
        <v>126</v>
      </c>
      <c r="G182" s="3"/>
      <c r="J182" s="3" t="s">
        <v>965</v>
      </c>
      <c r="K182" s="3" t="s">
        <v>1025</v>
      </c>
      <c r="L182" s="3" t="s">
        <v>3841</v>
      </c>
      <c r="M182" s="3" t="s">
        <v>8926</v>
      </c>
    </row>
    <row r="183" spans="1:13">
      <c r="A183" s="8"/>
      <c r="B183" s="3" t="s">
        <v>548</v>
      </c>
      <c r="C183" s="3" t="s">
        <v>1026</v>
      </c>
      <c r="D183" s="7" t="s">
        <v>4099</v>
      </c>
      <c r="E183" s="3" t="s">
        <v>549</v>
      </c>
      <c r="F183" s="3" t="s">
        <v>547</v>
      </c>
      <c r="G183" s="3"/>
      <c r="J183" s="3" t="s">
        <v>965</v>
      </c>
      <c r="K183" s="3" t="s">
        <v>1025</v>
      </c>
      <c r="L183" s="3" t="s">
        <v>3841</v>
      </c>
      <c r="M183" s="3" t="s">
        <v>8993</v>
      </c>
    </row>
    <row r="184" spans="1:13">
      <c r="A184" s="8"/>
      <c r="B184" s="3" t="s">
        <v>810</v>
      </c>
      <c r="C184" s="3" t="s">
        <v>1826</v>
      </c>
      <c r="D184" s="7" t="s">
        <v>4104</v>
      </c>
      <c r="E184" s="3" t="s">
        <v>811</v>
      </c>
      <c r="F184" s="3" t="s">
        <v>809</v>
      </c>
      <c r="G184" s="3"/>
      <c r="J184" s="3" t="s">
        <v>965</v>
      </c>
      <c r="K184" s="3" t="s">
        <v>1025</v>
      </c>
      <c r="L184" s="3" t="s">
        <v>3841</v>
      </c>
      <c r="M184" s="3" t="s">
        <v>9009</v>
      </c>
    </row>
    <row r="185" spans="1:13">
      <c r="A185" s="8"/>
      <c r="B185" s="3" t="s">
        <v>529</v>
      </c>
      <c r="C185" s="3" t="s">
        <v>1202</v>
      </c>
      <c r="D185" s="7" t="s">
        <v>12254</v>
      </c>
      <c r="E185" s="3" t="s">
        <v>528</v>
      </c>
      <c r="F185" s="3" t="s">
        <v>526</v>
      </c>
      <c r="G185" s="3"/>
      <c r="J185" s="3" t="s">
        <v>965</v>
      </c>
      <c r="K185" s="3" t="s">
        <v>1025</v>
      </c>
      <c r="L185" s="3" t="s">
        <v>3841</v>
      </c>
      <c r="M185" s="3" t="s">
        <v>12736</v>
      </c>
    </row>
    <row r="186" spans="1:13">
      <c r="A186" s="8"/>
      <c r="B186" s="3" t="s">
        <v>1229</v>
      </c>
      <c r="C186" s="3" t="s">
        <v>1230</v>
      </c>
      <c r="D186" s="7" t="s">
        <v>12250</v>
      </c>
      <c r="E186" s="3" t="s">
        <v>475</v>
      </c>
      <c r="F186" s="3" t="s">
        <v>1920</v>
      </c>
      <c r="G186" s="9"/>
      <c r="J186" s="3" t="s">
        <v>965</v>
      </c>
      <c r="K186" s="3" t="s">
        <v>1025</v>
      </c>
      <c r="L186" s="3" t="s">
        <v>3841</v>
      </c>
      <c r="M186" s="3" t="s">
        <v>10852</v>
      </c>
    </row>
    <row r="187" spans="1:13">
      <c r="A187" s="8"/>
      <c r="B187" s="3" t="s">
        <v>473</v>
      </c>
      <c r="C187" s="3" t="s">
        <v>1309</v>
      </c>
      <c r="D187" s="7" t="s">
        <v>12253</v>
      </c>
      <c r="E187" s="3" t="s">
        <v>474</v>
      </c>
      <c r="F187" s="3" t="s">
        <v>472</v>
      </c>
      <c r="G187" s="3"/>
      <c r="J187" s="3" t="s">
        <v>965</v>
      </c>
      <c r="K187" s="3" t="s">
        <v>1025</v>
      </c>
      <c r="L187" s="3" t="s">
        <v>3841</v>
      </c>
      <c r="M187" s="3" t="s">
        <v>9055</v>
      </c>
    </row>
    <row r="188" spans="1:13">
      <c r="A188" s="8"/>
      <c r="B188" s="3" t="s">
        <v>1712</v>
      </c>
      <c r="C188" s="3" t="s">
        <v>1713</v>
      </c>
      <c r="D188" s="7" t="s">
        <v>4103</v>
      </c>
      <c r="E188" s="3" t="s">
        <v>1714</v>
      </c>
      <c r="F188" s="3" t="s">
        <v>3226</v>
      </c>
      <c r="G188" s="3"/>
      <c r="J188" s="3" t="s">
        <v>965</v>
      </c>
      <c r="K188" s="3" t="s">
        <v>1025</v>
      </c>
      <c r="L188" s="3" t="s">
        <v>3841</v>
      </c>
      <c r="M188" s="3" t="s">
        <v>9066</v>
      </c>
    </row>
    <row r="189" spans="1:13">
      <c r="A189" s="8"/>
      <c r="B189" s="3" t="s">
        <v>11744</v>
      </c>
      <c r="C189" s="3" t="s">
        <v>11743</v>
      </c>
      <c r="D189" s="7" t="s">
        <v>12252</v>
      </c>
      <c r="G189" s="3"/>
      <c r="J189" s="3" t="s">
        <v>965</v>
      </c>
      <c r="K189" s="3" t="s">
        <v>1025</v>
      </c>
      <c r="L189" s="3" t="s">
        <v>3841</v>
      </c>
      <c r="M189" s="3" t="s">
        <v>9177</v>
      </c>
    </row>
    <row r="190" spans="1:13">
      <c r="A190" s="8"/>
      <c r="B190" s="3" t="s">
        <v>873</v>
      </c>
      <c r="C190" s="3" t="s">
        <v>1375</v>
      </c>
      <c r="D190" s="7" t="s">
        <v>11303</v>
      </c>
      <c r="E190" s="3" t="s">
        <v>872</v>
      </c>
      <c r="F190" s="3" t="s">
        <v>871</v>
      </c>
      <c r="G190" s="3"/>
      <c r="J190" s="3" t="s">
        <v>965</v>
      </c>
      <c r="K190" s="3" t="s">
        <v>1039</v>
      </c>
      <c r="L190" s="3" t="s">
        <v>3841</v>
      </c>
      <c r="M190" s="3" t="s">
        <v>8422</v>
      </c>
    </row>
    <row r="191" spans="1:13">
      <c r="A191" s="8"/>
      <c r="B191" s="3" t="s">
        <v>416</v>
      </c>
      <c r="C191" s="3" t="s">
        <v>1337</v>
      </c>
      <c r="D191" s="7" t="s">
        <v>12241</v>
      </c>
      <c r="E191" s="3" t="s">
        <v>417</v>
      </c>
      <c r="F191" s="3" t="s">
        <v>415</v>
      </c>
      <c r="G191" s="3"/>
      <c r="J191" s="3" t="s">
        <v>965</v>
      </c>
      <c r="K191" s="3" t="s">
        <v>1039</v>
      </c>
      <c r="L191" s="3" t="s">
        <v>3841</v>
      </c>
      <c r="M191" s="3" t="s">
        <v>8461</v>
      </c>
    </row>
    <row r="192" spans="1:13">
      <c r="A192" s="8"/>
      <c r="B192" s="3" t="s">
        <v>11304</v>
      </c>
      <c r="C192" s="3" t="s">
        <v>12423</v>
      </c>
      <c r="D192" s="7" t="s">
        <v>11305</v>
      </c>
      <c r="E192" s="3" t="s">
        <v>11306</v>
      </c>
      <c r="F192" s="3" t="s">
        <v>3358</v>
      </c>
      <c r="J192" s="3" t="s">
        <v>965</v>
      </c>
      <c r="K192" s="3" t="s">
        <v>1039</v>
      </c>
      <c r="L192" s="3" t="s">
        <v>3841</v>
      </c>
      <c r="M192" s="3" t="s">
        <v>8484</v>
      </c>
    </row>
    <row r="193" spans="1:13">
      <c r="A193" s="8"/>
      <c r="B193" s="3" t="s">
        <v>1083</v>
      </c>
      <c r="C193" s="3" t="s">
        <v>1084</v>
      </c>
      <c r="D193" s="7" t="s">
        <v>4250</v>
      </c>
      <c r="E193" s="3" t="s">
        <v>8054</v>
      </c>
      <c r="F193" s="3" t="s">
        <v>3310</v>
      </c>
      <c r="G193" s="3"/>
      <c r="J193" s="3" t="s">
        <v>965</v>
      </c>
      <c r="K193" s="3" t="s">
        <v>1039</v>
      </c>
      <c r="L193" s="3" t="s">
        <v>3841</v>
      </c>
      <c r="M193" s="3" t="s">
        <v>12566</v>
      </c>
    </row>
    <row r="194" spans="1:13">
      <c r="A194" s="8"/>
      <c r="B194" s="3" t="s">
        <v>824</v>
      </c>
      <c r="C194" s="3" t="s">
        <v>1613</v>
      </c>
      <c r="D194" s="7" t="s">
        <v>4255</v>
      </c>
      <c r="E194" s="3" t="s">
        <v>448</v>
      </c>
      <c r="F194" s="3" t="s">
        <v>823</v>
      </c>
      <c r="G194" s="3"/>
      <c r="J194" s="3" t="s">
        <v>1872</v>
      </c>
      <c r="K194" s="3" t="s">
        <v>1039</v>
      </c>
      <c r="L194" s="3" t="s">
        <v>3841</v>
      </c>
      <c r="M194" s="3" t="s">
        <v>12567</v>
      </c>
    </row>
    <row r="195" spans="1:13">
      <c r="A195" s="8"/>
      <c r="B195" s="3" t="s">
        <v>449</v>
      </c>
      <c r="C195" s="3" t="s">
        <v>1664</v>
      </c>
      <c r="D195" s="7" t="s">
        <v>4256</v>
      </c>
      <c r="E195" s="3" t="s">
        <v>446</v>
      </c>
      <c r="F195" s="3" t="s">
        <v>445</v>
      </c>
      <c r="G195" s="3"/>
      <c r="J195" s="3" t="s">
        <v>1872</v>
      </c>
      <c r="K195" s="3" t="s">
        <v>1039</v>
      </c>
      <c r="L195" s="3" t="s">
        <v>3841</v>
      </c>
      <c r="M195" s="3" t="s">
        <v>8542</v>
      </c>
    </row>
    <row r="196" spans="1:13">
      <c r="A196" s="8"/>
      <c r="B196" s="3" t="s">
        <v>618</v>
      </c>
      <c r="C196" s="3" t="s">
        <v>1687</v>
      </c>
      <c r="D196" s="7" t="s">
        <v>4257</v>
      </c>
      <c r="E196" s="3" t="s">
        <v>619</v>
      </c>
      <c r="F196" s="11" t="s">
        <v>617</v>
      </c>
      <c r="G196" s="3"/>
      <c r="J196" s="3" t="s">
        <v>965</v>
      </c>
      <c r="K196" s="3" t="s">
        <v>1039</v>
      </c>
      <c r="L196" s="3" t="s">
        <v>3841</v>
      </c>
      <c r="M196" s="3" t="s">
        <v>12622</v>
      </c>
    </row>
    <row r="197" spans="1:13">
      <c r="A197" s="8"/>
      <c r="B197" s="3" t="s">
        <v>593</v>
      </c>
      <c r="C197" s="3" t="s">
        <v>1180</v>
      </c>
      <c r="D197" s="7" t="s">
        <v>4251</v>
      </c>
      <c r="E197" s="3" t="s">
        <v>594</v>
      </c>
      <c r="F197" s="3" t="s">
        <v>592</v>
      </c>
      <c r="G197" s="3"/>
      <c r="J197" s="3" t="s">
        <v>1872</v>
      </c>
      <c r="K197" s="3" t="s">
        <v>1039</v>
      </c>
      <c r="L197" s="3" t="s">
        <v>3841</v>
      </c>
      <c r="M197" s="3" t="s">
        <v>8587</v>
      </c>
    </row>
    <row r="198" spans="1:13">
      <c r="A198" s="8"/>
      <c r="B198" s="3" t="s">
        <v>243</v>
      </c>
      <c r="C198" s="3" t="s">
        <v>1692</v>
      </c>
      <c r="D198" s="7" t="s">
        <v>12242</v>
      </c>
      <c r="E198" s="3" t="s">
        <v>244</v>
      </c>
      <c r="F198" s="3" t="s">
        <v>242</v>
      </c>
      <c r="G198" s="3"/>
      <c r="J198" s="3" t="s">
        <v>965</v>
      </c>
      <c r="K198" s="3" t="s">
        <v>1039</v>
      </c>
      <c r="L198" s="3" t="s">
        <v>3841</v>
      </c>
      <c r="M198" s="3" t="s">
        <v>8710</v>
      </c>
    </row>
    <row r="199" spans="1:13">
      <c r="A199" s="8"/>
      <c r="B199" s="3" t="s">
        <v>315</v>
      </c>
      <c r="C199" s="3" t="s">
        <v>1374</v>
      </c>
      <c r="D199" s="7" t="s">
        <v>4254</v>
      </c>
      <c r="E199" s="3" t="s">
        <v>316</v>
      </c>
      <c r="F199" s="3" t="s">
        <v>314</v>
      </c>
      <c r="G199" s="3"/>
      <c r="J199" s="3" t="s">
        <v>965</v>
      </c>
      <c r="K199" s="3" t="s">
        <v>1039</v>
      </c>
      <c r="L199" s="3" t="s">
        <v>3841</v>
      </c>
      <c r="M199" s="3" t="s">
        <v>8749</v>
      </c>
    </row>
    <row r="200" spans="1:13">
      <c r="A200" s="8"/>
      <c r="B200" s="3" t="s">
        <v>1134</v>
      </c>
      <c r="C200" s="3" t="s">
        <v>1135</v>
      </c>
      <c r="D200" s="7" t="s">
        <v>12243</v>
      </c>
      <c r="E200" s="3" t="s">
        <v>1136</v>
      </c>
      <c r="F200" s="3" t="s">
        <v>1853</v>
      </c>
      <c r="G200" s="3"/>
      <c r="J200" s="3" t="s">
        <v>965</v>
      </c>
      <c r="K200" s="3" t="s">
        <v>1039</v>
      </c>
      <c r="L200" s="3" t="s">
        <v>3841</v>
      </c>
      <c r="M200" s="3" t="s">
        <v>11387</v>
      </c>
    </row>
    <row r="201" spans="1:13">
      <c r="A201" s="8"/>
      <c r="B201" s="3" t="s">
        <v>750</v>
      </c>
      <c r="C201" s="3" t="s">
        <v>1172</v>
      </c>
      <c r="D201" s="7" t="s">
        <v>12245</v>
      </c>
      <c r="E201" s="3" t="s">
        <v>751</v>
      </c>
      <c r="F201" s="3" t="s">
        <v>749</v>
      </c>
      <c r="G201" s="3"/>
      <c r="J201" s="3" t="s">
        <v>965</v>
      </c>
      <c r="K201" s="3" t="s">
        <v>1039</v>
      </c>
      <c r="L201" s="3" t="s">
        <v>3841</v>
      </c>
      <c r="M201" s="3" t="s">
        <v>12720</v>
      </c>
    </row>
    <row r="202" spans="1:13">
      <c r="A202" s="8"/>
      <c r="B202" s="3" t="s">
        <v>275</v>
      </c>
      <c r="C202" s="3" t="s">
        <v>1524</v>
      </c>
      <c r="D202" s="7" t="s">
        <v>12235</v>
      </c>
      <c r="E202" s="12" t="s">
        <v>276</v>
      </c>
      <c r="F202" s="3" t="s">
        <v>3259</v>
      </c>
      <c r="G202" s="3"/>
      <c r="J202" s="3" t="s">
        <v>965</v>
      </c>
      <c r="K202" s="3" t="s">
        <v>1039</v>
      </c>
      <c r="L202" s="3" t="s">
        <v>3841</v>
      </c>
      <c r="M202" s="3" t="s">
        <v>9022</v>
      </c>
    </row>
    <row r="203" spans="1:13">
      <c r="A203" s="8"/>
      <c r="B203" s="3" t="s">
        <v>527</v>
      </c>
      <c r="C203" s="3" t="s">
        <v>1311</v>
      </c>
      <c r="D203" s="7" t="s">
        <v>4253</v>
      </c>
      <c r="E203" s="3" t="s">
        <v>528</v>
      </c>
      <c r="F203" s="3" t="s">
        <v>526</v>
      </c>
      <c r="G203" s="9"/>
      <c r="J203" s="3" t="s">
        <v>965</v>
      </c>
      <c r="K203" s="3" t="s">
        <v>1039</v>
      </c>
      <c r="L203" s="3" t="s">
        <v>3841</v>
      </c>
      <c r="M203" s="3" t="s">
        <v>9025</v>
      </c>
    </row>
    <row r="204" spans="1:13">
      <c r="A204" s="8"/>
      <c r="B204" s="3" t="s">
        <v>518</v>
      </c>
      <c r="C204" s="3" t="s">
        <v>1330</v>
      </c>
      <c r="D204" s="7" t="s">
        <v>12246</v>
      </c>
      <c r="E204" s="3" t="s">
        <v>519</v>
      </c>
      <c r="F204" s="3" t="s">
        <v>517</v>
      </c>
      <c r="G204" s="9"/>
      <c r="J204" s="3" t="s">
        <v>965</v>
      </c>
      <c r="K204" s="3" t="s">
        <v>1039</v>
      </c>
      <c r="L204" s="3" t="s">
        <v>3841</v>
      </c>
      <c r="M204" s="3" t="s">
        <v>10850</v>
      </c>
    </row>
    <row r="205" spans="1:13">
      <c r="A205" s="8"/>
      <c r="B205" s="3" t="s">
        <v>44</v>
      </c>
      <c r="C205" s="3" t="s">
        <v>1038</v>
      </c>
      <c r="D205" s="7" t="s">
        <v>12244</v>
      </c>
      <c r="E205" s="3" t="s">
        <v>8053</v>
      </c>
      <c r="F205" s="4" t="s">
        <v>3266</v>
      </c>
      <c r="G205" s="3"/>
      <c r="J205" s="3" t="s">
        <v>965</v>
      </c>
      <c r="K205" s="3" t="s">
        <v>1039</v>
      </c>
      <c r="L205" s="3" t="s">
        <v>3841</v>
      </c>
      <c r="M205" s="3" t="s">
        <v>10851</v>
      </c>
    </row>
    <row r="206" spans="1:13">
      <c r="A206" s="8"/>
      <c r="B206" s="3" t="s">
        <v>42</v>
      </c>
      <c r="C206" s="3" t="s">
        <v>1228</v>
      </c>
      <c r="D206" s="7" t="s">
        <v>4252</v>
      </c>
      <c r="E206" s="3" t="s">
        <v>43</v>
      </c>
      <c r="F206" s="3" t="s">
        <v>3266</v>
      </c>
      <c r="G206" s="9"/>
      <c r="J206" s="3" t="s">
        <v>965</v>
      </c>
      <c r="K206" s="3" t="s">
        <v>1039</v>
      </c>
      <c r="L206" s="3" t="s">
        <v>3841</v>
      </c>
      <c r="M206" s="3" t="s">
        <v>12750</v>
      </c>
    </row>
    <row r="207" spans="1:13">
      <c r="A207" s="8"/>
      <c r="B207" s="3" t="s">
        <v>910</v>
      </c>
      <c r="C207" s="3" t="s">
        <v>1276</v>
      </c>
      <c r="D207" s="7" t="s">
        <v>11519</v>
      </c>
      <c r="E207" s="3" t="s">
        <v>909</v>
      </c>
      <c r="F207" s="3" t="s">
        <v>908</v>
      </c>
      <c r="G207" s="3"/>
      <c r="J207" s="3" t="s">
        <v>965</v>
      </c>
      <c r="K207" s="3" t="s">
        <v>1256</v>
      </c>
      <c r="L207" s="3" t="s">
        <v>3841</v>
      </c>
      <c r="M207" s="3" t="s">
        <v>11374</v>
      </c>
    </row>
    <row r="208" spans="1:13">
      <c r="A208" s="8"/>
      <c r="B208" s="3" t="s">
        <v>911</v>
      </c>
      <c r="C208" s="3" t="s">
        <v>1548</v>
      </c>
      <c r="D208" s="7" t="s">
        <v>4280</v>
      </c>
      <c r="E208" s="3" t="s">
        <v>909</v>
      </c>
      <c r="F208" s="3" t="s">
        <v>908</v>
      </c>
      <c r="G208" s="3"/>
      <c r="J208" s="3" t="s">
        <v>965</v>
      </c>
      <c r="K208" s="3" t="s">
        <v>1256</v>
      </c>
      <c r="L208" s="3" t="s">
        <v>3841</v>
      </c>
      <c r="M208" s="3" t="s">
        <v>11375</v>
      </c>
    </row>
    <row r="209" spans="1:13">
      <c r="A209" s="8"/>
      <c r="B209" s="3" t="s">
        <v>8057</v>
      </c>
      <c r="C209" s="3" t="s">
        <v>8058</v>
      </c>
      <c r="D209" s="7" t="s">
        <v>8059</v>
      </c>
      <c r="E209" s="3" t="s">
        <v>98</v>
      </c>
      <c r="F209" s="3" t="s">
        <v>2910</v>
      </c>
      <c r="G209" s="3"/>
      <c r="I209" s="10"/>
      <c r="J209" s="3" t="s">
        <v>965</v>
      </c>
      <c r="K209" s="3" t="s">
        <v>1256</v>
      </c>
      <c r="L209" s="3" t="s">
        <v>3841</v>
      </c>
      <c r="M209" s="3" t="s">
        <v>8544</v>
      </c>
    </row>
    <row r="210" spans="1:13">
      <c r="A210" s="8"/>
      <c r="B210" s="3" t="s">
        <v>11321</v>
      </c>
      <c r="C210" s="3" t="s">
        <v>11325</v>
      </c>
      <c r="D210" s="7" t="s">
        <v>11462</v>
      </c>
      <c r="E210" s="3" t="s">
        <v>11326</v>
      </c>
      <c r="G210" s="3"/>
      <c r="I210" s="10"/>
      <c r="J210" s="3" t="s">
        <v>965</v>
      </c>
      <c r="K210" s="3" t="s">
        <v>1256</v>
      </c>
      <c r="L210" s="3" t="s">
        <v>3841</v>
      </c>
      <c r="M210" s="3" t="s">
        <v>12629</v>
      </c>
    </row>
    <row r="211" spans="1:13">
      <c r="A211" s="8"/>
      <c r="B211" s="3" t="s">
        <v>913</v>
      </c>
      <c r="C211" s="3" t="s">
        <v>12431</v>
      </c>
      <c r="D211" s="7" t="s">
        <v>10842</v>
      </c>
      <c r="E211" s="3" t="s">
        <v>8060</v>
      </c>
      <c r="F211" s="3" t="s">
        <v>912</v>
      </c>
      <c r="G211" s="9"/>
      <c r="J211" s="3" t="s">
        <v>965</v>
      </c>
      <c r="K211" s="3" t="s">
        <v>1256</v>
      </c>
      <c r="L211" s="3" t="s">
        <v>3841</v>
      </c>
      <c r="M211" s="3" t="s">
        <v>8652</v>
      </c>
    </row>
    <row r="212" spans="1:13">
      <c r="A212" s="8"/>
      <c r="B212" s="3" t="s">
        <v>46</v>
      </c>
      <c r="C212" s="3" t="s">
        <v>1255</v>
      </c>
      <c r="D212" s="7" t="s">
        <v>4279</v>
      </c>
      <c r="E212" s="3" t="s">
        <v>47</v>
      </c>
      <c r="F212" s="3" t="s">
        <v>45</v>
      </c>
      <c r="G212" s="3"/>
      <c r="J212" s="3" t="s">
        <v>965</v>
      </c>
      <c r="K212" s="3" t="s">
        <v>1256</v>
      </c>
      <c r="L212" s="3" t="s">
        <v>3841</v>
      </c>
      <c r="M212" s="3" t="s">
        <v>8663</v>
      </c>
    </row>
    <row r="213" spans="1:13">
      <c r="A213" s="8"/>
      <c r="B213" s="3" t="s">
        <v>401</v>
      </c>
      <c r="C213" s="3" t="s">
        <v>1593</v>
      </c>
      <c r="D213" s="7" t="s">
        <v>4282</v>
      </c>
      <c r="E213" s="3" t="s">
        <v>402</v>
      </c>
      <c r="F213" s="3" t="s">
        <v>400</v>
      </c>
      <c r="G213" s="3"/>
      <c r="J213" s="3" t="s">
        <v>965</v>
      </c>
      <c r="K213" s="3" t="s">
        <v>1256</v>
      </c>
      <c r="L213" s="3" t="s">
        <v>3841</v>
      </c>
      <c r="M213" s="3" t="s">
        <v>8715</v>
      </c>
    </row>
    <row r="214" spans="1:13">
      <c r="A214" s="8"/>
      <c r="B214" s="3" t="s">
        <v>229</v>
      </c>
      <c r="C214" s="3" t="s">
        <v>1549</v>
      </c>
      <c r="D214" s="7" t="s">
        <v>4281</v>
      </c>
      <c r="E214" s="12" t="s">
        <v>230</v>
      </c>
      <c r="F214" s="3" t="s">
        <v>228</v>
      </c>
      <c r="G214" s="3"/>
      <c r="J214" s="3" t="s">
        <v>965</v>
      </c>
      <c r="K214" s="3" t="s">
        <v>1256</v>
      </c>
      <c r="L214" s="3" t="s">
        <v>3841</v>
      </c>
      <c r="M214" s="3" t="s">
        <v>8869</v>
      </c>
    </row>
    <row r="215" spans="1:13">
      <c r="A215" s="8"/>
      <c r="B215" s="3" t="s">
        <v>11315</v>
      </c>
      <c r="C215" s="3" t="s">
        <v>11316</v>
      </c>
      <c r="D215" s="7" t="s">
        <v>11319</v>
      </c>
      <c r="E215" s="3" t="s">
        <v>11317</v>
      </c>
      <c r="G215" s="3"/>
      <c r="I215" s="10"/>
      <c r="J215" s="3" t="s">
        <v>965</v>
      </c>
      <c r="K215" s="3" t="s">
        <v>1256</v>
      </c>
      <c r="L215" s="3" t="s">
        <v>3841</v>
      </c>
      <c r="M215" s="3" t="s">
        <v>8945</v>
      </c>
    </row>
    <row r="216" spans="1:13">
      <c r="A216" s="8"/>
      <c r="B216" s="3" t="s">
        <v>1931</v>
      </c>
      <c r="C216" s="3" t="s">
        <v>1930</v>
      </c>
      <c r="D216" s="7" t="s">
        <v>6416</v>
      </c>
      <c r="E216" s="3" t="s">
        <v>1932</v>
      </c>
      <c r="F216" s="3" t="s">
        <v>908</v>
      </c>
      <c r="G216" s="9"/>
      <c r="J216" s="3" t="s">
        <v>965</v>
      </c>
      <c r="K216" s="3" t="s">
        <v>1256</v>
      </c>
      <c r="L216" s="3" t="s">
        <v>3841</v>
      </c>
      <c r="M216" s="3" t="s">
        <v>8950</v>
      </c>
    </row>
    <row r="217" spans="1:13">
      <c r="A217" s="8"/>
      <c r="B217" s="3" t="s">
        <v>1929</v>
      </c>
      <c r="C217" s="3" t="s">
        <v>1928</v>
      </c>
      <c r="D217" s="7" t="s">
        <v>4284</v>
      </c>
      <c r="E217" s="3" t="s">
        <v>10841</v>
      </c>
      <c r="F217" s="3" t="s">
        <v>908</v>
      </c>
      <c r="G217" s="3"/>
      <c r="J217" s="3" t="s">
        <v>965</v>
      </c>
      <c r="K217" s="3" t="s">
        <v>1256</v>
      </c>
      <c r="L217" s="3" t="s">
        <v>3841</v>
      </c>
      <c r="M217" s="3" t="s">
        <v>8968</v>
      </c>
    </row>
    <row r="218" spans="1:13">
      <c r="A218" s="8"/>
      <c r="B218" s="3" t="s">
        <v>3</v>
      </c>
      <c r="C218" s="3" t="s">
        <v>1622</v>
      </c>
      <c r="D218" s="7" t="s">
        <v>4283</v>
      </c>
      <c r="E218" s="3" t="s">
        <v>4</v>
      </c>
      <c r="F218" s="3" t="s">
        <v>2</v>
      </c>
      <c r="G218" s="3"/>
      <c r="J218" s="3" t="s">
        <v>965</v>
      </c>
      <c r="K218" s="3" t="s">
        <v>1256</v>
      </c>
      <c r="L218" s="3" t="s">
        <v>3841</v>
      </c>
      <c r="M218" s="3" t="s">
        <v>9020</v>
      </c>
    </row>
    <row r="219" spans="1:13">
      <c r="A219" s="8"/>
      <c r="B219" s="3" t="s">
        <v>11312</v>
      </c>
      <c r="C219" s="3" t="s">
        <v>11313</v>
      </c>
      <c r="D219" s="7" t="s">
        <v>11311</v>
      </c>
      <c r="E219" s="3" t="s">
        <v>11314</v>
      </c>
      <c r="G219" s="3"/>
      <c r="I219" s="10"/>
      <c r="J219" s="3" t="s">
        <v>965</v>
      </c>
      <c r="K219" s="3" t="s">
        <v>1256</v>
      </c>
      <c r="L219" s="3" t="s">
        <v>3841</v>
      </c>
      <c r="M219" s="3" t="s">
        <v>9032</v>
      </c>
    </row>
    <row r="220" spans="1:13">
      <c r="A220" s="8"/>
      <c r="B220" s="3" t="s">
        <v>11308</v>
      </c>
      <c r="C220" s="3" t="s">
        <v>11310</v>
      </c>
      <c r="D220" s="7" t="s">
        <v>11318</v>
      </c>
      <c r="E220" s="3" t="s">
        <v>11309</v>
      </c>
      <c r="G220" s="3"/>
      <c r="I220" s="10"/>
      <c r="J220" s="3" t="s">
        <v>965</v>
      </c>
      <c r="K220" s="3" t="s">
        <v>1256</v>
      </c>
      <c r="L220" s="3" t="s">
        <v>3841</v>
      </c>
      <c r="M220" s="3" t="s">
        <v>10759</v>
      </c>
    </row>
    <row r="221" spans="1:13">
      <c r="A221" s="8"/>
      <c r="B221" s="3" t="s">
        <v>11322</v>
      </c>
      <c r="C221" s="3" t="s">
        <v>11324</v>
      </c>
      <c r="D221" s="7" t="s">
        <v>11408</v>
      </c>
      <c r="E221" s="3" t="s">
        <v>11323</v>
      </c>
      <c r="G221" s="3"/>
      <c r="I221" s="10"/>
      <c r="J221" s="3" t="s">
        <v>965</v>
      </c>
      <c r="K221" s="3" t="s">
        <v>1256</v>
      </c>
      <c r="L221" s="3" t="s">
        <v>3841</v>
      </c>
      <c r="M221" s="3" t="s">
        <v>12751</v>
      </c>
    </row>
    <row r="222" spans="1:13">
      <c r="A222" s="8"/>
      <c r="B222" s="3" t="s">
        <v>851</v>
      </c>
      <c r="C222" s="3" t="s">
        <v>1900</v>
      </c>
      <c r="D222" s="7" t="s">
        <v>6418</v>
      </c>
      <c r="E222" s="3" t="s">
        <v>852</v>
      </c>
      <c r="F222" s="3" t="s">
        <v>850</v>
      </c>
      <c r="G222" s="9"/>
      <c r="J222" s="3" t="s">
        <v>965</v>
      </c>
      <c r="K222" s="3" t="s">
        <v>1256</v>
      </c>
      <c r="L222" s="3" t="s">
        <v>3841</v>
      </c>
      <c r="M222" s="3" t="s">
        <v>10761</v>
      </c>
    </row>
    <row r="223" spans="1:13">
      <c r="A223" s="8"/>
      <c r="B223" s="3" t="s">
        <v>1406</v>
      </c>
      <c r="C223" s="3" t="s">
        <v>1407</v>
      </c>
      <c r="D223" s="7" t="s">
        <v>10844</v>
      </c>
      <c r="E223" s="3" t="s">
        <v>1408</v>
      </c>
      <c r="F223" s="3" t="s">
        <v>3054</v>
      </c>
      <c r="G223" s="3"/>
      <c r="J223" s="3" t="s">
        <v>965</v>
      </c>
      <c r="K223" s="3" t="s">
        <v>1064</v>
      </c>
      <c r="L223" s="3" t="s">
        <v>3841</v>
      </c>
      <c r="M223" s="3" t="s">
        <v>8459</v>
      </c>
    </row>
    <row r="224" spans="1:13">
      <c r="A224" s="8"/>
      <c r="B224" s="3" t="s">
        <v>1758</v>
      </c>
      <c r="C224" s="3" t="s">
        <v>1407</v>
      </c>
      <c r="D224" s="7" t="s">
        <v>10843</v>
      </c>
      <c r="E224" s="3" t="s">
        <v>1408</v>
      </c>
      <c r="F224" s="3" t="s">
        <v>3054</v>
      </c>
      <c r="G224" s="3"/>
      <c r="J224" s="3" t="s">
        <v>965</v>
      </c>
      <c r="K224" s="3" t="s">
        <v>1064</v>
      </c>
      <c r="L224" s="3" t="s">
        <v>3841</v>
      </c>
      <c r="M224" s="3" t="s">
        <v>8460</v>
      </c>
    </row>
    <row r="225" spans="1:13">
      <c r="A225" s="8"/>
      <c r="B225" s="3" t="s">
        <v>10845</v>
      </c>
      <c r="C225" s="3" t="s">
        <v>1575</v>
      </c>
      <c r="D225" s="7" t="s">
        <v>11329</v>
      </c>
      <c r="E225" s="3" t="s">
        <v>1573</v>
      </c>
      <c r="F225" s="3" t="s">
        <v>3212</v>
      </c>
      <c r="G225" s="3"/>
      <c r="J225" s="3" t="s">
        <v>965</v>
      </c>
      <c r="K225" s="3" t="s">
        <v>1064</v>
      </c>
      <c r="L225" s="3" t="s">
        <v>3841</v>
      </c>
      <c r="M225" s="3" t="s">
        <v>8502</v>
      </c>
    </row>
    <row r="226" spans="1:13">
      <c r="A226" s="8"/>
      <c r="B226" s="3" t="s">
        <v>1708</v>
      </c>
      <c r="C226" s="3" t="s">
        <v>1572</v>
      </c>
      <c r="D226" s="7" t="s">
        <v>11328</v>
      </c>
      <c r="E226" s="3" t="s">
        <v>1573</v>
      </c>
      <c r="F226" s="3" t="s">
        <v>3212</v>
      </c>
      <c r="G226" s="3"/>
      <c r="J226" s="3" t="s">
        <v>965</v>
      </c>
      <c r="K226" s="3" t="s">
        <v>1064</v>
      </c>
      <c r="L226" s="3" t="s">
        <v>3841</v>
      </c>
      <c r="M226" s="3" t="s">
        <v>8503</v>
      </c>
    </row>
    <row r="227" spans="1:13">
      <c r="A227" s="8"/>
      <c r="B227" s="3" t="s">
        <v>1759</v>
      </c>
      <c r="C227" s="3" t="s">
        <v>1572</v>
      </c>
      <c r="D227" s="7" t="s">
        <v>11327</v>
      </c>
      <c r="E227" s="3" t="s">
        <v>1573</v>
      </c>
      <c r="F227" s="3" t="s">
        <v>3212</v>
      </c>
      <c r="G227" s="3"/>
      <c r="J227" s="3" t="s">
        <v>965</v>
      </c>
      <c r="K227" s="3" t="s">
        <v>1064</v>
      </c>
      <c r="L227" s="3" t="s">
        <v>3841</v>
      </c>
      <c r="M227" s="3" t="s">
        <v>11610</v>
      </c>
    </row>
    <row r="228" spans="1:13">
      <c r="A228" s="8"/>
      <c r="B228" s="3" t="s">
        <v>1485</v>
      </c>
      <c r="C228" s="3" t="s">
        <v>1167</v>
      </c>
      <c r="D228" s="7" t="s">
        <v>11492</v>
      </c>
      <c r="E228" s="3" t="s">
        <v>1486</v>
      </c>
      <c r="F228" s="3" t="s">
        <v>3298</v>
      </c>
      <c r="G228" s="3"/>
      <c r="J228" s="3" t="s">
        <v>965</v>
      </c>
      <c r="K228" s="3" t="s">
        <v>1064</v>
      </c>
      <c r="L228" s="3" t="s">
        <v>3841</v>
      </c>
      <c r="M228" s="3" t="s">
        <v>12570</v>
      </c>
    </row>
    <row r="229" spans="1:13">
      <c r="A229" s="8"/>
      <c r="B229" s="3" t="s">
        <v>1164</v>
      </c>
      <c r="C229" s="3" t="s">
        <v>1165</v>
      </c>
      <c r="D229" s="7" t="s">
        <v>12217</v>
      </c>
      <c r="E229" s="3" t="s">
        <v>1166</v>
      </c>
      <c r="F229" s="3" t="s">
        <v>3205</v>
      </c>
      <c r="G229" s="3"/>
      <c r="J229" s="3" t="s">
        <v>965</v>
      </c>
      <c r="K229" s="3" t="s">
        <v>1064</v>
      </c>
      <c r="L229" s="3" t="s">
        <v>3841</v>
      </c>
      <c r="M229" s="3" t="s">
        <v>12587</v>
      </c>
    </row>
    <row r="230" spans="1:13">
      <c r="A230" s="8"/>
      <c r="B230" s="3" t="s">
        <v>1409</v>
      </c>
      <c r="C230" s="3" t="s">
        <v>1410</v>
      </c>
      <c r="D230" s="7" t="s">
        <v>11520</v>
      </c>
      <c r="E230" s="3" t="s">
        <v>1411</v>
      </c>
      <c r="F230" s="3" t="s">
        <v>3230</v>
      </c>
      <c r="G230" s="3"/>
      <c r="J230" s="3" t="s">
        <v>965</v>
      </c>
      <c r="K230" s="3" t="s">
        <v>1064</v>
      </c>
      <c r="L230" s="3" t="s">
        <v>3841</v>
      </c>
      <c r="M230" s="3" t="s">
        <v>8707</v>
      </c>
    </row>
    <row r="231" spans="1:13">
      <c r="A231" s="8"/>
      <c r="B231" s="3" t="s">
        <v>1620</v>
      </c>
      <c r="C231" s="3" t="s">
        <v>1621</v>
      </c>
      <c r="D231" s="7" t="s">
        <v>12216</v>
      </c>
      <c r="E231" s="3" t="s">
        <v>920</v>
      </c>
      <c r="F231" s="3" t="s">
        <v>918</v>
      </c>
      <c r="J231" s="3" t="s">
        <v>1872</v>
      </c>
      <c r="K231" s="3" t="s">
        <v>1064</v>
      </c>
      <c r="L231" s="3" t="s">
        <v>3841</v>
      </c>
      <c r="M231" s="3" t="s">
        <v>9031</v>
      </c>
    </row>
    <row r="232" spans="1:13">
      <c r="A232" s="8"/>
      <c r="B232" s="3" t="s">
        <v>919</v>
      </c>
      <c r="C232" s="3" t="s">
        <v>1707</v>
      </c>
      <c r="D232" s="7" t="s">
        <v>11479</v>
      </c>
      <c r="E232" s="3" t="s">
        <v>920</v>
      </c>
      <c r="F232" s="3" t="s">
        <v>918</v>
      </c>
      <c r="G232" s="9"/>
      <c r="J232" s="3" t="s">
        <v>1872</v>
      </c>
      <c r="K232" s="3" t="s">
        <v>1064</v>
      </c>
      <c r="L232" s="3" t="s">
        <v>3841</v>
      </c>
      <c r="M232" s="3" t="s">
        <v>12740</v>
      </c>
    </row>
    <row r="233" spans="1:13">
      <c r="A233" s="8"/>
      <c r="B233" s="3" t="s">
        <v>3186</v>
      </c>
      <c r="C233" s="3" t="s">
        <v>3187</v>
      </c>
      <c r="D233" s="3" t="s">
        <v>12219</v>
      </c>
      <c r="E233" s="3" t="s">
        <v>3166</v>
      </c>
      <c r="J233" s="3" t="s">
        <v>965</v>
      </c>
      <c r="K233" s="3" t="s">
        <v>1412</v>
      </c>
      <c r="L233" s="3" t="s">
        <v>3841</v>
      </c>
      <c r="M233" s="3" t="s">
        <v>8434</v>
      </c>
    </row>
    <row r="234" spans="1:13">
      <c r="A234" s="8"/>
      <c r="B234" s="3" t="s">
        <v>1491</v>
      </c>
      <c r="C234" s="3" t="s">
        <v>1492</v>
      </c>
      <c r="D234" s="7" t="s">
        <v>4299</v>
      </c>
      <c r="E234" s="3" t="s">
        <v>1493</v>
      </c>
      <c r="F234" s="3" t="s">
        <v>3222</v>
      </c>
      <c r="G234" s="9"/>
      <c r="J234" s="3" t="s">
        <v>965</v>
      </c>
      <c r="K234" s="3" t="s">
        <v>1412</v>
      </c>
      <c r="L234" s="3" t="s">
        <v>3841</v>
      </c>
      <c r="M234" s="3" t="s">
        <v>12492</v>
      </c>
    </row>
    <row r="235" spans="1:13">
      <c r="A235" s="8"/>
      <c r="B235" s="3" t="s">
        <v>11330</v>
      </c>
      <c r="C235" s="3" t="s">
        <v>11331</v>
      </c>
      <c r="D235" s="7" t="s">
        <v>11333</v>
      </c>
      <c r="E235" s="3" t="s">
        <v>11332</v>
      </c>
      <c r="J235" s="3" t="s">
        <v>965</v>
      </c>
      <c r="K235" s="3" t="s">
        <v>1412</v>
      </c>
      <c r="L235" s="3" t="s">
        <v>3841</v>
      </c>
      <c r="M235" s="3" t="s">
        <v>12495</v>
      </c>
    </row>
    <row r="236" spans="1:13">
      <c r="A236" s="8"/>
      <c r="B236" s="3" t="s">
        <v>11339</v>
      </c>
      <c r="C236" s="3" t="s">
        <v>11341</v>
      </c>
      <c r="D236" s="7" t="s">
        <v>11338</v>
      </c>
      <c r="E236" s="3" t="s">
        <v>11340</v>
      </c>
      <c r="J236" s="3" t="s">
        <v>965</v>
      </c>
      <c r="K236" s="3" t="s">
        <v>1412</v>
      </c>
      <c r="L236" s="3" t="s">
        <v>3841</v>
      </c>
      <c r="M236" s="3" t="s">
        <v>8501</v>
      </c>
    </row>
    <row r="237" spans="1:13">
      <c r="A237" s="8"/>
      <c r="B237" s="3" t="s">
        <v>1574</v>
      </c>
      <c r="C237" s="3" t="s">
        <v>1575</v>
      </c>
      <c r="D237" s="7" t="s">
        <v>12218</v>
      </c>
      <c r="E237" s="3" t="s">
        <v>1573</v>
      </c>
      <c r="F237" s="3" t="s">
        <v>3212</v>
      </c>
      <c r="G237" s="3"/>
      <c r="J237" s="3" t="s">
        <v>965</v>
      </c>
      <c r="K237" s="3" t="s">
        <v>1412</v>
      </c>
      <c r="L237" s="3" t="s">
        <v>3841</v>
      </c>
      <c r="M237" s="3" t="s">
        <v>8504</v>
      </c>
    </row>
    <row r="238" spans="1:13">
      <c r="A238" s="8"/>
      <c r="B238" s="3" t="s">
        <v>11727</v>
      </c>
      <c r="C238" s="3" t="s">
        <v>11728</v>
      </c>
      <c r="D238" s="7" t="s">
        <v>11730</v>
      </c>
      <c r="E238" s="3" t="s">
        <v>11729</v>
      </c>
      <c r="F238" s="3" t="s">
        <v>11731</v>
      </c>
      <c r="J238" s="3" t="s">
        <v>965</v>
      </c>
      <c r="K238" s="3" t="s">
        <v>1412</v>
      </c>
      <c r="L238" s="3" t="s">
        <v>3841</v>
      </c>
      <c r="M238" s="3" t="s">
        <v>8517</v>
      </c>
    </row>
    <row r="239" spans="1:13">
      <c r="A239" s="8"/>
      <c r="B239" s="3" t="s">
        <v>10828</v>
      </c>
      <c r="C239" s="3" t="s">
        <v>10830</v>
      </c>
      <c r="D239" s="7" t="s">
        <v>10831</v>
      </c>
      <c r="E239" s="3" t="s">
        <v>10829</v>
      </c>
      <c r="J239" s="3" t="s">
        <v>965</v>
      </c>
      <c r="K239" s="3" t="s">
        <v>1412</v>
      </c>
      <c r="L239" s="3" t="s">
        <v>3841</v>
      </c>
      <c r="M239" s="3" t="s">
        <v>12556</v>
      </c>
    </row>
    <row r="240" spans="1:13">
      <c r="A240" s="8"/>
      <c r="B240" s="3" t="s">
        <v>30</v>
      </c>
      <c r="C240" s="3" t="s">
        <v>1760</v>
      </c>
      <c r="D240" s="7" t="s">
        <v>4302</v>
      </c>
      <c r="E240" s="3" t="s">
        <v>8085</v>
      </c>
      <c r="F240" s="3" t="s">
        <v>3286</v>
      </c>
      <c r="G240" s="3"/>
      <c r="J240" s="3" t="s">
        <v>965</v>
      </c>
      <c r="K240" s="3" t="s">
        <v>1412</v>
      </c>
      <c r="L240" s="3" t="s">
        <v>3841</v>
      </c>
      <c r="M240" s="3" t="s">
        <v>12613</v>
      </c>
    </row>
    <row r="241" spans="1:13">
      <c r="A241" s="8"/>
      <c r="B241" s="3" t="s">
        <v>31</v>
      </c>
      <c r="C241" s="3" t="s">
        <v>1760</v>
      </c>
      <c r="D241" s="7" t="s">
        <v>4303</v>
      </c>
      <c r="E241" s="3" t="s">
        <v>8085</v>
      </c>
      <c r="F241" s="3" t="s">
        <v>3286</v>
      </c>
      <c r="G241" s="3"/>
      <c r="J241" s="3" t="s">
        <v>965</v>
      </c>
      <c r="K241" s="3" t="s">
        <v>1412</v>
      </c>
      <c r="L241" s="3" t="s">
        <v>3841</v>
      </c>
      <c r="M241" s="3" t="s">
        <v>12614</v>
      </c>
    </row>
    <row r="242" spans="1:13">
      <c r="A242" s="8"/>
      <c r="B242" s="3" t="s">
        <v>29</v>
      </c>
      <c r="C242" s="3" t="s">
        <v>3376</v>
      </c>
      <c r="D242" s="7" t="s">
        <v>4300</v>
      </c>
      <c r="E242" s="3" t="s">
        <v>1671</v>
      </c>
      <c r="F242" s="3" t="s">
        <v>3285</v>
      </c>
      <c r="G242" s="3"/>
      <c r="J242" s="3" t="s">
        <v>965</v>
      </c>
      <c r="K242" s="3" t="s">
        <v>1412</v>
      </c>
      <c r="L242" s="3" t="s">
        <v>3841</v>
      </c>
      <c r="M242" s="3" t="s">
        <v>12615</v>
      </c>
    </row>
    <row r="243" spans="1:13">
      <c r="A243" s="8"/>
      <c r="B243" s="3" t="s">
        <v>17</v>
      </c>
      <c r="C243" s="3" t="s">
        <v>2975</v>
      </c>
      <c r="D243" s="7" t="s">
        <v>4301</v>
      </c>
      <c r="E243" s="3" t="s">
        <v>18</v>
      </c>
      <c r="F243" s="3" t="s">
        <v>8084</v>
      </c>
      <c r="G243" s="3"/>
      <c r="J243" s="3" t="s">
        <v>965</v>
      </c>
      <c r="K243" s="3" t="s">
        <v>1412</v>
      </c>
      <c r="L243" s="3" t="s">
        <v>3841</v>
      </c>
      <c r="M243" s="3" t="s">
        <v>12696</v>
      </c>
    </row>
    <row r="244" spans="1:13">
      <c r="A244" s="8"/>
      <c r="B244" s="3" t="s">
        <v>11336</v>
      </c>
      <c r="C244" s="3" t="s">
        <v>12435</v>
      </c>
      <c r="D244" s="7" t="s">
        <v>11335</v>
      </c>
      <c r="E244" s="3" t="s">
        <v>11337</v>
      </c>
      <c r="J244" s="3" t="s">
        <v>965</v>
      </c>
      <c r="K244" s="3" t="s">
        <v>1412</v>
      </c>
      <c r="L244" s="3" t="s">
        <v>3841</v>
      </c>
      <c r="M244" s="3" t="s">
        <v>8997</v>
      </c>
    </row>
    <row r="245" spans="1:13">
      <c r="A245" s="8"/>
      <c r="B245" s="3" t="s">
        <v>105</v>
      </c>
      <c r="C245" s="3" t="s">
        <v>1551</v>
      </c>
      <c r="D245" s="7" t="s">
        <v>11732</v>
      </c>
      <c r="E245" s="3" t="s">
        <v>104</v>
      </c>
      <c r="J245" s="3" t="s">
        <v>1903</v>
      </c>
      <c r="K245" s="3" t="s">
        <v>1412</v>
      </c>
      <c r="L245" s="3" t="s">
        <v>3841</v>
      </c>
      <c r="M245" s="3" t="s">
        <v>9016</v>
      </c>
    </row>
    <row r="246" spans="1:13">
      <c r="A246" s="8"/>
      <c r="B246" s="3" t="s">
        <v>10816</v>
      </c>
      <c r="C246" s="3" t="s">
        <v>10817</v>
      </c>
      <c r="D246" s="7" t="s">
        <v>10820</v>
      </c>
      <c r="E246" s="3" t="s">
        <v>10815</v>
      </c>
      <c r="J246" s="3" t="s">
        <v>965</v>
      </c>
      <c r="K246" s="3" t="s">
        <v>1156</v>
      </c>
      <c r="L246" s="3" t="s">
        <v>3841</v>
      </c>
      <c r="M246" s="3" t="s">
        <v>8511</v>
      </c>
    </row>
    <row r="247" spans="1:13">
      <c r="A247" s="8"/>
      <c r="B247" s="3" t="s">
        <v>1419</v>
      </c>
      <c r="C247" s="3" t="s">
        <v>1420</v>
      </c>
      <c r="D247" s="7" t="s">
        <v>11528</v>
      </c>
      <c r="E247" s="3" t="s">
        <v>10814</v>
      </c>
      <c r="F247" s="3" t="s">
        <v>3339</v>
      </c>
      <c r="G247" s="3"/>
      <c r="J247" s="3" t="s">
        <v>965</v>
      </c>
      <c r="K247" s="3" t="s">
        <v>1156</v>
      </c>
      <c r="L247" s="3" t="s">
        <v>3841</v>
      </c>
      <c r="M247" s="3" t="s">
        <v>8990</v>
      </c>
    </row>
    <row r="248" spans="1:13">
      <c r="A248" s="8"/>
      <c r="B248" s="3" t="s">
        <v>10818</v>
      </c>
      <c r="C248" s="3" t="s">
        <v>10819</v>
      </c>
      <c r="D248" s="7" t="s">
        <v>12236</v>
      </c>
      <c r="J248" s="3" t="s">
        <v>965</v>
      </c>
      <c r="K248" s="3" t="s">
        <v>1156</v>
      </c>
      <c r="L248" s="3" t="s">
        <v>3841</v>
      </c>
      <c r="M248" s="3" t="s">
        <v>15572</v>
      </c>
    </row>
    <row r="249" spans="1:13">
      <c r="A249" s="8"/>
      <c r="B249" s="3" t="s">
        <v>1497</v>
      </c>
      <c r="C249" s="3" t="s">
        <v>1498</v>
      </c>
      <c r="D249" s="7" t="s">
        <v>4352</v>
      </c>
      <c r="E249" s="3" t="s">
        <v>11739</v>
      </c>
      <c r="F249" s="3" t="s">
        <v>2843</v>
      </c>
      <c r="G249" s="3"/>
      <c r="J249" s="3" t="s">
        <v>965</v>
      </c>
      <c r="K249" s="3" t="s">
        <v>1151</v>
      </c>
      <c r="L249" s="3" t="s">
        <v>3841</v>
      </c>
      <c r="M249" s="3" t="s">
        <v>8417</v>
      </c>
    </row>
    <row r="250" spans="1:13">
      <c r="A250" s="8"/>
      <c r="B250" s="3" t="s">
        <v>1362</v>
      </c>
      <c r="C250" s="3" t="s">
        <v>1363</v>
      </c>
      <c r="D250" s="7" t="s">
        <v>4350</v>
      </c>
      <c r="E250" s="3" t="s">
        <v>1364</v>
      </c>
      <c r="F250" s="3" t="s">
        <v>3271</v>
      </c>
      <c r="G250" s="3"/>
      <c r="J250" s="3" t="s">
        <v>965</v>
      </c>
      <c r="K250" s="3" t="s">
        <v>1151</v>
      </c>
      <c r="L250" s="3" t="s">
        <v>3841</v>
      </c>
      <c r="M250" s="3" t="s">
        <v>8524</v>
      </c>
    </row>
    <row r="251" spans="1:13">
      <c r="A251" s="8"/>
      <c r="B251" s="3" t="s">
        <v>863</v>
      </c>
      <c r="C251" s="3" t="s">
        <v>1258</v>
      </c>
      <c r="D251" s="7" t="s">
        <v>12234</v>
      </c>
      <c r="E251" s="3" t="s">
        <v>864</v>
      </c>
      <c r="F251" s="3" t="s">
        <v>862</v>
      </c>
      <c r="G251" s="3"/>
      <c r="J251" s="3" t="s">
        <v>965</v>
      </c>
      <c r="K251" s="3" t="s">
        <v>1151</v>
      </c>
      <c r="L251" s="3" t="s">
        <v>3841</v>
      </c>
      <c r="M251" s="3" t="s">
        <v>8664</v>
      </c>
    </row>
    <row r="252" spans="1:13">
      <c r="A252" s="8"/>
      <c r="B252" s="3" t="s">
        <v>1629</v>
      </c>
      <c r="C252" s="3" t="s">
        <v>1630</v>
      </c>
      <c r="D252" s="7" t="s">
        <v>12230</v>
      </c>
      <c r="E252" s="3" t="s">
        <v>1631</v>
      </c>
      <c r="F252" s="3" t="s">
        <v>2843</v>
      </c>
      <c r="G252" s="3"/>
      <c r="J252" s="3" t="s">
        <v>965</v>
      </c>
      <c r="K252" s="3" t="s">
        <v>1151</v>
      </c>
      <c r="L252" s="3" t="s">
        <v>3841</v>
      </c>
      <c r="M252" s="3" t="s">
        <v>8679</v>
      </c>
    </row>
    <row r="253" spans="1:13">
      <c r="A253" s="8"/>
      <c r="B253" s="3" t="s">
        <v>69</v>
      </c>
      <c r="C253" s="3" t="s">
        <v>1390</v>
      </c>
      <c r="D253" s="7" t="s">
        <v>12229</v>
      </c>
      <c r="E253" s="3" t="s">
        <v>70</v>
      </c>
      <c r="F253" s="3" t="s">
        <v>2004</v>
      </c>
      <c r="G253" s="3"/>
      <c r="J253" s="3" t="s">
        <v>965</v>
      </c>
      <c r="K253" s="3" t="s">
        <v>1151</v>
      </c>
      <c r="L253" s="3" t="s">
        <v>3841</v>
      </c>
      <c r="M253" s="3" t="s">
        <v>8690</v>
      </c>
    </row>
    <row r="254" spans="1:13">
      <c r="A254" s="8"/>
      <c r="B254" s="3" t="s">
        <v>403</v>
      </c>
      <c r="C254" s="3" t="s">
        <v>1155</v>
      </c>
      <c r="D254" s="7" t="s">
        <v>12232</v>
      </c>
      <c r="E254" s="3" t="s">
        <v>404</v>
      </c>
      <c r="F254" s="3" t="s">
        <v>3316</v>
      </c>
      <c r="J254" s="3" t="s">
        <v>965</v>
      </c>
      <c r="K254" s="3" t="s">
        <v>1151</v>
      </c>
      <c r="L254" s="3" t="s">
        <v>3841</v>
      </c>
      <c r="M254" s="3" t="s">
        <v>8701</v>
      </c>
    </row>
    <row r="255" spans="1:13">
      <c r="A255" s="8"/>
      <c r="B255" s="3" t="s">
        <v>405</v>
      </c>
      <c r="C255" s="3" t="s">
        <v>1168</v>
      </c>
      <c r="D255" s="7" t="s">
        <v>12233</v>
      </c>
      <c r="E255" s="3" t="s">
        <v>404</v>
      </c>
      <c r="F255" s="3" t="s">
        <v>3316</v>
      </c>
      <c r="J255" s="3" t="s">
        <v>965</v>
      </c>
      <c r="K255" s="3" t="s">
        <v>1151</v>
      </c>
      <c r="L255" s="3" t="s">
        <v>3841</v>
      </c>
      <c r="M255" s="3" t="s">
        <v>8702</v>
      </c>
    </row>
    <row r="256" spans="1:13">
      <c r="A256" s="8"/>
      <c r="B256" s="3" t="s">
        <v>1494</v>
      </c>
      <c r="C256" s="3" t="s">
        <v>1495</v>
      </c>
      <c r="D256" s="7" t="s">
        <v>4351</v>
      </c>
      <c r="E256" s="3" t="s">
        <v>1496</v>
      </c>
      <c r="F256" s="3" t="s">
        <v>2843</v>
      </c>
      <c r="G256" s="3"/>
      <c r="J256" s="3" t="s">
        <v>965</v>
      </c>
      <c r="K256" s="3" t="s">
        <v>1151</v>
      </c>
      <c r="L256" s="3" t="s">
        <v>3841</v>
      </c>
      <c r="M256" s="3" t="s">
        <v>8759</v>
      </c>
    </row>
    <row r="257" spans="1:13">
      <c r="A257" s="8"/>
      <c r="B257" s="3" t="s">
        <v>1641</v>
      </c>
      <c r="C257" s="3" t="s">
        <v>1642</v>
      </c>
      <c r="D257" s="7" t="s">
        <v>4355</v>
      </c>
      <c r="E257" s="3" t="s">
        <v>1643</v>
      </c>
      <c r="F257" s="3" t="s">
        <v>1941</v>
      </c>
      <c r="G257" s="3"/>
      <c r="J257" s="3" t="s">
        <v>965</v>
      </c>
      <c r="K257" s="3" t="s">
        <v>1151</v>
      </c>
      <c r="L257" s="3" t="s">
        <v>3841</v>
      </c>
      <c r="M257" s="3" t="s">
        <v>8992</v>
      </c>
    </row>
    <row r="258" spans="1:13">
      <c r="A258" s="8"/>
      <c r="B258" s="3" t="s">
        <v>301</v>
      </c>
      <c r="C258" s="3" t="s">
        <v>1224</v>
      </c>
      <c r="D258" s="7" t="s">
        <v>4348</v>
      </c>
      <c r="E258" s="3" t="s">
        <v>300</v>
      </c>
      <c r="F258" s="3" t="s">
        <v>3280</v>
      </c>
      <c r="G258" s="3"/>
      <c r="J258" s="3" t="s">
        <v>965</v>
      </c>
      <c r="K258" s="3" t="s">
        <v>1151</v>
      </c>
      <c r="L258" s="3" t="s">
        <v>3841</v>
      </c>
      <c r="M258" s="3" t="s">
        <v>12721</v>
      </c>
    </row>
    <row r="259" spans="1:13">
      <c r="A259" s="8"/>
      <c r="B259" s="3" t="s">
        <v>1566</v>
      </c>
      <c r="C259" s="3" t="s">
        <v>1567</v>
      </c>
      <c r="D259" s="7" t="s">
        <v>4354</v>
      </c>
      <c r="E259" s="3" t="s">
        <v>1568</v>
      </c>
      <c r="F259" s="3" t="s">
        <v>2843</v>
      </c>
      <c r="G259" s="3"/>
      <c r="J259" s="3" t="s">
        <v>965</v>
      </c>
      <c r="K259" s="3" t="s">
        <v>1151</v>
      </c>
      <c r="L259" s="3" t="s">
        <v>3841</v>
      </c>
      <c r="M259" s="3" t="s">
        <v>9008</v>
      </c>
    </row>
    <row r="260" spans="1:13">
      <c r="A260" s="8"/>
      <c r="B260" s="3" t="s">
        <v>277</v>
      </c>
      <c r="C260" s="3" t="s">
        <v>1150</v>
      </c>
      <c r="D260" s="7" t="s">
        <v>12235</v>
      </c>
      <c r="E260" s="3" t="s">
        <v>276</v>
      </c>
      <c r="F260" s="3" t="s">
        <v>3259</v>
      </c>
      <c r="G260" s="3"/>
      <c r="J260" s="3" t="s">
        <v>965</v>
      </c>
      <c r="K260" s="3" t="s">
        <v>1151</v>
      </c>
      <c r="L260" s="3" t="s">
        <v>3841</v>
      </c>
      <c r="M260" s="3" t="s">
        <v>9023</v>
      </c>
    </row>
    <row r="261" spans="1:13">
      <c r="A261" s="8"/>
      <c r="B261" s="3" t="s">
        <v>12327</v>
      </c>
      <c r="C261" s="3" t="s">
        <v>12328</v>
      </c>
      <c r="D261" s="7" t="s">
        <v>12329</v>
      </c>
      <c r="E261" s="3" t="s">
        <v>276</v>
      </c>
      <c r="F261" s="3" t="s">
        <v>3259</v>
      </c>
      <c r="G261" s="3"/>
      <c r="J261" s="3" t="s">
        <v>965</v>
      </c>
      <c r="K261" s="3" t="s">
        <v>1151</v>
      </c>
      <c r="L261" s="3" t="s">
        <v>12330</v>
      </c>
      <c r="M261" s="3" t="s">
        <v>9024</v>
      </c>
    </row>
    <row r="262" spans="1:13">
      <c r="A262" s="8"/>
      <c r="B262" s="3" t="s">
        <v>1320</v>
      </c>
      <c r="C262" s="3" t="s">
        <v>1321</v>
      </c>
      <c r="D262" s="7" t="s">
        <v>11529</v>
      </c>
      <c r="E262" s="3" t="s">
        <v>8102</v>
      </c>
      <c r="F262" s="3" t="s">
        <v>865</v>
      </c>
      <c r="G262" s="3"/>
      <c r="J262" s="3" t="s">
        <v>965</v>
      </c>
      <c r="K262" s="3" t="s">
        <v>1151</v>
      </c>
      <c r="L262" s="3" t="s">
        <v>3841</v>
      </c>
      <c r="M262" s="3" t="s">
        <v>12741</v>
      </c>
    </row>
    <row r="263" spans="1:13">
      <c r="A263" s="8"/>
      <c r="B263" s="3" t="s">
        <v>1563</v>
      </c>
      <c r="C263" s="3" t="s">
        <v>1564</v>
      </c>
      <c r="D263" s="7" t="s">
        <v>4353</v>
      </c>
      <c r="E263" s="3" t="s">
        <v>1565</v>
      </c>
      <c r="F263" s="3" t="s">
        <v>2843</v>
      </c>
      <c r="G263" s="3"/>
      <c r="J263" s="3" t="s">
        <v>965</v>
      </c>
      <c r="K263" s="3" t="s">
        <v>1151</v>
      </c>
      <c r="L263" s="3" t="s">
        <v>3841</v>
      </c>
      <c r="M263" s="3" t="s">
        <v>9050</v>
      </c>
    </row>
    <row r="264" spans="1:13">
      <c r="A264" s="8"/>
      <c r="B264" s="3" t="s">
        <v>419</v>
      </c>
      <c r="C264" s="3" t="s">
        <v>1356</v>
      </c>
      <c r="D264" s="7" t="s">
        <v>12231</v>
      </c>
      <c r="E264" s="3" t="s">
        <v>420</v>
      </c>
      <c r="F264" s="3" t="s">
        <v>418</v>
      </c>
      <c r="G264" s="3"/>
      <c r="J264" s="3" t="s">
        <v>965</v>
      </c>
      <c r="K264" s="3" t="s">
        <v>1151</v>
      </c>
      <c r="L264" s="3" t="s">
        <v>3841</v>
      </c>
      <c r="M264" s="3" t="s">
        <v>9051</v>
      </c>
    </row>
    <row r="265" spans="1:13">
      <c r="A265" s="8"/>
      <c r="B265" s="3" t="s">
        <v>679</v>
      </c>
      <c r="C265" s="3" t="s">
        <v>1644</v>
      </c>
      <c r="D265" s="7" t="s">
        <v>4356</v>
      </c>
      <c r="E265" s="3" t="s">
        <v>680</v>
      </c>
      <c r="F265" s="3" t="s">
        <v>678</v>
      </c>
      <c r="G265" s="3"/>
      <c r="J265" s="3" t="s">
        <v>965</v>
      </c>
      <c r="K265" s="3" t="s">
        <v>1151</v>
      </c>
      <c r="L265" s="3" t="s">
        <v>3841</v>
      </c>
      <c r="M265" s="3" t="s">
        <v>9067</v>
      </c>
    </row>
    <row r="266" spans="1:13">
      <c r="A266" s="8"/>
      <c r="B266" s="3" t="s">
        <v>866</v>
      </c>
      <c r="C266" s="3" t="s">
        <v>1357</v>
      </c>
      <c r="D266" s="7" t="s">
        <v>4349</v>
      </c>
      <c r="E266" s="3" t="s">
        <v>867</v>
      </c>
      <c r="F266" s="3" t="s">
        <v>3311</v>
      </c>
      <c r="G266" s="3"/>
      <c r="J266" s="3" t="s">
        <v>965</v>
      </c>
      <c r="K266" s="3" t="s">
        <v>1151</v>
      </c>
      <c r="L266" s="3" t="s">
        <v>3841</v>
      </c>
      <c r="M266" s="3" t="s">
        <v>9082</v>
      </c>
    </row>
    <row r="267" spans="1:13">
      <c r="A267" s="8"/>
      <c r="B267" s="3" t="s">
        <v>849</v>
      </c>
      <c r="C267" s="3" t="s">
        <v>1152</v>
      </c>
      <c r="D267" s="7" t="s">
        <v>11541</v>
      </c>
      <c r="E267" s="3" t="s">
        <v>1153</v>
      </c>
      <c r="F267" s="3" t="s">
        <v>848</v>
      </c>
      <c r="G267" s="3"/>
      <c r="J267" s="3" t="s">
        <v>965</v>
      </c>
      <c r="K267" s="3" t="s">
        <v>1154</v>
      </c>
      <c r="L267" s="3" t="s">
        <v>3841</v>
      </c>
      <c r="M267" s="3" t="s">
        <v>8474</v>
      </c>
    </row>
    <row r="268" spans="1:13">
      <c r="A268" s="8"/>
      <c r="B268" s="3" t="s">
        <v>615</v>
      </c>
      <c r="C268" s="3" t="s">
        <v>1522</v>
      </c>
      <c r="D268" s="7" t="s">
        <v>4492</v>
      </c>
      <c r="E268" s="3" t="s">
        <v>616</v>
      </c>
      <c r="F268" s="3" t="s">
        <v>614</v>
      </c>
      <c r="G268" s="3"/>
      <c r="J268" s="3" t="s">
        <v>965</v>
      </c>
      <c r="K268" s="3" t="s">
        <v>1154</v>
      </c>
      <c r="L268" s="3" t="s">
        <v>3841</v>
      </c>
      <c r="M268" s="3" t="s">
        <v>8479</v>
      </c>
    </row>
    <row r="269" spans="1:13">
      <c r="A269" s="8"/>
      <c r="B269" s="3" t="s">
        <v>7282</v>
      </c>
      <c r="C269" s="3" t="s">
        <v>7284</v>
      </c>
      <c r="D269" s="7" t="s">
        <v>7285</v>
      </c>
      <c r="E269" s="3" t="s">
        <v>7283</v>
      </c>
      <c r="G269" s="3"/>
      <c r="J269" s="3" t="s">
        <v>965</v>
      </c>
      <c r="K269" s="3" t="s">
        <v>1154</v>
      </c>
      <c r="L269" s="3" t="s">
        <v>3841</v>
      </c>
      <c r="M269" s="3" t="s">
        <v>8480</v>
      </c>
    </row>
    <row r="270" spans="1:13">
      <c r="A270" s="8"/>
      <c r="B270" s="3" t="s">
        <v>720</v>
      </c>
      <c r="C270" s="3" t="s">
        <v>1417</v>
      </c>
      <c r="D270" s="7" t="s">
        <v>10824</v>
      </c>
      <c r="E270" s="3" t="s">
        <v>721</v>
      </c>
      <c r="F270" s="3" t="s">
        <v>719</v>
      </c>
      <c r="G270" s="3"/>
      <c r="J270" s="3" t="s">
        <v>965</v>
      </c>
      <c r="K270" s="3" t="s">
        <v>1154</v>
      </c>
      <c r="L270" s="3" t="s">
        <v>3841</v>
      </c>
      <c r="M270" s="3" t="s">
        <v>12502</v>
      </c>
    </row>
    <row r="271" spans="1:13">
      <c r="A271" s="8"/>
      <c r="B271" s="3" t="s">
        <v>1761</v>
      </c>
      <c r="C271" s="3" t="s">
        <v>1762</v>
      </c>
      <c r="D271" s="7" t="s">
        <v>4498</v>
      </c>
      <c r="E271" s="3" t="s">
        <v>1369</v>
      </c>
      <c r="G271" s="3"/>
      <c r="J271" s="3" t="s">
        <v>965</v>
      </c>
      <c r="K271" s="3" t="s">
        <v>1154</v>
      </c>
      <c r="L271" s="3" t="s">
        <v>3841</v>
      </c>
      <c r="M271" s="3" t="s">
        <v>8500</v>
      </c>
    </row>
    <row r="272" spans="1:13">
      <c r="A272" s="8"/>
      <c r="B272" s="3" t="s">
        <v>10825</v>
      </c>
      <c r="C272" s="3" t="s">
        <v>10826</v>
      </c>
      <c r="D272" s="7" t="s">
        <v>10865</v>
      </c>
      <c r="E272" s="3" t="s">
        <v>10827</v>
      </c>
      <c r="G272" s="3"/>
      <c r="J272" s="3" t="s">
        <v>965</v>
      </c>
      <c r="K272" s="3" t="s">
        <v>1154</v>
      </c>
      <c r="L272" s="3" t="s">
        <v>3841</v>
      </c>
      <c r="M272" s="3" t="s">
        <v>8505</v>
      </c>
    </row>
    <row r="273" spans="1:13">
      <c r="A273" s="8"/>
      <c r="B273" s="3" t="s">
        <v>1763</v>
      </c>
      <c r="C273" s="3" t="s">
        <v>1764</v>
      </c>
      <c r="D273" s="7" t="s">
        <v>4499</v>
      </c>
      <c r="E273" s="3" t="s">
        <v>1521</v>
      </c>
      <c r="G273" s="3"/>
      <c r="I273" s="10"/>
      <c r="J273" s="3" t="s">
        <v>965</v>
      </c>
      <c r="K273" s="3" t="s">
        <v>1154</v>
      </c>
      <c r="L273" s="3" t="s">
        <v>3841</v>
      </c>
      <c r="M273" s="3" t="s">
        <v>8512</v>
      </c>
    </row>
    <row r="274" spans="1:13">
      <c r="A274" s="8"/>
      <c r="B274" s="3" t="s">
        <v>1972</v>
      </c>
      <c r="C274" s="3" t="s">
        <v>3374</v>
      </c>
      <c r="D274" s="7" t="s">
        <v>12239</v>
      </c>
      <c r="E274" s="3" t="s">
        <v>1971</v>
      </c>
      <c r="G274" s="3"/>
      <c r="J274" s="3" t="s">
        <v>965</v>
      </c>
      <c r="K274" s="3" t="s">
        <v>1154</v>
      </c>
      <c r="L274" s="3" t="s">
        <v>3841</v>
      </c>
      <c r="M274" s="3" t="s">
        <v>12569</v>
      </c>
    </row>
    <row r="275" spans="1:13">
      <c r="A275" s="8"/>
      <c r="B275" s="3" t="s">
        <v>1976</v>
      </c>
      <c r="C275" s="3" t="s">
        <v>2965</v>
      </c>
      <c r="D275" s="7" t="s">
        <v>4501</v>
      </c>
      <c r="E275" s="3" t="s">
        <v>86</v>
      </c>
      <c r="G275" s="3"/>
      <c r="I275" s="10"/>
      <c r="J275" s="3" t="s">
        <v>965</v>
      </c>
      <c r="K275" s="3" t="s">
        <v>1154</v>
      </c>
      <c r="L275" s="3" t="s">
        <v>3841</v>
      </c>
      <c r="M275" s="3" t="s">
        <v>8671</v>
      </c>
    </row>
    <row r="276" spans="1:13">
      <c r="A276" s="8"/>
      <c r="B276" s="3" t="s">
        <v>1414</v>
      </c>
      <c r="C276" s="3" t="s">
        <v>1415</v>
      </c>
      <c r="D276" s="7" t="s">
        <v>4490</v>
      </c>
      <c r="E276" s="3" t="s">
        <v>1416</v>
      </c>
      <c r="F276" s="3" t="s">
        <v>3118</v>
      </c>
      <c r="G276" s="3"/>
      <c r="J276" s="3" t="s">
        <v>965</v>
      </c>
      <c r="K276" s="3" t="s">
        <v>1154</v>
      </c>
      <c r="L276" s="3" t="s">
        <v>3841</v>
      </c>
      <c r="M276" s="3" t="s">
        <v>8713</v>
      </c>
    </row>
    <row r="277" spans="1:13">
      <c r="A277" s="8"/>
      <c r="B277" s="3" t="s">
        <v>1970</v>
      </c>
      <c r="C277" s="3" t="s">
        <v>1968</v>
      </c>
      <c r="D277" s="7" t="s">
        <v>4489</v>
      </c>
      <c r="E277" s="3" t="s">
        <v>1969</v>
      </c>
      <c r="G277" s="3"/>
      <c r="J277" s="3" t="s">
        <v>965</v>
      </c>
      <c r="K277" s="3" t="s">
        <v>1154</v>
      </c>
      <c r="L277" s="3" t="s">
        <v>3841</v>
      </c>
      <c r="M277" s="3" t="s">
        <v>12697</v>
      </c>
    </row>
    <row r="278" spans="1:13">
      <c r="A278" s="8"/>
      <c r="B278" s="3" t="s">
        <v>1570</v>
      </c>
      <c r="C278" s="3" t="s">
        <v>1571</v>
      </c>
      <c r="D278" s="7" t="s">
        <v>4495</v>
      </c>
      <c r="E278" s="3" t="s">
        <v>1514</v>
      </c>
      <c r="F278" s="3" t="s">
        <v>3057</v>
      </c>
      <c r="G278" s="3"/>
      <c r="J278" s="3" t="s">
        <v>965</v>
      </c>
      <c r="K278" s="3" t="s">
        <v>1154</v>
      </c>
      <c r="L278" s="3" t="s">
        <v>3841</v>
      </c>
      <c r="M278" s="3" t="s">
        <v>8938</v>
      </c>
    </row>
    <row r="279" spans="1:13">
      <c r="A279" s="8"/>
      <c r="B279" s="3" t="s">
        <v>1965</v>
      </c>
      <c r="C279" s="3" t="s">
        <v>1966</v>
      </c>
      <c r="D279" s="7" t="s">
        <v>4491</v>
      </c>
      <c r="E279" s="3" t="s">
        <v>1967</v>
      </c>
      <c r="G279" s="3"/>
      <c r="J279" s="3" t="s">
        <v>965</v>
      </c>
      <c r="K279" s="3" t="s">
        <v>1154</v>
      </c>
      <c r="L279" s="3" t="s">
        <v>3841</v>
      </c>
      <c r="M279" s="3" t="s">
        <v>8941</v>
      </c>
    </row>
    <row r="280" spans="1:13">
      <c r="A280" s="8"/>
      <c r="B280" s="3" t="s">
        <v>1569</v>
      </c>
      <c r="C280" s="3" t="s">
        <v>3124</v>
      </c>
      <c r="D280" s="7" t="s">
        <v>4494</v>
      </c>
      <c r="E280" s="3" t="s">
        <v>1399</v>
      </c>
      <c r="F280" s="3" t="s">
        <v>7277</v>
      </c>
      <c r="G280" s="3"/>
      <c r="J280" s="3" t="s">
        <v>965</v>
      </c>
      <c r="K280" s="3" t="s">
        <v>1154</v>
      </c>
      <c r="L280" s="3" t="s">
        <v>3841</v>
      </c>
      <c r="M280" s="3" t="s">
        <v>12706</v>
      </c>
    </row>
    <row r="281" spans="1:13">
      <c r="A281" s="8"/>
      <c r="B281" s="3" t="s">
        <v>267</v>
      </c>
      <c r="C281" s="3" t="s">
        <v>1225</v>
      </c>
      <c r="D281" s="7" t="s">
        <v>4488</v>
      </c>
      <c r="E281" s="3" t="s">
        <v>268</v>
      </c>
      <c r="F281" s="3" t="s">
        <v>266</v>
      </c>
      <c r="G281" s="3"/>
      <c r="J281" s="3" t="s">
        <v>965</v>
      </c>
      <c r="K281" s="3" t="s">
        <v>1154</v>
      </c>
      <c r="L281" s="3" t="s">
        <v>3841</v>
      </c>
      <c r="M281" s="3" t="s">
        <v>8978</v>
      </c>
    </row>
    <row r="282" spans="1:13">
      <c r="A282" s="8"/>
      <c r="B282" s="3" t="s">
        <v>269</v>
      </c>
      <c r="C282" s="3" t="s">
        <v>1523</v>
      </c>
      <c r="D282" s="7" t="s">
        <v>4493</v>
      </c>
      <c r="E282" s="3" t="s">
        <v>268</v>
      </c>
      <c r="F282" s="3" t="s">
        <v>266</v>
      </c>
      <c r="G282" s="3"/>
      <c r="J282" s="3" t="s">
        <v>965</v>
      </c>
      <c r="K282" s="3" t="s">
        <v>1154</v>
      </c>
      <c r="L282" s="3" t="s">
        <v>3841</v>
      </c>
      <c r="M282" s="3" t="s">
        <v>8979</v>
      </c>
    </row>
    <row r="283" spans="1:13">
      <c r="A283" s="8"/>
      <c r="B283" s="3" t="s">
        <v>270</v>
      </c>
      <c r="C283" s="3" t="s">
        <v>1676</v>
      </c>
      <c r="D283" s="7" t="s">
        <v>4496</v>
      </c>
      <c r="E283" s="3" t="s">
        <v>268</v>
      </c>
      <c r="F283" s="3" t="s">
        <v>266</v>
      </c>
      <c r="G283" s="3"/>
      <c r="J283" s="3" t="s">
        <v>965</v>
      </c>
      <c r="K283" s="3" t="s">
        <v>1154</v>
      </c>
      <c r="L283" s="3" t="s">
        <v>3841</v>
      </c>
      <c r="M283" s="3" t="s">
        <v>8980</v>
      </c>
    </row>
    <row r="284" spans="1:13">
      <c r="A284" s="8"/>
      <c r="B284" s="3" t="s">
        <v>1974</v>
      </c>
      <c r="C284" s="3" t="s">
        <v>1973</v>
      </c>
      <c r="D284" s="7" t="s">
        <v>4497</v>
      </c>
      <c r="E284" s="3" t="s">
        <v>1975</v>
      </c>
      <c r="G284" s="3"/>
      <c r="J284" s="3" t="s">
        <v>965</v>
      </c>
      <c r="K284" s="3" t="s">
        <v>1154</v>
      </c>
      <c r="L284" s="3" t="s">
        <v>3841</v>
      </c>
      <c r="M284" s="3" t="s">
        <v>8991</v>
      </c>
    </row>
    <row r="285" spans="1:13">
      <c r="A285" s="8"/>
      <c r="B285" s="3" t="s">
        <v>277</v>
      </c>
      <c r="C285" s="3" t="s">
        <v>1150</v>
      </c>
      <c r="D285" s="7" t="s">
        <v>12240</v>
      </c>
      <c r="E285" s="3" t="s">
        <v>276</v>
      </c>
      <c r="F285" s="3" t="s">
        <v>3259</v>
      </c>
      <c r="J285" s="3" t="s">
        <v>965</v>
      </c>
      <c r="K285" s="3" t="s">
        <v>1154</v>
      </c>
      <c r="L285" s="3" t="s">
        <v>3841</v>
      </c>
      <c r="M285" s="3" t="s">
        <v>12735</v>
      </c>
    </row>
    <row r="286" spans="1:13">
      <c r="A286" s="8"/>
      <c r="B286" s="3" t="s">
        <v>854</v>
      </c>
      <c r="C286" s="3" t="s">
        <v>1508</v>
      </c>
      <c r="D286" s="7" t="s">
        <v>4502</v>
      </c>
      <c r="E286" s="3" t="s">
        <v>855</v>
      </c>
      <c r="F286" s="3" t="s">
        <v>853</v>
      </c>
      <c r="G286" s="3"/>
      <c r="I286" s="10"/>
      <c r="J286" s="3" t="s">
        <v>965</v>
      </c>
      <c r="K286" s="3" t="s">
        <v>10813</v>
      </c>
      <c r="L286" s="3" t="s">
        <v>3841</v>
      </c>
      <c r="M286" s="3" t="s">
        <v>8476</v>
      </c>
    </row>
    <row r="287" spans="1:13">
      <c r="A287" s="8"/>
      <c r="B287" s="3" t="s">
        <v>7253</v>
      </c>
      <c r="C287" s="3" t="s">
        <v>7258</v>
      </c>
      <c r="D287" s="7" t="s">
        <v>7252</v>
      </c>
      <c r="E287" s="3" t="s">
        <v>7254</v>
      </c>
      <c r="G287" s="3"/>
      <c r="J287" s="3" t="s">
        <v>965</v>
      </c>
      <c r="K287" s="3" t="s">
        <v>10813</v>
      </c>
      <c r="L287" s="3" t="s">
        <v>3841</v>
      </c>
      <c r="M287" s="3" t="s">
        <v>8477</v>
      </c>
    </row>
    <row r="288" spans="1:13">
      <c r="A288" s="8"/>
      <c r="B288" s="3" t="s">
        <v>10821</v>
      </c>
      <c r="C288" s="3" t="s">
        <v>10822</v>
      </c>
      <c r="D288" s="7" t="s">
        <v>12238</v>
      </c>
      <c r="E288" s="3" t="s">
        <v>10823</v>
      </c>
      <c r="J288" s="3" t="s">
        <v>965</v>
      </c>
      <c r="K288" s="3" t="s">
        <v>10813</v>
      </c>
      <c r="L288" s="3" t="s">
        <v>3841</v>
      </c>
      <c r="M288" s="3" t="s">
        <v>12499</v>
      </c>
    </row>
    <row r="289" spans="1:13">
      <c r="A289" s="8"/>
      <c r="B289" s="3" t="s">
        <v>3102</v>
      </c>
      <c r="C289" s="3" t="s">
        <v>3125</v>
      </c>
      <c r="D289" s="7" t="s">
        <v>12237</v>
      </c>
      <c r="E289" s="3" t="s">
        <v>3126</v>
      </c>
      <c r="F289" s="3" t="s">
        <v>3082</v>
      </c>
      <c r="G289" s="3"/>
      <c r="J289" s="3" t="s">
        <v>965</v>
      </c>
      <c r="K289" s="3" t="s">
        <v>10813</v>
      </c>
      <c r="L289" s="3" t="s">
        <v>3841</v>
      </c>
      <c r="M289" s="3" t="s">
        <v>8977</v>
      </c>
    </row>
    <row r="290" spans="1:13">
      <c r="A290" s="8"/>
      <c r="B290" s="3" t="s">
        <v>7255</v>
      </c>
      <c r="C290" s="3" t="s">
        <v>7257</v>
      </c>
      <c r="D290" s="7" t="s">
        <v>7251</v>
      </c>
      <c r="E290" s="3" t="s">
        <v>7256</v>
      </c>
      <c r="G290" s="3"/>
      <c r="J290" s="3" t="s">
        <v>965</v>
      </c>
      <c r="K290" s="3" t="s">
        <v>10813</v>
      </c>
      <c r="L290" s="3" t="s">
        <v>3841</v>
      </c>
      <c r="M290" s="3" t="s">
        <v>9064</v>
      </c>
    </row>
    <row r="291" spans="1:13">
      <c r="A291" s="8"/>
      <c r="B291" s="3" t="s">
        <v>396</v>
      </c>
      <c r="C291" s="3" t="s">
        <v>1226</v>
      </c>
      <c r="D291" s="7" t="s">
        <v>4505</v>
      </c>
      <c r="E291" s="3" t="s">
        <v>395</v>
      </c>
      <c r="F291" s="3" t="s">
        <v>393</v>
      </c>
      <c r="G291" s="9"/>
      <c r="J291" s="3" t="s">
        <v>965</v>
      </c>
      <c r="K291" s="3" t="s">
        <v>1227</v>
      </c>
      <c r="L291" s="3" t="s">
        <v>3841</v>
      </c>
      <c r="M291" s="3" t="s">
        <v>8452</v>
      </c>
    </row>
    <row r="292" spans="1:13">
      <c r="A292" s="8"/>
      <c r="B292" s="3" t="s">
        <v>394</v>
      </c>
      <c r="C292" s="3" t="s">
        <v>1715</v>
      </c>
      <c r="D292" s="7" t="s">
        <v>4509</v>
      </c>
      <c r="E292" s="3" t="s">
        <v>395</v>
      </c>
      <c r="F292" s="3" t="s">
        <v>393</v>
      </c>
      <c r="G292" s="9"/>
      <c r="J292" s="3" t="s">
        <v>965</v>
      </c>
      <c r="K292" s="3" t="s">
        <v>1227</v>
      </c>
      <c r="L292" s="3" t="s">
        <v>3841</v>
      </c>
      <c r="M292" s="3" t="s">
        <v>8453</v>
      </c>
    </row>
    <row r="293" spans="1:13">
      <c r="A293" s="8"/>
      <c r="B293" s="3" t="s">
        <v>216</v>
      </c>
      <c r="C293" s="3" t="s">
        <v>1722</v>
      </c>
      <c r="D293" s="7" t="s">
        <v>4510</v>
      </c>
      <c r="E293" s="3" t="s">
        <v>214</v>
      </c>
      <c r="F293" s="3" t="s">
        <v>213</v>
      </c>
      <c r="G293" s="9"/>
      <c r="J293" s="3" t="s">
        <v>1872</v>
      </c>
      <c r="K293" s="3" t="s">
        <v>1227</v>
      </c>
      <c r="L293" s="3" t="s">
        <v>3841</v>
      </c>
      <c r="M293" s="3" t="s">
        <v>8455</v>
      </c>
    </row>
    <row r="294" spans="1:13">
      <c r="A294" s="8"/>
      <c r="B294" s="3" t="s">
        <v>217</v>
      </c>
      <c r="C294" s="3" t="s">
        <v>1776</v>
      </c>
      <c r="D294" s="7" t="s">
        <v>10773</v>
      </c>
      <c r="E294" s="3" t="s">
        <v>214</v>
      </c>
      <c r="F294" s="3" t="s">
        <v>213</v>
      </c>
      <c r="G294" s="9"/>
      <c r="J294" s="3" t="s">
        <v>1872</v>
      </c>
      <c r="K294" s="3" t="s">
        <v>1227</v>
      </c>
      <c r="L294" s="3" t="s">
        <v>3841</v>
      </c>
      <c r="M294" s="3" t="s">
        <v>8456</v>
      </c>
    </row>
    <row r="295" spans="1:13">
      <c r="A295" s="8"/>
      <c r="B295" s="3" t="s">
        <v>217</v>
      </c>
      <c r="C295" s="3" t="s">
        <v>1776</v>
      </c>
      <c r="D295" s="7" t="s">
        <v>4513</v>
      </c>
      <c r="E295" s="3" t="s">
        <v>214</v>
      </c>
      <c r="F295" s="3" t="s">
        <v>213</v>
      </c>
      <c r="G295" s="9"/>
      <c r="J295" s="3" t="s">
        <v>1872</v>
      </c>
      <c r="K295" s="3" t="s">
        <v>1227</v>
      </c>
      <c r="L295" s="3" t="s">
        <v>3841</v>
      </c>
      <c r="M295" s="3" t="s">
        <v>8457</v>
      </c>
    </row>
    <row r="296" spans="1:13">
      <c r="A296" s="8"/>
      <c r="B296" s="3" t="s">
        <v>218</v>
      </c>
      <c r="C296" s="3" t="s">
        <v>10771</v>
      </c>
      <c r="D296" s="7" t="s">
        <v>10770</v>
      </c>
      <c r="E296" s="3" t="s">
        <v>214</v>
      </c>
      <c r="F296" s="3" t="s">
        <v>213</v>
      </c>
      <c r="G296" s="9"/>
      <c r="J296" s="3" t="s">
        <v>1872</v>
      </c>
      <c r="K296" s="3" t="s">
        <v>1227</v>
      </c>
      <c r="L296" s="3" t="s">
        <v>3841</v>
      </c>
      <c r="M296" s="3" t="s">
        <v>8458</v>
      </c>
    </row>
    <row r="297" spans="1:13">
      <c r="A297" s="8"/>
      <c r="B297" s="3" t="s">
        <v>651</v>
      </c>
      <c r="C297" s="3" t="s">
        <v>1556</v>
      </c>
      <c r="D297" s="7" t="s">
        <v>12220</v>
      </c>
      <c r="E297" s="3" t="s">
        <v>649</v>
      </c>
      <c r="F297" s="3" t="s">
        <v>1989</v>
      </c>
      <c r="G297" s="3"/>
      <c r="J297" s="3" t="s">
        <v>1872</v>
      </c>
      <c r="K297" s="3" t="s">
        <v>1227</v>
      </c>
      <c r="L297" s="3" t="s">
        <v>3841</v>
      </c>
      <c r="M297" s="3" t="s">
        <v>12638</v>
      </c>
    </row>
    <row r="298" spans="1:13">
      <c r="A298" s="8"/>
      <c r="B298" s="3" t="s">
        <v>652</v>
      </c>
      <c r="C298" s="3" t="s">
        <v>1743</v>
      </c>
      <c r="D298" s="7" t="s">
        <v>4512</v>
      </c>
      <c r="E298" s="3" t="s">
        <v>649</v>
      </c>
      <c r="F298" s="3" t="s">
        <v>1989</v>
      </c>
      <c r="G298" s="9"/>
      <c r="J298" s="3" t="s">
        <v>1872</v>
      </c>
      <c r="K298" s="3" t="s">
        <v>1227</v>
      </c>
      <c r="L298" s="3" t="s">
        <v>3841</v>
      </c>
      <c r="M298" s="3" t="s">
        <v>12639</v>
      </c>
    </row>
    <row r="299" spans="1:13">
      <c r="A299" s="8"/>
      <c r="B299" s="3" t="s">
        <v>10810</v>
      </c>
      <c r="C299" s="3" t="s">
        <v>12488</v>
      </c>
      <c r="D299" s="7" t="s">
        <v>10809</v>
      </c>
      <c r="E299" s="3" t="s">
        <v>10811</v>
      </c>
      <c r="G299" s="9"/>
      <c r="J299" s="3" t="s">
        <v>965</v>
      </c>
      <c r="K299" s="3" t="s">
        <v>1227</v>
      </c>
      <c r="L299" s="3" t="s">
        <v>3841</v>
      </c>
      <c r="M299" s="3" t="s">
        <v>8567</v>
      </c>
    </row>
    <row r="300" spans="1:13">
      <c r="A300" s="8"/>
      <c r="B300" s="3" t="s">
        <v>816</v>
      </c>
      <c r="C300" s="3" t="s">
        <v>1266</v>
      </c>
      <c r="D300" s="7" t="s">
        <v>12223</v>
      </c>
      <c r="E300" s="3" t="s">
        <v>819</v>
      </c>
      <c r="F300" s="3" t="s">
        <v>815</v>
      </c>
      <c r="G300" s="9"/>
      <c r="J300" s="3" t="s">
        <v>965</v>
      </c>
      <c r="K300" s="3" t="s">
        <v>1227</v>
      </c>
      <c r="L300" s="3" t="s">
        <v>3841</v>
      </c>
      <c r="M300" s="3" t="s">
        <v>8708</v>
      </c>
    </row>
    <row r="301" spans="1:13">
      <c r="A301" s="8"/>
      <c r="B301" s="3" t="s">
        <v>817</v>
      </c>
      <c r="C301" s="3" t="s">
        <v>1286</v>
      </c>
      <c r="D301" s="7" t="s">
        <v>12221</v>
      </c>
      <c r="E301" s="3" t="s">
        <v>819</v>
      </c>
      <c r="F301" s="3" t="s">
        <v>815</v>
      </c>
      <c r="G301" s="9"/>
      <c r="J301" s="3" t="s">
        <v>965</v>
      </c>
      <c r="K301" s="3" t="s">
        <v>1227</v>
      </c>
      <c r="L301" s="3" t="s">
        <v>3841</v>
      </c>
      <c r="M301" s="3" t="s">
        <v>11383</v>
      </c>
    </row>
    <row r="302" spans="1:13">
      <c r="A302" s="8"/>
      <c r="B302" s="3" t="s">
        <v>1287</v>
      </c>
      <c r="C302" s="3" t="s">
        <v>1288</v>
      </c>
      <c r="D302" s="7" t="s">
        <v>4506</v>
      </c>
      <c r="E302" s="3" t="s">
        <v>10776</v>
      </c>
      <c r="F302" s="3" t="s">
        <v>3229</v>
      </c>
      <c r="G302" s="9"/>
      <c r="J302" s="3" t="s">
        <v>965</v>
      </c>
      <c r="K302" s="3" t="s">
        <v>1227</v>
      </c>
      <c r="L302" s="3" t="s">
        <v>3841</v>
      </c>
      <c r="M302" s="3" t="s">
        <v>8712</v>
      </c>
    </row>
    <row r="303" spans="1:13">
      <c r="A303" s="8"/>
      <c r="B303" s="3" t="s">
        <v>469</v>
      </c>
      <c r="C303" s="3" t="s">
        <v>1680</v>
      </c>
      <c r="D303" s="7" t="s">
        <v>12222</v>
      </c>
      <c r="E303" s="3" t="s">
        <v>470</v>
      </c>
      <c r="F303" s="3" t="s">
        <v>468</v>
      </c>
      <c r="G303" s="9"/>
      <c r="J303" s="3" t="s">
        <v>965</v>
      </c>
      <c r="K303" s="3" t="s">
        <v>1227</v>
      </c>
      <c r="L303" s="3" t="s">
        <v>3841</v>
      </c>
      <c r="M303" s="3" t="s">
        <v>9027</v>
      </c>
    </row>
    <row r="304" spans="1:13">
      <c r="A304" s="8"/>
      <c r="B304" s="3" t="s">
        <v>471</v>
      </c>
      <c r="C304" s="3" t="s">
        <v>1684</v>
      </c>
      <c r="D304" s="7" t="s">
        <v>11733</v>
      </c>
      <c r="E304" s="3" t="s">
        <v>470</v>
      </c>
      <c r="F304" s="3" t="s">
        <v>468</v>
      </c>
      <c r="G304" s="9"/>
      <c r="J304" s="3" t="s">
        <v>965</v>
      </c>
      <c r="K304" s="3" t="s">
        <v>1227</v>
      </c>
      <c r="L304" s="3" t="s">
        <v>3841</v>
      </c>
      <c r="M304" s="3" t="s">
        <v>9028</v>
      </c>
    </row>
    <row r="305" spans="1:13">
      <c r="A305" s="8"/>
      <c r="B305" s="3" t="s">
        <v>10806</v>
      </c>
      <c r="C305" s="3" t="s">
        <v>10807</v>
      </c>
      <c r="D305" s="7" t="s">
        <v>10805</v>
      </c>
      <c r="E305" s="3" t="s">
        <v>10808</v>
      </c>
      <c r="G305" s="9"/>
      <c r="J305" s="3" t="s">
        <v>965</v>
      </c>
      <c r="K305" s="3" t="s">
        <v>1227</v>
      </c>
      <c r="L305" s="3" t="s">
        <v>3841</v>
      </c>
      <c r="M305" s="3" t="s">
        <v>9029</v>
      </c>
    </row>
    <row r="306" spans="1:13">
      <c r="A306" s="8"/>
      <c r="B306" s="3" t="s">
        <v>1672</v>
      </c>
      <c r="C306" s="3" t="s">
        <v>3377</v>
      </c>
      <c r="D306" s="7" t="s">
        <v>4508</v>
      </c>
      <c r="E306" s="3" t="s">
        <v>10808</v>
      </c>
      <c r="G306" s="9"/>
      <c r="J306" s="3" t="s">
        <v>965</v>
      </c>
      <c r="K306" s="3" t="s">
        <v>1227</v>
      </c>
      <c r="L306" s="3" t="s">
        <v>3841</v>
      </c>
      <c r="M306" s="3" t="s">
        <v>9030</v>
      </c>
    </row>
    <row r="307" spans="1:13">
      <c r="A307" s="8"/>
      <c r="B307" s="3" t="s">
        <v>940</v>
      </c>
      <c r="C307" s="3" t="s">
        <v>1284</v>
      </c>
      <c r="D307" s="7" t="s">
        <v>10774</v>
      </c>
      <c r="E307" s="3" t="s">
        <v>941</v>
      </c>
      <c r="F307" s="3" t="s">
        <v>939</v>
      </c>
      <c r="G307" s="9"/>
      <c r="J307" s="3" t="s">
        <v>1872</v>
      </c>
      <c r="K307" s="3" t="s">
        <v>1227</v>
      </c>
      <c r="L307" s="3" t="s">
        <v>3841</v>
      </c>
      <c r="M307" s="3" t="s">
        <v>9044</v>
      </c>
    </row>
    <row r="308" spans="1:13">
      <c r="A308" s="8"/>
      <c r="B308" s="3" t="s">
        <v>942</v>
      </c>
      <c r="C308" s="3" t="s">
        <v>1723</v>
      </c>
      <c r="D308" s="7" t="s">
        <v>4511</v>
      </c>
      <c r="E308" s="3" t="s">
        <v>941</v>
      </c>
      <c r="F308" s="3" t="s">
        <v>939</v>
      </c>
      <c r="G308" s="9"/>
      <c r="J308" s="3" t="s">
        <v>1872</v>
      </c>
      <c r="K308" s="3" t="s">
        <v>1227</v>
      </c>
      <c r="L308" s="3" t="s">
        <v>3841</v>
      </c>
      <c r="M308" s="3" t="s">
        <v>9045</v>
      </c>
    </row>
    <row r="309" spans="1:13">
      <c r="A309" s="8"/>
      <c r="B309" s="3" t="s">
        <v>1981</v>
      </c>
      <c r="C309" s="3" t="s">
        <v>1980</v>
      </c>
      <c r="D309" s="7" t="s">
        <v>4507</v>
      </c>
      <c r="E309" s="3" t="s">
        <v>10775</v>
      </c>
      <c r="G309" s="9"/>
      <c r="J309" s="3" t="s">
        <v>965</v>
      </c>
      <c r="K309" s="3" t="s">
        <v>1227</v>
      </c>
      <c r="L309" s="3" t="s">
        <v>3841</v>
      </c>
      <c r="M309" s="3" t="s">
        <v>12757</v>
      </c>
    </row>
    <row r="310" spans="1:13">
      <c r="A310" s="8"/>
      <c r="B310" s="3" t="s">
        <v>10781</v>
      </c>
      <c r="C310" s="3" t="s">
        <v>10780</v>
      </c>
      <c r="D310" s="7" t="s">
        <v>10783</v>
      </c>
      <c r="E310" s="3" t="s">
        <v>10782</v>
      </c>
      <c r="G310" s="3"/>
      <c r="J310" s="3" t="s">
        <v>1872</v>
      </c>
      <c r="K310" s="3" t="s">
        <v>1210</v>
      </c>
      <c r="L310" s="3" t="s">
        <v>3841</v>
      </c>
      <c r="M310" s="3" t="s">
        <v>11609</v>
      </c>
    </row>
    <row r="311" spans="1:13">
      <c r="A311" s="8"/>
      <c r="B311" s="3" t="s">
        <v>3189</v>
      </c>
      <c r="C311" s="3" t="s">
        <v>3188</v>
      </c>
      <c r="D311" s="7" t="s">
        <v>4515</v>
      </c>
      <c r="E311" s="3" t="s">
        <v>3166</v>
      </c>
      <c r="G311" s="3"/>
      <c r="J311" s="3" t="s">
        <v>1872</v>
      </c>
      <c r="K311" s="3" t="s">
        <v>1210</v>
      </c>
      <c r="L311" s="3" t="s">
        <v>3841</v>
      </c>
      <c r="M311" s="3" t="s">
        <v>8435</v>
      </c>
    </row>
    <row r="312" spans="1:13">
      <c r="A312" s="8"/>
      <c r="B312" s="3" t="s">
        <v>669</v>
      </c>
      <c r="C312" s="3" t="s">
        <v>7948</v>
      </c>
      <c r="D312" s="7" t="s">
        <v>12225</v>
      </c>
      <c r="E312" s="3" t="s">
        <v>667</v>
      </c>
      <c r="F312" s="3" t="s">
        <v>666</v>
      </c>
      <c r="G312" s="9"/>
      <c r="J312" s="3" t="s">
        <v>1872</v>
      </c>
      <c r="K312" s="3" t="s">
        <v>1210</v>
      </c>
      <c r="L312" s="3" t="s">
        <v>3841</v>
      </c>
      <c r="M312" s="3" t="s">
        <v>8495</v>
      </c>
    </row>
    <row r="313" spans="1:13">
      <c r="A313" s="8"/>
      <c r="B313" s="3" t="s">
        <v>1831</v>
      </c>
      <c r="C313" s="3" t="s">
        <v>3386</v>
      </c>
      <c r="D313" s="7" t="s">
        <v>4519</v>
      </c>
      <c r="E313" s="3" t="s">
        <v>1832</v>
      </c>
      <c r="G313" s="3"/>
      <c r="J313" s="3" t="s">
        <v>1872</v>
      </c>
      <c r="K313" s="3" t="s">
        <v>1210</v>
      </c>
      <c r="L313" s="3" t="s">
        <v>3841</v>
      </c>
      <c r="M313" s="3" t="s">
        <v>8518</v>
      </c>
    </row>
    <row r="314" spans="1:13">
      <c r="A314" s="8"/>
      <c r="B314" s="3" t="s">
        <v>1833</v>
      </c>
      <c r="C314" s="3" t="s">
        <v>3386</v>
      </c>
      <c r="D314" s="7" t="s">
        <v>4520</v>
      </c>
      <c r="E314" s="3" t="s">
        <v>1832</v>
      </c>
      <c r="G314" s="3"/>
      <c r="J314" s="3" t="s">
        <v>1872</v>
      </c>
      <c r="K314" s="3" t="s">
        <v>1210</v>
      </c>
      <c r="L314" s="3" t="s">
        <v>3841</v>
      </c>
      <c r="M314" s="3" t="s">
        <v>8519</v>
      </c>
    </row>
    <row r="315" spans="1:13">
      <c r="A315" s="8"/>
      <c r="B315" s="3" t="s">
        <v>1834</v>
      </c>
      <c r="C315" s="3" t="s">
        <v>3386</v>
      </c>
      <c r="D315" s="7" t="s">
        <v>4521</v>
      </c>
      <c r="E315" s="3" t="s">
        <v>1832</v>
      </c>
      <c r="F315" s="11"/>
      <c r="G315" s="3"/>
      <c r="J315" s="3" t="s">
        <v>1872</v>
      </c>
      <c r="K315" s="3" t="s">
        <v>1210</v>
      </c>
      <c r="L315" s="3" t="s">
        <v>3841</v>
      </c>
      <c r="M315" s="3" t="s">
        <v>8520</v>
      </c>
    </row>
    <row r="316" spans="1:13">
      <c r="A316" s="8"/>
      <c r="B316" s="3" t="s">
        <v>1835</v>
      </c>
      <c r="C316" s="3" t="s">
        <v>3386</v>
      </c>
      <c r="D316" s="7" t="s">
        <v>4522</v>
      </c>
      <c r="E316" s="3" t="s">
        <v>1832</v>
      </c>
      <c r="G316" s="3"/>
      <c r="J316" s="3" t="s">
        <v>1872</v>
      </c>
      <c r="K316" s="3" t="s">
        <v>1210</v>
      </c>
      <c r="L316" s="3" t="s">
        <v>3841</v>
      </c>
      <c r="M316" s="3" t="s">
        <v>8521</v>
      </c>
    </row>
    <row r="317" spans="1:13">
      <c r="A317" s="8"/>
      <c r="B317" s="3" t="s">
        <v>1836</v>
      </c>
      <c r="C317" s="3" t="s">
        <v>3386</v>
      </c>
      <c r="D317" s="7" t="s">
        <v>4523</v>
      </c>
      <c r="E317" s="3" t="s">
        <v>1832</v>
      </c>
      <c r="G317" s="3"/>
      <c r="J317" s="3" t="s">
        <v>1872</v>
      </c>
      <c r="K317" s="3" t="s">
        <v>1210</v>
      </c>
      <c r="L317" s="3" t="s">
        <v>3841</v>
      </c>
      <c r="M317" s="3" t="s">
        <v>8522</v>
      </c>
    </row>
    <row r="318" spans="1:13">
      <c r="A318" s="8"/>
      <c r="B318" s="3" t="s">
        <v>1837</v>
      </c>
      <c r="C318" s="3" t="s">
        <v>3387</v>
      </c>
      <c r="D318" s="7" t="s">
        <v>4524</v>
      </c>
      <c r="E318" s="3" t="s">
        <v>1832</v>
      </c>
      <c r="G318" s="3"/>
      <c r="J318" s="3" t="s">
        <v>1872</v>
      </c>
      <c r="K318" s="3" t="s">
        <v>1210</v>
      </c>
      <c r="L318" s="3" t="s">
        <v>3841</v>
      </c>
      <c r="M318" s="3" t="s">
        <v>8523</v>
      </c>
    </row>
    <row r="319" spans="1:13">
      <c r="A319" s="8"/>
      <c r="B319" s="3" t="s">
        <v>10778</v>
      </c>
      <c r="C319" s="3" t="s">
        <v>10779</v>
      </c>
      <c r="D319" s="7" t="s">
        <v>10785</v>
      </c>
      <c r="E319" s="3" t="s">
        <v>10777</v>
      </c>
      <c r="G319" s="9"/>
      <c r="J319" s="3" t="s">
        <v>1872</v>
      </c>
      <c r="K319" s="3" t="s">
        <v>1210</v>
      </c>
      <c r="L319" s="3" t="s">
        <v>3841</v>
      </c>
      <c r="M319" s="3" t="s">
        <v>12552</v>
      </c>
    </row>
    <row r="320" spans="1:13">
      <c r="A320" s="8"/>
      <c r="B320" s="3" t="s">
        <v>1583</v>
      </c>
      <c r="C320" s="3" t="s">
        <v>1584</v>
      </c>
      <c r="D320" s="7" t="s">
        <v>10786</v>
      </c>
      <c r="E320" s="3" t="s">
        <v>10777</v>
      </c>
      <c r="G320" s="9"/>
      <c r="J320" s="3" t="s">
        <v>1872</v>
      </c>
      <c r="K320" s="3" t="s">
        <v>1210</v>
      </c>
      <c r="L320" s="3" t="s">
        <v>3841</v>
      </c>
      <c r="M320" s="3" t="s">
        <v>12553</v>
      </c>
    </row>
    <row r="321" spans="1:13">
      <c r="A321" s="8"/>
      <c r="B321" s="3" t="s">
        <v>1685</v>
      </c>
      <c r="C321" s="3" t="s">
        <v>1686</v>
      </c>
      <c r="D321" s="7" t="s">
        <v>10790</v>
      </c>
      <c r="E321" s="3" t="s">
        <v>10789</v>
      </c>
      <c r="G321" s="3"/>
      <c r="J321" s="3" t="s">
        <v>1872</v>
      </c>
      <c r="K321" s="3" t="s">
        <v>1210</v>
      </c>
      <c r="L321" s="3" t="s">
        <v>3841</v>
      </c>
      <c r="M321" s="3" t="s">
        <v>12554</v>
      </c>
    </row>
    <row r="322" spans="1:13">
      <c r="A322" s="8"/>
      <c r="B322" s="3" t="s">
        <v>706</v>
      </c>
      <c r="C322" s="3" t="s">
        <v>10787</v>
      </c>
      <c r="D322" s="7" t="s">
        <v>12226</v>
      </c>
      <c r="E322" s="3" t="s">
        <v>55</v>
      </c>
      <c r="F322" s="3" t="s">
        <v>703</v>
      </c>
      <c r="G322" s="9"/>
      <c r="J322" s="3" t="s">
        <v>1872</v>
      </c>
      <c r="K322" s="3" t="s">
        <v>1210</v>
      </c>
      <c r="L322" s="3" t="s">
        <v>3841</v>
      </c>
      <c r="M322" s="3" t="s">
        <v>8553</v>
      </c>
    </row>
    <row r="323" spans="1:13">
      <c r="A323" s="8"/>
      <c r="B323" s="3" t="s">
        <v>1987</v>
      </c>
      <c r="C323" s="3" t="s">
        <v>1988</v>
      </c>
      <c r="D323" s="7" t="s">
        <v>10784</v>
      </c>
      <c r="E323" s="3" t="s">
        <v>1982</v>
      </c>
      <c r="G323" s="9"/>
      <c r="J323" s="3" t="s">
        <v>1872</v>
      </c>
      <c r="K323" s="3" t="s">
        <v>1210</v>
      </c>
      <c r="L323" s="3" t="s">
        <v>3841</v>
      </c>
      <c r="M323" s="3" t="s">
        <v>8555</v>
      </c>
    </row>
    <row r="324" spans="1:13">
      <c r="A324" s="8"/>
      <c r="B324" s="3" t="s">
        <v>1984</v>
      </c>
      <c r="C324" s="3" t="s">
        <v>1983</v>
      </c>
      <c r="D324" s="7" t="s">
        <v>4514</v>
      </c>
      <c r="E324" s="3" t="s">
        <v>1982</v>
      </c>
      <c r="G324" s="9"/>
      <c r="J324" s="3" t="s">
        <v>1872</v>
      </c>
      <c r="K324" s="3" t="s">
        <v>1210</v>
      </c>
      <c r="L324" s="3" t="s">
        <v>3841</v>
      </c>
      <c r="M324" s="3" t="s">
        <v>8556</v>
      </c>
    </row>
    <row r="325" spans="1:13">
      <c r="A325" s="8"/>
      <c r="B325" s="3" t="s">
        <v>1986</v>
      </c>
      <c r="C325" s="3" t="s">
        <v>1985</v>
      </c>
      <c r="D325" s="7" t="s">
        <v>10788</v>
      </c>
      <c r="E325" s="3" t="s">
        <v>1982</v>
      </c>
      <c r="G325" s="3"/>
      <c r="J325" s="3" t="s">
        <v>1872</v>
      </c>
      <c r="K325" s="3" t="s">
        <v>1210</v>
      </c>
      <c r="L325" s="3" t="s">
        <v>3841</v>
      </c>
      <c r="M325" s="3" t="s">
        <v>8557</v>
      </c>
    </row>
    <row r="326" spans="1:13">
      <c r="A326" s="8"/>
      <c r="B326" s="3" t="s">
        <v>818</v>
      </c>
      <c r="C326" s="3" t="s">
        <v>1471</v>
      </c>
      <c r="D326" s="7" t="s">
        <v>12224</v>
      </c>
      <c r="E326" s="3" t="s">
        <v>819</v>
      </c>
      <c r="F326" s="3" t="s">
        <v>815</v>
      </c>
      <c r="G326" s="9"/>
      <c r="J326" s="3" t="s">
        <v>965</v>
      </c>
      <c r="K326" s="3" t="s">
        <v>1210</v>
      </c>
      <c r="L326" s="3" t="s">
        <v>3841</v>
      </c>
      <c r="M326" s="3" t="s">
        <v>11384</v>
      </c>
    </row>
    <row r="327" spans="1:13">
      <c r="A327" s="8"/>
      <c r="B327" s="3" t="s">
        <v>1774</v>
      </c>
      <c r="C327" s="3" t="s">
        <v>1775</v>
      </c>
      <c r="D327" s="7" t="s">
        <v>4518</v>
      </c>
      <c r="E327" s="3" t="s">
        <v>11734</v>
      </c>
      <c r="F327" s="3" t="s">
        <v>1902</v>
      </c>
      <c r="G327" s="3"/>
      <c r="J327" s="3" t="s">
        <v>1872</v>
      </c>
      <c r="K327" s="3" t="s">
        <v>1210</v>
      </c>
      <c r="L327" s="3" t="s">
        <v>3841</v>
      </c>
      <c r="M327" s="3" t="s">
        <v>8859</v>
      </c>
    </row>
    <row r="328" spans="1:13">
      <c r="A328" s="8"/>
      <c r="B328" s="3" t="s">
        <v>3182</v>
      </c>
      <c r="C328" s="3" t="s">
        <v>3183</v>
      </c>
      <c r="D328" s="7" t="s">
        <v>12228</v>
      </c>
      <c r="E328" s="3" t="s">
        <v>10812</v>
      </c>
      <c r="F328" s="3" t="s">
        <v>3047</v>
      </c>
      <c r="G328" s="3"/>
      <c r="J328" s="3" t="s">
        <v>965</v>
      </c>
      <c r="K328" s="3" t="s">
        <v>1210</v>
      </c>
      <c r="L328" s="3" t="s">
        <v>3841</v>
      </c>
      <c r="M328" s="3" t="s">
        <v>8996</v>
      </c>
    </row>
    <row r="329" spans="1:13">
      <c r="A329" s="8"/>
      <c r="B329" s="3" t="s">
        <v>10798</v>
      </c>
      <c r="C329" s="3" t="s">
        <v>10799</v>
      </c>
      <c r="D329" s="7" t="s">
        <v>12227</v>
      </c>
      <c r="E329" s="3" t="s">
        <v>10800</v>
      </c>
      <c r="G329" s="3"/>
      <c r="J329" s="3" t="s">
        <v>1872</v>
      </c>
      <c r="K329" s="3" t="s">
        <v>1210</v>
      </c>
      <c r="L329" s="3" t="s">
        <v>3841</v>
      </c>
      <c r="M329" s="3" t="s">
        <v>12722</v>
      </c>
    </row>
    <row r="330" spans="1:13">
      <c r="A330" s="8"/>
      <c r="B330" s="3" t="s">
        <v>107</v>
      </c>
      <c r="C330" s="3" t="s">
        <v>1693</v>
      </c>
      <c r="D330" s="7" t="s">
        <v>4516</v>
      </c>
      <c r="E330" s="3" t="s">
        <v>104</v>
      </c>
      <c r="G330" s="3"/>
      <c r="J330" s="3" t="s">
        <v>1872</v>
      </c>
      <c r="K330" s="3" t="s">
        <v>1210</v>
      </c>
      <c r="L330" s="3" t="s">
        <v>3841</v>
      </c>
      <c r="M330" s="3" t="s">
        <v>9017</v>
      </c>
    </row>
    <row r="331" spans="1:13">
      <c r="A331" s="8"/>
      <c r="B331" s="3" t="s">
        <v>108</v>
      </c>
      <c r="C331" s="3" t="s">
        <v>1699</v>
      </c>
      <c r="D331" s="7" t="s">
        <v>4517</v>
      </c>
      <c r="E331" s="3" t="s">
        <v>104</v>
      </c>
      <c r="G331" s="3"/>
      <c r="J331" s="3" t="s">
        <v>1872</v>
      </c>
      <c r="K331" s="3" t="s">
        <v>1210</v>
      </c>
      <c r="L331" s="3" t="s">
        <v>3841</v>
      </c>
      <c r="M331" s="3" t="s">
        <v>9018</v>
      </c>
    </row>
    <row r="332" spans="1:13">
      <c r="A332" s="8"/>
      <c r="B332" s="3" t="s">
        <v>10794</v>
      </c>
      <c r="C332" s="3" t="s">
        <v>10796</v>
      </c>
      <c r="D332" s="7" t="s">
        <v>10797</v>
      </c>
      <c r="E332" s="3" t="s">
        <v>10795</v>
      </c>
      <c r="G332" s="3"/>
      <c r="J332" s="3" t="s">
        <v>1872</v>
      </c>
      <c r="K332" s="3" t="s">
        <v>1210</v>
      </c>
      <c r="L332" s="3" t="s">
        <v>3841</v>
      </c>
      <c r="M332" s="3" t="s">
        <v>9019</v>
      </c>
    </row>
    <row r="333" spans="1:13">
      <c r="A333" s="8"/>
      <c r="B333" s="3" t="s">
        <v>11464</v>
      </c>
      <c r="C333" s="3" t="s">
        <v>11465</v>
      </c>
      <c r="D333" s="7" t="s">
        <v>11466</v>
      </c>
      <c r="E333" s="3" t="s">
        <v>941</v>
      </c>
      <c r="G333" s="9"/>
      <c r="J333" s="3" t="s">
        <v>965</v>
      </c>
      <c r="K333" s="3" t="s">
        <v>1210</v>
      </c>
      <c r="L333" s="3" t="s">
        <v>3841</v>
      </c>
      <c r="M333" s="3" t="s">
        <v>9046</v>
      </c>
    </row>
    <row r="334" spans="1:13">
      <c r="A334" s="8"/>
      <c r="B334" s="3" t="s">
        <v>10792</v>
      </c>
      <c r="C334" s="3" t="s">
        <v>10793</v>
      </c>
      <c r="D334" s="7" t="s">
        <v>11506</v>
      </c>
      <c r="E334" s="3" t="s">
        <v>10791</v>
      </c>
      <c r="G334" s="3"/>
      <c r="J334" s="3" t="s">
        <v>1872</v>
      </c>
      <c r="K334" s="3" t="s">
        <v>1210</v>
      </c>
      <c r="L334" s="3" t="s">
        <v>3841</v>
      </c>
      <c r="M334" s="3" t="s">
        <v>9162</v>
      </c>
    </row>
    <row r="335" spans="1:13">
      <c r="A335" s="8"/>
      <c r="B335" s="3" t="s">
        <v>11272</v>
      </c>
      <c r="C335" s="3" t="s">
        <v>11273</v>
      </c>
      <c r="D335" s="7" t="s">
        <v>11274</v>
      </c>
      <c r="E335" s="3" t="s">
        <v>11275</v>
      </c>
      <c r="J335" s="3" t="s">
        <v>965</v>
      </c>
      <c r="K335" s="3" t="s">
        <v>982</v>
      </c>
      <c r="L335" s="3" t="s">
        <v>3841</v>
      </c>
      <c r="M335" s="3" t="s">
        <v>11370</v>
      </c>
    </row>
    <row r="336" spans="1:13">
      <c r="A336" s="8"/>
      <c r="B336" s="3" t="s">
        <v>430</v>
      </c>
      <c r="C336" s="3" t="s">
        <v>1370</v>
      </c>
      <c r="D336" s="7" t="s">
        <v>4397</v>
      </c>
      <c r="E336" s="3" t="s">
        <v>429</v>
      </c>
      <c r="F336" s="3" t="s">
        <v>427</v>
      </c>
      <c r="G336" s="3"/>
      <c r="J336" s="3" t="s">
        <v>965</v>
      </c>
      <c r="K336" s="3" t="s">
        <v>982</v>
      </c>
      <c r="L336" s="3" t="s">
        <v>3841</v>
      </c>
      <c r="M336" s="3" t="s">
        <v>12517</v>
      </c>
    </row>
    <row r="337" spans="1:13">
      <c r="A337" s="8"/>
      <c r="B337" s="3" t="s">
        <v>428</v>
      </c>
      <c r="C337" s="3" t="s">
        <v>1459</v>
      </c>
      <c r="D337" s="7" t="s">
        <v>11760</v>
      </c>
      <c r="E337" s="3" t="s">
        <v>429</v>
      </c>
      <c r="F337" s="3" t="s">
        <v>427</v>
      </c>
      <c r="G337" s="9"/>
      <c r="J337" s="3" t="s">
        <v>965</v>
      </c>
      <c r="K337" s="3" t="s">
        <v>982</v>
      </c>
      <c r="L337" s="3" t="s">
        <v>3841</v>
      </c>
      <c r="M337" s="3" t="s">
        <v>12518</v>
      </c>
    </row>
    <row r="338" spans="1:13">
      <c r="A338" s="8"/>
      <c r="B338" s="3" t="s">
        <v>1371</v>
      </c>
      <c r="C338" s="3" t="s">
        <v>1372</v>
      </c>
      <c r="D338" s="7" t="s">
        <v>4398</v>
      </c>
      <c r="E338" s="3" t="s">
        <v>1373</v>
      </c>
      <c r="F338" s="3" t="s">
        <v>427</v>
      </c>
      <c r="G338" s="3"/>
      <c r="J338" s="3" t="s">
        <v>965</v>
      </c>
      <c r="K338" s="3" t="s">
        <v>982</v>
      </c>
      <c r="L338" s="3" t="s">
        <v>3841</v>
      </c>
      <c r="M338" s="3" t="s">
        <v>12519</v>
      </c>
    </row>
    <row r="339" spans="1:13">
      <c r="A339" s="8"/>
      <c r="B339" s="3" t="s">
        <v>136</v>
      </c>
      <c r="C339" s="3" t="s">
        <v>1427</v>
      </c>
      <c r="D339" s="7" t="s">
        <v>4400</v>
      </c>
      <c r="E339" s="3" t="s">
        <v>135</v>
      </c>
      <c r="F339" s="3" t="s">
        <v>3246</v>
      </c>
      <c r="G339" s="9"/>
      <c r="J339" s="3" t="s">
        <v>965</v>
      </c>
      <c r="K339" s="3" t="s">
        <v>982</v>
      </c>
      <c r="L339" s="3" t="s">
        <v>3841</v>
      </c>
      <c r="M339" s="3" t="s">
        <v>8485</v>
      </c>
    </row>
    <row r="340" spans="1:13">
      <c r="A340" s="8"/>
      <c r="B340" s="3" t="s">
        <v>138</v>
      </c>
      <c r="C340" s="3" t="s">
        <v>1429</v>
      </c>
      <c r="D340" s="7" t="s">
        <v>4401</v>
      </c>
      <c r="E340" s="3" t="s">
        <v>135</v>
      </c>
      <c r="F340" s="3" t="s">
        <v>3246</v>
      </c>
      <c r="G340" s="9"/>
      <c r="J340" s="3" t="s">
        <v>965</v>
      </c>
      <c r="K340" s="3" t="s">
        <v>982</v>
      </c>
      <c r="L340" s="3" t="s">
        <v>3841</v>
      </c>
      <c r="M340" s="3" t="s">
        <v>8486</v>
      </c>
    </row>
    <row r="341" spans="1:13">
      <c r="A341" s="8"/>
      <c r="B341" s="3" t="s">
        <v>534</v>
      </c>
      <c r="C341" s="3" t="s">
        <v>1460</v>
      </c>
      <c r="D341" s="7" t="s">
        <v>11761</v>
      </c>
      <c r="E341" s="3" t="s">
        <v>535</v>
      </c>
      <c r="F341" s="3" t="s">
        <v>533</v>
      </c>
      <c r="G341" s="9"/>
      <c r="J341" s="3" t="s">
        <v>965</v>
      </c>
      <c r="K341" s="3" t="s">
        <v>982</v>
      </c>
      <c r="L341" s="3" t="s">
        <v>3841</v>
      </c>
      <c r="M341" s="3" t="s">
        <v>12595</v>
      </c>
    </row>
    <row r="342" spans="1:13">
      <c r="A342" s="8"/>
      <c r="B342" s="3" t="s">
        <v>1703</v>
      </c>
      <c r="C342" s="3" t="s">
        <v>1704</v>
      </c>
      <c r="D342" s="7" t="s">
        <v>4407</v>
      </c>
      <c r="E342" s="3" t="s">
        <v>1705</v>
      </c>
      <c r="G342" s="3"/>
      <c r="J342" s="3" t="s">
        <v>965</v>
      </c>
      <c r="K342" s="3" t="s">
        <v>982</v>
      </c>
      <c r="L342" s="3" t="s">
        <v>3841</v>
      </c>
      <c r="M342" s="3" t="s">
        <v>12626</v>
      </c>
    </row>
    <row r="343" spans="1:13">
      <c r="A343" s="8"/>
      <c r="B343" s="3" t="s">
        <v>414</v>
      </c>
      <c r="C343" s="3" t="s">
        <v>1273</v>
      </c>
      <c r="D343" s="7" t="s">
        <v>12263</v>
      </c>
      <c r="E343" s="3" t="s">
        <v>413</v>
      </c>
      <c r="F343" s="3" t="s">
        <v>411</v>
      </c>
      <c r="G343" s="3"/>
      <c r="J343" s="3" t="s">
        <v>965</v>
      </c>
      <c r="K343" s="3" t="s">
        <v>982</v>
      </c>
      <c r="L343" s="3" t="s">
        <v>3841</v>
      </c>
      <c r="M343" s="3" t="s">
        <v>12627</v>
      </c>
    </row>
    <row r="344" spans="1:13">
      <c r="A344" s="8"/>
      <c r="B344" s="3" t="s">
        <v>412</v>
      </c>
      <c r="C344" s="3" t="s">
        <v>1738</v>
      </c>
      <c r="D344" s="7" t="s">
        <v>11534</v>
      </c>
      <c r="E344" s="3" t="s">
        <v>413</v>
      </c>
      <c r="F344" s="11" t="s">
        <v>411</v>
      </c>
      <c r="G344" s="3"/>
      <c r="J344" s="3" t="s">
        <v>965</v>
      </c>
      <c r="K344" s="3" t="s">
        <v>982</v>
      </c>
      <c r="L344" s="3" t="s">
        <v>3841</v>
      </c>
      <c r="M344" s="3" t="s">
        <v>12628</v>
      </c>
    </row>
    <row r="345" spans="1:13">
      <c r="A345" s="8"/>
      <c r="B345" s="3" t="s">
        <v>11295</v>
      </c>
      <c r="C345" s="3" t="s">
        <v>11296</v>
      </c>
      <c r="D345" s="7" t="s">
        <v>11297</v>
      </c>
      <c r="E345" s="3" t="s">
        <v>875</v>
      </c>
      <c r="F345" s="3" t="s">
        <v>874</v>
      </c>
      <c r="G345" s="3"/>
      <c r="I345" s="10"/>
      <c r="J345" s="3" t="s">
        <v>965</v>
      </c>
      <c r="K345" s="3" t="s">
        <v>982</v>
      </c>
      <c r="L345" s="3" t="s">
        <v>3841</v>
      </c>
      <c r="M345" s="3" t="s">
        <v>8654</v>
      </c>
    </row>
    <row r="346" spans="1:13">
      <c r="A346" s="8"/>
      <c r="B346" s="3" t="s">
        <v>876</v>
      </c>
      <c r="C346" s="3" t="s">
        <v>1395</v>
      </c>
      <c r="D346" s="7" t="s">
        <v>7260</v>
      </c>
      <c r="E346" s="3" t="s">
        <v>875</v>
      </c>
      <c r="F346" s="3" t="s">
        <v>874</v>
      </c>
      <c r="G346" s="3"/>
      <c r="I346" s="10"/>
      <c r="J346" s="3" t="s">
        <v>965</v>
      </c>
      <c r="K346" s="3" t="s">
        <v>982</v>
      </c>
      <c r="L346" s="3" t="s">
        <v>3841</v>
      </c>
      <c r="M346" s="3" t="s">
        <v>8655</v>
      </c>
    </row>
    <row r="347" spans="1:13">
      <c r="A347" s="8"/>
      <c r="B347" s="3" t="s">
        <v>877</v>
      </c>
      <c r="C347" s="3" t="s">
        <v>1418</v>
      </c>
      <c r="D347" s="7" t="s">
        <v>8110</v>
      </c>
      <c r="E347" s="3" t="s">
        <v>875</v>
      </c>
      <c r="F347" s="3" t="s">
        <v>874</v>
      </c>
      <c r="G347" s="3"/>
      <c r="J347" s="3" t="s">
        <v>965</v>
      </c>
      <c r="K347" s="3" t="s">
        <v>982</v>
      </c>
      <c r="L347" s="3" t="s">
        <v>3841</v>
      </c>
      <c r="M347" s="3" t="s">
        <v>8656</v>
      </c>
    </row>
    <row r="348" spans="1:13">
      <c r="A348" s="8"/>
      <c r="B348" s="3" t="s">
        <v>878</v>
      </c>
      <c r="C348" s="3" t="s">
        <v>1466</v>
      </c>
      <c r="D348" s="7" t="s">
        <v>7263</v>
      </c>
      <c r="E348" s="3" t="s">
        <v>875</v>
      </c>
      <c r="F348" s="3" t="s">
        <v>874</v>
      </c>
      <c r="G348" s="9"/>
      <c r="J348" s="3" t="s">
        <v>965</v>
      </c>
      <c r="K348" s="3" t="s">
        <v>982</v>
      </c>
      <c r="L348" s="3" t="s">
        <v>3841</v>
      </c>
      <c r="M348" s="3" t="s">
        <v>8657</v>
      </c>
    </row>
    <row r="349" spans="1:13">
      <c r="A349" s="8"/>
      <c r="B349" s="3" t="s">
        <v>881</v>
      </c>
      <c r="C349" s="3" t="s">
        <v>1515</v>
      </c>
      <c r="D349" s="7" t="s">
        <v>7278</v>
      </c>
      <c r="E349" s="3" t="s">
        <v>875</v>
      </c>
      <c r="F349" s="3" t="s">
        <v>874</v>
      </c>
      <c r="G349" s="3"/>
      <c r="J349" s="3" t="s">
        <v>965</v>
      </c>
      <c r="K349" s="3" t="s">
        <v>982</v>
      </c>
      <c r="L349" s="3" t="s">
        <v>3841</v>
      </c>
      <c r="M349" s="3" t="s">
        <v>8658</v>
      </c>
    </row>
    <row r="350" spans="1:13">
      <c r="A350" s="8"/>
      <c r="B350" s="3" t="s">
        <v>882</v>
      </c>
      <c r="C350" s="3" t="s">
        <v>1532</v>
      </c>
      <c r="D350" s="7" t="s">
        <v>4405</v>
      </c>
      <c r="E350" s="3" t="s">
        <v>875</v>
      </c>
      <c r="F350" s="3" t="s">
        <v>874</v>
      </c>
      <c r="G350" s="3"/>
      <c r="J350" s="3" t="s">
        <v>965</v>
      </c>
      <c r="K350" s="3" t="s">
        <v>982</v>
      </c>
      <c r="L350" s="3" t="s">
        <v>3841</v>
      </c>
      <c r="M350" s="3" t="s">
        <v>11611</v>
      </c>
    </row>
    <row r="351" spans="1:13">
      <c r="A351" s="8"/>
      <c r="B351" s="3" t="s">
        <v>162</v>
      </c>
      <c r="C351" s="3" t="s">
        <v>1029</v>
      </c>
      <c r="D351" s="7" t="s">
        <v>11780</v>
      </c>
      <c r="E351" s="3" t="s">
        <v>8105</v>
      </c>
      <c r="F351" s="3" t="s">
        <v>161</v>
      </c>
      <c r="G351" s="3"/>
      <c r="J351" s="3" t="s">
        <v>965</v>
      </c>
      <c r="K351" s="3" t="s">
        <v>982</v>
      </c>
      <c r="L351" s="3" t="s">
        <v>3841</v>
      </c>
      <c r="M351" s="3" t="s">
        <v>12676</v>
      </c>
    </row>
    <row r="352" spans="1:13">
      <c r="A352" s="8"/>
      <c r="B352" s="3" t="s">
        <v>163</v>
      </c>
      <c r="C352" s="3" t="s">
        <v>1294</v>
      </c>
      <c r="D352" s="7" t="s">
        <v>11271</v>
      </c>
      <c r="E352" s="12" t="s">
        <v>8105</v>
      </c>
      <c r="F352" s="3" t="s">
        <v>161</v>
      </c>
      <c r="G352" s="3"/>
      <c r="J352" s="3" t="s">
        <v>965</v>
      </c>
      <c r="K352" s="3" t="s">
        <v>982</v>
      </c>
      <c r="L352" s="3" t="s">
        <v>3841</v>
      </c>
      <c r="M352" s="3" t="s">
        <v>8665</v>
      </c>
    </row>
    <row r="353" spans="1:13">
      <c r="A353" s="8"/>
      <c r="B353" s="3" t="s">
        <v>2912</v>
      </c>
      <c r="C353" s="3" t="s">
        <v>2913</v>
      </c>
      <c r="D353" s="7" t="s">
        <v>4392</v>
      </c>
      <c r="E353" s="3" t="s">
        <v>2911</v>
      </c>
      <c r="F353" s="3" t="s">
        <v>2914</v>
      </c>
      <c r="G353" s="3"/>
      <c r="J353" s="3" t="s">
        <v>965</v>
      </c>
      <c r="K353" s="3" t="s">
        <v>982</v>
      </c>
      <c r="L353" s="3" t="s">
        <v>3841</v>
      </c>
      <c r="M353" s="3" t="s">
        <v>8666</v>
      </c>
    </row>
    <row r="354" spans="1:13">
      <c r="A354" s="8"/>
      <c r="B354" s="3" t="s">
        <v>525</v>
      </c>
      <c r="C354" s="3" t="s">
        <v>1028</v>
      </c>
      <c r="D354" s="7" t="s">
        <v>12269</v>
      </c>
      <c r="E354" s="3" t="s">
        <v>8104</v>
      </c>
      <c r="F354" s="3" t="s">
        <v>524</v>
      </c>
      <c r="G354" s="3"/>
      <c r="J354" s="3" t="s">
        <v>965</v>
      </c>
      <c r="K354" s="3" t="s">
        <v>982</v>
      </c>
      <c r="L354" s="3" t="s">
        <v>3841</v>
      </c>
      <c r="M354" s="3" t="s">
        <v>8737</v>
      </c>
    </row>
    <row r="355" spans="1:13">
      <c r="A355" s="8"/>
      <c r="B355" s="3" t="s">
        <v>52</v>
      </c>
      <c r="C355" s="3" t="s">
        <v>1118</v>
      </c>
      <c r="D355" s="7" t="s">
        <v>4389</v>
      </c>
      <c r="E355" s="3" t="s">
        <v>53</v>
      </c>
      <c r="F355" s="3" t="s">
        <v>51</v>
      </c>
      <c r="G355" s="9"/>
      <c r="J355" s="3" t="s">
        <v>965</v>
      </c>
      <c r="K355" s="3" t="s">
        <v>982</v>
      </c>
      <c r="L355" s="3" t="s">
        <v>3841</v>
      </c>
      <c r="M355" s="3" t="s">
        <v>8741</v>
      </c>
    </row>
    <row r="356" spans="1:13">
      <c r="A356" s="8"/>
      <c r="B356" s="3" t="s">
        <v>194</v>
      </c>
      <c r="C356" s="3" t="s">
        <v>1010</v>
      </c>
      <c r="D356" s="7" t="s">
        <v>4379</v>
      </c>
      <c r="E356" s="3" t="s">
        <v>195</v>
      </c>
      <c r="F356" s="3" t="s">
        <v>1945</v>
      </c>
      <c r="G356" s="3"/>
      <c r="J356" s="3" t="s">
        <v>1872</v>
      </c>
      <c r="K356" s="3" t="s">
        <v>982</v>
      </c>
      <c r="L356" s="3" t="s">
        <v>3841</v>
      </c>
      <c r="M356" s="3" t="s">
        <v>8779</v>
      </c>
    </row>
    <row r="357" spans="1:13">
      <c r="A357" s="8"/>
      <c r="B357" s="3" t="s">
        <v>196</v>
      </c>
      <c r="C357" s="3" t="s">
        <v>1340</v>
      </c>
      <c r="D357" s="7" t="s">
        <v>4395</v>
      </c>
      <c r="E357" s="3" t="s">
        <v>195</v>
      </c>
      <c r="F357" s="3" t="s">
        <v>1946</v>
      </c>
      <c r="G357" s="3"/>
      <c r="J357" s="3" t="s">
        <v>965</v>
      </c>
      <c r="K357" s="3" t="s">
        <v>982</v>
      </c>
      <c r="L357" s="3" t="s">
        <v>3841</v>
      </c>
      <c r="M357" s="3" t="s">
        <v>8780</v>
      </c>
    </row>
    <row r="358" spans="1:13">
      <c r="A358" s="8"/>
      <c r="B358" s="3" t="s">
        <v>438</v>
      </c>
      <c r="C358" s="3" t="s">
        <v>1073</v>
      </c>
      <c r="D358" s="7" t="s">
        <v>12267</v>
      </c>
      <c r="E358" s="3" t="s">
        <v>436</v>
      </c>
      <c r="F358" s="3" t="s">
        <v>1949</v>
      </c>
      <c r="G358" s="3"/>
      <c r="J358" s="3" t="s">
        <v>965</v>
      </c>
      <c r="K358" s="3" t="s">
        <v>982</v>
      </c>
      <c r="L358" s="3" t="s">
        <v>3841</v>
      </c>
      <c r="M358" s="3" t="s">
        <v>8783</v>
      </c>
    </row>
    <row r="359" spans="1:13">
      <c r="A359" s="8"/>
      <c r="B359" s="3" t="s">
        <v>440</v>
      </c>
      <c r="C359" s="3" t="s">
        <v>1275</v>
      </c>
      <c r="D359" s="7" t="s">
        <v>12265</v>
      </c>
      <c r="E359" s="3" t="s">
        <v>436</v>
      </c>
      <c r="F359" s="3" t="s">
        <v>435</v>
      </c>
      <c r="G359" s="3"/>
      <c r="J359" s="3" t="s">
        <v>965</v>
      </c>
      <c r="K359" s="3" t="s">
        <v>982</v>
      </c>
      <c r="L359" s="3" t="s">
        <v>3841</v>
      </c>
      <c r="M359" s="3" t="s">
        <v>8784</v>
      </c>
    </row>
    <row r="360" spans="1:13">
      <c r="A360" s="8"/>
      <c r="B360" s="3" t="s">
        <v>441</v>
      </c>
      <c r="C360" s="3" t="s">
        <v>1394</v>
      </c>
      <c r="D360" s="7" t="s">
        <v>12268</v>
      </c>
      <c r="E360" s="3" t="s">
        <v>436</v>
      </c>
      <c r="F360" s="3" t="s">
        <v>1949</v>
      </c>
      <c r="G360" s="3"/>
      <c r="J360" s="3" t="s">
        <v>965</v>
      </c>
      <c r="K360" s="3" t="s">
        <v>982</v>
      </c>
      <c r="L360" s="3" t="s">
        <v>3841</v>
      </c>
      <c r="M360" s="3" t="s">
        <v>8785</v>
      </c>
    </row>
    <row r="361" spans="1:13">
      <c r="A361" s="8"/>
      <c r="B361" s="3" t="s">
        <v>540</v>
      </c>
      <c r="C361" s="3" t="s">
        <v>1074</v>
      </c>
      <c r="D361" s="7" t="s">
        <v>11530</v>
      </c>
      <c r="E361" s="3" t="s">
        <v>541</v>
      </c>
      <c r="F361" s="3" t="s">
        <v>539</v>
      </c>
      <c r="G361" s="3"/>
      <c r="J361" s="3" t="s">
        <v>965</v>
      </c>
      <c r="K361" s="3" t="s">
        <v>982</v>
      </c>
      <c r="L361" s="3" t="s">
        <v>3841</v>
      </c>
      <c r="M361" s="3" t="s">
        <v>8792</v>
      </c>
    </row>
    <row r="362" spans="1:13">
      <c r="A362" s="8"/>
      <c r="B362" s="3" t="s">
        <v>542</v>
      </c>
      <c r="C362" s="3" t="s">
        <v>1450</v>
      </c>
      <c r="D362" s="7" t="s">
        <v>4402</v>
      </c>
      <c r="E362" s="3" t="s">
        <v>541</v>
      </c>
      <c r="F362" s="3" t="s">
        <v>539</v>
      </c>
      <c r="G362" s="9"/>
      <c r="J362" s="3" t="s">
        <v>965</v>
      </c>
      <c r="K362" s="3" t="s">
        <v>982</v>
      </c>
      <c r="L362" s="3" t="s">
        <v>3841</v>
      </c>
      <c r="M362" s="3" t="s">
        <v>8793</v>
      </c>
    </row>
    <row r="363" spans="1:13">
      <c r="A363" s="8"/>
      <c r="B363" s="3" t="s">
        <v>1007</v>
      </c>
      <c r="C363" s="3" t="s">
        <v>1008</v>
      </c>
      <c r="D363" s="7" t="s">
        <v>4378</v>
      </c>
      <c r="E363" s="3" t="s">
        <v>1009</v>
      </c>
      <c r="F363" s="3" t="s">
        <v>3203</v>
      </c>
      <c r="G363" s="3"/>
      <c r="J363" s="3" t="s">
        <v>965</v>
      </c>
      <c r="K363" s="3" t="s">
        <v>982</v>
      </c>
      <c r="L363" s="3" t="s">
        <v>3841</v>
      </c>
      <c r="M363" s="3" t="s">
        <v>8810</v>
      </c>
    </row>
    <row r="364" spans="1:13">
      <c r="A364" s="8"/>
      <c r="B364" s="3" t="s">
        <v>74</v>
      </c>
      <c r="C364" s="3" t="s">
        <v>1099</v>
      </c>
      <c r="D364" s="7" t="s">
        <v>11548</v>
      </c>
      <c r="E364" s="3" t="s">
        <v>8109</v>
      </c>
      <c r="F364" s="3" t="s">
        <v>3353</v>
      </c>
      <c r="G364" s="3"/>
      <c r="J364" s="3" t="s">
        <v>965</v>
      </c>
      <c r="K364" s="3" t="s">
        <v>982</v>
      </c>
      <c r="L364" s="3" t="s">
        <v>3841</v>
      </c>
      <c r="M364" s="3" t="s">
        <v>8811</v>
      </c>
    </row>
    <row r="365" spans="1:13">
      <c r="A365" s="8"/>
      <c r="B365" s="3" t="s">
        <v>75</v>
      </c>
      <c r="C365" s="3" t="s">
        <v>1100</v>
      </c>
      <c r="D365" s="7" t="s">
        <v>11549</v>
      </c>
      <c r="E365" s="3" t="s">
        <v>8109</v>
      </c>
      <c r="F365" s="3" t="s">
        <v>3354</v>
      </c>
      <c r="G365" s="9"/>
      <c r="J365" s="3" t="s">
        <v>965</v>
      </c>
      <c r="K365" s="3" t="s">
        <v>982</v>
      </c>
      <c r="L365" s="3" t="s">
        <v>3841</v>
      </c>
      <c r="M365" s="3" t="s">
        <v>8812</v>
      </c>
    </row>
    <row r="366" spans="1:13">
      <c r="A366" s="8"/>
      <c r="C366" s="3" t="s">
        <v>1100</v>
      </c>
      <c r="D366" s="7" t="s">
        <v>11531</v>
      </c>
      <c r="E366" s="3" t="s">
        <v>8109</v>
      </c>
      <c r="F366" s="3" t="s">
        <v>3355</v>
      </c>
      <c r="G366" s="9"/>
      <c r="J366" s="3" t="s">
        <v>1872</v>
      </c>
      <c r="K366" s="3" t="s">
        <v>982</v>
      </c>
      <c r="L366" s="3" t="s">
        <v>3841</v>
      </c>
      <c r="M366" s="3" t="s">
        <v>8813</v>
      </c>
    </row>
    <row r="367" spans="1:13">
      <c r="A367" s="8"/>
      <c r="C367" s="3" t="s">
        <v>1100</v>
      </c>
      <c r="D367" s="7" t="s">
        <v>11532</v>
      </c>
      <c r="E367" s="3" t="s">
        <v>8109</v>
      </c>
      <c r="F367" s="3" t="s">
        <v>3355</v>
      </c>
      <c r="G367" s="9"/>
      <c r="J367" s="3" t="s">
        <v>1872</v>
      </c>
      <c r="K367" s="3" t="s">
        <v>982</v>
      </c>
      <c r="L367" s="3" t="s">
        <v>3841</v>
      </c>
      <c r="M367" s="3" t="s">
        <v>8814</v>
      </c>
    </row>
    <row r="368" spans="1:13">
      <c r="A368" s="8"/>
      <c r="B368" s="3" t="s">
        <v>8</v>
      </c>
      <c r="C368" s="3" t="s">
        <v>1085</v>
      </c>
      <c r="D368" s="7" t="s">
        <v>11767</v>
      </c>
      <c r="E368" s="3" t="s">
        <v>7</v>
      </c>
      <c r="F368" s="3" t="s">
        <v>3340</v>
      </c>
      <c r="G368" s="3"/>
      <c r="J368" s="3" t="s">
        <v>965</v>
      </c>
      <c r="K368" s="3" t="s">
        <v>982</v>
      </c>
      <c r="L368" s="3" t="s">
        <v>3841</v>
      </c>
      <c r="M368" s="3" t="s">
        <v>8821</v>
      </c>
    </row>
    <row r="369" spans="1:13">
      <c r="A369" s="8"/>
      <c r="B369" s="3" t="s">
        <v>8</v>
      </c>
      <c r="C369" s="3" t="s">
        <v>1085</v>
      </c>
      <c r="D369" s="7" t="s">
        <v>11768</v>
      </c>
      <c r="E369" s="3" t="s">
        <v>7</v>
      </c>
      <c r="G369" s="3"/>
      <c r="J369" s="3" t="s">
        <v>1872</v>
      </c>
      <c r="K369" s="3" t="s">
        <v>982</v>
      </c>
      <c r="L369" s="3" t="s">
        <v>3841</v>
      </c>
      <c r="M369" s="3" t="s">
        <v>8822</v>
      </c>
    </row>
    <row r="370" spans="1:13">
      <c r="A370" s="8"/>
      <c r="B370" s="3" t="s">
        <v>9</v>
      </c>
      <c r="C370" s="3" t="s">
        <v>1086</v>
      </c>
      <c r="D370" s="7" t="s">
        <v>11547</v>
      </c>
      <c r="E370" s="3" t="s">
        <v>7</v>
      </c>
      <c r="F370" s="3" t="s">
        <v>3340</v>
      </c>
      <c r="G370" s="3"/>
      <c r="J370" s="3" t="s">
        <v>965</v>
      </c>
      <c r="K370" s="3" t="s">
        <v>982</v>
      </c>
      <c r="L370" s="3" t="s">
        <v>3841</v>
      </c>
      <c r="M370" s="3" t="s">
        <v>8823</v>
      </c>
    </row>
    <row r="371" spans="1:13">
      <c r="A371" s="8"/>
      <c r="B371" s="3" t="s">
        <v>9</v>
      </c>
      <c r="C371" s="3" t="s">
        <v>1086</v>
      </c>
      <c r="D371" s="7" t="s">
        <v>11766</v>
      </c>
      <c r="E371" s="3" t="s">
        <v>7</v>
      </c>
      <c r="G371" s="3"/>
      <c r="J371" s="3" t="s">
        <v>1872</v>
      </c>
      <c r="K371" s="3" t="s">
        <v>982</v>
      </c>
      <c r="L371" s="3" t="s">
        <v>3841</v>
      </c>
      <c r="M371" s="3" t="s">
        <v>12681</v>
      </c>
    </row>
    <row r="372" spans="1:13">
      <c r="A372" s="8"/>
      <c r="B372" s="3" t="s">
        <v>11292</v>
      </c>
      <c r="C372" s="3" t="s">
        <v>11293</v>
      </c>
      <c r="D372" s="7" t="s">
        <v>11294</v>
      </c>
      <c r="E372" s="3" t="s">
        <v>11270</v>
      </c>
      <c r="G372" s="3"/>
      <c r="I372" s="10"/>
      <c r="J372" s="3" t="s">
        <v>965</v>
      </c>
      <c r="K372" s="3" t="s">
        <v>982</v>
      </c>
      <c r="L372" s="3" t="s">
        <v>3841</v>
      </c>
      <c r="M372" s="3" t="s">
        <v>8877</v>
      </c>
    </row>
    <row r="373" spans="1:13">
      <c r="A373" s="8"/>
      <c r="B373" s="3" t="s">
        <v>11763</v>
      </c>
      <c r="C373" s="3" t="s">
        <v>11762</v>
      </c>
      <c r="D373" s="7" t="s">
        <v>11764</v>
      </c>
      <c r="E373" s="3" t="s">
        <v>11270</v>
      </c>
      <c r="J373" s="3" t="s">
        <v>965</v>
      </c>
      <c r="K373" s="3" t="s">
        <v>982</v>
      </c>
      <c r="L373" s="3" t="s">
        <v>3841</v>
      </c>
      <c r="M373" s="3" t="s">
        <v>8878</v>
      </c>
    </row>
    <row r="374" spans="1:13">
      <c r="A374" s="8"/>
      <c r="B374" s="3" t="s">
        <v>11268</v>
      </c>
      <c r="C374" s="3" t="s">
        <v>11269</v>
      </c>
      <c r="D374" s="7" t="s">
        <v>11765</v>
      </c>
      <c r="E374" s="3" t="s">
        <v>11270</v>
      </c>
      <c r="G374" s="3"/>
      <c r="J374" s="3" t="s">
        <v>965</v>
      </c>
      <c r="K374" s="3" t="s">
        <v>982</v>
      </c>
      <c r="L374" s="3" t="s">
        <v>3841</v>
      </c>
      <c r="M374" s="3" t="s">
        <v>8879</v>
      </c>
    </row>
    <row r="375" spans="1:13">
      <c r="A375" s="8"/>
      <c r="B375" s="3" t="s">
        <v>11299</v>
      </c>
      <c r="C375" s="3" t="s">
        <v>11300</v>
      </c>
      <c r="D375" s="7" t="s">
        <v>11301</v>
      </c>
      <c r="E375" s="3" t="s">
        <v>11270</v>
      </c>
      <c r="G375" s="3"/>
      <c r="J375" s="3" t="s">
        <v>965</v>
      </c>
      <c r="K375" s="3" t="s">
        <v>982</v>
      </c>
      <c r="L375" s="3" t="s">
        <v>3841</v>
      </c>
      <c r="M375" s="3" t="s">
        <v>8880</v>
      </c>
    </row>
    <row r="376" spans="1:13">
      <c r="A376" s="8"/>
      <c r="B376" s="3" t="s">
        <v>1296</v>
      </c>
      <c r="C376" s="3" t="s">
        <v>1297</v>
      </c>
      <c r="D376" s="7" t="s">
        <v>4394</v>
      </c>
      <c r="E376" s="3" t="s">
        <v>8106</v>
      </c>
      <c r="G376" s="3"/>
      <c r="J376" s="3" t="s">
        <v>965</v>
      </c>
      <c r="K376" s="3" t="s">
        <v>982</v>
      </c>
      <c r="L376" s="3" t="s">
        <v>3841</v>
      </c>
      <c r="M376" s="3" t="s">
        <v>8894</v>
      </c>
    </row>
    <row r="377" spans="1:13">
      <c r="A377" s="8"/>
      <c r="B377" s="3" t="s">
        <v>1030</v>
      </c>
      <c r="C377" s="3" t="s">
        <v>1031</v>
      </c>
      <c r="D377" s="7" t="s">
        <v>4381</v>
      </c>
      <c r="E377" s="3" t="s">
        <v>1032</v>
      </c>
      <c r="F377" s="3" t="s">
        <v>8107</v>
      </c>
      <c r="G377" s="3"/>
      <c r="J377" s="3" t="s">
        <v>965</v>
      </c>
      <c r="K377" s="3" t="s">
        <v>982</v>
      </c>
      <c r="L377" s="3" t="s">
        <v>3841</v>
      </c>
      <c r="M377" s="3" t="s">
        <v>8895</v>
      </c>
    </row>
    <row r="378" spans="1:13">
      <c r="A378" s="8"/>
      <c r="B378" s="3" t="s">
        <v>3006</v>
      </c>
      <c r="C378" s="3" t="s">
        <v>3008</v>
      </c>
      <c r="D378" s="7" t="s">
        <v>4408</v>
      </c>
      <c r="E378" s="3" t="s">
        <v>3007</v>
      </c>
      <c r="F378" s="3" t="s">
        <v>3005</v>
      </c>
      <c r="G378" s="3"/>
      <c r="J378" s="3" t="s">
        <v>965</v>
      </c>
      <c r="K378" s="3" t="s">
        <v>982</v>
      </c>
      <c r="L378" s="3" t="s">
        <v>3841</v>
      </c>
      <c r="M378" s="3" t="s">
        <v>8942</v>
      </c>
    </row>
    <row r="379" spans="1:13">
      <c r="A379" s="8"/>
      <c r="B379" s="3" t="s">
        <v>685</v>
      </c>
      <c r="C379" s="3" t="s">
        <v>1500</v>
      </c>
      <c r="D379" s="7" t="s">
        <v>4404</v>
      </c>
      <c r="E379" s="3" t="s">
        <v>686</v>
      </c>
      <c r="F379" s="3" t="s">
        <v>684</v>
      </c>
      <c r="G379" s="3"/>
      <c r="J379" s="3" t="s">
        <v>965</v>
      </c>
      <c r="K379" s="3" t="s">
        <v>982</v>
      </c>
      <c r="L379" s="3" t="s">
        <v>3841</v>
      </c>
      <c r="M379" s="3" t="s">
        <v>8944</v>
      </c>
    </row>
    <row r="380" spans="1:13">
      <c r="A380" s="8"/>
      <c r="B380" s="3" t="s">
        <v>515</v>
      </c>
      <c r="C380" s="3" t="s">
        <v>1105</v>
      </c>
      <c r="D380" s="7" t="s">
        <v>4387</v>
      </c>
      <c r="E380" s="3" t="s">
        <v>516</v>
      </c>
      <c r="F380" s="3" t="s">
        <v>514</v>
      </c>
      <c r="G380" s="9"/>
      <c r="J380" s="3" t="s">
        <v>965</v>
      </c>
      <c r="K380" s="3" t="s">
        <v>982</v>
      </c>
      <c r="L380" s="3" t="s">
        <v>3841</v>
      </c>
      <c r="M380" s="3" t="s">
        <v>12700</v>
      </c>
    </row>
    <row r="381" spans="1:13">
      <c r="A381" s="8"/>
      <c r="B381" s="3" t="s">
        <v>587</v>
      </c>
      <c r="C381" s="3" t="s">
        <v>1499</v>
      </c>
      <c r="D381" s="7" t="s">
        <v>4403</v>
      </c>
      <c r="E381" s="3" t="s">
        <v>588</v>
      </c>
      <c r="F381" s="3" t="s">
        <v>586</v>
      </c>
      <c r="G381" s="3"/>
      <c r="J381" s="3" t="s">
        <v>965</v>
      </c>
      <c r="K381" s="3" t="s">
        <v>982</v>
      </c>
      <c r="L381" s="3" t="s">
        <v>3841</v>
      </c>
      <c r="M381" s="3" t="s">
        <v>12701</v>
      </c>
    </row>
    <row r="382" spans="1:13">
      <c r="A382" s="8"/>
      <c r="B382" s="3" t="s">
        <v>1351</v>
      </c>
      <c r="C382" s="3" t="s">
        <v>1352</v>
      </c>
      <c r="D382" s="7" t="s">
        <v>4396</v>
      </c>
      <c r="E382" s="3" t="s">
        <v>1353</v>
      </c>
      <c r="F382" s="3" t="s">
        <v>3225</v>
      </c>
      <c r="G382" s="3"/>
      <c r="J382" s="3" t="s">
        <v>965</v>
      </c>
      <c r="K382" s="3" t="s">
        <v>982</v>
      </c>
      <c r="L382" s="3" t="s">
        <v>3841</v>
      </c>
      <c r="M382" s="3" t="s">
        <v>8953</v>
      </c>
    </row>
    <row r="383" spans="1:13">
      <c r="A383" s="8"/>
      <c r="B383" s="3" t="s">
        <v>7280</v>
      </c>
      <c r="C383" s="3" t="s">
        <v>7281</v>
      </c>
      <c r="D383" s="7" t="s">
        <v>11298</v>
      </c>
      <c r="E383" s="3" t="s">
        <v>7259</v>
      </c>
      <c r="G383" s="3"/>
      <c r="J383" s="3" t="s">
        <v>965</v>
      </c>
      <c r="K383" s="3" t="s">
        <v>982</v>
      </c>
      <c r="L383" s="3" t="s">
        <v>3841</v>
      </c>
      <c r="M383" s="3" t="s">
        <v>8954</v>
      </c>
    </row>
    <row r="384" spans="1:13">
      <c r="A384" s="8"/>
      <c r="B384" s="3" t="s">
        <v>802</v>
      </c>
      <c r="C384" s="3" t="s">
        <v>1027</v>
      </c>
      <c r="D384" s="7" t="s">
        <v>4380</v>
      </c>
      <c r="E384" s="3" t="s">
        <v>8103</v>
      </c>
      <c r="F384" s="3" t="s">
        <v>801</v>
      </c>
      <c r="G384" s="3"/>
      <c r="J384" s="3" t="s">
        <v>965</v>
      </c>
      <c r="K384" s="3" t="s">
        <v>982</v>
      </c>
      <c r="L384" s="3" t="s">
        <v>3841</v>
      </c>
      <c r="M384" s="3" t="s">
        <v>8956</v>
      </c>
    </row>
    <row r="385" spans="1:13">
      <c r="A385" s="8"/>
      <c r="B385" s="3" t="s">
        <v>2982</v>
      </c>
      <c r="C385" s="3" t="s">
        <v>2984</v>
      </c>
      <c r="D385" s="7" t="s">
        <v>4391</v>
      </c>
      <c r="E385" s="3" t="s">
        <v>2983</v>
      </c>
      <c r="F385" s="3" t="s">
        <v>2981</v>
      </c>
      <c r="G385" s="3"/>
      <c r="J385" s="3" t="s">
        <v>965</v>
      </c>
      <c r="K385" s="3" t="s">
        <v>982</v>
      </c>
      <c r="L385" s="3" t="s">
        <v>3841</v>
      </c>
      <c r="M385" s="3" t="s">
        <v>8964</v>
      </c>
    </row>
    <row r="386" spans="1:13">
      <c r="A386" s="8"/>
      <c r="B386" s="3" t="s">
        <v>206</v>
      </c>
      <c r="C386" s="3" t="s">
        <v>1093</v>
      </c>
      <c r="D386" s="7" t="s">
        <v>4385</v>
      </c>
      <c r="E386" s="3" t="s">
        <v>205</v>
      </c>
      <c r="F386" s="3" t="s">
        <v>204</v>
      </c>
      <c r="G386" s="3"/>
      <c r="J386" s="3" t="s">
        <v>965</v>
      </c>
      <c r="K386" s="3" t="s">
        <v>982</v>
      </c>
      <c r="L386" s="3" t="s">
        <v>3841</v>
      </c>
      <c r="M386" s="3" t="s">
        <v>8965</v>
      </c>
    </row>
    <row r="387" spans="1:13">
      <c r="A387" s="8"/>
      <c r="B387" s="3" t="s">
        <v>208</v>
      </c>
      <c r="C387" s="3" t="s">
        <v>1393</v>
      </c>
      <c r="D387" s="7" t="s">
        <v>4399</v>
      </c>
      <c r="E387" s="3" t="s">
        <v>205</v>
      </c>
      <c r="F387" s="3" t="s">
        <v>204</v>
      </c>
      <c r="G387" s="3"/>
      <c r="J387" s="3" t="s">
        <v>965</v>
      </c>
      <c r="K387" s="3" t="s">
        <v>982</v>
      </c>
      <c r="L387" s="3" t="s">
        <v>3841</v>
      </c>
      <c r="M387" s="3" t="s">
        <v>8966</v>
      </c>
    </row>
    <row r="388" spans="1:13">
      <c r="A388" s="8"/>
      <c r="B388" s="3" t="s">
        <v>1004</v>
      </c>
      <c r="C388" s="3" t="s">
        <v>1005</v>
      </c>
      <c r="D388" s="7" t="s">
        <v>4377</v>
      </c>
      <c r="E388" s="3" t="s">
        <v>1006</v>
      </c>
      <c r="F388" s="3" t="s">
        <v>3239</v>
      </c>
      <c r="G388" s="3"/>
      <c r="J388" s="3" t="s">
        <v>965</v>
      </c>
      <c r="K388" s="3" t="s">
        <v>982</v>
      </c>
      <c r="L388" s="3" t="s">
        <v>3841</v>
      </c>
      <c r="M388" s="3" t="s">
        <v>8969</v>
      </c>
    </row>
    <row r="389" spans="1:13">
      <c r="A389" s="8"/>
      <c r="B389" s="3" t="s">
        <v>80</v>
      </c>
      <c r="C389" s="3" t="s">
        <v>1075</v>
      </c>
      <c r="D389" s="7" t="s">
        <v>4384</v>
      </c>
      <c r="E389" s="3" t="s">
        <v>81</v>
      </c>
      <c r="F389" s="3" t="s">
        <v>3947</v>
      </c>
      <c r="G389" s="3"/>
      <c r="J389" s="3" t="s">
        <v>3850</v>
      </c>
      <c r="K389" s="3" t="s">
        <v>982</v>
      </c>
      <c r="L389" s="3" t="s">
        <v>3841</v>
      </c>
      <c r="M389" s="3" t="s">
        <v>8971</v>
      </c>
    </row>
    <row r="390" spans="1:13">
      <c r="A390" s="8"/>
      <c r="B390" s="3" t="s">
        <v>1070</v>
      </c>
      <c r="C390" s="3" t="s">
        <v>1071</v>
      </c>
      <c r="D390" s="7" t="s">
        <v>4382</v>
      </c>
      <c r="E390" s="3" t="s">
        <v>1072</v>
      </c>
      <c r="F390" s="11" t="s">
        <v>3283</v>
      </c>
      <c r="G390" s="3"/>
      <c r="J390" s="3" t="s">
        <v>965</v>
      </c>
      <c r="K390" s="3" t="s">
        <v>982</v>
      </c>
      <c r="L390" s="3" t="s">
        <v>3841</v>
      </c>
      <c r="M390" s="3" t="s">
        <v>8972</v>
      </c>
    </row>
    <row r="391" spans="1:13">
      <c r="A391" s="8"/>
      <c r="B391" s="3" t="s">
        <v>1114</v>
      </c>
      <c r="C391" s="3" t="s">
        <v>1115</v>
      </c>
      <c r="D391" s="7" t="s">
        <v>4388</v>
      </c>
      <c r="E391" s="3" t="s">
        <v>1554</v>
      </c>
      <c r="G391" s="9"/>
      <c r="J391" s="3" t="s">
        <v>965</v>
      </c>
      <c r="K391" s="3" t="s">
        <v>982</v>
      </c>
      <c r="L391" s="3" t="s">
        <v>3841</v>
      </c>
      <c r="M391" s="3" t="s">
        <v>8975</v>
      </c>
    </row>
    <row r="392" spans="1:13">
      <c r="A392" s="8"/>
      <c r="B392" s="3" t="s">
        <v>80</v>
      </c>
      <c r="C392" s="3" t="s">
        <v>1075</v>
      </c>
      <c r="D392" s="7" t="s">
        <v>4383</v>
      </c>
      <c r="E392" s="3" t="s">
        <v>8108</v>
      </c>
      <c r="F392" s="3" t="s">
        <v>1947</v>
      </c>
      <c r="G392" s="9"/>
      <c r="J392" s="3" t="s">
        <v>965</v>
      </c>
      <c r="K392" s="3" t="s">
        <v>982</v>
      </c>
      <c r="L392" s="3" t="s">
        <v>3841</v>
      </c>
      <c r="M392" s="3" t="s">
        <v>12713</v>
      </c>
    </row>
    <row r="393" spans="1:13">
      <c r="A393" s="8"/>
      <c r="B393" s="3" t="s">
        <v>382</v>
      </c>
      <c r="C393" s="3" t="s">
        <v>1697</v>
      </c>
      <c r="D393" s="7" t="s">
        <v>4406</v>
      </c>
      <c r="E393" s="3" t="s">
        <v>383</v>
      </c>
      <c r="F393" s="11" t="s">
        <v>381</v>
      </c>
      <c r="G393" s="3"/>
      <c r="J393" s="3" t="s">
        <v>965</v>
      </c>
      <c r="K393" s="3" t="s">
        <v>982</v>
      </c>
      <c r="L393" s="3" t="s">
        <v>3841</v>
      </c>
      <c r="M393" s="3" t="s">
        <v>8983</v>
      </c>
    </row>
    <row r="394" spans="1:13">
      <c r="A394" s="8"/>
      <c r="B394" s="3" t="s">
        <v>605</v>
      </c>
      <c r="C394" s="3" t="s">
        <v>1264</v>
      </c>
      <c r="D394" s="7" t="s">
        <v>12264</v>
      </c>
      <c r="E394" s="3" t="s">
        <v>606</v>
      </c>
      <c r="F394" s="3" t="s">
        <v>604</v>
      </c>
      <c r="G394" s="3"/>
      <c r="J394" s="3" t="s">
        <v>965</v>
      </c>
      <c r="K394" s="3" t="s">
        <v>982</v>
      </c>
      <c r="L394" s="3" t="s">
        <v>3841</v>
      </c>
      <c r="M394" s="3" t="s">
        <v>9052</v>
      </c>
    </row>
    <row r="395" spans="1:13">
      <c r="A395" s="8"/>
      <c r="B395" s="3" t="s">
        <v>607</v>
      </c>
      <c r="C395" s="3" t="s">
        <v>1737</v>
      </c>
      <c r="D395" s="7" t="s">
        <v>12262</v>
      </c>
      <c r="E395" s="3" t="s">
        <v>606</v>
      </c>
      <c r="F395" s="3" t="s">
        <v>604</v>
      </c>
      <c r="G395" s="3"/>
      <c r="J395" s="3" t="s">
        <v>965</v>
      </c>
      <c r="K395" s="3" t="s">
        <v>982</v>
      </c>
      <c r="L395" s="3" t="s">
        <v>3841</v>
      </c>
      <c r="M395" s="3" t="s">
        <v>9053</v>
      </c>
    </row>
    <row r="396" spans="1:13">
      <c r="A396" s="8"/>
      <c r="B396" s="3" t="s">
        <v>983</v>
      </c>
      <c r="C396" s="3" t="s">
        <v>984</v>
      </c>
      <c r="D396" s="7" t="s">
        <v>4376</v>
      </c>
      <c r="E396" s="3" t="s">
        <v>985</v>
      </c>
      <c r="F396" s="3" t="s">
        <v>3342</v>
      </c>
      <c r="G396" s="3"/>
      <c r="J396" s="3" t="s">
        <v>965</v>
      </c>
      <c r="K396" s="3" t="s">
        <v>982</v>
      </c>
      <c r="L396" s="3" t="s">
        <v>3841</v>
      </c>
      <c r="M396" s="3" t="s">
        <v>9056</v>
      </c>
    </row>
    <row r="397" spans="1:13">
      <c r="A397" s="8"/>
      <c r="B397" s="3" t="s">
        <v>1097</v>
      </c>
      <c r="C397" s="3" t="s">
        <v>1098</v>
      </c>
      <c r="D397" s="7" t="s">
        <v>4386</v>
      </c>
      <c r="E397" s="3" t="s">
        <v>985</v>
      </c>
      <c r="F397" s="3" t="s">
        <v>3341</v>
      </c>
      <c r="G397" s="3"/>
      <c r="J397" s="3" t="s">
        <v>965</v>
      </c>
      <c r="K397" s="3" t="s">
        <v>982</v>
      </c>
      <c r="L397" s="3" t="s">
        <v>3841</v>
      </c>
      <c r="M397" s="3" t="s">
        <v>9057</v>
      </c>
    </row>
    <row r="398" spans="1:13">
      <c r="A398" s="8"/>
      <c r="B398" s="3" t="s">
        <v>11279</v>
      </c>
      <c r="C398" s="3" t="s">
        <v>11277</v>
      </c>
      <c r="D398" s="7" t="s">
        <v>11280</v>
      </c>
      <c r="E398" s="3" t="s">
        <v>11278</v>
      </c>
      <c r="J398" s="3" t="s">
        <v>965</v>
      </c>
      <c r="K398" s="3" t="s">
        <v>982</v>
      </c>
      <c r="L398" s="3" t="s">
        <v>3841</v>
      </c>
      <c r="M398" s="3" t="s">
        <v>9063</v>
      </c>
    </row>
    <row r="399" spans="1:13">
      <c r="A399" s="8"/>
      <c r="B399" s="3" t="s">
        <v>944</v>
      </c>
      <c r="C399" s="3" t="s">
        <v>1740</v>
      </c>
      <c r="D399" s="7" t="s">
        <v>12261</v>
      </c>
      <c r="E399" s="3" t="s">
        <v>945</v>
      </c>
      <c r="F399" s="3" t="s">
        <v>943</v>
      </c>
      <c r="G399" s="3"/>
      <c r="J399" s="3" t="s">
        <v>965</v>
      </c>
      <c r="K399" s="3" t="s">
        <v>982</v>
      </c>
      <c r="L399" s="3" t="s">
        <v>3841</v>
      </c>
      <c r="M399" s="3" t="s">
        <v>9140</v>
      </c>
    </row>
    <row r="400" spans="1:13">
      <c r="A400" s="8"/>
      <c r="B400" s="3" t="s">
        <v>1694</v>
      </c>
      <c r="C400" s="3" t="s">
        <v>1695</v>
      </c>
      <c r="D400" s="7" t="s">
        <v>11533</v>
      </c>
      <c r="E400" s="3" t="s">
        <v>1696</v>
      </c>
      <c r="F400" s="11" t="s">
        <v>3085</v>
      </c>
      <c r="G400" s="3"/>
      <c r="J400" s="3" t="s">
        <v>965</v>
      </c>
      <c r="K400" s="3" t="s">
        <v>982</v>
      </c>
      <c r="L400" s="3" t="s">
        <v>3841</v>
      </c>
      <c r="M400" s="3" t="s">
        <v>9141</v>
      </c>
    </row>
    <row r="401" spans="1:13">
      <c r="A401" s="8"/>
      <c r="B401" s="3" t="s">
        <v>1688</v>
      </c>
      <c r="C401" s="3" t="s">
        <v>1689</v>
      </c>
      <c r="D401" s="7" t="s">
        <v>12259</v>
      </c>
      <c r="E401" s="3" t="s">
        <v>1690</v>
      </c>
      <c r="G401" s="3"/>
      <c r="J401" s="3" t="s">
        <v>965</v>
      </c>
      <c r="K401" s="3" t="s">
        <v>982</v>
      </c>
      <c r="L401" s="3" t="s">
        <v>3841</v>
      </c>
      <c r="M401" s="3" t="s">
        <v>9143</v>
      </c>
    </row>
    <row r="402" spans="1:13">
      <c r="A402" s="8"/>
      <c r="B402" s="3" t="s">
        <v>717</v>
      </c>
      <c r="C402" s="3" t="s">
        <v>1274</v>
      </c>
      <c r="D402" s="7" t="s">
        <v>4393</v>
      </c>
      <c r="E402" s="3" t="s">
        <v>718</v>
      </c>
      <c r="F402" s="3" t="s">
        <v>716</v>
      </c>
      <c r="G402" s="3"/>
      <c r="J402" s="3" t="s">
        <v>965</v>
      </c>
      <c r="K402" s="3" t="s">
        <v>982</v>
      </c>
      <c r="L402" s="3" t="s">
        <v>3841</v>
      </c>
      <c r="M402" s="3" t="s">
        <v>9146</v>
      </c>
    </row>
    <row r="403" spans="1:13">
      <c r="A403" s="8"/>
      <c r="B403" s="3" t="s">
        <v>768</v>
      </c>
      <c r="C403" s="3" t="s">
        <v>1295</v>
      </c>
      <c r="D403" s="7" t="s">
        <v>12266</v>
      </c>
      <c r="E403" s="3" t="s">
        <v>769</v>
      </c>
      <c r="F403" s="3" t="s">
        <v>767</v>
      </c>
      <c r="G403" s="3"/>
      <c r="J403" s="3" t="s">
        <v>965</v>
      </c>
      <c r="K403" s="3" t="s">
        <v>982</v>
      </c>
      <c r="L403" s="3" t="s">
        <v>3841</v>
      </c>
      <c r="M403" s="3" t="s">
        <v>9152</v>
      </c>
    </row>
    <row r="404" spans="1:13">
      <c r="A404" s="8"/>
      <c r="B404" s="3" t="s">
        <v>760</v>
      </c>
      <c r="C404" s="3" t="s">
        <v>1727</v>
      </c>
      <c r="D404" s="7" t="s">
        <v>12260</v>
      </c>
      <c r="E404" s="3" t="s">
        <v>761</v>
      </c>
      <c r="F404" s="11" t="s">
        <v>759</v>
      </c>
      <c r="G404" s="3"/>
      <c r="J404" s="3" t="s">
        <v>965</v>
      </c>
      <c r="K404" s="3" t="s">
        <v>982</v>
      </c>
      <c r="L404" s="3" t="s">
        <v>3841</v>
      </c>
      <c r="M404" s="3" t="s">
        <v>9153</v>
      </c>
    </row>
    <row r="405" spans="1:13">
      <c r="A405" s="8"/>
      <c r="B405" s="3" t="s">
        <v>11276</v>
      </c>
      <c r="C405" s="3" t="s">
        <v>10775</v>
      </c>
      <c r="D405" s="7" t="s">
        <v>11463</v>
      </c>
      <c r="J405" s="3" t="s">
        <v>965</v>
      </c>
      <c r="K405" s="3" t="s">
        <v>982</v>
      </c>
      <c r="L405" s="3" t="s">
        <v>3841</v>
      </c>
      <c r="M405" s="3" t="s">
        <v>15573</v>
      </c>
    </row>
    <row r="406" spans="1:13">
      <c r="A406" s="8"/>
      <c r="B406" s="3" t="s">
        <v>137</v>
      </c>
      <c r="C406" s="3" t="s">
        <v>1428</v>
      </c>
      <c r="D406" s="7" t="s">
        <v>4424</v>
      </c>
      <c r="E406" s="3" t="s">
        <v>135</v>
      </c>
      <c r="F406" s="3" t="s">
        <v>1950</v>
      </c>
      <c r="G406" s="3"/>
      <c r="J406" s="3" t="s">
        <v>965</v>
      </c>
      <c r="K406" s="3" t="s">
        <v>1014</v>
      </c>
      <c r="L406" s="3" t="s">
        <v>3841</v>
      </c>
      <c r="M406" s="3" t="s">
        <v>8487</v>
      </c>
    </row>
    <row r="407" spans="1:13">
      <c r="A407" s="8"/>
      <c r="B407" s="3" t="s">
        <v>139</v>
      </c>
      <c r="C407" s="3" t="s">
        <v>1430</v>
      </c>
      <c r="D407" s="7" t="s">
        <v>4425</v>
      </c>
      <c r="E407" s="3" t="s">
        <v>135</v>
      </c>
      <c r="F407" s="3" t="s">
        <v>1950</v>
      </c>
      <c r="G407" s="3"/>
      <c r="J407" s="3" t="s">
        <v>965</v>
      </c>
      <c r="K407" s="3" t="s">
        <v>1014</v>
      </c>
      <c r="L407" s="3" t="s">
        <v>3841</v>
      </c>
      <c r="M407" s="3" t="s">
        <v>8488</v>
      </c>
    </row>
    <row r="408" spans="1:13">
      <c r="A408" s="8"/>
      <c r="B408" s="3" t="s">
        <v>492</v>
      </c>
      <c r="C408" s="3" t="s">
        <v>1396</v>
      </c>
      <c r="D408" s="7" t="s">
        <v>4420</v>
      </c>
      <c r="E408" s="3" t="s">
        <v>493</v>
      </c>
      <c r="F408" s="3" t="s">
        <v>491</v>
      </c>
      <c r="G408" s="3"/>
      <c r="J408" s="3" t="s">
        <v>1872</v>
      </c>
      <c r="K408" s="3" t="s">
        <v>1014</v>
      </c>
      <c r="L408" s="3" t="s">
        <v>3841</v>
      </c>
      <c r="M408" s="3" t="s">
        <v>12535</v>
      </c>
    </row>
    <row r="409" spans="1:13">
      <c r="A409" s="8"/>
      <c r="B409" s="3" t="s">
        <v>537</v>
      </c>
      <c r="C409" s="3" t="s">
        <v>1426</v>
      </c>
      <c r="D409" s="7" t="s">
        <v>6412</v>
      </c>
      <c r="E409" s="3" t="s">
        <v>538</v>
      </c>
      <c r="F409" s="11" t="s">
        <v>536</v>
      </c>
      <c r="G409" s="3"/>
      <c r="J409" s="3" t="s">
        <v>965</v>
      </c>
      <c r="K409" s="3" t="s">
        <v>1014</v>
      </c>
      <c r="L409" s="3" t="s">
        <v>3841</v>
      </c>
      <c r="M409" s="3" t="s">
        <v>12601</v>
      </c>
    </row>
    <row r="410" spans="1:13">
      <c r="A410" s="8"/>
      <c r="B410" s="3" t="s">
        <v>298</v>
      </c>
      <c r="C410" s="3" t="s">
        <v>1458</v>
      </c>
      <c r="D410" s="7" t="s">
        <v>4430</v>
      </c>
      <c r="E410" s="3" t="s">
        <v>299</v>
      </c>
      <c r="F410" s="3" t="s">
        <v>297</v>
      </c>
      <c r="G410" s="3"/>
      <c r="J410" s="3" t="s">
        <v>965</v>
      </c>
      <c r="K410" s="3" t="s">
        <v>1014</v>
      </c>
      <c r="L410" s="3" t="s">
        <v>3841</v>
      </c>
      <c r="M410" s="3" t="s">
        <v>12616</v>
      </c>
    </row>
    <row r="411" spans="1:13">
      <c r="A411" s="8"/>
      <c r="B411" s="3" t="s">
        <v>1322</v>
      </c>
      <c r="C411" s="3" t="s">
        <v>1323</v>
      </c>
      <c r="D411" s="7" t="s">
        <v>4417</v>
      </c>
      <c r="E411" s="3" t="s">
        <v>1324</v>
      </c>
      <c r="F411" s="3" t="s">
        <v>3277</v>
      </c>
      <c r="G411" s="3"/>
      <c r="J411" s="3" t="s">
        <v>965</v>
      </c>
      <c r="K411" s="3" t="s">
        <v>1014</v>
      </c>
      <c r="L411" s="3" t="s">
        <v>3841</v>
      </c>
      <c r="M411" s="3" t="s">
        <v>12631</v>
      </c>
    </row>
    <row r="412" spans="1:13">
      <c r="A412" s="8"/>
      <c r="B412" s="3" t="s">
        <v>880</v>
      </c>
      <c r="C412" s="3" t="s">
        <v>1507</v>
      </c>
      <c r="D412" s="7" t="s">
        <v>4432</v>
      </c>
      <c r="E412" s="3" t="s">
        <v>875</v>
      </c>
      <c r="F412" s="3" t="s">
        <v>874</v>
      </c>
      <c r="G412" s="3"/>
      <c r="J412" s="3" t="s">
        <v>965</v>
      </c>
      <c r="K412" s="3" t="s">
        <v>1014</v>
      </c>
      <c r="L412" s="3" t="s">
        <v>3841</v>
      </c>
      <c r="M412" s="3" t="s">
        <v>12674</v>
      </c>
    </row>
    <row r="413" spans="1:13">
      <c r="A413" s="8"/>
      <c r="B413" s="3" t="s">
        <v>252</v>
      </c>
      <c r="C413" s="3" t="s">
        <v>1397</v>
      </c>
      <c r="D413" s="7" t="s">
        <v>4421</v>
      </c>
      <c r="E413" s="3" t="s">
        <v>253</v>
      </c>
      <c r="F413" s="3" t="s">
        <v>251</v>
      </c>
      <c r="G413" s="3"/>
      <c r="J413" s="3" t="s">
        <v>965</v>
      </c>
      <c r="K413" s="3" t="s">
        <v>1014</v>
      </c>
      <c r="L413" s="3" t="s">
        <v>3841</v>
      </c>
      <c r="M413" s="3" t="s">
        <v>8659</v>
      </c>
    </row>
    <row r="414" spans="1:13">
      <c r="A414" s="8"/>
      <c r="B414" s="3" t="s">
        <v>688</v>
      </c>
      <c r="C414" s="3" t="s">
        <v>1220</v>
      </c>
      <c r="D414" s="7" t="s">
        <v>11781</v>
      </c>
      <c r="E414" s="3" t="s">
        <v>689</v>
      </c>
      <c r="F414" s="3" t="s">
        <v>687</v>
      </c>
      <c r="G414" s="3"/>
      <c r="J414" s="3" t="s">
        <v>965</v>
      </c>
      <c r="K414" s="3" t="s">
        <v>1014</v>
      </c>
      <c r="L414" s="3" t="s">
        <v>3841</v>
      </c>
      <c r="M414" s="3" t="s">
        <v>12677</v>
      </c>
    </row>
    <row r="415" spans="1:13">
      <c r="A415" s="8"/>
      <c r="B415" s="3" t="s">
        <v>640</v>
      </c>
      <c r="C415" s="3" t="s">
        <v>1120</v>
      </c>
      <c r="D415" s="7" t="s">
        <v>4410</v>
      </c>
      <c r="E415" s="3" t="s">
        <v>639</v>
      </c>
      <c r="F415" s="3" t="s">
        <v>637</v>
      </c>
      <c r="G415" s="3"/>
      <c r="J415" s="3" t="s">
        <v>965</v>
      </c>
      <c r="K415" s="3" t="s">
        <v>1014</v>
      </c>
      <c r="L415" s="3" t="s">
        <v>3841</v>
      </c>
      <c r="M415" s="3" t="s">
        <v>8751</v>
      </c>
    </row>
    <row r="416" spans="1:13">
      <c r="A416" s="8"/>
      <c r="B416" s="3" t="s">
        <v>641</v>
      </c>
      <c r="C416" s="3" t="s">
        <v>1121</v>
      </c>
      <c r="D416" s="7" t="s">
        <v>4411</v>
      </c>
      <c r="E416" s="3" t="s">
        <v>639</v>
      </c>
      <c r="F416" s="3" t="s">
        <v>637</v>
      </c>
      <c r="G416" s="3"/>
      <c r="J416" s="3" t="s">
        <v>965</v>
      </c>
      <c r="K416" s="3" t="s">
        <v>1014</v>
      </c>
      <c r="L416" s="3" t="s">
        <v>3841</v>
      </c>
      <c r="M416" s="3" t="s">
        <v>8752</v>
      </c>
    </row>
    <row r="417" spans="1:13">
      <c r="A417" s="8"/>
      <c r="B417" s="3" t="s">
        <v>638</v>
      </c>
      <c r="C417" s="3" t="s">
        <v>1218</v>
      </c>
      <c r="D417" s="7" t="s">
        <v>4414</v>
      </c>
      <c r="E417" s="3" t="s">
        <v>639</v>
      </c>
      <c r="F417" s="3" t="s">
        <v>637</v>
      </c>
      <c r="G417" s="3"/>
      <c r="J417" s="3" t="s">
        <v>965</v>
      </c>
      <c r="K417" s="3" t="s">
        <v>1014</v>
      </c>
      <c r="L417" s="3" t="s">
        <v>3841</v>
      </c>
      <c r="M417" s="3" t="s">
        <v>8753</v>
      </c>
    </row>
    <row r="418" spans="1:13">
      <c r="A418" s="8"/>
      <c r="B418" s="3" t="s">
        <v>642</v>
      </c>
      <c r="C418" s="3" t="s">
        <v>1221</v>
      </c>
      <c r="D418" s="7" t="s">
        <v>4415</v>
      </c>
      <c r="E418" s="3" t="s">
        <v>639</v>
      </c>
      <c r="F418" s="3" t="s">
        <v>637</v>
      </c>
      <c r="G418" s="3"/>
      <c r="J418" s="3" t="s">
        <v>965</v>
      </c>
      <c r="K418" s="3" t="s">
        <v>1014</v>
      </c>
      <c r="L418" s="3" t="s">
        <v>3841</v>
      </c>
      <c r="M418" s="3" t="s">
        <v>8754</v>
      </c>
    </row>
    <row r="419" spans="1:13">
      <c r="A419" s="8"/>
      <c r="B419" s="3" t="s">
        <v>671</v>
      </c>
      <c r="C419" s="3" t="s">
        <v>1119</v>
      </c>
      <c r="D419" s="7" t="s">
        <v>4409</v>
      </c>
      <c r="E419" s="3" t="s">
        <v>672</v>
      </c>
      <c r="F419" s="3" t="s">
        <v>670</v>
      </c>
      <c r="G419" s="3"/>
      <c r="J419" s="3" t="s">
        <v>965</v>
      </c>
      <c r="K419" s="3" t="s">
        <v>1014</v>
      </c>
      <c r="L419" s="3" t="s">
        <v>3841</v>
      </c>
      <c r="M419" s="3" t="s">
        <v>8776</v>
      </c>
    </row>
    <row r="420" spans="1:13">
      <c r="A420" s="8"/>
      <c r="B420" s="3" t="s">
        <v>673</v>
      </c>
      <c r="C420" s="3" t="s">
        <v>1350</v>
      </c>
      <c r="D420" s="7" t="s">
        <v>4419</v>
      </c>
      <c r="E420" s="3" t="s">
        <v>672</v>
      </c>
      <c r="F420" s="3" t="s">
        <v>670</v>
      </c>
      <c r="G420" s="3"/>
      <c r="J420" s="3" t="s">
        <v>965</v>
      </c>
      <c r="K420" s="3" t="s">
        <v>1014</v>
      </c>
      <c r="L420" s="3" t="s">
        <v>3841</v>
      </c>
      <c r="M420" s="3" t="s">
        <v>8777</v>
      </c>
    </row>
    <row r="421" spans="1:13">
      <c r="A421" s="8"/>
      <c r="B421" s="3" t="s">
        <v>674</v>
      </c>
      <c r="C421" s="3" t="s">
        <v>1016</v>
      </c>
      <c r="D421" s="7" t="s">
        <v>12272</v>
      </c>
      <c r="E421" s="3" t="s">
        <v>1017</v>
      </c>
      <c r="F421" s="3" t="s">
        <v>670</v>
      </c>
      <c r="G421" s="3"/>
      <c r="J421" s="3" t="s">
        <v>965</v>
      </c>
      <c r="K421" s="3" t="s">
        <v>1014</v>
      </c>
      <c r="L421" s="3" t="s">
        <v>3841</v>
      </c>
      <c r="M421" s="3" t="s">
        <v>8781</v>
      </c>
    </row>
    <row r="422" spans="1:13">
      <c r="A422" s="8"/>
      <c r="B422" s="3" t="s">
        <v>193</v>
      </c>
      <c r="C422" s="3" t="s">
        <v>1454</v>
      </c>
      <c r="D422" s="7" t="s">
        <v>4428</v>
      </c>
      <c r="E422" s="3" t="s">
        <v>1455</v>
      </c>
      <c r="F422" s="3" t="s">
        <v>191</v>
      </c>
      <c r="G422" s="3"/>
      <c r="J422" s="3" t="s">
        <v>965</v>
      </c>
      <c r="K422" s="3" t="s">
        <v>1014</v>
      </c>
      <c r="L422" s="3" t="s">
        <v>3841</v>
      </c>
      <c r="M422" s="3" t="s">
        <v>8782</v>
      </c>
    </row>
    <row r="423" spans="1:13">
      <c r="A423" s="8"/>
      <c r="B423" s="3" t="s">
        <v>437</v>
      </c>
      <c r="C423" s="3" t="s">
        <v>1015</v>
      </c>
      <c r="D423" s="7" t="s">
        <v>12273</v>
      </c>
      <c r="E423" s="3" t="s">
        <v>436</v>
      </c>
      <c r="F423" s="3" t="s">
        <v>435</v>
      </c>
      <c r="G423" s="3"/>
      <c r="J423" s="3" t="s">
        <v>965</v>
      </c>
      <c r="K423" s="3" t="s">
        <v>1014</v>
      </c>
      <c r="L423" s="3" t="s">
        <v>3841</v>
      </c>
      <c r="M423" s="3" t="s">
        <v>8786</v>
      </c>
    </row>
    <row r="424" spans="1:13">
      <c r="A424" s="8"/>
      <c r="B424" s="3" t="s">
        <v>439</v>
      </c>
      <c r="C424" s="3" t="s">
        <v>1130</v>
      </c>
      <c r="D424" s="7" t="s">
        <v>4412</v>
      </c>
      <c r="E424" s="3" t="s">
        <v>436</v>
      </c>
      <c r="F424" s="3" t="s">
        <v>435</v>
      </c>
      <c r="G424" s="3"/>
      <c r="J424" s="3" t="s">
        <v>965</v>
      </c>
      <c r="K424" s="3" t="s">
        <v>1014</v>
      </c>
      <c r="L424" s="3" t="s">
        <v>3841</v>
      </c>
      <c r="M424" s="3" t="s">
        <v>8787</v>
      </c>
    </row>
    <row r="425" spans="1:13">
      <c r="A425" s="8"/>
      <c r="B425" s="3" t="s">
        <v>442</v>
      </c>
      <c r="C425" s="3" t="s">
        <v>1451</v>
      </c>
      <c r="D425" s="7" t="s">
        <v>4426</v>
      </c>
      <c r="E425" s="3" t="s">
        <v>436</v>
      </c>
      <c r="F425" s="3" t="s">
        <v>435</v>
      </c>
      <c r="G425" s="3"/>
      <c r="J425" s="3" t="s">
        <v>965</v>
      </c>
      <c r="K425" s="3" t="s">
        <v>1014</v>
      </c>
      <c r="L425" s="3" t="s">
        <v>3841</v>
      </c>
      <c r="M425" s="3" t="s">
        <v>8788</v>
      </c>
    </row>
    <row r="426" spans="1:13">
      <c r="A426" s="8"/>
      <c r="B426" s="3" t="s">
        <v>443</v>
      </c>
      <c r="C426" s="3" t="s">
        <v>1487</v>
      </c>
      <c r="D426" s="7" t="s">
        <v>12275</v>
      </c>
      <c r="E426" s="3" t="s">
        <v>436</v>
      </c>
      <c r="F426" s="3" t="s">
        <v>435</v>
      </c>
      <c r="G426" s="3"/>
      <c r="J426" s="3" t="s">
        <v>965</v>
      </c>
      <c r="K426" s="3" t="s">
        <v>1014</v>
      </c>
      <c r="L426" s="3" t="s">
        <v>3841</v>
      </c>
      <c r="M426" s="3" t="s">
        <v>8789</v>
      </c>
    </row>
    <row r="427" spans="1:13">
      <c r="A427" s="8"/>
      <c r="B427" s="3" t="s">
        <v>444</v>
      </c>
      <c r="C427" s="3" t="s">
        <v>1488</v>
      </c>
      <c r="D427" s="7" t="s">
        <v>4431</v>
      </c>
      <c r="E427" s="3" t="s">
        <v>436</v>
      </c>
      <c r="F427" s="3" t="s">
        <v>435</v>
      </c>
      <c r="G427" s="3"/>
      <c r="J427" s="3" t="s">
        <v>965</v>
      </c>
      <c r="K427" s="3" t="s">
        <v>1014</v>
      </c>
      <c r="L427" s="3" t="s">
        <v>3841</v>
      </c>
      <c r="M427" s="3" t="s">
        <v>8790</v>
      </c>
    </row>
    <row r="428" spans="1:13">
      <c r="A428" s="8"/>
      <c r="B428" s="3" t="s">
        <v>192</v>
      </c>
      <c r="C428" s="3" t="s">
        <v>1452</v>
      </c>
      <c r="D428" s="7" t="s">
        <v>4427</v>
      </c>
      <c r="E428" s="3" t="s">
        <v>1453</v>
      </c>
      <c r="F428" s="3" t="s">
        <v>191</v>
      </c>
      <c r="G428" s="3"/>
      <c r="J428" s="3" t="s">
        <v>965</v>
      </c>
      <c r="K428" s="3" t="s">
        <v>1014</v>
      </c>
      <c r="L428" s="3" t="s">
        <v>3841</v>
      </c>
      <c r="M428" s="3" t="s">
        <v>8794</v>
      </c>
    </row>
    <row r="429" spans="1:13">
      <c r="A429" s="8"/>
      <c r="B429" s="3" t="s">
        <v>76</v>
      </c>
      <c r="C429" s="3" t="s">
        <v>1102</v>
      </c>
      <c r="D429" s="7" t="s">
        <v>7271</v>
      </c>
      <c r="E429" s="3" t="s">
        <v>1101</v>
      </c>
      <c r="F429" s="3" t="s">
        <v>3355</v>
      </c>
      <c r="G429" s="3"/>
      <c r="J429" s="3" t="s">
        <v>1872</v>
      </c>
      <c r="K429" s="3" t="s">
        <v>1014</v>
      </c>
      <c r="L429" s="3" t="s">
        <v>3841</v>
      </c>
      <c r="M429" s="3" t="s">
        <v>8815</v>
      </c>
    </row>
    <row r="430" spans="1:13">
      <c r="A430" s="8"/>
      <c r="B430" s="3" t="s">
        <v>76</v>
      </c>
      <c r="C430" s="3" t="s">
        <v>1102</v>
      </c>
      <c r="D430" s="7" t="s">
        <v>11782</v>
      </c>
      <c r="E430" s="3" t="s">
        <v>1101</v>
      </c>
      <c r="F430" s="3" t="s">
        <v>3356</v>
      </c>
      <c r="G430" s="3"/>
      <c r="J430" s="3" t="s">
        <v>965</v>
      </c>
      <c r="K430" s="3" t="s">
        <v>1014</v>
      </c>
      <c r="L430" s="3" t="s">
        <v>3841</v>
      </c>
      <c r="M430" s="3" t="s">
        <v>8816</v>
      </c>
    </row>
    <row r="431" spans="1:13">
      <c r="A431" s="8"/>
      <c r="B431" s="3" t="s">
        <v>77</v>
      </c>
      <c r="C431" s="3" t="s">
        <v>1103</v>
      </c>
      <c r="D431" s="7" t="s">
        <v>7272</v>
      </c>
      <c r="E431" s="3" t="s">
        <v>1104</v>
      </c>
      <c r="F431" s="3" t="s">
        <v>3355</v>
      </c>
      <c r="G431" s="3"/>
      <c r="J431" s="3" t="s">
        <v>1872</v>
      </c>
      <c r="K431" s="3" t="s">
        <v>1014</v>
      </c>
      <c r="L431" s="3" t="s">
        <v>3841</v>
      </c>
      <c r="M431" s="3" t="s">
        <v>8817</v>
      </c>
    </row>
    <row r="432" spans="1:13">
      <c r="A432" s="8"/>
      <c r="B432" s="3" t="s">
        <v>77</v>
      </c>
      <c r="C432" s="3" t="s">
        <v>1103</v>
      </c>
      <c r="D432" s="7" t="s">
        <v>11771</v>
      </c>
      <c r="E432" s="3" t="s">
        <v>1104</v>
      </c>
      <c r="F432" s="3" t="s">
        <v>3357</v>
      </c>
      <c r="G432" s="3"/>
      <c r="J432" s="3" t="s">
        <v>965</v>
      </c>
      <c r="K432" s="3" t="s">
        <v>1014</v>
      </c>
      <c r="L432" s="3" t="s">
        <v>3841</v>
      </c>
      <c r="M432" s="3" t="s">
        <v>8818</v>
      </c>
    </row>
    <row r="433" spans="1:13">
      <c r="A433" s="8"/>
      <c r="B433" s="3" t="s">
        <v>10</v>
      </c>
      <c r="C433" s="3" t="s">
        <v>1087</v>
      </c>
      <c r="D433" s="7" t="s">
        <v>11783</v>
      </c>
      <c r="E433" s="3" t="s">
        <v>7</v>
      </c>
      <c r="F433" s="3" t="s">
        <v>3340</v>
      </c>
      <c r="G433" s="3"/>
      <c r="J433" s="3" t="s">
        <v>965</v>
      </c>
      <c r="K433" s="3" t="s">
        <v>1014</v>
      </c>
      <c r="L433" s="3" t="s">
        <v>3841</v>
      </c>
      <c r="M433" s="3" t="s">
        <v>8824</v>
      </c>
    </row>
    <row r="434" spans="1:13">
      <c r="A434" s="8"/>
      <c r="B434" s="3" t="s">
        <v>10</v>
      </c>
      <c r="C434" s="3" t="s">
        <v>1087</v>
      </c>
      <c r="D434" s="7" t="s">
        <v>11784</v>
      </c>
      <c r="E434" s="3" t="s">
        <v>7</v>
      </c>
      <c r="G434" s="3"/>
      <c r="J434" s="3" t="s">
        <v>1872</v>
      </c>
      <c r="K434" s="3" t="s">
        <v>1014</v>
      </c>
      <c r="L434" s="3" t="s">
        <v>3841</v>
      </c>
      <c r="M434" s="3" t="s">
        <v>8825</v>
      </c>
    </row>
    <row r="435" spans="1:13">
      <c r="A435" s="8"/>
      <c r="B435" s="3" t="s">
        <v>11</v>
      </c>
      <c r="C435" s="3" t="s">
        <v>1088</v>
      </c>
      <c r="D435" s="7" t="s">
        <v>11785</v>
      </c>
      <c r="E435" s="3" t="s">
        <v>7</v>
      </c>
      <c r="F435" s="3" t="s">
        <v>3340</v>
      </c>
      <c r="G435" s="3"/>
      <c r="J435" s="3" t="s">
        <v>965</v>
      </c>
      <c r="K435" s="3" t="s">
        <v>1014</v>
      </c>
      <c r="L435" s="3" t="s">
        <v>3841</v>
      </c>
      <c r="M435" s="3" t="s">
        <v>8826</v>
      </c>
    </row>
    <row r="436" spans="1:13">
      <c r="A436" s="8"/>
      <c r="B436" s="3" t="s">
        <v>11</v>
      </c>
      <c r="C436" s="3" t="s">
        <v>1088</v>
      </c>
      <c r="D436" s="7" t="s">
        <v>11786</v>
      </c>
      <c r="E436" s="3" t="s">
        <v>7</v>
      </c>
      <c r="G436" s="3"/>
      <c r="J436" s="3" t="s">
        <v>1872</v>
      </c>
      <c r="K436" s="3" t="s">
        <v>1014</v>
      </c>
      <c r="L436" s="3" t="s">
        <v>3841</v>
      </c>
      <c r="M436" s="3" t="s">
        <v>8827</v>
      </c>
    </row>
    <row r="437" spans="1:13">
      <c r="A437" s="8"/>
      <c r="B437" s="3" t="s">
        <v>11778</v>
      </c>
      <c r="C437" s="3" t="s">
        <v>11777</v>
      </c>
      <c r="D437" s="7" t="s">
        <v>11779</v>
      </c>
      <c r="E437" s="3" t="s">
        <v>11270</v>
      </c>
      <c r="J437" s="3" t="s">
        <v>965</v>
      </c>
      <c r="K437" s="3" t="s">
        <v>1014</v>
      </c>
      <c r="L437" s="3" t="s">
        <v>3841</v>
      </c>
      <c r="M437" s="3" t="s">
        <v>8881</v>
      </c>
    </row>
    <row r="438" spans="1:13">
      <c r="A438" s="8"/>
      <c r="B438" s="3" t="s">
        <v>11775</v>
      </c>
      <c r="C438" s="3" t="s">
        <v>11774</v>
      </c>
      <c r="D438" s="7" t="s">
        <v>11776</v>
      </c>
      <c r="E438" s="3" t="s">
        <v>11270</v>
      </c>
      <c r="J438" s="3" t="s">
        <v>965</v>
      </c>
      <c r="K438" s="3" t="s">
        <v>1014</v>
      </c>
      <c r="L438" s="3" t="s">
        <v>3841</v>
      </c>
      <c r="M438" s="3" t="s">
        <v>8882</v>
      </c>
    </row>
    <row r="439" spans="1:13">
      <c r="A439" s="8"/>
      <c r="B439" s="3" t="s">
        <v>7241</v>
      </c>
      <c r="C439" s="3" t="s">
        <v>7242</v>
      </c>
      <c r="D439" s="7" t="s">
        <v>7244</v>
      </c>
      <c r="E439" s="3" t="s">
        <v>7243</v>
      </c>
      <c r="G439" s="3"/>
      <c r="J439" s="3" t="s">
        <v>965</v>
      </c>
      <c r="K439" s="3" t="s">
        <v>1014</v>
      </c>
      <c r="L439" s="3" t="s">
        <v>3841</v>
      </c>
      <c r="M439" s="3" t="s">
        <v>12694</v>
      </c>
    </row>
    <row r="440" spans="1:13">
      <c r="A440" s="8"/>
      <c r="B440" s="3" t="s">
        <v>647</v>
      </c>
      <c r="C440" s="3" t="s">
        <v>1422</v>
      </c>
      <c r="D440" s="7" t="s">
        <v>4423</v>
      </c>
      <c r="E440" s="3" t="s">
        <v>648</v>
      </c>
      <c r="F440" s="3" t="s">
        <v>646</v>
      </c>
      <c r="G440" s="3"/>
      <c r="J440" s="3" t="s">
        <v>965</v>
      </c>
      <c r="K440" s="3" t="s">
        <v>1014</v>
      </c>
      <c r="L440" s="3" t="s">
        <v>3841</v>
      </c>
      <c r="M440" s="3" t="s">
        <v>8943</v>
      </c>
    </row>
    <row r="441" spans="1:13">
      <c r="A441" s="8"/>
      <c r="B441" s="3" t="s">
        <v>1222</v>
      </c>
      <c r="C441" s="3" t="s">
        <v>1223</v>
      </c>
      <c r="D441" s="7" t="s">
        <v>4416</v>
      </c>
      <c r="E441" s="3" t="s">
        <v>25</v>
      </c>
      <c r="F441" s="3" t="s">
        <v>3236</v>
      </c>
      <c r="G441" s="3"/>
      <c r="J441" s="3" t="s">
        <v>965</v>
      </c>
      <c r="K441" s="3" t="s">
        <v>1014</v>
      </c>
      <c r="L441" s="3" t="s">
        <v>3841</v>
      </c>
      <c r="M441" s="3" t="s">
        <v>12702</v>
      </c>
    </row>
    <row r="442" spans="1:13">
      <c r="A442" s="8"/>
      <c r="B442" s="3" t="s">
        <v>186</v>
      </c>
      <c r="C442" s="3" t="s">
        <v>1349</v>
      </c>
      <c r="D442" s="7" t="s">
        <v>4418</v>
      </c>
      <c r="E442" s="3" t="s">
        <v>187</v>
      </c>
      <c r="F442" s="3" t="s">
        <v>185</v>
      </c>
      <c r="G442" s="3"/>
      <c r="J442" s="3" t="s">
        <v>965</v>
      </c>
      <c r="K442" s="3" t="s">
        <v>1014</v>
      </c>
      <c r="L442" s="3" t="s">
        <v>3841</v>
      </c>
      <c r="M442" s="3" t="s">
        <v>12703</v>
      </c>
    </row>
    <row r="443" spans="1:13">
      <c r="A443" s="8"/>
      <c r="B443" s="3" t="s">
        <v>23</v>
      </c>
      <c r="C443" s="3" t="s">
        <v>1398</v>
      </c>
      <c r="D443" s="7" t="s">
        <v>4422</v>
      </c>
      <c r="E443" s="3" t="s">
        <v>24</v>
      </c>
      <c r="F443" s="3" t="s">
        <v>22</v>
      </c>
      <c r="G443" s="3"/>
      <c r="H443" s="7"/>
      <c r="J443" s="3" t="s">
        <v>965</v>
      </c>
      <c r="K443" s="3" t="s">
        <v>1014</v>
      </c>
      <c r="L443" s="3" t="s">
        <v>3841</v>
      </c>
      <c r="M443" s="3" t="s">
        <v>8955</v>
      </c>
    </row>
    <row r="444" spans="1:13">
      <c r="A444" s="8"/>
      <c r="B444" s="3" t="s">
        <v>207</v>
      </c>
      <c r="C444" s="3" t="s">
        <v>1145</v>
      </c>
      <c r="D444" s="7" t="s">
        <v>4413</v>
      </c>
      <c r="E444" s="3" t="s">
        <v>205</v>
      </c>
      <c r="F444" s="3" t="s">
        <v>204</v>
      </c>
      <c r="G444" s="3"/>
      <c r="I444" s="10"/>
      <c r="J444" s="3" t="s">
        <v>965</v>
      </c>
      <c r="K444" s="3" t="s">
        <v>1014</v>
      </c>
      <c r="L444" s="3" t="s">
        <v>3841</v>
      </c>
      <c r="M444" s="3" t="s">
        <v>12708</v>
      </c>
    </row>
    <row r="445" spans="1:13">
      <c r="A445" s="8"/>
      <c r="B445" s="3" t="s">
        <v>209</v>
      </c>
      <c r="C445" s="3" t="s">
        <v>1456</v>
      </c>
      <c r="D445" s="7" t="s">
        <v>4429</v>
      </c>
      <c r="E445" s="3" t="s">
        <v>1457</v>
      </c>
      <c r="F445" s="3" t="s">
        <v>1951</v>
      </c>
      <c r="G445" s="3"/>
      <c r="J445" s="3" t="s">
        <v>965</v>
      </c>
      <c r="K445" s="3" t="s">
        <v>1014</v>
      </c>
      <c r="L445" s="3" t="s">
        <v>3841</v>
      </c>
      <c r="M445" s="3" t="s">
        <v>8967</v>
      </c>
    </row>
    <row r="446" spans="1:13">
      <c r="A446" s="8"/>
      <c r="B446" s="3" t="s">
        <v>1066</v>
      </c>
      <c r="C446" s="3" t="s">
        <v>1067</v>
      </c>
      <c r="D446" s="7" t="s">
        <v>12271</v>
      </c>
      <c r="E446" s="3" t="s">
        <v>8111</v>
      </c>
      <c r="G446" s="3"/>
      <c r="J446" s="3" t="s">
        <v>965</v>
      </c>
      <c r="K446" s="3" t="s">
        <v>1014</v>
      </c>
      <c r="L446" s="3" t="s">
        <v>3841</v>
      </c>
      <c r="M446" s="3" t="s">
        <v>8973</v>
      </c>
    </row>
    <row r="447" spans="1:13">
      <c r="A447" s="8"/>
      <c r="B447" s="3" t="s">
        <v>358</v>
      </c>
      <c r="C447" s="3" t="s">
        <v>1219</v>
      </c>
      <c r="D447" s="7" t="s">
        <v>12270</v>
      </c>
      <c r="E447" s="3" t="s">
        <v>359</v>
      </c>
      <c r="F447" s="3" t="s">
        <v>357</v>
      </c>
      <c r="G447" s="3"/>
      <c r="J447" s="3" t="s">
        <v>965</v>
      </c>
      <c r="K447" s="3" t="s">
        <v>1014</v>
      </c>
      <c r="L447" s="3" t="s">
        <v>3841</v>
      </c>
      <c r="M447" s="3" t="s">
        <v>8984</v>
      </c>
    </row>
    <row r="448" spans="1:13">
      <c r="A448" s="8"/>
      <c r="B448" s="3" t="s">
        <v>786</v>
      </c>
      <c r="C448" s="3" t="s">
        <v>1131</v>
      </c>
      <c r="D448" s="7" t="s">
        <v>12274</v>
      </c>
      <c r="E448" s="3" t="s">
        <v>787</v>
      </c>
      <c r="F448" s="3" t="s">
        <v>785</v>
      </c>
      <c r="G448" s="3"/>
      <c r="I448" s="10"/>
      <c r="J448" s="3" t="s">
        <v>965</v>
      </c>
      <c r="K448" s="3" t="s">
        <v>1014</v>
      </c>
      <c r="L448" s="3" t="s">
        <v>3841</v>
      </c>
      <c r="M448" s="3" t="s">
        <v>9144</v>
      </c>
    </row>
    <row r="449" spans="1:13">
      <c r="A449" s="8"/>
      <c r="B449" s="3" t="s">
        <v>0</v>
      </c>
      <c r="C449" s="3" t="s">
        <v>1132</v>
      </c>
      <c r="D449" s="7" t="s">
        <v>11505</v>
      </c>
      <c r="E449" s="3" t="s">
        <v>1</v>
      </c>
      <c r="F449" s="3" t="s">
        <v>7944</v>
      </c>
      <c r="G449" s="3"/>
      <c r="I449" s="10"/>
      <c r="J449" s="3" t="s">
        <v>965</v>
      </c>
      <c r="K449" s="3" t="s">
        <v>1014</v>
      </c>
      <c r="L449" s="3" t="s">
        <v>3841</v>
      </c>
      <c r="M449" s="3" t="s">
        <v>9156</v>
      </c>
    </row>
    <row r="450" spans="1:13">
      <c r="A450" s="8"/>
      <c r="C450" s="3" t="s">
        <v>12395</v>
      </c>
      <c r="D450" s="7" t="s">
        <v>7968</v>
      </c>
      <c r="E450" s="3" t="s">
        <v>2971</v>
      </c>
      <c r="F450" s="3" t="s">
        <v>3024</v>
      </c>
      <c r="G450" s="3"/>
      <c r="J450" s="3" t="s">
        <v>965</v>
      </c>
      <c r="K450" s="3" t="s">
        <v>994</v>
      </c>
      <c r="L450" s="3" t="s">
        <v>3841</v>
      </c>
      <c r="M450" s="3" t="s">
        <v>8397</v>
      </c>
    </row>
    <row r="451" spans="1:13">
      <c r="A451" s="8"/>
      <c r="B451" s="3" t="s">
        <v>991</v>
      </c>
      <c r="C451" s="3" t="s">
        <v>992</v>
      </c>
      <c r="D451" s="7" t="s">
        <v>7198</v>
      </c>
      <c r="E451" s="3" t="s">
        <v>993</v>
      </c>
      <c r="F451" s="3" t="s">
        <v>3100</v>
      </c>
      <c r="G451" s="3"/>
      <c r="J451" s="3" t="s">
        <v>965</v>
      </c>
      <c r="K451" s="3" t="s">
        <v>994</v>
      </c>
      <c r="L451" s="3" t="s">
        <v>3841</v>
      </c>
      <c r="M451" s="3" t="s">
        <v>12592</v>
      </c>
    </row>
    <row r="452" spans="1:13">
      <c r="A452" s="8"/>
      <c r="B452" s="3" t="s">
        <v>754</v>
      </c>
      <c r="C452" s="3" t="s">
        <v>1443</v>
      </c>
      <c r="D452" s="7" t="s">
        <v>4025</v>
      </c>
      <c r="E452" s="3" t="s">
        <v>755</v>
      </c>
      <c r="F452" s="11" t="s">
        <v>753</v>
      </c>
      <c r="G452" s="3"/>
      <c r="J452" s="3" t="s">
        <v>965</v>
      </c>
      <c r="K452" s="3" t="s">
        <v>994</v>
      </c>
      <c r="L452" s="3" t="s">
        <v>3841</v>
      </c>
      <c r="M452" s="3" t="s">
        <v>8592</v>
      </c>
    </row>
    <row r="453" spans="1:13">
      <c r="A453" s="8"/>
      <c r="B453" s="3" t="s">
        <v>231</v>
      </c>
      <c r="C453" s="3" t="s">
        <v>1489</v>
      </c>
      <c r="D453" s="7" t="s">
        <v>7967</v>
      </c>
      <c r="E453" s="3" t="s">
        <v>232</v>
      </c>
      <c r="F453" s="3" t="s">
        <v>1998</v>
      </c>
      <c r="G453" s="3"/>
      <c r="J453" s="3" t="s">
        <v>965</v>
      </c>
      <c r="K453" s="3" t="s">
        <v>994</v>
      </c>
      <c r="L453" s="3" t="s">
        <v>3841</v>
      </c>
      <c r="M453" s="3" t="s">
        <v>8644</v>
      </c>
    </row>
    <row r="454" spans="1:13">
      <c r="A454" s="8"/>
      <c r="B454" s="3" t="s">
        <v>3014</v>
      </c>
      <c r="C454" s="3" t="s">
        <v>3016</v>
      </c>
      <c r="D454" s="7" t="s">
        <v>7279</v>
      </c>
      <c r="E454" s="3" t="s">
        <v>3015</v>
      </c>
      <c r="F454" s="3" t="s">
        <v>3013</v>
      </c>
      <c r="G454" s="3"/>
      <c r="J454" s="3" t="s">
        <v>965</v>
      </c>
      <c r="K454" s="3" t="s">
        <v>994</v>
      </c>
      <c r="L454" s="3" t="s">
        <v>3841</v>
      </c>
      <c r="M454" s="3" t="s">
        <v>8798</v>
      </c>
    </row>
    <row r="455" spans="1:13">
      <c r="A455" s="8"/>
      <c r="B455" s="3" t="s">
        <v>49</v>
      </c>
      <c r="C455" s="3" t="s">
        <v>1089</v>
      </c>
      <c r="D455" s="7" t="s">
        <v>4023</v>
      </c>
      <c r="E455" s="3" t="s">
        <v>50</v>
      </c>
      <c r="F455" s="3" t="s">
        <v>48</v>
      </c>
      <c r="G455" s="3"/>
      <c r="J455" s="3" t="s">
        <v>965</v>
      </c>
      <c r="K455" s="3" t="s">
        <v>994</v>
      </c>
      <c r="L455" s="3" t="s">
        <v>3841</v>
      </c>
      <c r="M455" s="3" t="s">
        <v>8808</v>
      </c>
    </row>
    <row r="456" spans="1:13">
      <c r="A456" s="8"/>
      <c r="B456" s="3" t="s">
        <v>1281</v>
      </c>
      <c r="C456" s="3" t="s">
        <v>1282</v>
      </c>
      <c r="D456" s="7" t="s">
        <v>4024</v>
      </c>
      <c r="E456" s="3" t="s">
        <v>1283</v>
      </c>
      <c r="F456" s="3" t="s">
        <v>3288</v>
      </c>
      <c r="G456" s="3"/>
      <c r="J456" s="3" t="s">
        <v>965</v>
      </c>
      <c r="K456" s="3" t="s">
        <v>994</v>
      </c>
      <c r="L456" s="3" t="s">
        <v>3841</v>
      </c>
      <c r="M456" s="3" t="s">
        <v>8910</v>
      </c>
    </row>
    <row r="457" spans="1:13">
      <c r="A457" s="8"/>
      <c r="B457" s="3" t="s">
        <v>3079</v>
      </c>
      <c r="C457" s="3" t="s">
        <v>3134</v>
      </c>
      <c r="D457" s="7" t="s">
        <v>4026</v>
      </c>
      <c r="E457" s="3" t="s">
        <v>3135</v>
      </c>
      <c r="F457" s="3" t="s">
        <v>3045</v>
      </c>
      <c r="G457" s="3"/>
      <c r="J457" s="3" t="s">
        <v>1934</v>
      </c>
      <c r="K457" s="3" t="s">
        <v>994</v>
      </c>
      <c r="L457" s="3" t="s">
        <v>3841</v>
      </c>
      <c r="M457" s="3" t="s">
        <v>8939</v>
      </c>
    </row>
    <row r="458" spans="1:13">
      <c r="A458" s="8"/>
      <c r="B458" s="3" t="s">
        <v>900</v>
      </c>
      <c r="C458" s="3" t="s">
        <v>1847</v>
      </c>
      <c r="D458" s="7" t="s">
        <v>4027</v>
      </c>
      <c r="E458" s="3" t="s">
        <v>901</v>
      </c>
      <c r="F458" s="3" t="s">
        <v>899</v>
      </c>
      <c r="G458" s="3"/>
      <c r="J458" s="3" t="s">
        <v>965</v>
      </c>
      <c r="K458" s="3" t="s">
        <v>994</v>
      </c>
      <c r="L458" s="3" t="s">
        <v>3841</v>
      </c>
      <c r="M458" s="3" t="s">
        <v>9077</v>
      </c>
    </row>
    <row r="459" spans="1:13">
      <c r="A459" s="8"/>
      <c r="B459" s="3" t="s">
        <v>8094</v>
      </c>
      <c r="C459" s="3" t="s">
        <v>8095</v>
      </c>
      <c r="D459" s="7" t="s">
        <v>8101</v>
      </c>
      <c r="E459" s="3" t="s">
        <v>8096</v>
      </c>
      <c r="F459" s="11" t="s">
        <v>3113</v>
      </c>
      <c r="G459" s="3"/>
      <c r="J459" s="3" t="s">
        <v>965</v>
      </c>
      <c r="K459" s="3" t="s">
        <v>995</v>
      </c>
      <c r="L459" s="3" t="s">
        <v>3841</v>
      </c>
      <c r="M459" s="3" t="s">
        <v>12561</v>
      </c>
    </row>
    <row r="460" spans="1:13">
      <c r="A460" s="8"/>
      <c r="B460" s="3" t="s">
        <v>879</v>
      </c>
      <c r="C460" s="3" t="s">
        <v>1483</v>
      </c>
      <c r="D460" s="7" t="s">
        <v>7203</v>
      </c>
      <c r="E460" s="3" t="s">
        <v>875</v>
      </c>
      <c r="F460" s="3" t="s">
        <v>874</v>
      </c>
      <c r="G460" s="3"/>
      <c r="J460" s="3" t="s">
        <v>965</v>
      </c>
      <c r="K460" s="3" t="s">
        <v>995</v>
      </c>
      <c r="L460" s="3" t="s">
        <v>3841</v>
      </c>
      <c r="M460" s="3" t="s">
        <v>8653</v>
      </c>
    </row>
    <row r="461" spans="1:13">
      <c r="A461" s="8"/>
      <c r="B461" s="3" t="s">
        <v>545</v>
      </c>
      <c r="C461" s="3" t="s">
        <v>1361</v>
      </c>
      <c r="D461" s="7" t="s">
        <v>7210</v>
      </c>
      <c r="E461" s="3" t="s">
        <v>546</v>
      </c>
      <c r="G461" s="3"/>
      <c r="J461" s="3" t="s">
        <v>1872</v>
      </c>
      <c r="K461" s="3" t="s">
        <v>995</v>
      </c>
      <c r="L461" s="3" t="s">
        <v>3841</v>
      </c>
      <c r="M461" s="3" t="s">
        <v>8660</v>
      </c>
    </row>
    <row r="462" spans="1:13">
      <c r="A462" s="8"/>
      <c r="B462" s="3" t="s">
        <v>545</v>
      </c>
      <c r="C462" s="3" t="s">
        <v>1361</v>
      </c>
      <c r="D462" s="7" t="s">
        <v>4325</v>
      </c>
      <c r="E462" s="3" t="s">
        <v>546</v>
      </c>
      <c r="F462" s="3" t="s">
        <v>544</v>
      </c>
      <c r="G462" s="3"/>
      <c r="J462" s="3" t="s">
        <v>965</v>
      </c>
      <c r="K462" s="3" t="s">
        <v>995</v>
      </c>
      <c r="L462" s="3" t="s">
        <v>3841</v>
      </c>
      <c r="M462" s="3" t="s">
        <v>8661</v>
      </c>
    </row>
    <row r="463" spans="1:13">
      <c r="A463" s="8"/>
      <c r="B463" s="3" t="s">
        <v>121</v>
      </c>
      <c r="C463" s="3" t="s">
        <v>1606</v>
      </c>
      <c r="D463" s="7" t="s">
        <v>4327</v>
      </c>
      <c r="E463" s="3" t="s">
        <v>122</v>
      </c>
      <c r="F463" s="3" t="s">
        <v>120</v>
      </c>
      <c r="G463" s="3"/>
      <c r="J463" s="3" t="s">
        <v>965</v>
      </c>
      <c r="K463" s="3" t="s">
        <v>995</v>
      </c>
      <c r="L463" s="3" t="s">
        <v>3841</v>
      </c>
      <c r="M463" s="3" t="s">
        <v>12675</v>
      </c>
    </row>
    <row r="464" spans="1:13">
      <c r="A464" s="8"/>
      <c r="B464" s="3" t="s">
        <v>8098</v>
      </c>
      <c r="C464" s="3" t="s">
        <v>8099</v>
      </c>
      <c r="D464" s="7" t="s">
        <v>8097</v>
      </c>
      <c r="E464" s="3" t="s">
        <v>8100</v>
      </c>
      <c r="G464" s="3"/>
      <c r="J464" s="3" t="s">
        <v>965</v>
      </c>
      <c r="K464" s="3" t="s">
        <v>995</v>
      </c>
      <c r="L464" s="3" t="s">
        <v>3841</v>
      </c>
      <c r="M464" s="3" t="s">
        <v>8692</v>
      </c>
    </row>
    <row r="465" spans="1:13">
      <c r="A465" s="8"/>
      <c r="B465" s="3" t="s">
        <v>1604</v>
      </c>
      <c r="C465" s="3" t="s">
        <v>3375</v>
      </c>
      <c r="D465" s="7" t="s">
        <v>7206</v>
      </c>
      <c r="E465" s="3" t="s">
        <v>1605</v>
      </c>
      <c r="F465" s="11" t="s">
        <v>3320</v>
      </c>
      <c r="G465" s="3"/>
      <c r="J465" s="3" t="s">
        <v>965</v>
      </c>
      <c r="K465" s="3" t="s">
        <v>995</v>
      </c>
      <c r="L465" s="3" t="s">
        <v>3841</v>
      </c>
      <c r="M465" s="3" t="s">
        <v>8720</v>
      </c>
    </row>
    <row r="466" spans="1:13">
      <c r="A466" s="8"/>
      <c r="B466" s="3" t="s">
        <v>1604</v>
      </c>
      <c r="C466" s="3" t="s">
        <v>3375</v>
      </c>
      <c r="D466" s="7" t="s">
        <v>4326</v>
      </c>
      <c r="E466" s="3" t="s">
        <v>1605</v>
      </c>
      <c r="F466" s="11"/>
      <c r="G466" s="3"/>
      <c r="J466" s="3" t="s">
        <v>1872</v>
      </c>
      <c r="K466" s="3" t="s">
        <v>995</v>
      </c>
      <c r="L466" s="3" t="s">
        <v>3841</v>
      </c>
      <c r="M466" s="3" t="s">
        <v>8721</v>
      </c>
    </row>
    <row r="467" spans="1:13">
      <c r="A467" s="8"/>
      <c r="B467" s="3" t="s">
        <v>1604</v>
      </c>
      <c r="C467" s="3" t="s">
        <v>2965</v>
      </c>
      <c r="D467" s="7" t="s">
        <v>7205</v>
      </c>
      <c r="E467" s="3" t="s">
        <v>1605</v>
      </c>
      <c r="F467" s="3" t="s">
        <v>3320</v>
      </c>
      <c r="G467" s="3"/>
      <c r="J467" s="3" t="s">
        <v>965</v>
      </c>
      <c r="K467" s="3" t="s">
        <v>995</v>
      </c>
      <c r="L467" s="3" t="s">
        <v>3841</v>
      </c>
      <c r="M467" s="3" t="s">
        <v>8722</v>
      </c>
    </row>
    <row r="468" spans="1:13">
      <c r="A468" s="8"/>
      <c r="B468" s="3" t="s">
        <v>1604</v>
      </c>
      <c r="C468" s="3" t="s">
        <v>2965</v>
      </c>
      <c r="D468" s="7" t="s">
        <v>7207</v>
      </c>
      <c r="E468" s="3" t="s">
        <v>1605</v>
      </c>
      <c r="G468" s="3"/>
      <c r="J468" s="3" t="s">
        <v>1872</v>
      </c>
      <c r="K468" s="3" t="s">
        <v>995</v>
      </c>
      <c r="L468" s="3" t="s">
        <v>3841</v>
      </c>
      <c r="M468" s="3" t="s">
        <v>8723</v>
      </c>
    </row>
    <row r="469" spans="1:13">
      <c r="A469" s="8"/>
      <c r="B469" s="3" t="s">
        <v>996</v>
      </c>
      <c r="C469" s="3" t="s">
        <v>997</v>
      </c>
      <c r="D469" s="7" t="s">
        <v>7199</v>
      </c>
      <c r="E469" s="3" t="s">
        <v>998</v>
      </c>
      <c r="F469" s="3" t="s">
        <v>3320</v>
      </c>
      <c r="G469" s="3"/>
      <c r="J469" s="3" t="s">
        <v>965</v>
      </c>
      <c r="K469" s="3" t="s">
        <v>995</v>
      </c>
      <c r="L469" s="3" t="s">
        <v>3841</v>
      </c>
      <c r="M469" s="3" t="s">
        <v>8738</v>
      </c>
    </row>
    <row r="470" spans="1:13">
      <c r="A470" s="8"/>
      <c r="B470" s="3" t="s">
        <v>996</v>
      </c>
      <c r="C470" s="3" t="s">
        <v>997</v>
      </c>
      <c r="D470" s="7" t="s">
        <v>4321</v>
      </c>
      <c r="E470" s="3" t="s">
        <v>998</v>
      </c>
      <c r="G470" s="3"/>
      <c r="J470" s="3" t="s">
        <v>1872</v>
      </c>
      <c r="K470" s="3" t="s">
        <v>995</v>
      </c>
      <c r="L470" s="3" t="s">
        <v>3841</v>
      </c>
      <c r="M470" s="3" t="s">
        <v>8739</v>
      </c>
    </row>
    <row r="471" spans="1:13">
      <c r="A471" s="8"/>
      <c r="B471" s="3" t="s">
        <v>8090</v>
      </c>
      <c r="C471" s="3" t="s">
        <v>8091</v>
      </c>
      <c r="D471" s="7" t="s">
        <v>8088</v>
      </c>
      <c r="E471" s="3" t="s">
        <v>8089</v>
      </c>
      <c r="F471" s="3" t="s">
        <v>3210</v>
      </c>
      <c r="G471" s="3"/>
      <c r="J471" s="3" t="s">
        <v>1872</v>
      </c>
      <c r="K471" s="3" t="s">
        <v>995</v>
      </c>
      <c r="L471" s="3" t="s">
        <v>3841</v>
      </c>
      <c r="M471" s="3" t="s">
        <v>8761</v>
      </c>
    </row>
    <row r="472" spans="1:13">
      <c r="A472" s="8"/>
      <c r="B472" s="3" t="s">
        <v>906</v>
      </c>
      <c r="C472" s="3" t="s">
        <v>1012</v>
      </c>
      <c r="D472" s="7" t="s">
        <v>7202</v>
      </c>
      <c r="E472" s="3" t="s">
        <v>8092</v>
      </c>
      <c r="F472" s="3" t="s">
        <v>905</v>
      </c>
      <c r="G472" s="3"/>
      <c r="J472" s="3" t="s">
        <v>965</v>
      </c>
      <c r="K472" s="3" t="s">
        <v>995</v>
      </c>
      <c r="L472" s="3" t="s">
        <v>3841</v>
      </c>
      <c r="M472" s="3" t="s">
        <v>8799</v>
      </c>
    </row>
    <row r="473" spans="1:13">
      <c r="A473" s="8"/>
      <c r="B473" s="3" t="s">
        <v>906</v>
      </c>
      <c r="C473" s="3" t="s">
        <v>1012</v>
      </c>
      <c r="D473" s="7" t="s">
        <v>7201</v>
      </c>
      <c r="E473" s="3" t="s">
        <v>8092</v>
      </c>
      <c r="G473" s="3"/>
      <c r="J473" s="3" t="s">
        <v>1872</v>
      </c>
      <c r="K473" s="3" t="s">
        <v>995</v>
      </c>
      <c r="L473" s="3" t="s">
        <v>3841</v>
      </c>
      <c r="M473" s="3" t="s">
        <v>8800</v>
      </c>
    </row>
    <row r="474" spans="1:13">
      <c r="A474" s="8"/>
      <c r="B474" s="3" t="s">
        <v>907</v>
      </c>
      <c r="C474" s="3" t="s">
        <v>1012</v>
      </c>
      <c r="D474" s="7" t="s">
        <v>7209</v>
      </c>
      <c r="E474" s="3" t="s">
        <v>8092</v>
      </c>
      <c r="G474" s="3"/>
      <c r="J474" s="3" t="s">
        <v>1872</v>
      </c>
      <c r="K474" s="3" t="s">
        <v>995</v>
      </c>
      <c r="L474" s="3" t="s">
        <v>3841</v>
      </c>
      <c r="M474" s="3" t="s">
        <v>8801</v>
      </c>
    </row>
    <row r="475" spans="1:13">
      <c r="A475" s="8"/>
      <c r="B475" s="3" t="s">
        <v>907</v>
      </c>
      <c r="C475" s="3" t="s">
        <v>1012</v>
      </c>
      <c r="D475" s="7" t="s">
        <v>7208</v>
      </c>
      <c r="E475" s="3" t="s">
        <v>8093</v>
      </c>
      <c r="F475" s="3" t="s">
        <v>905</v>
      </c>
      <c r="G475" s="9"/>
      <c r="J475" s="3" t="s">
        <v>965</v>
      </c>
      <c r="K475" s="3" t="s">
        <v>995</v>
      </c>
      <c r="L475" s="3" t="s">
        <v>3841</v>
      </c>
      <c r="M475" s="3" t="s">
        <v>8802</v>
      </c>
    </row>
    <row r="476" spans="1:13">
      <c r="A476" s="8"/>
      <c r="B476" s="3" t="s">
        <v>1001</v>
      </c>
      <c r="C476" s="3" t="s">
        <v>1002</v>
      </c>
      <c r="D476" s="7" t="s">
        <v>4322</v>
      </c>
      <c r="E476" s="3" t="s">
        <v>1003</v>
      </c>
      <c r="G476" s="3"/>
      <c r="J476" s="3" t="s">
        <v>965</v>
      </c>
      <c r="K476" s="3" t="s">
        <v>995</v>
      </c>
      <c r="L476" s="3" t="s">
        <v>3841</v>
      </c>
      <c r="M476" s="3" t="s">
        <v>8861</v>
      </c>
    </row>
    <row r="477" spans="1:13">
      <c r="A477" s="8"/>
      <c r="B477" s="3" t="s">
        <v>7248</v>
      </c>
      <c r="C477" s="3" t="s">
        <v>12437</v>
      </c>
      <c r="D477" s="7" t="s">
        <v>7249</v>
      </c>
      <c r="E477" s="3" t="s">
        <v>8087</v>
      </c>
      <c r="G477" s="3"/>
      <c r="J477" s="3" t="s">
        <v>965</v>
      </c>
      <c r="K477" s="3" t="s">
        <v>995</v>
      </c>
      <c r="L477" s="3" t="s">
        <v>3841</v>
      </c>
      <c r="M477" s="3" t="s">
        <v>12693</v>
      </c>
    </row>
    <row r="478" spans="1:13">
      <c r="A478" s="8"/>
      <c r="B478" s="3" t="s">
        <v>361</v>
      </c>
      <c r="C478" s="3" t="s">
        <v>1302</v>
      </c>
      <c r="D478" s="7" t="s">
        <v>7204</v>
      </c>
      <c r="E478" s="3" t="s">
        <v>362</v>
      </c>
      <c r="F478" s="3" t="s">
        <v>360</v>
      </c>
      <c r="G478" s="3"/>
      <c r="J478" s="3" t="s">
        <v>1872</v>
      </c>
      <c r="K478" s="3" t="s">
        <v>995</v>
      </c>
      <c r="L478" s="3" t="s">
        <v>3841</v>
      </c>
      <c r="M478" s="3" t="s">
        <v>8931</v>
      </c>
    </row>
    <row r="479" spans="1:13">
      <c r="A479" s="8"/>
      <c r="B479" s="3" t="s">
        <v>361</v>
      </c>
      <c r="C479" s="3" t="s">
        <v>1302</v>
      </c>
      <c r="D479" s="7" t="s">
        <v>4324</v>
      </c>
      <c r="E479" s="3" t="s">
        <v>362</v>
      </c>
      <c r="F479" s="3" t="s">
        <v>360</v>
      </c>
      <c r="G479" s="3"/>
      <c r="J479" s="3" t="s">
        <v>965</v>
      </c>
      <c r="K479" s="3" t="s">
        <v>995</v>
      </c>
      <c r="L479" s="3" t="s">
        <v>3841</v>
      </c>
      <c r="M479" s="3" t="s">
        <v>12698</v>
      </c>
    </row>
    <row r="480" spans="1:13">
      <c r="A480" s="8"/>
      <c r="B480" s="3" t="s">
        <v>3074</v>
      </c>
      <c r="C480" s="3" t="s">
        <v>3075</v>
      </c>
      <c r="D480" s="7" t="s">
        <v>4320</v>
      </c>
      <c r="E480" s="3" t="s">
        <v>1554</v>
      </c>
      <c r="G480" s="3"/>
      <c r="J480" s="3" t="s">
        <v>965</v>
      </c>
      <c r="K480" s="3" t="s">
        <v>995</v>
      </c>
      <c r="L480" s="3" t="s">
        <v>3841</v>
      </c>
      <c r="M480" s="3" t="s">
        <v>12709</v>
      </c>
    </row>
    <row r="481" spans="1:13">
      <c r="A481" s="8"/>
      <c r="B481" s="3" t="s">
        <v>3074</v>
      </c>
      <c r="C481" s="3" t="s">
        <v>3075</v>
      </c>
      <c r="D481" s="7" t="s">
        <v>7200</v>
      </c>
      <c r="E481" s="3" t="s">
        <v>3076</v>
      </c>
      <c r="F481" s="3" t="s">
        <v>3077</v>
      </c>
      <c r="G481" s="3"/>
      <c r="J481" s="3" t="s">
        <v>965</v>
      </c>
      <c r="K481" s="3" t="s">
        <v>995</v>
      </c>
      <c r="L481" s="3" t="s">
        <v>3841</v>
      </c>
      <c r="M481" s="3" t="s">
        <v>8976</v>
      </c>
    </row>
    <row r="482" spans="1:13">
      <c r="A482" s="8"/>
      <c r="B482" s="3" t="s">
        <v>821</v>
      </c>
      <c r="C482" s="3" t="s">
        <v>1052</v>
      </c>
      <c r="D482" s="7" t="s">
        <v>4323</v>
      </c>
      <c r="E482" s="3" t="s">
        <v>822</v>
      </c>
      <c r="F482" s="11" t="s">
        <v>820</v>
      </c>
      <c r="G482" s="3"/>
      <c r="J482" s="3" t="s">
        <v>965</v>
      </c>
      <c r="K482" s="3" t="s">
        <v>995</v>
      </c>
      <c r="L482" s="3" t="s">
        <v>3841</v>
      </c>
      <c r="M482" s="3" t="s">
        <v>9150</v>
      </c>
    </row>
    <row r="483" spans="1:13">
      <c r="A483" s="8"/>
      <c r="B483" s="3" t="s">
        <v>821</v>
      </c>
      <c r="C483" s="3" t="s">
        <v>1052</v>
      </c>
      <c r="D483" s="7" t="s">
        <v>7215</v>
      </c>
      <c r="E483" s="3" t="s">
        <v>822</v>
      </c>
      <c r="G483" s="3"/>
      <c r="J483" s="3" t="s">
        <v>1872</v>
      </c>
      <c r="K483" s="3" t="s">
        <v>995</v>
      </c>
      <c r="L483" s="3" t="s">
        <v>3841</v>
      </c>
      <c r="M483" s="3" t="s">
        <v>9151</v>
      </c>
    </row>
    <row r="484" spans="1:13">
      <c r="A484" s="8"/>
      <c r="B484" s="3" t="s">
        <v>151</v>
      </c>
      <c r="C484" s="3" t="s">
        <v>1677</v>
      </c>
      <c r="D484" s="7" t="s">
        <v>4067</v>
      </c>
      <c r="E484" s="3" t="s">
        <v>152</v>
      </c>
      <c r="F484" s="3" t="s">
        <v>150</v>
      </c>
      <c r="G484" s="3"/>
      <c r="J484" s="3" t="s">
        <v>1872</v>
      </c>
      <c r="K484" s="3" t="s">
        <v>1543</v>
      </c>
      <c r="L484" s="3" t="s">
        <v>3841</v>
      </c>
      <c r="M484" s="3" t="s">
        <v>12630</v>
      </c>
    </row>
    <row r="485" spans="1:13">
      <c r="A485" s="8"/>
      <c r="B485" s="3" t="s">
        <v>3034</v>
      </c>
      <c r="C485" s="3" t="s">
        <v>3036</v>
      </c>
      <c r="D485" s="7" t="s">
        <v>4064</v>
      </c>
      <c r="E485" s="3" t="s">
        <v>3035</v>
      </c>
      <c r="F485" s="3" t="s">
        <v>3033</v>
      </c>
      <c r="G485" s="3"/>
      <c r="J485" s="3" t="s">
        <v>965</v>
      </c>
      <c r="K485" s="3" t="s">
        <v>1543</v>
      </c>
      <c r="L485" s="3" t="s">
        <v>3841</v>
      </c>
      <c r="M485" s="3" t="s">
        <v>8611</v>
      </c>
    </row>
    <row r="486" spans="1:13">
      <c r="A486" s="8"/>
      <c r="B486" s="3" t="s">
        <v>202</v>
      </c>
      <c r="C486" s="3" t="s">
        <v>1542</v>
      </c>
      <c r="D486" s="7" t="s">
        <v>4028</v>
      </c>
      <c r="E486" s="3" t="s">
        <v>203</v>
      </c>
      <c r="F486" s="3" t="s">
        <v>1870</v>
      </c>
      <c r="G486" s="3"/>
      <c r="J486" s="3" t="s">
        <v>1872</v>
      </c>
      <c r="K486" s="3" t="s">
        <v>1543</v>
      </c>
      <c r="L486" s="3" t="s">
        <v>3841</v>
      </c>
      <c r="M486" s="3" t="s">
        <v>9085</v>
      </c>
    </row>
    <row r="487" spans="1:13">
      <c r="A487" s="8"/>
      <c r="B487" s="3" t="s">
        <v>202</v>
      </c>
      <c r="C487" s="3" t="s">
        <v>1542</v>
      </c>
      <c r="D487" s="7" t="s">
        <v>4029</v>
      </c>
      <c r="E487" s="3" t="s">
        <v>203</v>
      </c>
      <c r="F487" s="3" t="s">
        <v>1871</v>
      </c>
      <c r="G487" s="3"/>
      <c r="J487" s="3" t="s">
        <v>965</v>
      </c>
      <c r="K487" s="3" t="s">
        <v>1543</v>
      </c>
      <c r="L487" s="3" t="s">
        <v>3841</v>
      </c>
      <c r="M487" s="3" t="s">
        <v>9086</v>
      </c>
    </row>
    <row r="488" spans="1:13">
      <c r="A488" s="8"/>
      <c r="B488" s="3" t="s">
        <v>494</v>
      </c>
      <c r="C488" s="3" t="s">
        <v>1654</v>
      </c>
      <c r="D488" s="7" t="s">
        <v>4050</v>
      </c>
      <c r="E488" s="3" t="s">
        <v>495</v>
      </c>
      <c r="F488" s="3" t="s">
        <v>1877</v>
      </c>
      <c r="G488" s="3"/>
      <c r="H488" s="7"/>
      <c r="J488" s="3" t="s">
        <v>1872</v>
      </c>
      <c r="K488" s="3" t="s">
        <v>1543</v>
      </c>
      <c r="L488" s="3" t="s">
        <v>3841</v>
      </c>
      <c r="M488" s="3" t="s">
        <v>9087</v>
      </c>
    </row>
    <row r="489" spans="1:13">
      <c r="A489" s="8"/>
      <c r="B489" s="3" t="s">
        <v>494</v>
      </c>
      <c r="C489" s="3" t="s">
        <v>1654</v>
      </c>
      <c r="D489" s="7" t="s">
        <v>4051</v>
      </c>
      <c r="E489" s="3" t="s">
        <v>495</v>
      </c>
      <c r="F489" s="3" t="s">
        <v>1878</v>
      </c>
      <c r="G489" s="3"/>
      <c r="H489" s="7"/>
      <c r="J489" s="3" t="s">
        <v>965</v>
      </c>
      <c r="K489" s="3" t="s">
        <v>1543</v>
      </c>
      <c r="L489" s="3" t="s">
        <v>3841</v>
      </c>
      <c r="M489" s="3" t="s">
        <v>9088</v>
      </c>
    </row>
    <row r="490" spans="1:13">
      <c r="A490" s="8"/>
      <c r="B490" s="3" t="s">
        <v>845</v>
      </c>
      <c r="C490" s="3" t="s">
        <v>1657</v>
      </c>
      <c r="D490" s="7" t="s">
        <v>4056</v>
      </c>
      <c r="E490" s="3" t="s">
        <v>846</v>
      </c>
      <c r="F490" s="3" t="s">
        <v>1883</v>
      </c>
      <c r="G490" s="3"/>
      <c r="J490" s="3" t="s">
        <v>1872</v>
      </c>
      <c r="K490" s="3" t="s">
        <v>1543</v>
      </c>
      <c r="L490" s="3" t="s">
        <v>3841</v>
      </c>
      <c r="M490" s="3" t="s">
        <v>9089</v>
      </c>
    </row>
    <row r="491" spans="1:13">
      <c r="A491" s="8"/>
      <c r="B491" s="3" t="s">
        <v>845</v>
      </c>
      <c r="C491" s="3" t="s">
        <v>1657</v>
      </c>
      <c r="D491" s="7" t="s">
        <v>4057</v>
      </c>
      <c r="E491" s="3" t="s">
        <v>846</v>
      </c>
      <c r="F491" s="3" t="s">
        <v>1884</v>
      </c>
      <c r="G491" s="3"/>
      <c r="J491" s="3" t="s">
        <v>965</v>
      </c>
      <c r="K491" s="3" t="s">
        <v>1543</v>
      </c>
      <c r="L491" s="3" t="s">
        <v>3841</v>
      </c>
      <c r="M491" s="3" t="s">
        <v>9090</v>
      </c>
    </row>
    <row r="492" spans="1:13">
      <c r="A492" s="8"/>
      <c r="B492" s="3" t="s">
        <v>847</v>
      </c>
      <c r="C492" s="3" t="s">
        <v>1848</v>
      </c>
      <c r="D492" s="7" t="s">
        <v>4074</v>
      </c>
      <c r="E492" s="3" t="s">
        <v>846</v>
      </c>
      <c r="F492" s="3" t="s">
        <v>1883</v>
      </c>
      <c r="G492" s="3"/>
      <c r="J492" s="3" t="s">
        <v>1872</v>
      </c>
      <c r="K492" s="3" t="s">
        <v>1543</v>
      </c>
      <c r="L492" s="3" t="s">
        <v>3841</v>
      </c>
      <c r="M492" s="3" t="s">
        <v>9091</v>
      </c>
    </row>
    <row r="493" spans="1:13">
      <c r="A493" s="8"/>
      <c r="B493" s="3" t="s">
        <v>847</v>
      </c>
      <c r="C493" s="3" t="s">
        <v>1848</v>
      </c>
      <c r="D493" s="7" t="s">
        <v>4075</v>
      </c>
      <c r="E493" s="3" t="s">
        <v>846</v>
      </c>
      <c r="F493" s="3" t="s">
        <v>1884</v>
      </c>
      <c r="G493" s="3"/>
      <c r="J493" s="3" t="s">
        <v>965</v>
      </c>
      <c r="K493" s="3" t="s">
        <v>1543</v>
      </c>
      <c r="L493" s="3" t="s">
        <v>3841</v>
      </c>
      <c r="M493" s="3" t="s">
        <v>9092</v>
      </c>
    </row>
    <row r="494" spans="1:13">
      <c r="A494" s="8"/>
      <c r="B494" s="3" t="s">
        <v>711</v>
      </c>
      <c r="C494" s="3" t="s">
        <v>1784</v>
      </c>
      <c r="D494" s="7" t="s">
        <v>4070</v>
      </c>
      <c r="E494" s="3" t="s">
        <v>1785</v>
      </c>
      <c r="F494" s="3" t="s">
        <v>1889</v>
      </c>
      <c r="J494" s="3" t="s">
        <v>965</v>
      </c>
      <c r="K494" s="3" t="s">
        <v>1543</v>
      </c>
      <c r="L494" s="3" t="s">
        <v>3841</v>
      </c>
      <c r="M494" s="3" t="s">
        <v>9093</v>
      </c>
    </row>
    <row r="495" spans="1:13">
      <c r="A495" s="8"/>
      <c r="B495" s="3" t="s">
        <v>711</v>
      </c>
      <c r="C495" s="3" t="s">
        <v>1784</v>
      </c>
      <c r="D495" s="7" t="s">
        <v>4071</v>
      </c>
      <c r="E495" s="3" t="s">
        <v>1785</v>
      </c>
      <c r="F495" s="3" t="s">
        <v>1890</v>
      </c>
      <c r="G495" s="3"/>
      <c r="J495" s="3" t="s">
        <v>1872</v>
      </c>
      <c r="K495" s="3" t="s">
        <v>1543</v>
      </c>
      <c r="L495" s="3" t="s">
        <v>3841</v>
      </c>
      <c r="M495" s="3" t="s">
        <v>9094</v>
      </c>
    </row>
    <row r="496" spans="1:13">
      <c r="A496" s="8"/>
      <c r="B496" s="3" t="s">
        <v>133</v>
      </c>
      <c r="C496" s="3" t="s">
        <v>1649</v>
      </c>
      <c r="D496" s="7" t="s">
        <v>4040</v>
      </c>
      <c r="E496" s="3" t="s">
        <v>134</v>
      </c>
      <c r="F496" s="3" t="s">
        <v>132</v>
      </c>
      <c r="G496" s="3"/>
      <c r="J496" s="3" t="s">
        <v>965</v>
      </c>
      <c r="K496" s="3" t="s">
        <v>1543</v>
      </c>
      <c r="L496" s="3" t="s">
        <v>3841</v>
      </c>
      <c r="M496" s="3" t="s">
        <v>9095</v>
      </c>
    </row>
    <row r="497" spans="1:13">
      <c r="A497" s="8"/>
      <c r="B497" s="3" t="s">
        <v>133</v>
      </c>
      <c r="C497" s="3" t="s">
        <v>1649</v>
      </c>
      <c r="D497" s="7" t="s">
        <v>4041</v>
      </c>
      <c r="E497" s="3" t="s">
        <v>134</v>
      </c>
      <c r="F497" s="3" t="s">
        <v>132</v>
      </c>
      <c r="G497" s="3"/>
      <c r="J497" s="3" t="s">
        <v>1872</v>
      </c>
      <c r="K497" s="3" t="s">
        <v>1543</v>
      </c>
      <c r="L497" s="3" t="s">
        <v>3841</v>
      </c>
      <c r="M497" s="3" t="s">
        <v>9096</v>
      </c>
    </row>
    <row r="498" spans="1:13">
      <c r="A498" s="8"/>
      <c r="B498" s="3" t="s">
        <v>235</v>
      </c>
      <c r="C498" s="3" t="s">
        <v>1656</v>
      </c>
      <c r="D498" s="7" t="s">
        <v>4054</v>
      </c>
      <c r="E498" s="3" t="s">
        <v>236</v>
      </c>
      <c r="F498" s="3" t="s">
        <v>1881</v>
      </c>
      <c r="G498" s="3"/>
      <c r="I498" s="10"/>
      <c r="J498" s="3" t="s">
        <v>965</v>
      </c>
      <c r="K498" s="3" t="s">
        <v>1543</v>
      </c>
      <c r="L498" s="3" t="s">
        <v>3841</v>
      </c>
      <c r="M498" s="3" t="s">
        <v>12752</v>
      </c>
    </row>
    <row r="499" spans="1:13">
      <c r="A499" s="8"/>
      <c r="B499" s="3" t="s">
        <v>235</v>
      </c>
      <c r="C499" s="3" t="s">
        <v>1656</v>
      </c>
      <c r="D499" s="7" t="s">
        <v>4055</v>
      </c>
      <c r="E499" s="3" t="s">
        <v>236</v>
      </c>
      <c r="F499" s="3" t="s">
        <v>1882</v>
      </c>
      <c r="G499" s="3"/>
      <c r="J499" s="3" t="s">
        <v>1872</v>
      </c>
      <c r="K499" s="3" t="s">
        <v>1543</v>
      </c>
      <c r="L499" s="3" t="s">
        <v>3841</v>
      </c>
      <c r="M499" s="3" t="s">
        <v>9097</v>
      </c>
    </row>
    <row r="500" spans="1:13">
      <c r="A500" s="8"/>
      <c r="B500" s="3" t="s">
        <v>931</v>
      </c>
      <c r="C500" s="3" t="s">
        <v>1647</v>
      </c>
      <c r="D500" s="7" t="s">
        <v>4036</v>
      </c>
      <c r="E500" s="3" t="s">
        <v>932</v>
      </c>
      <c r="F500" s="3" t="s">
        <v>930</v>
      </c>
      <c r="G500" s="3"/>
      <c r="J500" s="3" t="s">
        <v>965</v>
      </c>
      <c r="K500" s="3" t="s">
        <v>1543</v>
      </c>
      <c r="L500" s="3" t="s">
        <v>3841</v>
      </c>
      <c r="M500" s="3" t="s">
        <v>9098</v>
      </c>
    </row>
    <row r="501" spans="1:13">
      <c r="A501" s="8"/>
      <c r="B501" s="3" t="s">
        <v>931</v>
      </c>
      <c r="C501" s="3" t="s">
        <v>1647</v>
      </c>
      <c r="D501" s="7" t="s">
        <v>4037</v>
      </c>
      <c r="E501" s="3" t="s">
        <v>932</v>
      </c>
      <c r="G501" s="3"/>
      <c r="J501" s="3" t="s">
        <v>1872</v>
      </c>
      <c r="K501" s="3" t="s">
        <v>1543</v>
      </c>
      <c r="L501" s="3" t="s">
        <v>3841</v>
      </c>
      <c r="M501" s="3" t="s">
        <v>9099</v>
      </c>
    </row>
    <row r="502" spans="1:13">
      <c r="A502" s="8"/>
      <c r="B502" s="3" t="s">
        <v>145</v>
      </c>
      <c r="C502" s="3" t="s">
        <v>1786</v>
      </c>
      <c r="D502" s="7" t="s">
        <v>4072</v>
      </c>
      <c r="E502" s="3" t="s">
        <v>1787</v>
      </c>
      <c r="F502" s="3" t="s">
        <v>1891</v>
      </c>
      <c r="G502" s="3"/>
      <c r="J502" s="3" t="s">
        <v>1872</v>
      </c>
      <c r="K502" s="3" t="s">
        <v>1543</v>
      </c>
      <c r="L502" s="3" t="s">
        <v>3841</v>
      </c>
      <c r="M502" s="3" t="s">
        <v>9100</v>
      </c>
    </row>
    <row r="503" spans="1:13">
      <c r="A503" s="8"/>
      <c r="B503" s="3" t="s">
        <v>145</v>
      </c>
      <c r="C503" s="3" t="s">
        <v>1786</v>
      </c>
      <c r="D503" s="7" t="s">
        <v>4073</v>
      </c>
      <c r="E503" s="3" t="s">
        <v>1787</v>
      </c>
      <c r="F503" s="3" t="s">
        <v>1892</v>
      </c>
      <c r="J503" s="3" t="s">
        <v>965</v>
      </c>
      <c r="K503" s="3" t="s">
        <v>1543</v>
      </c>
      <c r="L503" s="3" t="s">
        <v>3841</v>
      </c>
      <c r="M503" s="3" t="s">
        <v>9101</v>
      </c>
    </row>
    <row r="504" spans="1:13">
      <c r="A504" s="8"/>
      <c r="B504" s="3" t="s">
        <v>178</v>
      </c>
      <c r="C504" s="3" t="s">
        <v>1648</v>
      </c>
      <c r="D504" s="7" t="s">
        <v>4038</v>
      </c>
      <c r="E504" s="3" t="s">
        <v>179</v>
      </c>
      <c r="F504" s="3" t="s">
        <v>177</v>
      </c>
      <c r="G504" s="3"/>
      <c r="J504" s="3" t="s">
        <v>965</v>
      </c>
      <c r="K504" s="3" t="s">
        <v>1543</v>
      </c>
      <c r="L504" s="3" t="s">
        <v>3841</v>
      </c>
      <c r="M504" s="3" t="s">
        <v>12753</v>
      </c>
    </row>
    <row r="505" spans="1:13">
      <c r="A505" s="8"/>
      <c r="B505" s="3" t="s">
        <v>178</v>
      </c>
      <c r="C505" s="3" t="s">
        <v>1648</v>
      </c>
      <c r="D505" s="7" t="s">
        <v>4039</v>
      </c>
      <c r="E505" s="3" t="s">
        <v>179</v>
      </c>
      <c r="G505" s="3"/>
      <c r="J505" s="3" t="s">
        <v>1872</v>
      </c>
      <c r="K505" s="3" t="s">
        <v>1543</v>
      </c>
      <c r="L505" s="3" t="s">
        <v>3841</v>
      </c>
      <c r="M505" s="3" t="s">
        <v>9102</v>
      </c>
    </row>
    <row r="506" spans="1:13">
      <c r="A506" s="8"/>
      <c r="B506" s="3" t="s">
        <v>372</v>
      </c>
      <c r="C506" s="3" t="s">
        <v>1645</v>
      </c>
      <c r="D506" s="7" t="s">
        <v>4032</v>
      </c>
      <c r="E506" s="3" t="s">
        <v>373</v>
      </c>
      <c r="F506" s="3" t="s">
        <v>371</v>
      </c>
      <c r="G506" s="3"/>
      <c r="J506" s="3" t="s">
        <v>965</v>
      </c>
      <c r="K506" s="3" t="s">
        <v>1543</v>
      </c>
      <c r="L506" s="3" t="s">
        <v>3841</v>
      </c>
      <c r="M506" s="3" t="s">
        <v>9103</v>
      </c>
    </row>
    <row r="507" spans="1:13">
      <c r="A507" s="8"/>
      <c r="B507" s="3" t="s">
        <v>372</v>
      </c>
      <c r="C507" s="3" t="s">
        <v>1645</v>
      </c>
      <c r="D507" s="7" t="s">
        <v>4033</v>
      </c>
      <c r="E507" s="3" t="s">
        <v>373</v>
      </c>
      <c r="G507" s="3"/>
      <c r="J507" s="3" t="s">
        <v>1872</v>
      </c>
      <c r="K507" s="3" t="s">
        <v>1543</v>
      </c>
      <c r="L507" s="3" t="s">
        <v>3841</v>
      </c>
      <c r="M507" s="3" t="s">
        <v>9104</v>
      </c>
    </row>
    <row r="508" spans="1:13">
      <c r="A508" s="8"/>
      <c r="B508" s="3" t="s">
        <v>374</v>
      </c>
      <c r="C508" s="3" t="s">
        <v>1659</v>
      </c>
      <c r="D508" s="7" t="s">
        <v>4060</v>
      </c>
      <c r="E508" s="3" t="s">
        <v>375</v>
      </c>
      <c r="F508" s="3" t="s">
        <v>1893</v>
      </c>
      <c r="G508" s="3"/>
      <c r="J508" s="3" t="s">
        <v>1872</v>
      </c>
      <c r="K508" s="3" t="s">
        <v>1543</v>
      </c>
      <c r="L508" s="3" t="s">
        <v>3841</v>
      </c>
      <c r="M508" s="3" t="s">
        <v>9105</v>
      </c>
    </row>
    <row r="509" spans="1:13">
      <c r="A509" s="8"/>
      <c r="B509" s="3" t="s">
        <v>374</v>
      </c>
      <c r="C509" s="3" t="s">
        <v>1659</v>
      </c>
      <c r="D509" s="7" t="s">
        <v>4061</v>
      </c>
      <c r="E509" s="3" t="s">
        <v>375</v>
      </c>
      <c r="F509" s="3" t="s">
        <v>1894</v>
      </c>
      <c r="G509" s="3"/>
      <c r="I509" s="10"/>
      <c r="J509" s="3" t="s">
        <v>965</v>
      </c>
      <c r="K509" s="3" t="s">
        <v>1543</v>
      </c>
      <c r="L509" s="3" t="s">
        <v>3841</v>
      </c>
      <c r="M509" s="3" t="s">
        <v>9106</v>
      </c>
    </row>
    <row r="510" spans="1:13">
      <c r="A510" s="8"/>
      <c r="B510" s="3" t="s">
        <v>376</v>
      </c>
      <c r="C510" s="3" t="s">
        <v>1655</v>
      </c>
      <c r="D510" s="7" t="s">
        <v>4052</v>
      </c>
      <c r="E510" s="3" t="s">
        <v>377</v>
      </c>
      <c r="F510" s="3" t="s">
        <v>1880</v>
      </c>
      <c r="G510" s="3"/>
      <c r="H510" s="7"/>
      <c r="J510" s="3" t="s">
        <v>965</v>
      </c>
      <c r="K510" s="3" t="s">
        <v>1543</v>
      </c>
      <c r="L510" s="3" t="s">
        <v>3841</v>
      </c>
      <c r="M510" s="3" t="s">
        <v>12754</v>
      </c>
    </row>
    <row r="511" spans="1:13">
      <c r="A511" s="8"/>
      <c r="B511" s="3" t="s">
        <v>376</v>
      </c>
      <c r="C511" s="3" t="s">
        <v>1655</v>
      </c>
      <c r="D511" s="7" t="s">
        <v>4053</v>
      </c>
      <c r="E511" s="3" t="s">
        <v>377</v>
      </c>
      <c r="F511" s="3" t="s">
        <v>1879</v>
      </c>
      <c r="G511" s="3"/>
      <c r="H511" s="7"/>
      <c r="J511" s="3" t="s">
        <v>1872</v>
      </c>
      <c r="K511" s="3" t="s">
        <v>1543</v>
      </c>
      <c r="L511" s="3" t="s">
        <v>3841</v>
      </c>
      <c r="M511" s="3" t="s">
        <v>9107</v>
      </c>
    </row>
    <row r="512" spans="1:13">
      <c r="A512" s="8"/>
      <c r="B512" s="3" t="s">
        <v>258</v>
      </c>
      <c r="C512" s="3" t="s">
        <v>1650</v>
      </c>
      <c r="D512" s="7" t="s">
        <v>4042</v>
      </c>
      <c r="E512" s="3" t="s">
        <v>259</v>
      </c>
      <c r="F512" s="3" t="s">
        <v>257</v>
      </c>
      <c r="G512" s="3"/>
      <c r="J512" s="3" t="s">
        <v>965</v>
      </c>
      <c r="K512" s="3" t="s">
        <v>1543</v>
      </c>
      <c r="L512" s="3" t="s">
        <v>3841</v>
      </c>
      <c r="M512" s="3" t="s">
        <v>9108</v>
      </c>
    </row>
    <row r="513" spans="1:13">
      <c r="A513" s="8"/>
      <c r="B513" s="3" t="s">
        <v>258</v>
      </c>
      <c r="C513" s="3" t="s">
        <v>1650</v>
      </c>
      <c r="D513" s="7" t="s">
        <v>4043</v>
      </c>
      <c r="E513" s="3" t="s">
        <v>259</v>
      </c>
      <c r="F513" s="3" t="s">
        <v>257</v>
      </c>
      <c r="G513" s="3"/>
      <c r="J513" s="3" t="s">
        <v>1872</v>
      </c>
      <c r="K513" s="3" t="s">
        <v>1543</v>
      </c>
      <c r="L513" s="3" t="s">
        <v>3841</v>
      </c>
      <c r="M513" s="3" t="s">
        <v>9109</v>
      </c>
    </row>
    <row r="514" spans="1:13">
      <c r="A514" s="8"/>
      <c r="B514" s="3" t="s">
        <v>233</v>
      </c>
      <c r="C514" s="3" t="s">
        <v>1646</v>
      </c>
      <c r="D514" s="7" t="s">
        <v>4034</v>
      </c>
      <c r="E514" s="3" t="s">
        <v>234</v>
      </c>
      <c r="F514" s="3" t="s">
        <v>1873</v>
      </c>
      <c r="G514" s="3"/>
      <c r="J514" s="3" t="s">
        <v>1872</v>
      </c>
      <c r="K514" s="3" t="s">
        <v>1543</v>
      </c>
      <c r="L514" s="3" t="s">
        <v>3841</v>
      </c>
      <c r="M514" s="3" t="s">
        <v>9110</v>
      </c>
    </row>
    <row r="515" spans="1:13">
      <c r="A515" s="8"/>
      <c r="B515" s="3" t="s">
        <v>233</v>
      </c>
      <c r="C515" s="3" t="s">
        <v>1646</v>
      </c>
      <c r="D515" s="7" t="s">
        <v>4035</v>
      </c>
      <c r="E515" s="3" t="s">
        <v>234</v>
      </c>
      <c r="F515" s="3" t="s">
        <v>1874</v>
      </c>
      <c r="G515" s="3"/>
      <c r="J515" s="3" t="s">
        <v>965</v>
      </c>
      <c r="K515" s="3" t="s">
        <v>1543</v>
      </c>
      <c r="L515" s="3" t="s">
        <v>3841</v>
      </c>
      <c r="M515" s="3" t="s">
        <v>9111</v>
      </c>
    </row>
    <row r="516" spans="1:13">
      <c r="A516" s="8"/>
      <c r="B516" s="3" t="s">
        <v>406</v>
      </c>
      <c r="C516" s="3" t="s">
        <v>1658</v>
      </c>
      <c r="D516" s="7" t="s">
        <v>4058</v>
      </c>
      <c r="E516" s="3" t="s">
        <v>407</v>
      </c>
      <c r="F516" s="3" t="s">
        <v>1885</v>
      </c>
      <c r="G516" s="3"/>
      <c r="I516" s="10"/>
      <c r="J516" s="3" t="s">
        <v>1872</v>
      </c>
      <c r="K516" s="3" t="s">
        <v>1543</v>
      </c>
      <c r="L516" s="3" t="s">
        <v>3841</v>
      </c>
      <c r="M516" s="3" t="s">
        <v>9112</v>
      </c>
    </row>
    <row r="517" spans="1:13">
      <c r="A517" s="8"/>
      <c r="B517" s="3" t="s">
        <v>406</v>
      </c>
      <c r="C517" s="3" t="s">
        <v>1658</v>
      </c>
      <c r="D517" s="7" t="s">
        <v>4059</v>
      </c>
      <c r="E517" s="3" t="s">
        <v>407</v>
      </c>
      <c r="F517" s="3" t="s">
        <v>1886</v>
      </c>
      <c r="G517" s="3"/>
      <c r="J517" s="3" t="s">
        <v>965</v>
      </c>
      <c r="K517" s="3" t="s">
        <v>1543</v>
      </c>
      <c r="L517" s="3" t="s">
        <v>3841</v>
      </c>
      <c r="M517" s="3" t="s">
        <v>9113</v>
      </c>
    </row>
    <row r="518" spans="1:13">
      <c r="A518" s="8"/>
      <c r="B518" s="3" t="s">
        <v>762</v>
      </c>
      <c r="C518" s="3" t="s">
        <v>1652</v>
      </c>
      <c r="D518" s="7" t="s">
        <v>4046</v>
      </c>
      <c r="E518" s="3" t="s">
        <v>763</v>
      </c>
      <c r="F518" s="3" t="s">
        <v>1897</v>
      </c>
      <c r="G518" s="3"/>
      <c r="J518" s="3" t="s">
        <v>1872</v>
      </c>
      <c r="K518" s="3" t="s">
        <v>1543</v>
      </c>
      <c r="L518" s="3" t="s">
        <v>3841</v>
      </c>
      <c r="M518" s="3" t="s">
        <v>9114</v>
      </c>
    </row>
    <row r="519" spans="1:13">
      <c r="A519" s="8"/>
      <c r="B519" s="3" t="s">
        <v>762</v>
      </c>
      <c r="C519" s="3" t="s">
        <v>1652</v>
      </c>
      <c r="D519" s="7" t="s">
        <v>4047</v>
      </c>
      <c r="E519" s="3" t="s">
        <v>763</v>
      </c>
      <c r="F519" s="3" t="s">
        <v>1898</v>
      </c>
      <c r="G519" s="3"/>
      <c r="J519" s="3" t="s">
        <v>965</v>
      </c>
      <c r="K519" s="3" t="s">
        <v>1543</v>
      </c>
      <c r="L519" s="3" t="s">
        <v>3841</v>
      </c>
      <c r="M519" s="3" t="s">
        <v>9115</v>
      </c>
    </row>
    <row r="520" spans="1:13">
      <c r="A520" s="8"/>
      <c r="B520" s="3" t="s">
        <v>557</v>
      </c>
      <c r="C520" s="3" t="s">
        <v>1651</v>
      </c>
      <c r="D520" s="7" t="s">
        <v>4044</v>
      </c>
      <c r="E520" s="3" t="s">
        <v>558</v>
      </c>
      <c r="F520" s="11" t="s">
        <v>1895</v>
      </c>
      <c r="G520" s="3"/>
      <c r="J520" s="3" t="s">
        <v>1872</v>
      </c>
      <c r="K520" s="3" t="s">
        <v>1543</v>
      </c>
      <c r="L520" s="3" t="s">
        <v>3841</v>
      </c>
      <c r="M520" s="3" t="s">
        <v>9116</v>
      </c>
    </row>
    <row r="521" spans="1:13">
      <c r="A521" s="8"/>
      <c r="B521" s="3" t="s">
        <v>557</v>
      </c>
      <c r="C521" s="3" t="s">
        <v>1651</v>
      </c>
      <c r="D521" s="7" t="s">
        <v>4045</v>
      </c>
      <c r="E521" s="3" t="s">
        <v>558</v>
      </c>
      <c r="F521" s="3" t="s">
        <v>1896</v>
      </c>
      <c r="G521" s="3"/>
      <c r="J521" s="3" t="s">
        <v>965</v>
      </c>
      <c r="K521" s="3" t="s">
        <v>1543</v>
      </c>
      <c r="L521" s="3" t="s">
        <v>3841</v>
      </c>
      <c r="M521" s="3" t="s">
        <v>9117</v>
      </c>
    </row>
    <row r="522" spans="1:13">
      <c r="A522" s="8"/>
      <c r="B522" s="3" t="s">
        <v>67</v>
      </c>
      <c r="C522" s="3" t="s">
        <v>1653</v>
      </c>
      <c r="D522" s="7" t="s">
        <v>4048</v>
      </c>
      <c r="E522" s="3" t="s">
        <v>68</v>
      </c>
      <c r="F522" s="3" t="s">
        <v>1875</v>
      </c>
      <c r="G522" s="3"/>
      <c r="J522" s="3" t="s">
        <v>1872</v>
      </c>
      <c r="K522" s="3" t="s">
        <v>1543</v>
      </c>
      <c r="L522" s="3" t="s">
        <v>3841</v>
      </c>
      <c r="M522" s="3" t="s">
        <v>9118</v>
      </c>
    </row>
    <row r="523" spans="1:13">
      <c r="A523" s="8"/>
      <c r="B523" s="3" t="s">
        <v>67</v>
      </c>
      <c r="C523" s="3" t="s">
        <v>1653</v>
      </c>
      <c r="D523" s="7" t="s">
        <v>4049</v>
      </c>
      <c r="E523" s="3" t="s">
        <v>68</v>
      </c>
      <c r="F523" s="3" t="s">
        <v>1876</v>
      </c>
      <c r="G523" s="3"/>
      <c r="J523" s="3" t="s">
        <v>965</v>
      </c>
      <c r="K523" s="3" t="s">
        <v>1543</v>
      </c>
      <c r="L523" s="3" t="s">
        <v>3841</v>
      </c>
      <c r="M523" s="3" t="s">
        <v>9119</v>
      </c>
    </row>
    <row r="524" spans="1:13">
      <c r="A524" s="8"/>
      <c r="B524" s="3" t="s">
        <v>336</v>
      </c>
      <c r="C524" s="3" t="s">
        <v>1555</v>
      </c>
      <c r="D524" s="7" t="s">
        <v>4030</v>
      </c>
      <c r="E524" s="3" t="s">
        <v>337</v>
      </c>
      <c r="F524" s="3" t="s">
        <v>335</v>
      </c>
      <c r="G524" s="9"/>
      <c r="J524" s="3" t="s">
        <v>965</v>
      </c>
      <c r="K524" s="3" t="s">
        <v>1543</v>
      </c>
      <c r="L524" s="3" t="s">
        <v>3841</v>
      </c>
      <c r="M524" s="3" t="s">
        <v>9120</v>
      </c>
    </row>
    <row r="525" spans="1:13">
      <c r="A525" s="8"/>
      <c r="B525" s="3" t="s">
        <v>336</v>
      </c>
      <c r="C525" s="3" t="s">
        <v>1555</v>
      </c>
      <c r="D525" s="7" t="s">
        <v>4031</v>
      </c>
      <c r="E525" s="3" t="s">
        <v>337</v>
      </c>
      <c r="G525" s="3"/>
      <c r="J525" s="3" t="s">
        <v>1872</v>
      </c>
      <c r="K525" s="3" t="s">
        <v>1543</v>
      </c>
      <c r="L525" s="3" t="s">
        <v>3841</v>
      </c>
      <c r="M525" s="3" t="s">
        <v>9121</v>
      </c>
    </row>
    <row r="526" spans="1:13">
      <c r="A526" s="8"/>
      <c r="B526" s="3" t="s">
        <v>15</v>
      </c>
      <c r="C526" s="3" t="s">
        <v>1660</v>
      </c>
      <c r="D526" s="7" t="s">
        <v>4062</v>
      </c>
      <c r="E526" s="3" t="s">
        <v>16</v>
      </c>
      <c r="F526" s="3" t="s">
        <v>14</v>
      </c>
      <c r="G526" s="3"/>
      <c r="J526" s="3" t="s">
        <v>965</v>
      </c>
      <c r="K526" s="3" t="s">
        <v>1543</v>
      </c>
      <c r="L526" s="3" t="s">
        <v>3841</v>
      </c>
      <c r="M526" s="3" t="s">
        <v>9122</v>
      </c>
    </row>
    <row r="527" spans="1:13">
      <c r="A527" s="8"/>
      <c r="B527" s="3" t="s">
        <v>15</v>
      </c>
      <c r="C527" s="3" t="s">
        <v>1660</v>
      </c>
      <c r="D527" s="7" t="s">
        <v>4063</v>
      </c>
      <c r="E527" s="3" t="s">
        <v>16</v>
      </c>
      <c r="F527" s="3" t="s">
        <v>14</v>
      </c>
      <c r="G527" s="3"/>
      <c r="J527" s="3" t="s">
        <v>1872</v>
      </c>
      <c r="K527" s="3" t="s">
        <v>1543</v>
      </c>
      <c r="L527" s="3" t="s">
        <v>3841</v>
      </c>
      <c r="M527" s="3" t="s">
        <v>9123</v>
      </c>
    </row>
    <row r="528" spans="1:13">
      <c r="A528" s="8"/>
      <c r="B528" s="3" t="s">
        <v>509</v>
      </c>
      <c r="C528" s="3" t="s">
        <v>1698</v>
      </c>
      <c r="D528" s="7" t="s">
        <v>4068</v>
      </c>
      <c r="E528" s="3" t="s">
        <v>510</v>
      </c>
      <c r="F528" s="3" t="s">
        <v>1887</v>
      </c>
      <c r="J528" s="3" t="s">
        <v>965</v>
      </c>
      <c r="K528" s="3" t="s">
        <v>1543</v>
      </c>
      <c r="L528" s="3" t="s">
        <v>3841</v>
      </c>
      <c r="M528" s="3" t="s">
        <v>9157</v>
      </c>
    </row>
    <row r="529" spans="1:13">
      <c r="A529" s="8"/>
      <c r="B529" s="3" t="s">
        <v>509</v>
      </c>
      <c r="C529" s="3" t="s">
        <v>1698</v>
      </c>
      <c r="D529" s="7" t="s">
        <v>4069</v>
      </c>
      <c r="E529" s="3" t="s">
        <v>510</v>
      </c>
      <c r="F529" s="3" t="s">
        <v>1888</v>
      </c>
      <c r="G529" s="3"/>
      <c r="J529" s="3" t="s">
        <v>1872</v>
      </c>
      <c r="K529" s="3" t="s">
        <v>1543</v>
      </c>
      <c r="L529" s="3" t="s">
        <v>3841</v>
      </c>
      <c r="M529" s="3" t="s">
        <v>9158</v>
      </c>
    </row>
    <row r="530" spans="1:13">
      <c r="A530" s="8"/>
      <c r="B530" s="3" t="s">
        <v>1673</v>
      </c>
      <c r="C530" s="3" t="s">
        <v>1674</v>
      </c>
      <c r="D530" s="7" t="s">
        <v>4065</v>
      </c>
      <c r="E530" s="3" t="s">
        <v>1675</v>
      </c>
      <c r="F530" s="3" t="s">
        <v>1887</v>
      </c>
      <c r="G530" s="3"/>
      <c r="J530" s="3" t="s">
        <v>965</v>
      </c>
      <c r="K530" s="3" t="s">
        <v>1543</v>
      </c>
      <c r="L530" s="3" t="s">
        <v>3841</v>
      </c>
      <c r="M530" s="3" t="s">
        <v>9159</v>
      </c>
    </row>
    <row r="531" spans="1:13">
      <c r="A531" s="8"/>
      <c r="B531" s="3" t="s">
        <v>1673</v>
      </c>
      <c r="C531" s="3" t="s">
        <v>1674</v>
      </c>
      <c r="D531" s="7" t="s">
        <v>4066</v>
      </c>
      <c r="E531" s="3" t="s">
        <v>1675</v>
      </c>
      <c r="F531" s="3" t="s">
        <v>1888</v>
      </c>
      <c r="G531" s="9"/>
      <c r="J531" s="3" t="s">
        <v>1872</v>
      </c>
      <c r="K531" s="3" t="s">
        <v>1543</v>
      </c>
      <c r="L531" s="3" t="s">
        <v>3841</v>
      </c>
      <c r="M531" s="3" t="s">
        <v>11391</v>
      </c>
    </row>
    <row r="532" spans="1:13">
      <c r="A532" s="8"/>
      <c r="B532" s="3" t="s">
        <v>2939</v>
      </c>
      <c r="C532" s="3" t="s">
        <v>2938</v>
      </c>
      <c r="D532" s="7" t="s">
        <v>7269</v>
      </c>
      <c r="E532" s="3" t="s">
        <v>2940</v>
      </c>
      <c r="F532" s="3" t="s">
        <v>7270</v>
      </c>
      <c r="G532" s="3"/>
      <c r="J532" s="3" t="s">
        <v>1872</v>
      </c>
      <c r="K532" s="3" t="s">
        <v>1543</v>
      </c>
      <c r="L532" s="3" t="s">
        <v>3841</v>
      </c>
      <c r="M532" s="3" t="s">
        <v>9081</v>
      </c>
    </row>
    <row r="533" spans="1:13">
      <c r="A533" s="8"/>
      <c r="B533" s="3" t="s">
        <v>2993</v>
      </c>
      <c r="C533" s="3" t="s">
        <v>2995</v>
      </c>
      <c r="D533" s="7" t="s">
        <v>7268</v>
      </c>
      <c r="E533" s="3" t="s">
        <v>2994</v>
      </c>
      <c r="F533" s="3" t="s">
        <v>2992</v>
      </c>
      <c r="G533" s="3"/>
      <c r="J533" s="3" t="s">
        <v>1872</v>
      </c>
      <c r="K533" s="3" t="s">
        <v>1543</v>
      </c>
      <c r="L533" s="3" t="s">
        <v>3841</v>
      </c>
      <c r="M533" s="3" t="s">
        <v>8546</v>
      </c>
    </row>
    <row r="534" spans="1:13">
      <c r="A534" s="8"/>
      <c r="B534" s="3" t="s">
        <v>840</v>
      </c>
      <c r="C534" s="3" t="s">
        <v>1262</v>
      </c>
      <c r="D534" s="7" t="s">
        <v>7250</v>
      </c>
      <c r="E534" s="3" t="s">
        <v>841</v>
      </c>
      <c r="F534" s="11" t="s">
        <v>839</v>
      </c>
      <c r="G534" s="3"/>
      <c r="J534" s="3" t="s">
        <v>965</v>
      </c>
      <c r="K534" s="3" t="s">
        <v>1261</v>
      </c>
      <c r="L534" s="3" t="s">
        <v>3841</v>
      </c>
      <c r="M534" s="3" t="s">
        <v>8838</v>
      </c>
    </row>
    <row r="535" spans="1:13">
      <c r="A535" s="8"/>
      <c r="B535" s="3" t="s">
        <v>19</v>
      </c>
      <c r="C535" s="3" t="s">
        <v>1905</v>
      </c>
      <c r="D535" s="7" t="s">
        <v>4091</v>
      </c>
      <c r="E535" s="3" t="s">
        <v>18</v>
      </c>
      <c r="F535" s="3" t="s">
        <v>2761</v>
      </c>
      <c r="G535" s="3"/>
      <c r="J535" s="3" t="s">
        <v>965</v>
      </c>
      <c r="K535" s="3" t="s">
        <v>1261</v>
      </c>
      <c r="L535" s="3" t="s">
        <v>3841</v>
      </c>
      <c r="M535" s="3" t="s">
        <v>12695</v>
      </c>
    </row>
    <row r="536" spans="1:13">
      <c r="A536" s="8"/>
      <c r="B536" s="3" t="s">
        <v>240</v>
      </c>
      <c r="C536" s="3" t="s">
        <v>1259</v>
      </c>
      <c r="D536" s="7" t="s">
        <v>4090</v>
      </c>
      <c r="E536" s="3" t="s">
        <v>1260</v>
      </c>
      <c r="F536" s="3" t="s">
        <v>239</v>
      </c>
      <c r="G536" s="3"/>
      <c r="J536" s="3" t="s">
        <v>965</v>
      </c>
      <c r="K536" s="3" t="s">
        <v>1261</v>
      </c>
      <c r="L536" s="3" t="s">
        <v>3841</v>
      </c>
      <c r="M536" s="3" t="s">
        <v>9125</v>
      </c>
    </row>
    <row r="537" spans="1:13">
      <c r="A537" s="8"/>
      <c r="B537" s="3" t="s">
        <v>241</v>
      </c>
      <c r="C537" s="3" t="s">
        <v>1777</v>
      </c>
      <c r="D537" s="7" t="s">
        <v>4092</v>
      </c>
      <c r="E537" s="3" t="s">
        <v>1778</v>
      </c>
      <c r="F537" s="3" t="s">
        <v>239</v>
      </c>
      <c r="G537" s="3"/>
      <c r="J537" s="3" t="s">
        <v>965</v>
      </c>
      <c r="K537" s="3" t="s">
        <v>1261</v>
      </c>
      <c r="L537" s="3" t="s">
        <v>3841</v>
      </c>
      <c r="M537" s="3" t="s">
        <v>9149</v>
      </c>
    </row>
    <row r="538" spans="1:13">
      <c r="A538" s="8"/>
      <c r="B538" s="3" t="s">
        <v>3111</v>
      </c>
      <c r="C538" s="3" t="s">
        <v>3140</v>
      </c>
      <c r="D538" s="7" t="s">
        <v>4199</v>
      </c>
      <c r="E538" s="3" t="s">
        <v>3141</v>
      </c>
      <c r="F538" s="3" t="s">
        <v>3112</v>
      </c>
      <c r="G538" s="3"/>
      <c r="J538" s="3" t="s">
        <v>965</v>
      </c>
      <c r="K538" s="3" t="s">
        <v>1504</v>
      </c>
      <c r="L538" s="3" t="s">
        <v>3841</v>
      </c>
      <c r="M538" s="3" t="s">
        <v>11373</v>
      </c>
    </row>
    <row r="539" spans="1:13">
      <c r="A539" s="8"/>
      <c r="B539" s="3" t="s">
        <v>1501</v>
      </c>
      <c r="C539" s="3" t="s">
        <v>1502</v>
      </c>
      <c r="D539" s="7" t="s">
        <v>4198</v>
      </c>
      <c r="E539" s="3" t="s">
        <v>1503</v>
      </c>
      <c r="F539" s="3" t="s">
        <v>3294</v>
      </c>
      <c r="G539" s="3"/>
      <c r="J539" s="3" t="s">
        <v>965</v>
      </c>
      <c r="K539" s="3" t="s">
        <v>1504</v>
      </c>
      <c r="L539" s="3" t="s">
        <v>3841</v>
      </c>
      <c r="M539" s="3" t="s">
        <v>12496</v>
      </c>
    </row>
    <row r="540" spans="1:13">
      <c r="A540" s="8"/>
      <c r="B540" s="3" t="s">
        <v>35</v>
      </c>
      <c r="C540" s="3" t="s">
        <v>1211</v>
      </c>
      <c r="D540" s="7" t="s">
        <v>4331</v>
      </c>
      <c r="E540" s="3" t="s">
        <v>34</v>
      </c>
      <c r="F540" s="3" t="s">
        <v>32</v>
      </c>
      <c r="G540" s="3"/>
      <c r="J540" s="3" t="s">
        <v>965</v>
      </c>
      <c r="K540" s="3" t="s">
        <v>1095</v>
      </c>
      <c r="L540" s="3" t="s">
        <v>3841</v>
      </c>
      <c r="M540" s="3" t="s">
        <v>12581</v>
      </c>
    </row>
    <row r="541" spans="1:13">
      <c r="A541" s="8"/>
      <c r="B541" s="3" t="s">
        <v>33</v>
      </c>
      <c r="C541" s="3" t="s">
        <v>1212</v>
      </c>
      <c r="D541" s="7" t="s">
        <v>4332</v>
      </c>
      <c r="E541" s="3" t="s">
        <v>34</v>
      </c>
      <c r="F541" s="3" t="s">
        <v>32</v>
      </c>
      <c r="G541" s="3"/>
      <c r="J541" s="3" t="s">
        <v>965</v>
      </c>
      <c r="K541" s="3" t="s">
        <v>1095</v>
      </c>
      <c r="L541" s="3" t="s">
        <v>3841</v>
      </c>
      <c r="M541" s="3" t="s">
        <v>12582</v>
      </c>
    </row>
    <row r="542" spans="1:13">
      <c r="A542" s="8"/>
      <c r="B542" s="3" t="s">
        <v>36</v>
      </c>
      <c r="C542" s="3" t="s">
        <v>1212</v>
      </c>
      <c r="D542" s="7" t="s">
        <v>4201</v>
      </c>
      <c r="E542" s="3" t="s">
        <v>34</v>
      </c>
      <c r="F542" s="3" t="s">
        <v>32</v>
      </c>
      <c r="G542" s="3"/>
      <c r="J542" s="3" t="s">
        <v>1872</v>
      </c>
      <c r="K542" s="3" t="s">
        <v>1095</v>
      </c>
      <c r="L542" s="3" t="s">
        <v>3841</v>
      </c>
      <c r="M542" s="3" t="s">
        <v>12583</v>
      </c>
    </row>
    <row r="543" spans="1:13">
      <c r="A543" s="8"/>
      <c r="B543" s="3" t="s">
        <v>37</v>
      </c>
      <c r="C543" s="3" t="s">
        <v>1473</v>
      </c>
      <c r="D543" s="7" t="s">
        <v>4203</v>
      </c>
      <c r="E543" s="3" t="s">
        <v>34</v>
      </c>
      <c r="F543" s="3" t="s">
        <v>32</v>
      </c>
      <c r="G543" s="3"/>
      <c r="J543" s="3" t="s">
        <v>1872</v>
      </c>
      <c r="K543" s="3" t="s">
        <v>1095</v>
      </c>
      <c r="L543" s="3" t="s">
        <v>3841</v>
      </c>
      <c r="M543" s="3" t="s">
        <v>12584</v>
      </c>
    </row>
    <row r="544" spans="1:13">
      <c r="A544" s="8"/>
      <c r="B544" s="3" t="s">
        <v>1558</v>
      </c>
      <c r="C544" s="3" t="s">
        <v>1559</v>
      </c>
      <c r="D544" s="7" t="s">
        <v>4205</v>
      </c>
      <c r="E544" s="3" t="s">
        <v>1560</v>
      </c>
      <c r="F544" s="3" t="s">
        <v>3273</v>
      </c>
      <c r="G544" s="3"/>
      <c r="J544" s="3" t="s">
        <v>965</v>
      </c>
      <c r="K544" s="3" t="s">
        <v>1095</v>
      </c>
      <c r="L544" s="3" t="s">
        <v>3841</v>
      </c>
      <c r="M544" s="3" t="s">
        <v>8674</v>
      </c>
    </row>
    <row r="545" spans="1:13">
      <c r="A545" s="8"/>
      <c r="B545" s="3" t="s">
        <v>1561</v>
      </c>
      <c r="C545" s="3" t="s">
        <v>1562</v>
      </c>
      <c r="D545" s="7" t="s">
        <v>11516</v>
      </c>
      <c r="E545" s="3" t="s">
        <v>1560</v>
      </c>
      <c r="F545" s="3" t="s">
        <v>3273</v>
      </c>
      <c r="G545" s="3"/>
      <c r="J545" s="3" t="s">
        <v>965</v>
      </c>
      <c r="K545" s="3" t="s">
        <v>1095</v>
      </c>
      <c r="L545" s="3" t="s">
        <v>3841</v>
      </c>
      <c r="M545" s="3" t="s">
        <v>8675</v>
      </c>
    </row>
    <row r="546" spans="1:13">
      <c r="A546" s="8"/>
      <c r="B546" s="3" t="s">
        <v>1358</v>
      </c>
      <c r="C546" s="3" t="s">
        <v>1359</v>
      </c>
      <c r="D546" s="7" t="s">
        <v>4202</v>
      </c>
      <c r="E546" s="3" t="s">
        <v>1360</v>
      </c>
      <c r="F546" s="3" t="s">
        <v>3279</v>
      </c>
      <c r="G546" s="3"/>
      <c r="J546" s="3" t="s">
        <v>965</v>
      </c>
      <c r="K546" s="3" t="s">
        <v>1095</v>
      </c>
      <c r="L546" s="3" t="s">
        <v>3841</v>
      </c>
      <c r="M546" s="3" t="s">
        <v>8714</v>
      </c>
    </row>
    <row r="547" spans="1:13">
      <c r="A547" s="8"/>
      <c r="B547" s="3" t="s">
        <v>1635</v>
      </c>
      <c r="C547" s="3" t="s">
        <v>1636</v>
      </c>
      <c r="D547" s="7" t="s">
        <v>4206</v>
      </c>
      <c r="E547" s="3" t="s">
        <v>1637</v>
      </c>
      <c r="F547" s="3" t="s">
        <v>3273</v>
      </c>
      <c r="G547" s="3"/>
      <c r="J547" s="3" t="s">
        <v>965</v>
      </c>
      <c r="K547" s="3" t="s">
        <v>1095</v>
      </c>
      <c r="L547" s="3" t="s">
        <v>3841</v>
      </c>
      <c r="M547" s="3" t="s">
        <v>8797</v>
      </c>
    </row>
    <row r="548" spans="1:13">
      <c r="A548" s="8"/>
      <c r="B548" s="3" t="s">
        <v>1741</v>
      </c>
      <c r="C548" s="3" t="s">
        <v>1742</v>
      </c>
      <c r="D548" s="7" t="s">
        <v>6414</v>
      </c>
      <c r="E548" s="3" t="s">
        <v>487</v>
      </c>
      <c r="G548" s="3"/>
      <c r="J548" s="3" t="s">
        <v>965</v>
      </c>
      <c r="K548" s="3" t="s">
        <v>1095</v>
      </c>
      <c r="L548" s="3" t="s">
        <v>3841</v>
      </c>
      <c r="M548" s="3" t="s">
        <v>8864</v>
      </c>
    </row>
    <row r="549" spans="1:13">
      <c r="A549" s="8"/>
      <c r="B549" s="3" t="s">
        <v>766</v>
      </c>
      <c r="C549" s="3" t="s">
        <v>1094</v>
      </c>
      <c r="D549" s="7" t="s">
        <v>4200</v>
      </c>
      <c r="E549" s="3" t="s">
        <v>765</v>
      </c>
      <c r="F549" s="3" t="s">
        <v>764</v>
      </c>
      <c r="G549" s="3"/>
      <c r="J549" s="3" t="s">
        <v>965</v>
      </c>
      <c r="K549" s="3" t="s">
        <v>1095</v>
      </c>
      <c r="L549" s="3" t="s">
        <v>3841</v>
      </c>
      <c r="M549" s="3" t="s">
        <v>12704</v>
      </c>
    </row>
    <row r="550" spans="1:13">
      <c r="A550" s="8"/>
      <c r="B550" s="3" t="s">
        <v>8011</v>
      </c>
      <c r="C550" s="3" t="s">
        <v>8012</v>
      </c>
      <c r="D550" s="7" t="s">
        <v>8010</v>
      </c>
      <c r="E550" s="3" t="s">
        <v>765</v>
      </c>
      <c r="F550" s="3" t="s">
        <v>764</v>
      </c>
      <c r="G550" s="3"/>
      <c r="J550" s="3" t="s">
        <v>965</v>
      </c>
      <c r="K550" s="3" t="s">
        <v>1095</v>
      </c>
      <c r="L550" s="3" t="s">
        <v>3841</v>
      </c>
      <c r="M550" s="3" t="s">
        <v>12705</v>
      </c>
    </row>
    <row r="551" spans="1:13">
      <c r="A551" s="8"/>
      <c r="B551" s="3" t="s">
        <v>8005</v>
      </c>
      <c r="C551" s="3" t="s">
        <v>8006</v>
      </c>
      <c r="D551" s="7" t="s">
        <v>8004</v>
      </c>
      <c r="E551" s="3" t="s">
        <v>765</v>
      </c>
      <c r="F551" s="3" t="s">
        <v>764</v>
      </c>
      <c r="G551" s="3"/>
      <c r="J551" s="3" t="s">
        <v>965</v>
      </c>
      <c r="K551" s="3" t="s">
        <v>1095</v>
      </c>
      <c r="L551" s="3" t="s">
        <v>3841</v>
      </c>
      <c r="M551" s="3" t="s">
        <v>8948</v>
      </c>
    </row>
    <row r="552" spans="1:13">
      <c r="A552" s="8"/>
      <c r="B552" s="3" t="s">
        <v>8007</v>
      </c>
      <c r="C552" s="3" t="s">
        <v>8008</v>
      </c>
      <c r="D552" s="7" t="s">
        <v>8009</v>
      </c>
      <c r="E552" s="3" t="s">
        <v>765</v>
      </c>
      <c r="F552" s="3" t="s">
        <v>764</v>
      </c>
      <c r="G552" s="3"/>
      <c r="J552" s="3" t="s">
        <v>965</v>
      </c>
      <c r="K552" s="3" t="s">
        <v>1095</v>
      </c>
      <c r="L552" s="3" t="s">
        <v>3841</v>
      </c>
      <c r="M552" s="3" t="s">
        <v>8949</v>
      </c>
    </row>
    <row r="553" spans="1:13">
      <c r="A553" s="8"/>
      <c r="B553" s="3" t="s">
        <v>1638</v>
      </c>
      <c r="C553" s="3" t="s">
        <v>1639</v>
      </c>
      <c r="D553" s="7" t="s">
        <v>11517</v>
      </c>
      <c r="E553" s="3" t="s">
        <v>1640</v>
      </c>
      <c r="F553" s="3" t="s">
        <v>3273</v>
      </c>
      <c r="G553" s="3"/>
      <c r="J553" s="3" t="s">
        <v>965</v>
      </c>
      <c r="K553" s="3" t="s">
        <v>1095</v>
      </c>
      <c r="L553" s="3" t="s">
        <v>3841</v>
      </c>
      <c r="M553" s="3" t="s">
        <v>8999</v>
      </c>
    </row>
    <row r="554" spans="1:13">
      <c r="A554" s="8"/>
      <c r="B554" s="3" t="s">
        <v>8013</v>
      </c>
      <c r="C554" s="3" t="s">
        <v>8014</v>
      </c>
      <c r="D554" s="7" t="s">
        <v>11254</v>
      </c>
      <c r="E554" s="3" t="s">
        <v>8015</v>
      </c>
      <c r="J554" s="3" t="s">
        <v>965</v>
      </c>
      <c r="K554" s="3" t="s">
        <v>1095</v>
      </c>
      <c r="L554" s="3" t="s">
        <v>3841</v>
      </c>
      <c r="M554" s="3" t="s">
        <v>9005</v>
      </c>
    </row>
    <row r="555" spans="1:13">
      <c r="A555" s="8"/>
      <c r="B555" s="3" t="s">
        <v>1474</v>
      </c>
      <c r="C555" s="3" t="s">
        <v>1475</v>
      </c>
      <c r="D555" s="7" t="s">
        <v>4204</v>
      </c>
      <c r="E555" s="3" t="s">
        <v>8016</v>
      </c>
      <c r="F555" s="3" t="s">
        <v>11260</v>
      </c>
      <c r="G555" s="3"/>
      <c r="J555" s="3" t="s">
        <v>965</v>
      </c>
      <c r="K555" s="3" t="s">
        <v>1095</v>
      </c>
      <c r="L555" s="3" t="s">
        <v>3841</v>
      </c>
      <c r="M555" s="3" t="s">
        <v>9135</v>
      </c>
    </row>
    <row r="556" spans="1:13">
      <c r="A556" s="8"/>
      <c r="B556" s="3" t="s">
        <v>1213</v>
      </c>
      <c r="C556" s="3" t="s">
        <v>1214</v>
      </c>
      <c r="D556" s="7" t="s">
        <v>11515</v>
      </c>
      <c r="E556" s="3" t="s">
        <v>1215</v>
      </c>
      <c r="F556" s="3" t="s">
        <v>3325</v>
      </c>
      <c r="G556" s="3"/>
      <c r="J556" s="3" t="s">
        <v>965</v>
      </c>
      <c r="K556" s="3" t="s">
        <v>1095</v>
      </c>
      <c r="L556" s="3" t="s">
        <v>3841</v>
      </c>
      <c r="M556" s="3" t="s">
        <v>9136</v>
      </c>
    </row>
    <row r="557" spans="1:13">
      <c r="A557" s="8"/>
      <c r="B557" s="3" t="s">
        <v>264</v>
      </c>
      <c r="C557" s="3" t="s">
        <v>1289</v>
      </c>
      <c r="D557" s="7" t="s">
        <v>11523</v>
      </c>
      <c r="E557" s="3" t="s">
        <v>265</v>
      </c>
      <c r="F557" s="3" t="s">
        <v>263</v>
      </c>
      <c r="G557" s="3"/>
      <c r="J557" s="3" t="s">
        <v>965</v>
      </c>
      <c r="K557" s="3" t="s">
        <v>11255</v>
      </c>
      <c r="L557" s="3" t="s">
        <v>3841</v>
      </c>
      <c r="M557" s="3" t="s">
        <v>12574</v>
      </c>
    </row>
    <row r="558" spans="1:13">
      <c r="A558" s="8"/>
      <c r="B558" s="3" t="s">
        <v>264</v>
      </c>
      <c r="C558" s="3" t="s">
        <v>1289</v>
      </c>
      <c r="D558" s="7" t="s">
        <v>11524</v>
      </c>
      <c r="E558" s="3" t="s">
        <v>265</v>
      </c>
      <c r="F558" s="3" t="s">
        <v>263</v>
      </c>
      <c r="G558" s="3"/>
      <c r="J558" s="3" t="s">
        <v>965</v>
      </c>
      <c r="K558" s="3" t="s">
        <v>11255</v>
      </c>
      <c r="L558" s="3" t="s">
        <v>3841</v>
      </c>
      <c r="M558" s="3" t="s">
        <v>12575</v>
      </c>
    </row>
    <row r="559" spans="1:13">
      <c r="A559" s="8"/>
      <c r="B559" s="3" t="s">
        <v>264</v>
      </c>
      <c r="C559" s="3" t="s">
        <v>1289</v>
      </c>
      <c r="D559" s="7" t="s">
        <v>11525</v>
      </c>
      <c r="E559" s="3" t="s">
        <v>265</v>
      </c>
      <c r="F559" s="3" t="s">
        <v>263</v>
      </c>
      <c r="G559" s="3"/>
      <c r="J559" s="3" t="s">
        <v>1872</v>
      </c>
      <c r="K559" s="3" t="s">
        <v>11255</v>
      </c>
      <c r="L559" s="3" t="s">
        <v>3841</v>
      </c>
      <c r="M559" s="3" t="s">
        <v>12576</v>
      </c>
    </row>
    <row r="560" spans="1:13">
      <c r="A560" s="8"/>
      <c r="B560" s="3" t="s">
        <v>1290</v>
      </c>
      <c r="C560" s="3" t="s">
        <v>1291</v>
      </c>
      <c r="D560" s="7" t="s">
        <v>11526</v>
      </c>
      <c r="E560" s="3" t="s">
        <v>1292</v>
      </c>
      <c r="F560" s="3" t="s">
        <v>11253</v>
      </c>
      <c r="G560" s="3"/>
      <c r="J560" s="3" t="s">
        <v>965</v>
      </c>
      <c r="K560" s="3" t="s">
        <v>11255</v>
      </c>
      <c r="L560" s="3" t="s">
        <v>3841</v>
      </c>
      <c r="M560" s="3" t="s">
        <v>12579</v>
      </c>
    </row>
    <row r="561" spans="1:13">
      <c r="A561" s="8"/>
      <c r="B561" s="3" t="s">
        <v>11256</v>
      </c>
      <c r="C561" s="3" t="s">
        <v>11258</v>
      </c>
      <c r="D561" s="7" t="s">
        <v>11264</v>
      </c>
      <c r="E561" s="3" t="s">
        <v>11257</v>
      </c>
      <c r="F561" s="11"/>
      <c r="G561" s="3"/>
      <c r="J561" s="3" t="s">
        <v>965</v>
      </c>
      <c r="K561" s="3" t="s">
        <v>11255</v>
      </c>
      <c r="L561" s="3" t="s">
        <v>3841</v>
      </c>
      <c r="M561" s="3" t="s">
        <v>12585</v>
      </c>
    </row>
    <row r="562" spans="1:13">
      <c r="A562" s="8"/>
      <c r="B562" s="3" t="s">
        <v>11256</v>
      </c>
      <c r="C562" s="3" t="s">
        <v>11258</v>
      </c>
      <c r="D562" s="7" t="s">
        <v>11259</v>
      </c>
      <c r="E562" s="3" t="s">
        <v>11257</v>
      </c>
      <c r="F562" s="11"/>
      <c r="G562" s="3"/>
      <c r="J562" s="3" t="s">
        <v>1872</v>
      </c>
      <c r="K562" s="3" t="s">
        <v>11255</v>
      </c>
      <c r="L562" s="3" t="s">
        <v>3841</v>
      </c>
      <c r="M562" s="3" t="s">
        <v>12586</v>
      </c>
    </row>
    <row r="563" spans="1:13">
      <c r="A563" s="8"/>
      <c r="B563" s="3" t="s">
        <v>832</v>
      </c>
      <c r="C563" s="3" t="s">
        <v>1216</v>
      </c>
      <c r="D563" s="7" t="s">
        <v>12247</v>
      </c>
      <c r="E563" s="3" t="s">
        <v>833</v>
      </c>
      <c r="F563" s="3" t="s">
        <v>1919</v>
      </c>
      <c r="G563" s="9"/>
      <c r="J563" s="3" t="s">
        <v>965</v>
      </c>
      <c r="K563" s="3" t="s">
        <v>11255</v>
      </c>
      <c r="L563" s="3" t="s">
        <v>3841</v>
      </c>
      <c r="M563" s="3" t="s">
        <v>12620</v>
      </c>
    </row>
    <row r="564" spans="1:13">
      <c r="A564" s="8"/>
      <c r="B564" s="3" t="s">
        <v>10832</v>
      </c>
      <c r="C564" s="3" t="s">
        <v>1216</v>
      </c>
      <c r="D564" s="7" t="s">
        <v>12248</v>
      </c>
      <c r="E564" s="3" t="s">
        <v>833</v>
      </c>
      <c r="F564" s="11" t="s">
        <v>1918</v>
      </c>
      <c r="G564" s="3"/>
      <c r="J564" s="3" t="s">
        <v>1872</v>
      </c>
      <c r="K564" s="3" t="s">
        <v>11255</v>
      </c>
      <c r="L564" s="3" t="s">
        <v>3841</v>
      </c>
      <c r="M564" s="3" t="s">
        <v>12621</v>
      </c>
    </row>
    <row r="565" spans="1:13">
      <c r="A565" s="8"/>
      <c r="B565" s="3" t="s">
        <v>620</v>
      </c>
      <c r="C565" s="3" t="s">
        <v>1484</v>
      </c>
      <c r="D565" s="7" t="s">
        <v>11261</v>
      </c>
      <c r="E565" s="3" t="s">
        <v>619</v>
      </c>
      <c r="G565" s="3"/>
      <c r="J565" s="3" t="s">
        <v>965</v>
      </c>
      <c r="K565" s="3" t="s">
        <v>11255</v>
      </c>
      <c r="L565" s="3" t="s">
        <v>3841</v>
      </c>
      <c r="M565" s="3" t="s">
        <v>12623</v>
      </c>
    </row>
    <row r="566" spans="1:13">
      <c r="A566" s="8"/>
      <c r="B566" s="3" t="s">
        <v>620</v>
      </c>
      <c r="C566" s="3" t="s">
        <v>1484</v>
      </c>
      <c r="D566" s="7" t="s">
        <v>4333</v>
      </c>
      <c r="E566" s="3" t="s">
        <v>619</v>
      </c>
      <c r="F566" s="3" t="s">
        <v>617</v>
      </c>
      <c r="G566" s="3"/>
      <c r="J566" s="3" t="s">
        <v>1872</v>
      </c>
      <c r="K566" s="3" t="s">
        <v>11255</v>
      </c>
      <c r="L566" s="3" t="s">
        <v>3841</v>
      </c>
      <c r="M566" s="3" t="s">
        <v>12624</v>
      </c>
    </row>
    <row r="567" spans="1:13">
      <c r="A567" s="8"/>
      <c r="B567" s="3" t="s">
        <v>3078</v>
      </c>
      <c r="C567" s="3" t="s">
        <v>3132</v>
      </c>
      <c r="D567" s="7" t="s">
        <v>11262</v>
      </c>
      <c r="E567" s="3" t="s">
        <v>3133</v>
      </c>
      <c r="G567" s="3"/>
      <c r="J567" s="3" t="s">
        <v>965</v>
      </c>
      <c r="K567" s="3" t="s">
        <v>11255</v>
      </c>
      <c r="L567" s="3" t="s">
        <v>3841</v>
      </c>
      <c r="M567" s="3" t="s">
        <v>9142</v>
      </c>
    </row>
    <row r="568" spans="1:13">
      <c r="A568" s="8"/>
      <c r="B568" s="3" t="s">
        <v>3078</v>
      </c>
      <c r="C568" s="3" t="s">
        <v>3132</v>
      </c>
      <c r="D568" s="7" t="s">
        <v>7264</v>
      </c>
      <c r="E568" s="3" t="s">
        <v>3133</v>
      </c>
      <c r="F568" s="3" t="s">
        <v>3066</v>
      </c>
      <c r="G568" s="3"/>
      <c r="J568" s="3" t="s">
        <v>1872</v>
      </c>
      <c r="K568" s="3" t="s">
        <v>11255</v>
      </c>
      <c r="L568" s="3" t="s">
        <v>3841</v>
      </c>
      <c r="M568" s="3" t="s">
        <v>12755</v>
      </c>
    </row>
    <row r="569" spans="1:13">
      <c r="A569" s="8"/>
      <c r="B569" s="3" t="s">
        <v>11202</v>
      </c>
      <c r="C569" s="3" t="s">
        <v>11204</v>
      </c>
      <c r="D569" s="7" t="s">
        <v>11263</v>
      </c>
      <c r="E569" s="3" t="s">
        <v>11203</v>
      </c>
      <c r="F569" s="11" t="s">
        <v>715</v>
      </c>
      <c r="G569" s="3"/>
      <c r="J569" s="3" t="s">
        <v>965</v>
      </c>
      <c r="K569" s="3" t="s">
        <v>11255</v>
      </c>
      <c r="L569" s="3" t="s">
        <v>3841</v>
      </c>
      <c r="M569" s="3" t="s">
        <v>9145</v>
      </c>
    </row>
    <row r="570" spans="1:13">
      <c r="A570" s="8"/>
      <c r="B570" s="3" t="s">
        <v>146</v>
      </c>
      <c r="C570" s="3" t="s">
        <v>1058</v>
      </c>
      <c r="D570" s="7" t="s">
        <v>8028</v>
      </c>
      <c r="E570" s="3" t="s">
        <v>147</v>
      </c>
      <c r="F570" s="3" t="s">
        <v>1907</v>
      </c>
      <c r="G570" s="3"/>
      <c r="J570" s="3" t="s">
        <v>965</v>
      </c>
      <c r="K570" s="3" t="s">
        <v>1000</v>
      </c>
      <c r="L570" s="3" t="s">
        <v>3841</v>
      </c>
      <c r="M570" s="3" t="s">
        <v>8446</v>
      </c>
    </row>
    <row r="571" spans="1:13">
      <c r="A571" s="8"/>
      <c r="B571" s="3" t="s">
        <v>124</v>
      </c>
      <c r="C571" s="3" t="s">
        <v>1850</v>
      </c>
      <c r="D571" s="7" t="s">
        <v>4226</v>
      </c>
      <c r="E571" s="3" t="s">
        <v>123</v>
      </c>
      <c r="F571" s="11" t="s">
        <v>2000</v>
      </c>
      <c r="G571" s="3"/>
      <c r="J571" s="3" t="s">
        <v>965</v>
      </c>
      <c r="K571" s="3" t="s">
        <v>1000</v>
      </c>
      <c r="L571" s="3" t="s">
        <v>3841</v>
      </c>
      <c r="M571" s="3" t="s">
        <v>8469</v>
      </c>
    </row>
    <row r="572" spans="1:13">
      <c r="A572" s="8"/>
      <c r="B572" s="3" t="s">
        <v>125</v>
      </c>
      <c r="C572" s="3" t="s">
        <v>1851</v>
      </c>
      <c r="D572" s="7" t="s">
        <v>4227</v>
      </c>
      <c r="E572" s="3" t="s">
        <v>123</v>
      </c>
      <c r="F572" s="3" t="s">
        <v>2000</v>
      </c>
      <c r="G572" s="3"/>
      <c r="J572" s="3" t="s">
        <v>965</v>
      </c>
      <c r="K572" s="3" t="s">
        <v>1000</v>
      </c>
      <c r="L572" s="3" t="s">
        <v>3841</v>
      </c>
      <c r="M572" s="3" t="s">
        <v>8470</v>
      </c>
    </row>
    <row r="573" spans="1:13">
      <c r="A573" s="8"/>
      <c r="B573" s="3" t="s">
        <v>465</v>
      </c>
      <c r="C573" s="3" t="s">
        <v>1065</v>
      </c>
      <c r="D573" s="7" t="s">
        <v>4219</v>
      </c>
      <c r="E573" s="3" t="s">
        <v>3942</v>
      </c>
      <c r="F573" s="3" t="s">
        <v>464</v>
      </c>
      <c r="G573" s="3"/>
      <c r="J573" s="3" t="s">
        <v>965</v>
      </c>
      <c r="K573" s="3" t="s">
        <v>1000</v>
      </c>
      <c r="L573" s="3" t="s">
        <v>3841</v>
      </c>
      <c r="M573" s="3" t="s">
        <v>8471</v>
      </c>
    </row>
    <row r="574" spans="1:13">
      <c r="A574" s="8"/>
      <c r="B574" s="3" t="s">
        <v>140</v>
      </c>
      <c r="C574" s="3" t="s">
        <v>1852</v>
      </c>
      <c r="D574" s="7" t="s">
        <v>4228</v>
      </c>
      <c r="E574" s="3" t="s">
        <v>135</v>
      </c>
      <c r="F574" s="3" t="s">
        <v>3245</v>
      </c>
      <c r="G574" s="3"/>
      <c r="J574" s="3" t="s">
        <v>965</v>
      </c>
      <c r="K574" s="3" t="s">
        <v>1000</v>
      </c>
      <c r="L574" s="3" t="s">
        <v>3841</v>
      </c>
      <c r="M574" s="3" t="s">
        <v>12520</v>
      </c>
    </row>
    <row r="575" spans="1:13">
      <c r="A575" s="8"/>
      <c r="B575" s="3" t="s">
        <v>1665</v>
      </c>
      <c r="C575" s="3" t="s">
        <v>1666</v>
      </c>
      <c r="D575" s="7" t="s">
        <v>4224</v>
      </c>
      <c r="E575" s="3" t="s">
        <v>1667</v>
      </c>
      <c r="G575" s="3"/>
      <c r="J575" s="3" t="s">
        <v>965</v>
      </c>
      <c r="K575" s="3" t="s">
        <v>1000</v>
      </c>
      <c r="L575" s="3" t="s">
        <v>3841</v>
      </c>
      <c r="M575" s="3" t="s">
        <v>12596</v>
      </c>
    </row>
    <row r="576" spans="1:13">
      <c r="A576" s="8"/>
      <c r="B576" s="3" t="s">
        <v>296</v>
      </c>
      <c r="C576" s="3" t="s">
        <v>990</v>
      </c>
      <c r="D576" s="7" t="s">
        <v>4217</v>
      </c>
      <c r="E576" s="3" t="s">
        <v>295</v>
      </c>
      <c r="F576" s="3" t="s">
        <v>294</v>
      </c>
      <c r="G576" s="3"/>
      <c r="J576" s="3" t="s">
        <v>1872</v>
      </c>
      <c r="K576" s="3" t="s">
        <v>1000</v>
      </c>
      <c r="L576" s="3" t="s">
        <v>3841</v>
      </c>
      <c r="M576" s="3" t="s">
        <v>12599</v>
      </c>
    </row>
    <row r="577" spans="1:13">
      <c r="A577" s="8"/>
      <c r="B577" s="3" t="s">
        <v>296</v>
      </c>
      <c r="C577" s="3" t="s">
        <v>990</v>
      </c>
      <c r="D577" s="7" t="s">
        <v>7930</v>
      </c>
      <c r="E577" s="3" t="s">
        <v>295</v>
      </c>
      <c r="F577" s="3" t="s">
        <v>294</v>
      </c>
      <c r="G577" s="3"/>
      <c r="J577" s="3" t="s">
        <v>965</v>
      </c>
      <c r="K577" s="3" t="s">
        <v>1000</v>
      </c>
      <c r="L577" s="3" t="s">
        <v>3841</v>
      </c>
      <c r="M577" s="3" t="s">
        <v>12600</v>
      </c>
    </row>
    <row r="578" spans="1:13">
      <c r="A578" s="8"/>
      <c r="B578" s="3" t="s">
        <v>247</v>
      </c>
      <c r="C578" s="3" t="s">
        <v>1112</v>
      </c>
      <c r="D578" s="7" t="s">
        <v>4220</v>
      </c>
      <c r="E578" s="3" t="s">
        <v>246</v>
      </c>
      <c r="F578" s="3" t="s">
        <v>245</v>
      </c>
      <c r="G578" s="9"/>
      <c r="J578" s="3" t="s">
        <v>965</v>
      </c>
      <c r="K578" s="3" t="s">
        <v>1000</v>
      </c>
      <c r="L578" s="3" t="s">
        <v>3841</v>
      </c>
      <c r="M578" s="3" t="s">
        <v>8608</v>
      </c>
    </row>
    <row r="579" spans="1:13">
      <c r="A579" s="8"/>
      <c r="B579" s="3" t="s">
        <v>8031</v>
      </c>
      <c r="C579" s="3" t="s">
        <v>8030</v>
      </c>
      <c r="D579" s="7" t="s">
        <v>8032</v>
      </c>
      <c r="E579" s="3" t="s">
        <v>246</v>
      </c>
      <c r="F579" s="3" t="s">
        <v>245</v>
      </c>
      <c r="G579" s="3"/>
      <c r="I579" s="10"/>
      <c r="J579" s="3" t="s">
        <v>965</v>
      </c>
      <c r="K579" s="3" t="s">
        <v>1000</v>
      </c>
      <c r="L579" s="3" t="s">
        <v>3841</v>
      </c>
      <c r="M579" s="3" t="s">
        <v>8609</v>
      </c>
    </row>
    <row r="580" spans="1:13">
      <c r="A580" s="8"/>
      <c r="B580" s="3" t="s">
        <v>7213</v>
      </c>
      <c r="C580" s="3" t="s">
        <v>7214</v>
      </c>
      <c r="D580" s="7" t="s">
        <v>7211</v>
      </c>
      <c r="E580" s="3" t="s">
        <v>7212</v>
      </c>
      <c r="G580" s="3"/>
      <c r="I580" s="10"/>
      <c r="J580" s="3" t="s">
        <v>965</v>
      </c>
      <c r="K580" s="3" t="s">
        <v>1000</v>
      </c>
      <c r="L580" s="3" t="s">
        <v>3841</v>
      </c>
      <c r="M580" s="3" t="s">
        <v>8610</v>
      </c>
    </row>
    <row r="581" spans="1:13">
      <c r="A581" s="8"/>
      <c r="B581" s="3" t="s">
        <v>576</v>
      </c>
      <c r="C581" s="3" t="s">
        <v>1849</v>
      </c>
      <c r="D581" s="7" t="s">
        <v>4225</v>
      </c>
      <c r="E581" s="3" t="s">
        <v>575</v>
      </c>
      <c r="F581" s="3" t="s">
        <v>573</v>
      </c>
      <c r="G581" s="3"/>
      <c r="J581" s="3" t="s">
        <v>965</v>
      </c>
      <c r="K581" s="3" t="s">
        <v>1000</v>
      </c>
      <c r="L581" s="3" t="s">
        <v>3841</v>
      </c>
      <c r="M581" s="3" t="s">
        <v>8677</v>
      </c>
    </row>
    <row r="582" spans="1:13">
      <c r="A582" s="8"/>
      <c r="B582" s="3" t="s">
        <v>356</v>
      </c>
      <c r="C582" s="3" t="s">
        <v>1207</v>
      </c>
      <c r="D582" s="7" t="s">
        <v>4223</v>
      </c>
      <c r="E582" s="3" t="s">
        <v>8029</v>
      </c>
      <c r="F582" s="3" t="s">
        <v>3268</v>
      </c>
      <c r="G582" s="3"/>
      <c r="J582" s="3" t="s">
        <v>965</v>
      </c>
      <c r="K582" s="3" t="s">
        <v>1000</v>
      </c>
      <c r="L582" s="3" t="s">
        <v>3841</v>
      </c>
      <c r="M582" s="3" t="s">
        <v>8928</v>
      </c>
    </row>
    <row r="583" spans="1:13">
      <c r="A583" s="8"/>
      <c r="B583" s="3" t="s">
        <v>458</v>
      </c>
      <c r="C583" s="3" t="s">
        <v>1050</v>
      </c>
      <c r="D583" s="7" t="s">
        <v>4218</v>
      </c>
      <c r="E583" s="3" t="s">
        <v>459</v>
      </c>
      <c r="F583" s="3" t="s">
        <v>457</v>
      </c>
      <c r="G583" s="3"/>
      <c r="J583" s="3" t="s">
        <v>965</v>
      </c>
      <c r="K583" s="3" t="s">
        <v>1000</v>
      </c>
      <c r="L583" s="3" t="s">
        <v>3841</v>
      </c>
      <c r="M583" s="3" t="s">
        <v>8946</v>
      </c>
    </row>
    <row r="584" spans="1:13">
      <c r="A584" s="8"/>
      <c r="B584" s="3" t="s">
        <v>696</v>
      </c>
      <c r="C584" s="3" t="s">
        <v>1204</v>
      </c>
      <c r="D584" s="7" t="s">
        <v>4222</v>
      </c>
      <c r="E584" s="3" t="s">
        <v>697</v>
      </c>
      <c r="F584" s="3" t="s">
        <v>695</v>
      </c>
      <c r="G584" s="3"/>
      <c r="H584" s="7"/>
      <c r="J584" s="3" t="s">
        <v>965</v>
      </c>
      <c r="K584" s="3" t="s">
        <v>1000</v>
      </c>
      <c r="L584" s="3" t="s">
        <v>3841</v>
      </c>
      <c r="M584" s="3" t="s">
        <v>9137</v>
      </c>
    </row>
    <row r="585" spans="1:13">
      <c r="A585" s="8"/>
      <c r="B585" s="3" t="s">
        <v>937</v>
      </c>
      <c r="C585" s="3" t="s">
        <v>1113</v>
      </c>
      <c r="D585" s="7" t="s">
        <v>4221</v>
      </c>
      <c r="E585" s="3" t="s">
        <v>938</v>
      </c>
      <c r="F585" s="3" t="s">
        <v>936</v>
      </c>
      <c r="G585" s="3"/>
      <c r="J585" s="3" t="s">
        <v>965</v>
      </c>
      <c r="K585" s="3" t="s">
        <v>1000</v>
      </c>
      <c r="L585" s="3" t="s">
        <v>3841</v>
      </c>
      <c r="M585" s="3" t="s">
        <v>9138</v>
      </c>
    </row>
    <row r="586" spans="1:13">
      <c r="A586" s="8"/>
      <c r="B586" s="3" t="s">
        <v>7981</v>
      </c>
      <c r="C586" s="3" t="s">
        <v>12438</v>
      </c>
      <c r="D586" s="7" t="s">
        <v>7983</v>
      </c>
      <c r="E586" s="3" t="s">
        <v>7982</v>
      </c>
      <c r="F586" s="3" t="s">
        <v>7936</v>
      </c>
      <c r="G586" s="3"/>
      <c r="J586" s="3" t="s">
        <v>965</v>
      </c>
      <c r="K586" s="3" t="s">
        <v>968</v>
      </c>
      <c r="L586" s="3" t="s">
        <v>3841</v>
      </c>
      <c r="M586" s="3" t="s">
        <v>11366</v>
      </c>
    </row>
    <row r="587" spans="1:13">
      <c r="A587" s="8"/>
      <c r="B587" s="3" t="s">
        <v>215</v>
      </c>
      <c r="C587" s="3" t="s">
        <v>1557</v>
      </c>
      <c r="D587" s="7" t="s">
        <v>4339</v>
      </c>
      <c r="E587" s="3" t="s">
        <v>214</v>
      </c>
      <c r="F587" s="3" t="s">
        <v>213</v>
      </c>
      <c r="G587" s="3"/>
      <c r="J587" s="3" t="s">
        <v>1872</v>
      </c>
      <c r="K587" s="3" t="s">
        <v>968</v>
      </c>
      <c r="L587" s="3" t="s">
        <v>3841</v>
      </c>
      <c r="M587" s="3" t="s">
        <v>8454</v>
      </c>
    </row>
    <row r="588" spans="1:13">
      <c r="A588" s="8"/>
      <c r="B588" s="3" t="s">
        <v>292</v>
      </c>
      <c r="C588" s="3" t="s">
        <v>1293</v>
      </c>
      <c r="D588" s="7" t="s">
        <v>11527</v>
      </c>
      <c r="E588" s="3" t="s">
        <v>293</v>
      </c>
      <c r="F588" s="3" t="s">
        <v>291</v>
      </c>
      <c r="G588" s="3"/>
      <c r="J588" s="3" t="s">
        <v>965</v>
      </c>
      <c r="K588" s="3" t="s">
        <v>968</v>
      </c>
      <c r="L588" s="3" t="s">
        <v>3841</v>
      </c>
      <c r="M588" s="3" t="s">
        <v>12625</v>
      </c>
    </row>
    <row r="589" spans="1:13">
      <c r="A589" s="8"/>
      <c r="B589" s="3" t="s">
        <v>664</v>
      </c>
      <c r="C589" s="3" t="s">
        <v>1011</v>
      </c>
      <c r="D589" s="7" t="s">
        <v>4335</v>
      </c>
      <c r="E589" s="3" t="s">
        <v>665</v>
      </c>
      <c r="F589" s="3" t="s">
        <v>663</v>
      </c>
      <c r="G589" s="3"/>
      <c r="J589" s="3" t="s">
        <v>965</v>
      </c>
      <c r="K589" s="3" t="s">
        <v>968</v>
      </c>
      <c r="L589" s="3" t="s">
        <v>3841</v>
      </c>
      <c r="M589" s="3" t="s">
        <v>8740</v>
      </c>
    </row>
    <row r="590" spans="1:13">
      <c r="A590" s="8"/>
      <c r="B590" s="3" t="s">
        <v>211</v>
      </c>
      <c r="C590" s="3" t="s">
        <v>1544</v>
      </c>
      <c r="D590" s="7" t="s">
        <v>4338</v>
      </c>
      <c r="E590" s="3" t="s">
        <v>212</v>
      </c>
      <c r="F590" s="3" t="s">
        <v>210</v>
      </c>
      <c r="G590" s="3"/>
      <c r="J590" s="3" t="s">
        <v>965</v>
      </c>
      <c r="K590" s="3" t="s">
        <v>968</v>
      </c>
      <c r="L590" s="3" t="s">
        <v>3841</v>
      </c>
      <c r="M590" s="3" t="s">
        <v>8747</v>
      </c>
    </row>
    <row r="591" spans="1:13">
      <c r="A591" s="8"/>
      <c r="B591" s="3" t="s">
        <v>1937</v>
      </c>
      <c r="C591" s="3" t="s">
        <v>1938</v>
      </c>
      <c r="D591" s="7" t="s">
        <v>4337</v>
      </c>
      <c r="E591" s="3" t="s">
        <v>1936</v>
      </c>
      <c r="F591" s="3" t="s">
        <v>1935</v>
      </c>
      <c r="G591" s="3"/>
      <c r="J591" s="3" t="s">
        <v>965</v>
      </c>
      <c r="K591" s="3" t="s">
        <v>968</v>
      </c>
      <c r="L591" s="3" t="s">
        <v>3841</v>
      </c>
      <c r="M591" s="3" t="s">
        <v>8836</v>
      </c>
    </row>
    <row r="592" spans="1:13">
      <c r="A592" s="8"/>
      <c r="B592" s="3" t="s">
        <v>11509</v>
      </c>
      <c r="C592" s="3" t="s">
        <v>11511</v>
      </c>
      <c r="D592" s="7" t="s">
        <v>11508</v>
      </c>
      <c r="E592" s="3" t="s">
        <v>11510</v>
      </c>
      <c r="G592" s="3"/>
      <c r="J592" s="3" t="s">
        <v>965</v>
      </c>
      <c r="K592" s="3" t="s">
        <v>968</v>
      </c>
      <c r="L592" s="3" t="s">
        <v>3841</v>
      </c>
      <c r="M592" s="3" t="s">
        <v>8893</v>
      </c>
    </row>
    <row r="593" spans="1:13">
      <c r="A593" s="8"/>
      <c r="B593" s="3" t="s">
        <v>1552</v>
      </c>
      <c r="C593" s="3" t="s">
        <v>1553</v>
      </c>
      <c r="D593" s="7" t="s">
        <v>11556</v>
      </c>
      <c r="E593" s="3" t="s">
        <v>1554</v>
      </c>
      <c r="G593" s="3"/>
      <c r="J593" s="3" t="s">
        <v>965</v>
      </c>
      <c r="K593" s="3" t="s">
        <v>968</v>
      </c>
      <c r="L593" s="3" t="s">
        <v>3841</v>
      </c>
      <c r="M593" s="3" t="s">
        <v>8974</v>
      </c>
    </row>
    <row r="594" spans="1:13">
      <c r="A594" s="8"/>
      <c r="B594" s="3" t="s">
        <v>1595</v>
      </c>
      <c r="C594" s="3" t="s">
        <v>1596</v>
      </c>
      <c r="D594" s="7" t="s">
        <v>4340</v>
      </c>
      <c r="E594" s="3" t="s">
        <v>1597</v>
      </c>
      <c r="F594" s="3" t="s">
        <v>3309</v>
      </c>
      <c r="G594" s="3"/>
      <c r="J594" s="3" t="s">
        <v>965</v>
      </c>
      <c r="K594" s="3" t="s">
        <v>968</v>
      </c>
      <c r="L594" s="3" t="s">
        <v>3841</v>
      </c>
      <c r="M594" s="3" t="s">
        <v>8987</v>
      </c>
    </row>
    <row r="595" spans="1:13">
      <c r="A595" s="8"/>
      <c r="B595" s="3" t="s">
        <v>940</v>
      </c>
      <c r="C595" s="3" t="s">
        <v>1284</v>
      </c>
      <c r="D595" s="7" t="s">
        <v>4336</v>
      </c>
      <c r="E595" s="3" t="s">
        <v>941</v>
      </c>
      <c r="F595" s="3" t="s">
        <v>939</v>
      </c>
      <c r="G595" s="3"/>
      <c r="J595" s="3" t="s">
        <v>1872</v>
      </c>
      <c r="K595" s="3" t="s">
        <v>968</v>
      </c>
      <c r="L595" s="3" t="s">
        <v>3841</v>
      </c>
      <c r="M595" s="3" t="s">
        <v>12749</v>
      </c>
    </row>
    <row r="596" spans="1:13">
      <c r="A596" s="8"/>
      <c r="B596" s="3" t="s">
        <v>1700</v>
      </c>
      <c r="C596" s="3" t="s">
        <v>1701</v>
      </c>
      <c r="D596" s="7" t="s">
        <v>4341</v>
      </c>
      <c r="E596" s="3" t="s">
        <v>1702</v>
      </c>
      <c r="F596" s="3" t="s">
        <v>3275</v>
      </c>
      <c r="G596" s="3"/>
      <c r="J596" s="3" t="s">
        <v>965</v>
      </c>
      <c r="K596" s="3" t="s">
        <v>968</v>
      </c>
      <c r="L596" s="3" t="s">
        <v>3841</v>
      </c>
      <c r="M596" s="3" t="s">
        <v>9139</v>
      </c>
    </row>
    <row r="597" spans="1:13">
      <c r="A597" s="8"/>
      <c r="B597" s="3" t="s">
        <v>10584</v>
      </c>
      <c r="C597" s="3" t="s">
        <v>10586</v>
      </c>
      <c r="D597" s="7" t="s">
        <v>10594</v>
      </c>
      <c r="E597" s="3" t="s">
        <v>10585</v>
      </c>
      <c r="F597" s="3" t="s">
        <v>10601</v>
      </c>
      <c r="G597" s="3"/>
      <c r="H597" s="7"/>
      <c r="J597" s="3" t="s">
        <v>3850</v>
      </c>
      <c r="K597" s="3" t="s">
        <v>10610</v>
      </c>
      <c r="L597" s="3" t="s">
        <v>3841</v>
      </c>
      <c r="M597" s="3" t="s">
        <v>8772</v>
      </c>
    </row>
    <row r="598" spans="1:13">
      <c r="A598" s="8"/>
      <c r="B598" s="3" t="s">
        <v>10584</v>
      </c>
      <c r="C598" s="3" t="s">
        <v>10586</v>
      </c>
      <c r="D598" s="7" t="s">
        <v>10595</v>
      </c>
      <c r="E598" s="3" t="s">
        <v>10585</v>
      </c>
      <c r="F598" s="3" t="s">
        <v>10601</v>
      </c>
      <c r="G598" s="3"/>
      <c r="H598" s="7"/>
      <c r="J598" s="3" t="s">
        <v>3850</v>
      </c>
      <c r="K598" s="3" t="s">
        <v>10610</v>
      </c>
      <c r="L598" s="3" t="s">
        <v>3841</v>
      </c>
      <c r="M598" s="3" t="s">
        <v>8773</v>
      </c>
    </row>
    <row r="599" spans="1:13">
      <c r="A599" s="8"/>
      <c r="B599" s="3" t="s">
        <v>10584</v>
      </c>
      <c r="C599" s="3" t="s">
        <v>10586</v>
      </c>
      <c r="D599" s="7" t="s">
        <v>10596</v>
      </c>
      <c r="E599" s="3" t="s">
        <v>10585</v>
      </c>
      <c r="F599" s="3" t="s">
        <v>10601</v>
      </c>
      <c r="G599" s="3"/>
      <c r="H599" s="7"/>
      <c r="J599" s="3" t="s">
        <v>3850</v>
      </c>
      <c r="K599" s="3" t="s">
        <v>10610</v>
      </c>
      <c r="L599" s="3" t="s">
        <v>3841</v>
      </c>
      <c r="M599" s="3" t="s">
        <v>8774</v>
      </c>
    </row>
    <row r="600" spans="1:13">
      <c r="A600" s="8"/>
      <c r="B600" s="3" t="s">
        <v>10584</v>
      </c>
      <c r="C600" s="3" t="s">
        <v>10586</v>
      </c>
      <c r="D600" s="7" t="s">
        <v>10597</v>
      </c>
      <c r="E600" s="3" t="s">
        <v>10585</v>
      </c>
      <c r="F600" s="3" t="s">
        <v>10601</v>
      </c>
      <c r="G600" s="3"/>
      <c r="H600" s="7"/>
      <c r="J600" s="3" t="s">
        <v>3850</v>
      </c>
      <c r="K600" s="3" t="s">
        <v>10610</v>
      </c>
      <c r="L600" s="3" t="s">
        <v>3841</v>
      </c>
      <c r="M600" s="3" t="s">
        <v>8775</v>
      </c>
    </row>
    <row r="601" spans="1:13">
      <c r="A601" s="8"/>
      <c r="B601" s="3" t="s">
        <v>8018</v>
      </c>
      <c r="C601" s="3" t="s">
        <v>8019</v>
      </c>
      <c r="D601" s="7" t="s">
        <v>8020</v>
      </c>
      <c r="E601" s="3" t="s">
        <v>487</v>
      </c>
      <c r="F601" s="3" t="s">
        <v>3278</v>
      </c>
      <c r="G601" s="3"/>
      <c r="J601" s="3" t="s">
        <v>965</v>
      </c>
      <c r="K601" s="3" t="s">
        <v>10610</v>
      </c>
      <c r="L601" s="3" t="s">
        <v>3841</v>
      </c>
      <c r="M601" s="3" t="s">
        <v>8865</v>
      </c>
    </row>
    <row r="602" spans="1:13">
      <c r="A602" s="8"/>
      <c r="B602" s="3" t="s">
        <v>8018</v>
      </c>
      <c r="C602" s="3" t="s">
        <v>8019</v>
      </c>
      <c r="D602" s="7" t="s">
        <v>10762</v>
      </c>
      <c r="E602" s="3" t="s">
        <v>10600</v>
      </c>
      <c r="F602" s="3" t="s">
        <v>485</v>
      </c>
      <c r="H602" s="7"/>
      <c r="J602" s="3" t="s">
        <v>965</v>
      </c>
      <c r="K602" s="3" t="s">
        <v>10610</v>
      </c>
      <c r="L602" s="3" t="s">
        <v>3841</v>
      </c>
      <c r="M602" s="3" t="s">
        <v>8866</v>
      </c>
    </row>
    <row r="603" spans="1:13">
      <c r="A603" s="8"/>
      <c r="B603" s="3" t="s">
        <v>2917</v>
      </c>
      <c r="C603" s="3" t="s">
        <v>2918</v>
      </c>
      <c r="D603" s="7" t="s">
        <v>11988</v>
      </c>
      <c r="E603" s="3" t="s">
        <v>2916</v>
      </c>
      <c r="F603" s="3" t="s">
        <v>10604</v>
      </c>
      <c r="G603" s="3"/>
      <c r="J603" s="3" t="s">
        <v>965</v>
      </c>
      <c r="K603" s="3" t="s">
        <v>10610</v>
      </c>
      <c r="L603" s="3" t="s">
        <v>3841</v>
      </c>
      <c r="M603" s="3" t="s">
        <v>8962</v>
      </c>
    </row>
    <row r="604" spans="1:13">
      <c r="A604" s="8"/>
      <c r="B604" s="3" t="s">
        <v>10593</v>
      </c>
      <c r="C604" s="3" t="s">
        <v>3945</v>
      </c>
      <c r="D604" s="7" t="s">
        <v>10602</v>
      </c>
      <c r="E604" s="3" t="s">
        <v>3946</v>
      </c>
      <c r="F604" s="3" t="s">
        <v>3873</v>
      </c>
      <c r="G604" s="3"/>
      <c r="J604" s="3" t="s">
        <v>3850</v>
      </c>
      <c r="K604" s="3" t="s">
        <v>10610</v>
      </c>
      <c r="L604" s="3" t="s">
        <v>3841</v>
      </c>
      <c r="M604" s="3" t="s">
        <v>8963</v>
      </c>
    </row>
    <row r="605" spans="1:13">
      <c r="A605" s="8"/>
      <c r="B605" s="3" t="s">
        <v>1678</v>
      </c>
      <c r="C605" s="3" t="s">
        <v>1538</v>
      </c>
      <c r="D605" s="7" t="s">
        <v>4368</v>
      </c>
      <c r="E605" s="3" t="s">
        <v>1679</v>
      </c>
      <c r="F605" s="3" t="s">
        <v>3213</v>
      </c>
      <c r="G605" s="3"/>
      <c r="J605" s="3" t="s">
        <v>965</v>
      </c>
      <c r="K605" s="3" t="s">
        <v>979</v>
      </c>
      <c r="L605" s="3" t="s">
        <v>3841</v>
      </c>
      <c r="M605" s="3" t="s">
        <v>12524</v>
      </c>
    </row>
    <row r="606" spans="1:13">
      <c r="A606" s="8"/>
      <c r="B606" s="3" t="s">
        <v>100</v>
      </c>
      <c r="C606" s="3" t="s">
        <v>1588</v>
      </c>
      <c r="D606" s="7" t="s">
        <v>4366</v>
      </c>
      <c r="E606" s="3" t="s">
        <v>101</v>
      </c>
      <c r="F606" s="3" t="s">
        <v>99</v>
      </c>
      <c r="G606" s="3"/>
      <c r="I606" s="10"/>
      <c r="J606" s="3" t="s">
        <v>965</v>
      </c>
      <c r="K606" s="3" t="s">
        <v>979</v>
      </c>
      <c r="L606" s="3" t="s">
        <v>3841</v>
      </c>
      <c r="M606" s="3" t="s">
        <v>12536</v>
      </c>
    </row>
    <row r="607" spans="1:13">
      <c r="A607" s="8"/>
      <c r="B607" s="3" t="s">
        <v>757</v>
      </c>
      <c r="C607" s="3" t="s">
        <v>1589</v>
      </c>
      <c r="D607" s="7" t="s">
        <v>4367</v>
      </c>
      <c r="E607" s="3" t="s">
        <v>758</v>
      </c>
      <c r="F607" s="3" t="s">
        <v>756</v>
      </c>
      <c r="G607" s="3"/>
      <c r="J607" s="3" t="s">
        <v>1872</v>
      </c>
      <c r="K607" s="3" t="s">
        <v>979</v>
      </c>
      <c r="L607" s="3" t="s">
        <v>3841</v>
      </c>
      <c r="M607" s="3" t="s">
        <v>12537</v>
      </c>
    </row>
    <row r="608" spans="1:13">
      <c r="A608" s="8"/>
      <c r="B608" s="3" t="s">
        <v>3114</v>
      </c>
      <c r="C608" s="3" t="s">
        <v>3136</v>
      </c>
      <c r="D608" s="7" t="s">
        <v>4370</v>
      </c>
      <c r="E608" s="3" t="s">
        <v>3137</v>
      </c>
      <c r="F608" s="3" t="s">
        <v>3192</v>
      </c>
      <c r="G608" s="3"/>
      <c r="J608" s="3" t="s">
        <v>965</v>
      </c>
      <c r="K608" s="3" t="s">
        <v>979</v>
      </c>
      <c r="L608" s="3" t="s">
        <v>3841</v>
      </c>
      <c r="M608" s="3" t="s">
        <v>12580</v>
      </c>
    </row>
    <row r="609" spans="1:13">
      <c r="A609" s="8"/>
      <c r="B609" s="3" t="s">
        <v>97</v>
      </c>
      <c r="C609" s="3" t="s">
        <v>1538</v>
      </c>
      <c r="D609" s="7" t="s">
        <v>4364</v>
      </c>
      <c r="E609" s="3" t="s">
        <v>96</v>
      </c>
      <c r="F609" s="3" t="s">
        <v>95</v>
      </c>
      <c r="G609" s="3"/>
      <c r="J609" s="3" t="s">
        <v>965</v>
      </c>
      <c r="K609" s="3" t="s">
        <v>979</v>
      </c>
      <c r="L609" s="3" t="s">
        <v>3841</v>
      </c>
      <c r="M609" s="3" t="s">
        <v>12605</v>
      </c>
    </row>
    <row r="610" spans="1:13">
      <c r="A610" s="8"/>
      <c r="B610" s="3" t="s">
        <v>88</v>
      </c>
      <c r="C610" s="3" t="s">
        <v>12452</v>
      </c>
      <c r="D610" s="7" t="s">
        <v>4371</v>
      </c>
      <c r="E610" s="3" t="s">
        <v>86</v>
      </c>
      <c r="F610" s="3" t="s">
        <v>1943</v>
      </c>
      <c r="G610" s="9"/>
      <c r="J610" s="3" t="s">
        <v>1872</v>
      </c>
      <c r="K610" s="3" t="s">
        <v>979</v>
      </c>
      <c r="L610" s="3" t="s">
        <v>3841</v>
      </c>
      <c r="M610" s="3" t="s">
        <v>8667</v>
      </c>
    </row>
    <row r="611" spans="1:13">
      <c r="A611" s="8"/>
      <c r="B611" s="3" t="s">
        <v>1827</v>
      </c>
      <c r="C611" s="3" t="s">
        <v>12452</v>
      </c>
      <c r="D611" s="7" t="s">
        <v>4372</v>
      </c>
      <c r="E611" s="3" t="s">
        <v>86</v>
      </c>
      <c r="F611" s="3" t="s">
        <v>3343</v>
      </c>
      <c r="G611" s="3"/>
      <c r="J611" s="3" t="s">
        <v>1872</v>
      </c>
      <c r="K611" s="3" t="s">
        <v>979</v>
      </c>
      <c r="L611" s="3" t="s">
        <v>3841</v>
      </c>
      <c r="M611" s="3" t="s">
        <v>8668</v>
      </c>
    </row>
    <row r="612" spans="1:13">
      <c r="A612" s="8"/>
      <c r="B612" s="3" t="s">
        <v>12</v>
      </c>
      <c r="C612" s="3" t="s">
        <v>981</v>
      </c>
      <c r="D612" s="7" t="s">
        <v>4360</v>
      </c>
      <c r="E612" s="12" t="s">
        <v>13</v>
      </c>
      <c r="F612" s="3" t="s">
        <v>1942</v>
      </c>
      <c r="G612" s="3"/>
      <c r="J612" s="3" t="s">
        <v>965</v>
      </c>
      <c r="K612" s="3" t="s">
        <v>979</v>
      </c>
      <c r="L612" s="3" t="s">
        <v>3841</v>
      </c>
      <c r="M612" s="3" t="s">
        <v>8691</v>
      </c>
    </row>
    <row r="613" spans="1:13">
      <c r="A613" s="8"/>
      <c r="B613" s="3" t="s">
        <v>306</v>
      </c>
      <c r="C613" s="3" t="s">
        <v>1585</v>
      </c>
      <c r="D613" s="7" t="s">
        <v>4365</v>
      </c>
      <c r="E613" s="3" t="s">
        <v>307</v>
      </c>
      <c r="F613" s="3" t="s">
        <v>305</v>
      </c>
      <c r="G613" s="3"/>
      <c r="J613" s="3" t="s">
        <v>965</v>
      </c>
      <c r="K613" s="3" t="s">
        <v>979</v>
      </c>
      <c r="L613" s="3" t="s">
        <v>3841</v>
      </c>
      <c r="M613" s="3" t="s">
        <v>8988</v>
      </c>
    </row>
    <row r="614" spans="1:13">
      <c r="A614" s="8"/>
      <c r="B614" s="3" t="s">
        <v>308</v>
      </c>
      <c r="C614" s="3" t="s">
        <v>1773</v>
      </c>
      <c r="D614" s="7" t="s">
        <v>4369</v>
      </c>
      <c r="E614" s="3" t="s">
        <v>307</v>
      </c>
      <c r="F614" s="3" t="s">
        <v>305</v>
      </c>
      <c r="G614" s="3"/>
      <c r="J614" s="3" t="s">
        <v>965</v>
      </c>
      <c r="K614" s="3" t="s">
        <v>979</v>
      </c>
      <c r="L614" s="3" t="s">
        <v>3841</v>
      </c>
      <c r="M614" s="3" t="s">
        <v>8989</v>
      </c>
    </row>
    <row r="615" spans="1:13">
      <c r="A615" s="8"/>
      <c r="B615" s="3" t="s">
        <v>869</v>
      </c>
      <c r="C615" s="3" t="s">
        <v>978</v>
      </c>
      <c r="D615" s="7" t="s">
        <v>4359</v>
      </c>
      <c r="E615" s="12" t="s">
        <v>870</v>
      </c>
      <c r="F615" s="3" t="s">
        <v>868</v>
      </c>
      <c r="G615" s="3"/>
      <c r="J615" s="3" t="s">
        <v>965</v>
      </c>
      <c r="K615" s="3" t="s">
        <v>979</v>
      </c>
      <c r="L615" s="3" t="s">
        <v>3841</v>
      </c>
      <c r="M615" s="3" t="s">
        <v>9026</v>
      </c>
    </row>
    <row r="616" spans="1:13">
      <c r="A616" s="8"/>
      <c r="B616" s="3" t="s">
        <v>676</v>
      </c>
      <c r="C616" s="3" t="s">
        <v>1582</v>
      </c>
      <c r="D616" s="7" t="s">
        <v>4363</v>
      </c>
      <c r="E616" s="3" t="s">
        <v>677</v>
      </c>
      <c r="F616" s="3" t="s">
        <v>675</v>
      </c>
      <c r="G616" s="3"/>
      <c r="J616" s="3" t="s">
        <v>965</v>
      </c>
      <c r="K616" s="3" t="s">
        <v>979</v>
      </c>
      <c r="L616" s="3" t="s">
        <v>3841</v>
      </c>
      <c r="M616" s="3" t="s">
        <v>12748</v>
      </c>
    </row>
    <row r="617" spans="1:13">
      <c r="A617" s="8"/>
      <c r="B617" s="3" t="s">
        <v>623</v>
      </c>
      <c r="C617" s="3" t="s">
        <v>1506</v>
      </c>
      <c r="D617" s="7" t="s">
        <v>11851</v>
      </c>
      <c r="E617" s="3" t="s">
        <v>624</v>
      </c>
      <c r="F617" s="3" t="s">
        <v>1944</v>
      </c>
      <c r="G617" s="3"/>
      <c r="J617" s="3" t="s">
        <v>1872</v>
      </c>
      <c r="K617" s="3" t="s">
        <v>979</v>
      </c>
      <c r="L617" s="3" t="s">
        <v>3841</v>
      </c>
      <c r="M617" s="3" t="s">
        <v>11614</v>
      </c>
    </row>
    <row r="618" spans="1:13">
      <c r="A618" s="8"/>
      <c r="B618" s="3" t="s">
        <v>189</v>
      </c>
      <c r="C618" s="3" t="s">
        <v>1069</v>
      </c>
      <c r="D618" s="7" t="s">
        <v>4361</v>
      </c>
      <c r="E618" s="3" t="s">
        <v>190</v>
      </c>
      <c r="F618" s="3" t="s">
        <v>188</v>
      </c>
      <c r="G618" s="3"/>
      <c r="J618" s="3" t="s">
        <v>1872</v>
      </c>
      <c r="K618" s="3" t="s">
        <v>979</v>
      </c>
      <c r="L618" s="3" t="s">
        <v>3841</v>
      </c>
      <c r="M618" s="3" t="s">
        <v>9059</v>
      </c>
    </row>
    <row r="619" spans="1:13">
      <c r="A619" s="8"/>
      <c r="B619" s="3" t="s">
        <v>1537</v>
      </c>
      <c r="C619" s="3" t="s">
        <v>1538</v>
      </c>
      <c r="D619" s="7" t="s">
        <v>4362</v>
      </c>
      <c r="E619" s="3" t="s">
        <v>1539</v>
      </c>
      <c r="F619" s="3" t="s">
        <v>3213</v>
      </c>
      <c r="G619" s="3"/>
      <c r="J619" s="3" t="s">
        <v>965</v>
      </c>
      <c r="K619" s="3" t="s">
        <v>979</v>
      </c>
      <c r="L619" s="3" t="s">
        <v>3841</v>
      </c>
      <c r="M619" s="3" t="s">
        <v>9060</v>
      </c>
    </row>
    <row r="620" spans="1:13">
      <c r="A620" s="8"/>
      <c r="B620" s="3" t="s">
        <v>7949</v>
      </c>
      <c r="C620" s="3" t="s">
        <v>7950</v>
      </c>
      <c r="D620" s="7" t="s">
        <v>7952</v>
      </c>
      <c r="E620" s="3" t="s">
        <v>7951</v>
      </c>
      <c r="F620" s="3" t="s">
        <v>883</v>
      </c>
      <c r="G620" s="3"/>
      <c r="J620" s="3" t="s">
        <v>1872</v>
      </c>
      <c r="K620" s="3" t="s">
        <v>1209</v>
      </c>
      <c r="L620" s="3" t="s">
        <v>3841</v>
      </c>
      <c r="M620" s="3" t="s">
        <v>8617</v>
      </c>
    </row>
    <row r="621" spans="1:13">
      <c r="A621" s="8"/>
      <c r="B621" s="3" t="s">
        <v>7959</v>
      </c>
      <c r="C621" s="3" t="s">
        <v>7960</v>
      </c>
      <c r="D621" s="7" t="s">
        <v>7965</v>
      </c>
      <c r="E621" s="3" t="s">
        <v>7961</v>
      </c>
      <c r="G621" s="3"/>
      <c r="J621" s="3" t="s">
        <v>1872</v>
      </c>
      <c r="K621" s="3" t="s">
        <v>1209</v>
      </c>
      <c r="L621" s="3" t="s">
        <v>3841</v>
      </c>
      <c r="M621" s="3" t="s">
        <v>9004</v>
      </c>
    </row>
    <row r="622" spans="1:13">
      <c r="A622" s="8"/>
      <c r="B622" s="3" t="s">
        <v>7953</v>
      </c>
      <c r="C622" s="3" t="s">
        <v>7955</v>
      </c>
      <c r="D622" s="7" t="s">
        <v>7956</v>
      </c>
      <c r="E622" s="3" t="s">
        <v>7954</v>
      </c>
      <c r="F622" s="3" t="s">
        <v>10580</v>
      </c>
      <c r="G622" s="3"/>
      <c r="J622" s="3" t="s">
        <v>1872</v>
      </c>
      <c r="K622" s="3" t="s">
        <v>1209</v>
      </c>
      <c r="L622" s="3" t="s">
        <v>3841</v>
      </c>
      <c r="M622" s="3" t="s">
        <v>9043</v>
      </c>
    </row>
    <row r="623" spans="1:13">
      <c r="A623" s="8"/>
      <c r="B623" s="3" t="s">
        <v>7958</v>
      </c>
      <c r="C623" s="3" t="s">
        <v>7962</v>
      </c>
      <c r="D623" s="7" t="s">
        <v>7964</v>
      </c>
      <c r="E623" s="3" t="s">
        <v>7957</v>
      </c>
      <c r="G623" s="3"/>
      <c r="J623" s="3" t="s">
        <v>1872</v>
      </c>
      <c r="K623" s="3" t="s">
        <v>1209</v>
      </c>
      <c r="L623" s="3" t="s">
        <v>3841</v>
      </c>
      <c r="M623" s="3" t="s">
        <v>9048</v>
      </c>
    </row>
    <row r="624" spans="1:13">
      <c r="A624" s="8"/>
      <c r="B624" s="3" t="s">
        <v>1623</v>
      </c>
      <c r="C624" s="3" t="s">
        <v>1624</v>
      </c>
      <c r="D624" s="7" t="s">
        <v>4441</v>
      </c>
      <c r="E624" s="3" t="s">
        <v>1625</v>
      </c>
      <c r="F624" s="3" t="s">
        <v>3289</v>
      </c>
      <c r="G624" s="3"/>
      <c r="J624" s="3" t="s">
        <v>965</v>
      </c>
      <c r="K624" s="3" t="s">
        <v>980</v>
      </c>
      <c r="L624" s="3" t="s">
        <v>3841</v>
      </c>
      <c r="M624" s="3" t="s">
        <v>11368</v>
      </c>
    </row>
    <row r="625" spans="1:13">
      <c r="A625" s="8"/>
      <c r="B625" s="3" t="s">
        <v>752</v>
      </c>
      <c r="C625" s="3" t="s">
        <v>1952</v>
      </c>
      <c r="D625" s="7" t="s">
        <v>4443</v>
      </c>
      <c r="E625" s="3" t="s">
        <v>86</v>
      </c>
      <c r="F625" s="3" t="s">
        <v>2005</v>
      </c>
      <c r="G625" s="3"/>
      <c r="J625" s="3" t="s">
        <v>965</v>
      </c>
      <c r="K625" s="3" t="s">
        <v>980</v>
      </c>
      <c r="L625" s="3" t="s">
        <v>3841</v>
      </c>
      <c r="M625" s="3" t="s">
        <v>8669</v>
      </c>
    </row>
    <row r="626" spans="1:13">
      <c r="A626" s="8"/>
      <c r="B626" s="3" t="s">
        <v>752</v>
      </c>
      <c r="C626" s="3" t="s">
        <v>11788</v>
      </c>
      <c r="D626" s="7" t="s">
        <v>4437</v>
      </c>
      <c r="E626" s="3" t="s">
        <v>11789</v>
      </c>
      <c r="F626" s="3" t="s">
        <v>2856</v>
      </c>
      <c r="G626" s="3"/>
      <c r="J626" s="3" t="s">
        <v>965</v>
      </c>
      <c r="K626" s="3" t="s">
        <v>980</v>
      </c>
      <c r="L626" s="3" t="s">
        <v>3841</v>
      </c>
      <c r="M626" s="3" t="s">
        <v>8694</v>
      </c>
    </row>
    <row r="627" spans="1:13">
      <c r="A627" s="8"/>
      <c r="B627" s="3" t="s">
        <v>1126</v>
      </c>
      <c r="C627" s="3" t="s">
        <v>1127</v>
      </c>
      <c r="D627" s="7" t="s">
        <v>4440</v>
      </c>
      <c r="E627" s="3" t="s">
        <v>1128</v>
      </c>
      <c r="F627" s="3" t="s">
        <v>3351</v>
      </c>
      <c r="G627" s="3"/>
      <c r="J627" s="3" t="s">
        <v>965</v>
      </c>
      <c r="K627" s="3" t="s">
        <v>980</v>
      </c>
      <c r="L627" s="3" t="s">
        <v>3841</v>
      </c>
      <c r="M627" s="3" t="s">
        <v>8743</v>
      </c>
    </row>
    <row r="628" spans="1:13">
      <c r="A628" s="8"/>
      <c r="B628" s="3" t="s">
        <v>1021</v>
      </c>
      <c r="C628" s="3" t="s">
        <v>1022</v>
      </c>
      <c r="D628" s="7" t="s">
        <v>12290</v>
      </c>
      <c r="E628" s="3" t="s">
        <v>1023</v>
      </c>
      <c r="F628" s="3" t="s">
        <v>3196</v>
      </c>
      <c r="G628" s="3"/>
      <c r="J628" s="3" t="s">
        <v>965</v>
      </c>
      <c r="K628" s="3" t="s">
        <v>980</v>
      </c>
      <c r="L628" s="3" t="s">
        <v>3841</v>
      </c>
      <c r="M628" s="3" t="s">
        <v>8806</v>
      </c>
    </row>
    <row r="629" spans="1:13">
      <c r="A629" s="8"/>
      <c r="B629" s="3" t="s">
        <v>1820</v>
      </c>
      <c r="C629" s="3" t="s">
        <v>2975</v>
      </c>
      <c r="D629" s="7" t="s">
        <v>4444</v>
      </c>
      <c r="E629" s="3" t="s">
        <v>1003</v>
      </c>
      <c r="F629" s="3" t="s">
        <v>3314</v>
      </c>
      <c r="G629" s="3"/>
      <c r="J629" s="3" t="s">
        <v>965</v>
      </c>
      <c r="K629" s="3" t="s">
        <v>980</v>
      </c>
      <c r="L629" s="3" t="s">
        <v>3841</v>
      </c>
      <c r="M629" s="3" t="s">
        <v>8862</v>
      </c>
    </row>
    <row r="630" spans="1:13">
      <c r="A630" s="8"/>
      <c r="B630" s="3" t="s">
        <v>1090</v>
      </c>
      <c r="C630" s="3" t="s">
        <v>1091</v>
      </c>
      <c r="D630" s="7" t="s">
        <v>4439</v>
      </c>
      <c r="E630" s="3" t="s">
        <v>1092</v>
      </c>
      <c r="F630" s="3" t="s">
        <v>3261</v>
      </c>
      <c r="G630" s="3"/>
      <c r="J630" s="3" t="s">
        <v>965</v>
      </c>
      <c r="K630" s="3" t="s">
        <v>980</v>
      </c>
      <c r="L630" s="3" t="s">
        <v>3841</v>
      </c>
      <c r="M630" s="3" t="s">
        <v>8951</v>
      </c>
    </row>
    <row r="631" spans="1:13">
      <c r="A631" s="8"/>
      <c r="B631" s="3" t="s">
        <v>1626</v>
      </c>
      <c r="C631" s="3" t="s">
        <v>1627</v>
      </c>
      <c r="D631" s="7" t="s">
        <v>4442</v>
      </c>
      <c r="E631" s="3" t="s">
        <v>1628</v>
      </c>
      <c r="F631" s="11" t="s">
        <v>3195</v>
      </c>
      <c r="G631" s="3"/>
      <c r="J631" s="3" t="s">
        <v>965</v>
      </c>
      <c r="K631" s="3" t="s">
        <v>980</v>
      </c>
      <c r="L631" s="3" t="s">
        <v>3841</v>
      </c>
      <c r="M631" s="3" t="s">
        <v>8952</v>
      </c>
    </row>
    <row r="632" spans="1:13">
      <c r="A632" s="8"/>
      <c r="B632" s="3" t="s">
        <v>1018</v>
      </c>
      <c r="C632" s="3" t="s">
        <v>1019</v>
      </c>
      <c r="D632" s="7" t="s">
        <v>4438</v>
      </c>
      <c r="E632" s="3" t="s">
        <v>1020</v>
      </c>
      <c r="G632" s="3"/>
      <c r="J632" s="3" t="s">
        <v>965</v>
      </c>
      <c r="K632" s="3" t="s">
        <v>980</v>
      </c>
      <c r="L632" s="3" t="s">
        <v>3841</v>
      </c>
      <c r="M632" s="3" t="s">
        <v>12710</v>
      </c>
    </row>
    <row r="633" spans="1:13">
      <c r="A633" s="8"/>
      <c r="B633" s="3" t="s">
        <v>157</v>
      </c>
      <c r="C633" s="3" t="s">
        <v>1821</v>
      </c>
      <c r="D633" s="7" t="s">
        <v>4445</v>
      </c>
      <c r="E633" s="3" t="s">
        <v>158</v>
      </c>
      <c r="F633" s="3" t="s">
        <v>156</v>
      </c>
      <c r="G633" s="3"/>
      <c r="J633" s="3" t="s">
        <v>965</v>
      </c>
      <c r="K633" s="3" t="s">
        <v>980</v>
      </c>
      <c r="L633" s="3" t="s">
        <v>3841</v>
      </c>
      <c r="M633" s="3" t="s">
        <v>9006</v>
      </c>
    </row>
    <row r="634" spans="1:13">
      <c r="A634" s="8"/>
      <c r="B634" s="3" t="s">
        <v>1447</v>
      </c>
      <c r="C634" s="3" t="s">
        <v>1448</v>
      </c>
      <c r="D634" s="7" t="s">
        <v>10656</v>
      </c>
      <c r="E634" s="3" t="s">
        <v>1449</v>
      </c>
      <c r="F634" s="3" t="s">
        <v>3335</v>
      </c>
      <c r="G634" s="3"/>
      <c r="J634" s="3" t="s">
        <v>965</v>
      </c>
      <c r="K634" s="3" t="s">
        <v>1269</v>
      </c>
      <c r="L634" s="3" t="s">
        <v>3841</v>
      </c>
      <c r="M634" s="3" t="s">
        <v>8423</v>
      </c>
    </row>
    <row r="635" spans="1:13">
      <c r="A635" s="8"/>
      <c r="B635" s="3" t="s">
        <v>11852</v>
      </c>
      <c r="C635" s="3" t="s">
        <v>11853</v>
      </c>
      <c r="D635" s="7" t="s">
        <v>11854</v>
      </c>
      <c r="E635" s="3" t="s">
        <v>86</v>
      </c>
      <c r="F635" s="3" t="s">
        <v>11855</v>
      </c>
      <c r="J635" s="3" t="s">
        <v>965</v>
      </c>
      <c r="K635" s="3" t="s">
        <v>1269</v>
      </c>
      <c r="L635" s="3" t="s">
        <v>3841</v>
      </c>
      <c r="M635" s="3" t="s">
        <v>8670</v>
      </c>
    </row>
    <row r="636" spans="1:13">
      <c r="A636" s="8"/>
      <c r="B636" s="3" t="s">
        <v>1346</v>
      </c>
      <c r="C636" s="3" t="s">
        <v>1347</v>
      </c>
      <c r="D636" s="7" t="s">
        <v>4477</v>
      </c>
      <c r="E636" s="3" t="s">
        <v>1348</v>
      </c>
      <c r="F636" s="3" t="s">
        <v>1959</v>
      </c>
      <c r="G636" s="3"/>
      <c r="J636" s="3" t="s">
        <v>965</v>
      </c>
      <c r="K636" s="3" t="s">
        <v>1269</v>
      </c>
      <c r="L636" s="3" t="s">
        <v>3841</v>
      </c>
      <c r="M636" s="3" t="s">
        <v>8672</v>
      </c>
    </row>
    <row r="637" spans="1:13">
      <c r="A637" s="8"/>
      <c r="B637" s="3" t="s">
        <v>1423</v>
      </c>
      <c r="C637" s="3" t="s">
        <v>1424</v>
      </c>
      <c r="D637" s="7" t="s">
        <v>4478</v>
      </c>
      <c r="E637" s="3" t="s">
        <v>1425</v>
      </c>
      <c r="F637" s="3" t="s">
        <v>1959</v>
      </c>
      <c r="G637" s="3"/>
      <c r="J637" s="3" t="s">
        <v>965</v>
      </c>
      <c r="K637" s="3" t="s">
        <v>1269</v>
      </c>
      <c r="L637" s="3" t="s">
        <v>3841</v>
      </c>
      <c r="M637" s="3" t="s">
        <v>8673</v>
      </c>
    </row>
    <row r="638" spans="1:13">
      <c r="A638" s="8"/>
      <c r="B638" s="3" t="s">
        <v>1444</v>
      </c>
      <c r="C638" s="3" t="s">
        <v>1445</v>
      </c>
      <c r="D638" s="7" t="s">
        <v>4479</v>
      </c>
      <c r="E638" s="3" t="s">
        <v>1446</v>
      </c>
      <c r="F638" s="3" t="s">
        <v>2865</v>
      </c>
      <c r="G638" s="3"/>
      <c r="J638" s="3" t="s">
        <v>965</v>
      </c>
      <c r="K638" s="3" t="s">
        <v>1269</v>
      </c>
      <c r="L638" s="3" t="s">
        <v>3841</v>
      </c>
      <c r="M638" s="3" t="s">
        <v>8683</v>
      </c>
    </row>
    <row r="639" spans="1:13">
      <c r="A639" s="8"/>
      <c r="B639" s="3" t="s">
        <v>10658</v>
      </c>
      <c r="C639" s="3" t="s">
        <v>10659</v>
      </c>
      <c r="D639" s="7" t="s">
        <v>10660</v>
      </c>
      <c r="E639" s="3" t="s">
        <v>1783</v>
      </c>
      <c r="F639" s="3" t="s">
        <v>1960</v>
      </c>
      <c r="G639" s="3"/>
      <c r="J639" s="3" t="s">
        <v>965</v>
      </c>
      <c r="K639" s="3" t="s">
        <v>1269</v>
      </c>
      <c r="L639" s="3" t="s">
        <v>3841</v>
      </c>
      <c r="M639" s="3" t="s">
        <v>8685</v>
      </c>
    </row>
    <row r="640" spans="1:13">
      <c r="A640" s="8"/>
      <c r="B640" s="3" t="s">
        <v>771</v>
      </c>
      <c r="C640" s="3" t="s">
        <v>1477</v>
      </c>
      <c r="D640" s="7" t="s">
        <v>4480</v>
      </c>
      <c r="E640" s="3" t="s">
        <v>772</v>
      </c>
      <c r="F640" s="3" t="s">
        <v>770</v>
      </c>
      <c r="G640" s="3"/>
      <c r="J640" s="3" t="s">
        <v>965</v>
      </c>
      <c r="K640" s="3" t="s">
        <v>1269</v>
      </c>
      <c r="L640" s="3" t="s">
        <v>3841</v>
      </c>
      <c r="M640" s="3" t="s">
        <v>8748</v>
      </c>
    </row>
    <row r="641" spans="1:13">
      <c r="A641" s="8"/>
      <c r="B641" s="3" t="s">
        <v>612</v>
      </c>
      <c r="C641" s="3" t="s">
        <v>1594</v>
      </c>
      <c r="D641" s="7" t="s">
        <v>4481</v>
      </c>
      <c r="E641" s="3" t="s">
        <v>613</v>
      </c>
      <c r="F641" s="3" t="s">
        <v>611</v>
      </c>
      <c r="G641" s="3"/>
      <c r="J641" s="3" t="s">
        <v>965</v>
      </c>
      <c r="K641" s="3" t="s">
        <v>1269</v>
      </c>
      <c r="L641" s="3" t="s">
        <v>3841</v>
      </c>
      <c r="M641" s="3" t="s">
        <v>8778</v>
      </c>
    </row>
    <row r="642" spans="1:13">
      <c r="A642" s="8"/>
      <c r="B642" s="3" t="s">
        <v>83</v>
      </c>
      <c r="C642" s="3" t="s">
        <v>1268</v>
      </c>
      <c r="D642" s="7" t="s">
        <v>4476</v>
      </c>
      <c r="E642" s="3" t="s">
        <v>84</v>
      </c>
      <c r="F642" s="3" t="s">
        <v>82</v>
      </c>
      <c r="G642" s="3"/>
      <c r="J642" s="3" t="s">
        <v>965</v>
      </c>
      <c r="K642" s="3" t="s">
        <v>1269</v>
      </c>
      <c r="L642" s="3" t="s">
        <v>3841</v>
      </c>
      <c r="M642" s="3" t="s">
        <v>8986</v>
      </c>
    </row>
    <row r="643" spans="1:13">
      <c r="A643" s="8"/>
      <c r="B643" s="3" t="s">
        <v>947</v>
      </c>
      <c r="C643" s="3" t="s">
        <v>1272</v>
      </c>
      <c r="D643" s="7" t="s">
        <v>10657</v>
      </c>
      <c r="E643" s="3" t="s">
        <v>948</v>
      </c>
      <c r="F643" s="3" t="s">
        <v>946</v>
      </c>
      <c r="G643" s="3"/>
      <c r="J643" s="3" t="s">
        <v>965</v>
      </c>
      <c r="K643" s="3" t="s">
        <v>1269</v>
      </c>
      <c r="L643" s="3" t="s">
        <v>3841</v>
      </c>
      <c r="M643" s="3" t="s">
        <v>9071</v>
      </c>
    </row>
    <row r="644" spans="1:13">
      <c r="A644" s="8"/>
      <c r="B644" s="3" t="s">
        <v>12460</v>
      </c>
      <c r="C644" s="3" t="s">
        <v>10734</v>
      </c>
      <c r="D644" s="7" t="s">
        <v>12291</v>
      </c>
      <c r="J644" s="3" t="s">
        <v>965</v>
      </c>
      <c r="K644" s="3" t="s">
        <v>1269</v>
      </c>
      <c r="L644" s="3" t="s">
        <v>3841</v>
      </c>
      <c r="M644" s="3" t="s">
        <v>15577</v>
      </c>
    </row>
    <row r="645" spans="1:13">
      <c r="A645" s="8"/>
      <c r="B645" s="3" t="s">
        <v>1590</v>
      </c>
      <c r="C645" s="3" t="s">
        <v>1591</v>
      </c>
      <c r="D645" s="7" t="s">
        <v>4484</v>
      </c>
      <c r="E645" s="3" t="s">
        <v>1592</v>
      </c>
      <c r="F645" s="3" t="s">
        <v>3304</v>
      </c>
      <c r="G645" s="3"/>
      <c r="J645" s="3" t="s">
        <v>965</v>
      </c>
      <c r="K645" s="3" t="s">
        <v>1137</v>
      </c>
      <c r="L645" s="3" t="s">
        <v>3841</v>
      </c>
      <c r="M645" s="3" t="s">
        <v>8684</v>
      </c>
    </row>
    <row r="646" spans="1:13">
      <c r="A646" s="8"/>
      <c r="B646" s="3" t="s">
        <v>1724</v>
      </c>
      <c r="C646" s="3" t="s">
        <v>1725</v>
      </c>
      <c r="D646" s="7" t="s">
        <v>4485</v>
      </c>
      <c r="E646" s="3" t="s">
        <v>1726</v>
      </c>
      <c r="F646" s="3" t="s">
        <v>3305</v>
      </c>
      <c r="G646" s="3"/>
      <c r="J646" s="3" t="s">
        <v>965</v>
      </c>
      <c r="K646" s="3" t="s">
        <v>1137</v>
      </c>
      <c r="L646" s="3" t="s">
        <v>3841</v>
      </c>
      <c r="M646" s="3" t="s">
        <v>8755</v>
      </c>
    </row>
    <row r="647" spans="1:13">
      <c r="A647" s="8"/>
      <c r="B647" s="3" t="s">
        <v>1728</v>
      </c>
      <c r="C647" s="3" t="s">
        <v>1729</v>
      </c>
      <c r="D647" s="7" t="s">
        <v>4486</v>
      </c>
      <c r="E647" s="3" t="s">
        <v>1730</v>
      </c>
      <c r="F647" s="3" t="s">
        <v>3303</v>
      </c>
      <c r="G647" s="3"/>
      <c r="J647" s="3" t="s">
        <v>965</v>
      </c>
      <c r="K647" s="3" t="s">
        <v>1137</v>
      </c>
      <c r="L647" s="3" t="s">
        <v>3841</v>
      </c>
      <c r="M647" s="3" t="s">
        <v>8791</v>
      </c>
    </row>
    <row r="648" spans="1:13">
      <c r="A648" s="8"/>
      <c r="B648" s="3" t="s">
        <v>1138</v>
      </c>
      <c r="C648" s="3" t="s">
        <v>1139</v>
      </c>
      <c r="D648" s="7" t="s">
        <v>4482</v>
      </c>
      <c r="E648" s="3" t="s">
        <v>1140</v>
      </c>
      <c r="F648" s="3" t="s">
        <v>1962</v>
      </c>
      <c r="G648" s="3"/>
      <c r="J648" s="3" t="s">
        <v>965</v>
      </c>
      <c r="K648" s="3" t="s">
        <v>1137</v>
      </c>
      <c r="L648" s="3" t="s">
        <v>3841</v>
      </c>
      <c r="M648" s="3" t="s">
        <v>8796</v>
      </c>
    </row>
    <row r="649" spans="1:13">
      <c r="A649" s="8"/>
      <c r="B649" s="3" t="s">
        <v>398</v>
      </c>
      <c r="C649" s="3" t="s">
        <v>1828</v>
      </c>
      <c r="D649" s="7" t="s">
        <v>4487</v>
      </c>
      <c r="E649" s="3" t="s">
        <v>399</v>
      </c>
      <c r="F649" s="3" t="s">
        <v>397</v>
      </c>
      <c r="G649" s="3"/>
      <c r="J649" s="3" t="s">
        <v>1872</v>
      </c>
      <c r="K649" s="3" t="s">
        <v>1137</v>
      </c>
      <c r="L649" s="3" t="s">
        <v>3841</v>
      </c>
      <c r="M649" s="3" t="s">
        <v>8839</v>
      </c>
    </row>
    <row r="650" spans="1:13">
      <c r="A650" s="8"/>
      <c r="B650" s="3" t="s">
        <v>1464</v>
      </c>
      <c r="C650" s="3" t="s">
        <v>1465</v>
      </c>
      <c r="D650" s="7" t="s">
        <v>4483</v>
      </c>
      <c r="E650" s="3" t="s">
        <v>1003</v>
      </c>
      <c r="G650" s="3"/>
      <c r="J650" s="3" t="s">
        <v>965</v>
      </c>
      <c r="K650" s="3" t="s">
        <v>1137</v>
      </c>
      <c r="L650" s="3" t="s">
        <v>3841</v>
      </c>
      <c r="M650" s="3" t="s">
        <v>8863</v>
      </c>
    </row>
    <row r="651" spans="1:13">
      <c r="A651" s="8"/>
      <c r="B651" s="3" t="s">
        <v>10670</v>
      </c>
      <c r="C651" s="3" t="s">
        <v>10671</v>
      </c>
      <c r="D651" s="7" t="s">
        <v>4504</v>
      </c>
      <c r="E651" s="3" t="s">
        <v>183</v>
      </c>
      <c r="F651" s="3" t="s">
        <v>1979</v>
      </c>
      <c r="G651" s="3"/>
      <c r="J651" s="3" t="s">
        <v>1872</v>
      </c>
      <c r="K651" s="3" t="s">
        <v>1169</v>
      </c>
      <c r="L651" s="3" t="s">
        <v>3841</v>
      </c>
      <c r="M651" s="3" t="s">
        <v>12498</v>
      </c>
    </row>
    <row r="652" spans="1:13">
      <c r="A652" s="8"/>
      <c r="B652" s="3" t="s">
        <v>10669</v>
      </c>
      <c r="C652" s="3" t="s">
        <v>12484</v>
      </c>
      <c r="D652" s="7" t="s">
        <v>4503</v>
      </c>
      <c r="E652" s="3" t="s">
        <v>98</v>
      </c>
      <c r="F652" s="3" t="s">
        <v>11861</v>
      </c>
      <c r="J652" s="3" t="s">
        <v>1872</v>
      </c>
      <c r="K652" s="3" t="s">
        <v>1169</v>
      </c>
      <c r="L652" s="3" t="s">
        <v>3841</v>
      </c>
      <c r="M652" s="3" t="s">
        <v>8545</v>
      </c>
    </row>
    <row r="653" spans="1:13">
      <c r="A653" s="8"/>
      <c r="B653" s="3" t="s">
        <v>1468</v>
      </c>
      <c r="C653" s="3" t="s">
        <v>1469</v>
      </c>
      <c r="D653" s="7" t="s">
        <v>12292</v>
      </c>
      <c r="E653" s="3" t="s">
        <v>1470</v>
      </c>
      <c r="F653" s="3" t="s">
        <v>3290</v>
      </c>
      <c r="G653" s="3"/>
      <c r="J653" s="3" t="s">
        <v>1872</v>
      </c>
      <c r="K653" s="3" t="s">
        <v>1169</v>
      </c>
      <c r="L653" s="3" t="s">
        <v>3841</v>
      </c>
      <c r="M653" s="3" t="s">
        <v>12606</v>
      </c>
    </row>
    <row r="654" spans="1:13">
      <c r="A654" s="8"/>
      <c r="B654" s="3" t="s">
        <v>10664</v>
      </c>
      <c r="C654" s="3" t="s">
        <v>10663</v>
      </c>
      <c r="D654" s="7" t="s">
        <v>10676</v>
      </c>
      <c r="E654" s="3" t="s">
        <v>1470</v>
      </c>
      <c r="F654" s="3" t="s">
        <v>3290</v>
      </c>
      <c r="G654" s="3"/>
      <c r="J654" s="3" t="s">
        <v>1872</v>
      </c>
      <c r="K654" s="3" t="s">
        <v>1169</v>
      </c>
      <c r="L654" s="3" t="s">
        <v>3841</v>
      </c>
      <c r="M654" s="3" t="s">
        <v>12607</v>
      </c>
    </row>
    <row r="655" spans="1:13">
      <c r="A655" s="8"/>
      <c r="B655" s="3" t="s">
        <v>87</v>
      </c>
      <c r="C655" s="3" t="s">
        <v>10662</v>
      </c>
      <c r="D655" s="7" t="s">
        <v>10673</v>
      </c>
      <c r="E655" s="3" t="s">
        <v>86</v>
      </c>
      <c r="F655" s="3" t="s">
        <v>10661</v>
      </c>
      <c r="G655" s="3"/>
      <c r="J655" s="3" t="s">
        <v>1872</v>
      </c>
      <c r="K655" s="3" t="s">
        <v>1169</v>
      </c>
      <c r="L655" s="3" t="s">
        <v>3841</v>
      </c>
      <c r="M655" s="3" t="s">
        <v>12678</v>
      </c>
    </row>
    <row r="656" spans="1:13">
      <c r="A656" s="8"/>
      <c r="B656" s="3" t="s">
        <v>11856</v>
      </c>
      <c r="C656" s="3" t="s">
        <v>11857</v>
      </c>
      <c r="D656" s="7" t="s">
        <v>11858</v>
      </c>
      <c r="E656" s="3" t="s">
        <v>11859</v>
      </c>
      <c r="F656" s="7" t="s">
        <v>11860</v>
      </c>
      <c r="J656" s="3" t="s">
        <v>965</v>
      </c>
      <c r="K656" s="3" t="s">
        <v>1169</v>
      </c>
      <c r="L656" s="3" t="s">
        <v>3841</v>
      </c>
      <c r="M656" s="3" t="s">
        <v>12723</v>
      </c>
    </row>
    <row r="657" spans="1:13">
      <c r="A657" s="8"/>
      <c r="B657" s="3" t="s">
        <v>184</v>
      </c>
      <c r="C657" s="3" t="s">
        <v>10668</v>
      </c>
      <c r="D657" s="7" t="s">
        <v>10677</v>
      </c>
      <c r="G657" s="3"/>
      <c r="J657" s="3" t="s">
        <v>1872</v>
      </c>
      <c r="K657" s="3" t="s">
        <v>1169</v>
      </c>
      <c r="L657" s="3" t="s">
        <v>3841</v>
      </c>
      <c r="M657" s="3" t="s">
        <v>15634</v>
      </c>
    </row>
    <row r="658" spans="1:13">
      <c r="A658" s="8"/>
      <c r="B658" s="3" t="s">
        <v>10666</v>
      </c>
      <c r="C658" s="3" t="s">
        <v>10667</v>
      </c>
      <c r="D658" s="7" t="s">
        <v>10674</v>
      </c>
      <c r="G658" s="3"/>
      <c r="J658" s="3" t="s">
        <v>1872</v>
      </c>
      <c r="K658" s="3" t="s">
        <v>1169</v>
      </c>
      <c r="L658" s="3" t="s">
        <v>3841</v>
      </c>
      <c r="M658" s="3" t="s">
        <v>15635</v>
      </c>
    </row>
    <row r="659" spans="1:13">
      <c r="A659" s="8"/>
      <c r="B659" s="3" t="s">
        <v>12483</v>
      </c>
      <c r="C659" s="3" t="s">
        <v>10741</v>
      </c>
      <c r="D659" s="7" t="s">
        <v>10675</v>
      </c>
      <c r="G659" s="3"/>
      <c r="J659" s="3" t="s">
        <v>1872</v>
      </c>
      <c r="K659" s="3" t="s">
        <v>1169</v>
      </c>
      <c r="L659" s="3" t="s">
        <v>3841</v>
      </c>
      <c r="M659" s="3" t="s">
        <v>15636</v>
      </c>
    </row>
    <row r="660" spans="1:13">
      <c r="A660" s="8"/>
      <c r="B660" s="3" t="s">
        <v>731</v>
      </c>
      <c r="C660" s="3" t="s">
        <v>1731</v>
      </c>
      <c r="D660" s="7" t="s">
        <v>4121</v>
      </c>
      <c r="E660" s="3" t="s">
        <v>3939</v>
      </c>
      <c r="F660" s="3" t="s">
        <v>1914</v>
      </c>
      <c r="G660" s="3"/>
      <c r="J660" s="3" t="s">
        <v>965</v>
      </c>
      <c r="K660" s="3" t="s">
        <v>1342</v>
      </c>
      <c r="L660" s="3" t="s">
        <v>3841</v>
      </c>
      <c r="M660" s="3" t="s">
        <v>8403</v>
      </c>
    </row>
    <row r="661" spans="1:13">
      <c r="A661" s="8"/>
      <c r="B661" s="3" t="s">
        <v>731</v>
      </c>
      <c r="C661" s="3" t="s">
        <v>1731</v>
      </c>
      <c r="D661" s="7" t="s">
        <v>4122</v>
      </c>
      <c r="E661" s="3" t="s">
        <v>3939</v>
      </c>
      <c r="F661" s="3" t="s">
        <v>3930</v>
      </c>
      <c r="G661" s="3"/>
      <c r="J661" s="3" t="s">
        <v>1872</v>
      </c>
      <c r="K661" s="3" t="s">
        <v>1342</v>
      </c>
      <c r="L661" s="3" t="s">
        <v>3841</v>
      </c>
      <c r="M661" s="3" t="s">
        <v>8404</v>
      </c>
    </row>
    <row r="662" spans="1:13">
      <c r="A662" s="8"/>
      <c r="B662" s="3" t="s">
        <v>732</v>
      </c>
      <c r="C662" s="3" t="s">
        <v>1732</v>
      </c>
      <c r="D662" s="7" t="s">
        <v>4123</v>
      </c>
      <c r="E662" s="3" t="s">
        <v>3939</v>
      </c>
      <c r="F662" s="3" t="s">
        <v>1914</v>
      </c>
      <c r="G662" s="3"/>
      <c r="J662" s="3" t="s">
        <v>965</v>
      </c>
      <c r="K662" s="3" t="s">
        <v>1342</v>
      </c>
      <c r="L662" s="3" t="s">
        <v>3841</v>
      </c>
      <c r="M662" s="3" t="s">
        <v>8405</v>
      </c>
    </row>
    <row r="663" spans="1:13">
      <c r="A663" s="8"/>
      <c r="B663" s="3" t="s">
        <v>732</v>
      </c>
      <c r="C663" s="3" t="s">
        <v>1732</v>
      </c>
      <c r="D663" s="7" t="s">
        <v>4124</v>
      </c>
      <c r="E663" s="3" t="s">
        <v>3939</v>
      </c>
      <c r="F663" s="3" t="s">
        <v>3930</v>
      </c>
      <c r="G663" s="3"/>
      <c r="J663" s="3" t="s">
        <v>1872</v>
      </c>
      <c r="K663" s="3" t="s">
        <v>1342</v>
      </c>
      <c r="L663" s="3" t="s">
        <v>3841</v>
      </c>
      <c r="M663" s="3" t="s">
        <v>8406</v>
      </c>
    </row>
    <row r="664" spans="1:13">
      <c r="A664" s="8"/>
      <c r="B664" s="3" t="s">
        <v>734</v>
      </c>
      <c r="C664" s="3" t="s">
        <v>1733</v>
      </c>
      <c r="D664" s="7" t="s">
        <v>4127</v>
      </c>
      <c r="E664" s="3" t="s">
        <v>3939</v>
      </c>
      <c r="F664" s="3" t="s">
        <v>1914</v>
      </c>
      <c r="G664" s="3"/>
      <c r="I664" s="10"/>
      <c r="J664" s="3" t="s">
        <v>965</v>
      </c>
      <c r="K664" s="3" t="s">
        <v>1342</v>
      </c>
      <c r="L664" s="3" t="s">
        <v>3841</v>
      </c>
      <c r="M664" s="3" t="s">
        <v>8407</v>
      </c>
    </row>
    <row r="665" spans="1:13">
      <c r="A665" s="8"/>
      <c r="B665" s="3" t="s">
        <v>734</v>
      </c>
      <c r="C665" s="3" t="s">
        <v>1733</v>
      </c>
      <c r="D665" s="7" t="s">
        <v>4128</v>
      </c>
      <c r="E665" s="3" t="s">
        <v>3939</v>
      </c>
      <c r="F665" s="3" t="s">
        <v>3930</v>
      </c>
      <c r="G665" s="3"/>
      <c r="J665" s="3" t="s">
        <v>1872</v>
      </c>
      <c r="K665" s="3" t="s">
        <v>1342</v>
      </c>
      <c r="L665" s="3" t="s">
        <v>3841</v>
      </c>
      <c r="M665" s="3" t="s">
        <v>8408</v>
      </c>
    </row>
    <row r="666" spans="1:13">
      <c r="A666" s="8"/>
      <c r="B666" s="3" t="s">
        <v>736</v>
      </c>
      <c r="C666" s="3" t="s">
        <v>1734</v>
      </c>
      <c r="D666" s="7" t="s">
        <v>4131</v>
      </c>
      <c r="E666" s="3" t="s">
        <v>3939</v>
      </c>
      <c r="F666" s="3" t="s">
        <v>1914</v>
      </c>
      <c r="G666" s="3"/>
      <c r="J666" s="3" t="s">
        <v>965</v>
      </c>
      <c r="K666" s="3" t="s">
        <v>1342</v>
      </c>
      <c r="L666" s="3" t="s">
        <v>3841</v>
      </c>
      <c r="M666" s="3" t="s">
        <v>8409</v>
      </c>
    </row>
    <row r="667" spans="1:13">
      <c r="A667" s="8"/>
      <c r="B667" s="3" t="s">
        <v>736</v>
      </c>
      <c r="C667" s="3" t="s">
        <v>1734</v>
      </c>
      <c r="D667" s="7" t="s">
        <v>4132</v>
      </c>
      <c r="E667" s="3" t="s">
        <v>3939</v>
      </c>
      <c r="F667" s="3" t="s">
        <v>3930</v>
      </c>
      <c r="G667" s="3"/>
      <c r="J667" s="3" t="s">
        <v>1872</v>
      </c>
      <c r="K667" s="3" t="s">
        <v>1342</v>
      </c>
      <c r="L667" s="3" t="s">
        <v>3841</v>
      </c>
      <c r="M667" s="3" t="s">
        <v>8410</v>
      </c>
    </row>
    <row r="668" spans="1:13">
      <c r="A668" s="8"/>
      <c r="B668" s="3" t="s">
        <v>738</v>
      </c>
      <c r="C668" s="3" t="s">
        <v>1739</v>
      </c>
      <c r="D668" s="7" t="s">
        <v>4135</v>
      </c>
      <c r="E668" s="3" t="s">
        <v>3939</v>
      </c>
      <c r="F668" s="3" t="s">
        <v>1914</v>
      </c>
      <c r="G668" s="3"/>
      <c r="J668" s="3" t="s">
        <v>965</v>
      </c>
      <c r="K668" s="3" t="s">
        <v>1342</v>
      </c>
      <c r="L668" s="3" t="s">
        <v>3841</v>
      </c>
      <c r="M668" s="3" t="s">
        <v>8411</v>
      </c>
    </row>
    <row r="669" spans="1:13">
      <c r="A669" s="8"/>
      <c r="B669" s="3" t="s">
        <v>738</v>
      </c>
      <c r="C669" s="3" t="s">
        <v>1739</v>
      </c>
      <c r="D669" s="7" t="s">
        <v>4136</v>
      </c>
      <c r="E669" s="3" t="s">
        <v>3939</v>
      </c>
      <c r="F669" s="3" t="s">
        <v>3930</v>
      </c>
      <c r="G669" s="3"/>
      <c r="J669" s="3" t="s">
        <v>1872</v>
      </c>
      <c r="K669" s="3" t="s">
        <v>1342</v>
      </c>
      <c r="L669" s="3" t="s">
        <v>3841</v>
      </c>
      <c r="M669" s="3" t="s">
        <v>8412</v>
      </c>
    </row>
    <row r="670" spans="1:13">
      <c r="A670" s="8"/>
      <c r="B670" s="3" t="s">
        <v>740</v>
      </c>
      <c r="C670" s="3" t="s">
        <v>1766</v>
      </c>
      <c r="D670" s="7" t="s">
        <v>4146</v>
      </c>
      <c r="E670" s="3" t="s">
        <v>3939</v>
      </c>
      <c r="F670" s="3" t="s">
        <v>3930</v>
      </c>
      <c r="G670" s="3"/>
      <c r="I670" s="10"/>
      <c r="J670" s="3" t="s">
        <v>1872</v>
      </c>
      <c r="K670" s="3" t="s">
        <v>1342</v>
      </c>
      <c r="L670" s="3" t="s">
        <v>3841</v>
      </c>
      <c r="M670" s="3" t="s">
        <v>8413</v>
      </c>
    </row>
    <row r="671" spans="1:13">
      <c r="A671" s="8"/>
      <c r="B671" s="3" t="s">
        <v>742</v>
      </c>
      <c r="C671" s="3" t="s">
        <v>1770</v>
      </c>
      <c r="D671" s="7" t="s">
        <v>4161</v>
      </c>
      <c r="E671" s="3" t="s">
        <v>3939</v>
      </c>
      <c r="F671" s="11" t="s">
        <v>1914</v>
      </c>
      <c r="G671" s="3"/>
      <c r="J671" s="3" t="s">
        <v>965</v>
      </c>
      <c r="K671" s="3" t="s">
        <v>1342</v>
      </c>
      <c r="L671" s="3" t="s">
        <v>3841</v>
      </c>
      <c r="M671" s="3" t="s">
        <v>8414</v>
      </c>
    </row>
    <row r="672" spans="1:13">
      <c r="A672" s="8"/>
      <c r="B672" s="3" t="s">
        <v>742</v>
      </c>
      <c r="C672" s="3" t="s">
        <v>1770</v>
      </c>
      <c r="D672" s="7" t="s">
        <v>4162</v>
      </c>
      <c r="E672" s="3" t="s">
        <v>3939</v>
      </c>
      <c r="F672" s="3" t="s">
        <v>3930</v>
      </c>
      <c r="G672" s="3"/>
      <c r="J672" s="3" t="s">
        <v>1872</v>
      </c>
      <c r="K672" s="3" t="s">
        <v>1342</v>
      </c>
      <c r="L672" s="3" t="s">
        <v>3841</v>
      </c>
      <c r="M672" s="3" t="s">
        <v>12490</v>
      </c>
    </row>
    <row r="673" spans="1:13">
      <c r="A673" s="8"/>
      <c r="B673" s="3" t="s">
        <v>1839</v>
      </c>
      <c r="C673" s="3" t="s">
        <v>1916</v>
      </c>
      <c r="D673" s="7" t="s">
        <v>4173</v>
      </c>
      <c r="E673" s="3" t="s">
        <v>3939</v>
      </c>
      <c r="F673" s="3" t="s">
        <v>1914</v>
      </c>
      <c r="G673" s="3"/>
      <c r="J673" s="3" t="s">
        <v>965</v>
      </c>
      <c r="K673" s="3" t="s">
        <v>1342</v>
      </c>
      <c r="L673" s="3" t="s">
        <v>3841</v>
      </c>
      <c r="M673" s="3" t="s">
        <v>8415</v>
      </c>
    </row>
    <row r="674" spans="1:13">
      <c r="A674" s="8"/>
      <c r="B674" s="3" t="s">
        <v>1839</v>
      </c>
      <c r="C674" s="3" t="s">
        <v>1916</v>
      </c>
      <c r="D674" s="7" t="s">
        <v>4174</v>
      </c>
      <c r="E674" s="3" t="s">
        <v>3939</v>
      </c>
      <c r="F674" s="3" t="s">
        <v>3930</v>
      </c>
      <c r="G674" s="3"/>
      <c r="J674" s="3" t="s">
        <v>1872</v>
      </c>
      <c r="K674" s="3" t="s">
        <v>1342</v>
      </c>
      <c r="L674" s="3" t="s">
        <v>3841</v>
      </c>
      <c r="M674" s="3" t="s">
        <v>11358</v>
      </c>
    </row>
    <row r="675" spans="1:13">
      <c r="A675" s="8"/>
      <c r="B675" s="3" t="s">
        <v>740</v>
      </c>
      <c r="C675" s="3" t="s">
        <v>1766</v>
      </c>
      <c r="D675" s="7" t="s">
        <v>4145</v>
      </c>
      <c r="E675" s="3" t="s">
        <v>8001</v>
      </c>
      <c r="F675" s="3" t="s">
        <v>1914</v>
      </c>
      <c r="G675" s="3"/>
      <c r="J675" s="3" t="s">
        <v>965</v>
      </c>
      <c r="K675" s="3" t="s">
        <v>1342</v>
      </c>
      <c r="L675" s="3" t="s">
        <v>3841</v>
      </c>
      <c r="M675" s="3" t="s">
        <v>11359</v>
      </c>
    </row>
    <row r="676" spans="1:13">
      <c r="A676" s="8"/>
      <c r="B676" s="3" t="s">
        <v>3931</v>
      </c>
      <c r="C676" s="3" t="s">
        <v>12403</v>
      </c>
      <c r="D676" s="7" t="s">
        <v>4120</v>
      </c>
      <c r="E676" s="3" t="s">
        <v>3941</v>
      </c>
      <c r="F676" s="3" t="s">
        <v>3940</v>
      </c>
      <c r="G676" s="3"/>
      <c r="J676" s="3" t="s">
        <v>1872</v>
      </c>
      <c r="K676" s="3" t="s">
        <v>1342</v>
      </c>
      <c r="L676" s="3" t="s">
        <v>3841</v>
      </c>
      <c r="M676" s="3" t="s">
        <v>12525</v>
      </c>
    </row>
    <row r="677" spans="1:13">
      <c r="A677" s="8"/>
      <c r="B677" s="3" t="s">
        <v>3935</v>
      </c>
      <c r="C677" s="3" t="s">
        <v>12407</v>
      </c>
      <c r="D677" s="7" t="s">
        <v>4140</v>
      </c>
      <c r="E677" s="3" t="s">
        <v>3941</v>
      </c>
      <c r="F677" s="3" t="s">
        <v>3940</v>
      </c>
      <c r="G677" s="3"/>
      <c r="J677" s="3" t="s">
        <v>1872</v>
      </c>
      <c r="K677" s="3" t="s">
        <v>1342</v>
      </c>
      <c r="L677" s="3" t="s">
        <v>3841</v>
      </c>
      <c r="M677" s="3" t="s">
        <v>12526</v>
      </c>
    </row>
    <row r="678" spans="1:13">
      <c r="A678" s="8"/>
      <c r="B678" s="3" t="s">
        <v>3935</v>
      </c>
      <c r="C678" s="3" t="s">
        <v>12407</v>
      </c>
      <c r="D678" s="7" t="s">
        <v>4139</v>
      </c>
      <c r="E678" s="3" t="s">
        <v>3941</v>
      </c>
      <c r="F678" s="3" t="s">
        <v>1914</v>
      </c>
      <c r="G678" s="3"/>
      <c r="J678" s="3" t="s">
        <v>965</v>
      </c>
      <c r="K678" s="3" t="s">
        <v>1342</v>
      </c>
      <c r="L678" s="3" t="s">
        <v>3841</v>
      </c>
      <c r="M678" s="3" t="s">
        <v>12527</v>
      </c>
    </row>
    <row r="679" spans="1:13">
      <c r="A679" s="8"/>
      <c r="B679" s="3" t="s">
        <v>3932</v>
      </c>
      <c r="C679" s="3" t="s">
        <v>12404</v>
      </c>
      <c r="D679" s="7" t="s">
        <v>4150</v>
      </c>
      <c r="E679" s="3" t="s">
        <v>3941</v>
      </c>
      <c r="F679" s="7" t="s">
        <v>3940</v>
      </c>
      <c r="G679" s="3"/>
      <c r="J679" s="3" t="s">
        <v>1872</v>
      </c>
      <c r="K679" s="3" t="s">
        <v>1342</v>
      </c>
      <c r="L679" s="3" t="s">
        <v>3841</v>
      </c>
      <c r="M679" s="3" t="s">
        <v>12528</v>
      </c>
    </row>
    <row r="680" spans="1:13">
      <c r="A680" s="8"/>
      <c r="B680" s="3" t="s">
        <v>3932</v>
      </c>
      <c r="C680" s="3" t="s">
        <v>12404</v>
      </c>
      <c r="D680" s="7" t="s">
        <v>4149</v>
      </c>
      <c r="E680" s="3" t="s">
        <v>3941</v>
      </c>
      <c r="F680" s="3" t="s">
        <v>1914</v>
      </c>
      <c r="G680" s="3"/>
      <c r="J680" s="3" t="s">
        <v>965</v>
      </c>
      <c r="K680" s="3" t="s">
        <v>1342</v>
      </c>
      <c r="L680" s="3" t="s">
        <v>3841</v>
      </c>
      <c r="M680" s="3" t="s">
        <v>8534</v>
      </c>
    </row>
    <row r="681" spans="1:13">
      <c r="A681" s="8"/>
      <c r="B681" s="3" t="s">
        <v>3933</v>
      </c>
      <c r="C681" s="3" t="s">
        <v>12405</v>
      </c>
      <c r="D681" s="7" t="s">
        <v>4154</v>
      </c>
      <c r="E681" s="3" t="s">
        <v>3941</v>
      </c>
      <c r="F681" s="3" t="s">
        <v>3940</v>
      </c>
      <c r="G681" s="3"/>
      <c r="J681" s="3" t="s">
        <v>1872</v>
      </c>
      <c r="K681" s="3" t="s">
        <v>1342</v>
      </c>
      <c r="L681" s="3" t="s">
        <v>3841</v>
      </c>
      <c r="M681" s="3" t="s">
        <v>8535</v>
      </c>
    </row>
    <row r="682" spans="1:13">
      <c r="A682" s="8"/>
      <c r="B682" s="3" t="s">
        <v>3933</v>
      </c>
      <c r="C682" s="3" t="s">
        <v>12405</v>
      </c>
      <c r="D682" s="7" t="s">
        <v>4153</v>
      </c>
      <c r="E682" s="3" t="s">
        <v>3941</v>
      </c>
      <c r="F682" s="3" t="s">
        <v>1914</v>
      </c>
      <c r="G682" s="3"/>
      <c r="J682" s="3" t="s">
        <v>965</v>
      </c>
      <c r="K682" s="3" t="s">
        <v>1342</v>
      </c>
      <c r="L682" s="3" t="s">
        <v>3841</v>
      </c>
      <c r="M682" s="3" t="s">
        <v>12529</v>
      </c>
    </row>
    <row r="683" spans="1:13">
      <c r="A683" s="8"/>
      <c r="B683" s="3" t="s">
        <v>3934</v>
      </c>
      <c r="C683" s="3" t="s">
        <v>12406</v>
      </c>
      <c r="D683" s="7" t="s">
        <v>4158</v>
      </c>
      <c r="E683" s="3" t="s">
        <v>3941</v>
      </c>
      <c r="F683" s="3" t="s">
        <v>3940</v>
      </c>
      <c r="G683" s="3"/>
      <c r="J683" s="3" t="s">
        <v>1872</v>
      </c>
      <c r="K683" s="3" t="s">
        <v>1342</v>
      </c>
      <c r="L683" s="3" t="s">
        <v>3841</v>
      </c>
      <c r="M683" s="3" t="s">
        <v>11377</v>
      </c>
    </row>
    <row r="684" spans="1:13">
      <c r="A684" s="8"/>
      <c r="B684" s="3" t="s">
        <v>3934</v>
      </c>
      <c r="C684" s="3" t="s">
        <v>12406</v>
      </c>
      <c r="D684" s="7" t="s">
        <v>4157</v>
      </c>
      <c r="E684" s="3" t="s">
        <v>3941</v>
      </c>
      <c r="F684" s="11" t="s">
        <v>1914</v>
      </c>
      <c r="G684" s="3"/>
      <c r="J684" s="3" t="s">
        <v>965</v>
      </c>
      <c r="K684" s="3" t="s">
        <v>1342</v>
      </c>
      <c r="L684" s="3" t="s">
        <v>3841</v>
      </c>
      <c r="M684" s="3" t="s">
        <v>12530</v>
      </c>
    </row>
    <row r="685" spans="1:13">
      <c r="A685" s="8"/>
      <c r="B685" s="3" t="s">
        <v>3936</v>
      </c>
      <c r="C685" s="3" t="s">
        <v>12408</v>
      </c>
      <c r="D685" s="7" t="s">
        <v>4166</v>
      </c>
      <c r="E685" s="3" t="s">
        <v>3941</v>
      </c>
      <c r="F685" s="3" t="s">
        <v>3940</v>
      </c>
      <c r="G685" s="3"/>
      <c r="J685" s="3" t="s">
        <v>1872</v>
      </c>
      <c r="K685" s="3" t="s">
        <v>1342</v>
      </c>
      <c r="L685" s="3" t="s">
        <v>3841</v>
      </c>
      <c r="M685" s="3" t="s">
        <v>12531</v>
      </c>
    </row>
    <row r="686" spans="1:13">
      <c r="A686" s="8"/>
      <c r="B686" s="3" t="s">
        <v>3936</v>
      </c>
      <c r="C686" s="3" t="s">
        <v>12408</v>
      </c>
      <c r="D686" s="7" t="s">
        <v>4165</v>
      </c>
      <c r="E686" s="3" t="s">
        <v>3941</v>
      </c>
      <c r="F686" s="11" t="s">
        <v>1914</v>
      </c>
      <c r="G686" s="3"/>
      <c r="J686" s="3" t="s">
        <v>965</v>
      </c>
      <c r="K686" s="3" t="s">
        <v>1342</v>
      </c>
      <c r="L686" s="3" t="s">
        <v>3841</v>
      </c>
      <c r="M686" s="3" t="s">
        <v>12532</v>
      </c>
    </row>
    <row r="687" spans="1:13">
      <c r="A687" s="8"/>
      <c r="B687" s="3" t="s">
        <v>3937</v>
      </c>
      <c r="C687" s="3" t="s">
        <v>12409</v>
      </c>
      <c r="D687" s="7" t="s">
        <v>4170</v>
      </c>
      <c r="E687" s="3" t="s">
        <v>3941</v>
      </c>
      <c r="F687" s="11" t="s">
        <v>3940</v>
      </c>
      <c r="G687" s="3"/>
      <c r="J687" s="3" t="s">
        <v>1872</v>
      </c>
      <c r="K687" s="3" t="s">
        <v>1342</v>
      </c>
      <c r="L687" s="3" t="s">
        <v>3841</v>
      </c>
      <c r="M687" s="3" t="s">
        <v>12533</v>
      </c>
    </row>
    <row r="688" spans="1:13">
      <c r="A688" s="8"/>
      <c r="B688" s="3" t="s">
        <v>3937</v>
      </c>
      <c r="C688" s="3" t="s">
        <v>1772</v>
      </c>
      <c r="D688" s="7" t="s">
        <v>4169</v>
      </c>
      <c r="E688" s="3" t="s">
        <v>3941</v>
      </c>
      <c r="F688" s="3" t="s">
        <v>1914</v>
      </c>
      <c r="G688" s="9"/>
      <c r="J688" s="3" t="s">
        <v>965</v>
      </c>
      <c r="K688" s="3" t="s">
        <v>1342</v>
      </c>
      <c r="L688" s="3" t="s">
        <v>3841</v>
      </c>
      <c r="M688" s="3" t="s">
        <v>8536</v>
      </c>
    </row>
    <row r="689" spans="1:13">
      <c r="A689" s="8"/>
      <c r="B689" s="3" t="s">
        <v>3927</v>
      </c>
      <c r="C689" s="3" t="s">
        <v>12411</v>
      </c>
      <c r="D689" s="7" t="s">
        <v>11712</v>
      </c>
      <c r="E689" s="3" t="s">
        <v>3941</v>
      </c>
      <c r="F689" s="3" t="s">
        <v>3940</v>
      </c>
      <c r="G689" s="3"/>
      <c r="J689" s="3" t="s">
        <v>1872</v>
      </c>
      <c r="K689" s="3" t="s">
        <v>1342</v>
      </c>
      <c r="L689" s="3" t="s">
        <v>3841</v>
      </c>
      <c r="M689" s="3" t="s">
        <v>8537</v>
      </c>
    </row>
    <row r="690" spans="1:13">
      <c r="A690" s="8"/>
      <c r="B690" s="3" t="s">
        <v>3927</v>
      </c>
      <c r="C690" s="3" t="s">
        <v>12412</v>
      </c>
      <c r="D690" s="7" t="s">
        <v>11716</v>
      </c>
      <c r="E690" s="3" t="s">
        <v>3941</v>
      </c>
      <c r="F690" s="3" t="s">
        <v>1914</v>
      </c>
      <c r="G690" s="3"/>
      <c r="J690" s="3" t="s">
        <v>965</v>
      </c>
      <c r="K690" s="3" t="s">
        <v>1342</v>
      </c>
      <c r="L690" s="3" t="s">
        <v>3841</v>
      </c>
      <c r="M690" s="3" t="s">
        <v>8538</v>
      </c>
    </row>
    <row r="691" spans="1:13">
      <c r="A691" s="8"/>
      <c r="B691" s="3" t="s">
        <v>3931</v>
      </c>
      <c r="C691" s="3" t="s">
        <v>12403</v>
      </c>
      <c r="D691" s="7" t="s">
        <v>4119</v>
      </c>
      <c r="E691" s="3" t="s">
        <v>8000</v>
      </c>
      <c r="F691" s="3" t="s">
        <v>1914</v>
      </c>
      <c r="G691" s="3"/>
      <c r="J691" s="3" t="s">
        <v>965</v>
      </c>
      <c r="K691" s="3" t="s">
        <v>1342</v>
      </c>
      <c r="L691" s="3" t="s">
        <v>3841</v>
      </c>
      <c r="M691" s="3" t="s">
        <v>8539</v>
      </c>
    </row>
    <row r="692" spans="1:13">
      <c r="A692" s="8"/>
      <c r="B692" s="3" t="s">
        <v>653</v>
      </c>
      <c r="C692" s="3" t="s">
        <v>1706</v>
      </c>
      <c r="D692" s="7" t="s">
        <v>4116</v>
      </c>
      <c r="E692" s="3" t="s">
        <v>3938</v>
      </c>
      <c r="F692" s="3" t="s">
        <v>2788</v>
      </c>
      <c r="G692" s="3"/>
      <c r="J692" s="3" t="s">
        <v>1872</v>
      </c>
      <c r="K692" s="3" t="s">
        <v>1342</v>
      </c>
      <c r="L692" s="3" t="s">
        <v>3841</v>
      </c>
      <c r="M692" s="3" t="s">
        <v>8558</v>
      </c>
    </row>
    <row r="693" spans="1:13">
      <c r="A693" s="8"/>
      <c r="B693" s="3" t="s">
        <v>654</v>
      </c>
      <c r="C693" s="3" t="s">
        <v>1744</v>
      </c>
      <c r="D693" s="7" t="s">
        <v>4142</v>
      </c>
      <c r="E693" s="3" t="s">
        <v>3938</v>
      </c>
      <c r="F693" s="3" t="s">
        <v>2788</v>
      </c>
      <c r="G693" s="3"/>
      <c r="J693" s="3" t="s">
        <v>1872</v>
      </c>
      <c r="K693" s="3" t="s">
        <v>1342</v>
      </c>
      <c r="L693" s="3" t="s">
        <v>3841</v>
      </c>
      <c r="M693" s="3" t="s">
        <v>8559</v>
      </c>
    </row>
    <row r="694" spans="1:13">
      <c r="A694" s="8"/>
      <c r="B694" s="3" t="s">
        <v>655</v>
      </c>
      <c r="C694" s="3" t="s">
        <v>1765</v>
      </c>
      <c r="D694" s="7" t="s">
        <v>4144</v>
      </c>
      <c r="E694" s="3" t="s">
        <v>3938</v>
      </c>
      <c r="F694" s="3" t="s">
        <v>2788</v>
      </c>
      <c r="G694" s="3"/>
      <c r="J694" s="3" t="s">
        <v>1872</v>
      </c>
      <c r="K694" s="3" t="s">
        <v>1342</v>
      </c>
      <c r="L694" s="3" t="s">
        <v>3841</v>
      </c>
      <c r="M694" s="3" t="s">
        <v>8560</v>
      </c>
    </row>
    <row r="695" spans="1:13">
      <c r="A695" s="8"/>
      <c r="B695" s="3" t="s">
        <v>656</v>
      </c>
      <c r="C695" s="3" t="s">
        <v>1767</v>
      </c>
      <c r="D695" s="7" t="s">
        <v>4152</v>
      </c>
      <c r="E695" s="3" t="s">
        <v>3938</v>
      </c>
      <c r="F695" s="3" t="s">
        <v>2788</v>
      </c>
      <c r="G695" s="3"/>
      <c r="I695" s="10"/>
      <c r="J695" s="3" t="s">
        <v>1872</v>
      </c>
      <c r="K695" s="3" t="s">
        <v>1342</v>
      </c>
      <c r="L695" s="3" t="s">
        <v>3841</v>
      </c>
      <c r="M695" s="3" t="s">
        <v>8561</v>
      </c>
    </row>
    <row r="696" spans="1:13">
      <c r="A696" s="8"/>
      <c r="B696" s="3" t="s">
        <v>657</v>
      </c>
      <c r="C696" s="3" t="s">
        <v>1768</v>
      </c>
      <c r="D696" s="7" t="s">
        <v>4156</v>
      </c>
      <c r="E696" s="3" t="s">
        <v>3938</v>
      </c>
      <c r="F696" s="3" t="s">
        <v>2788</v>
      </c>
      <c r="G696" s="3"/>
      <c r="J696" s="3" t="s">
        <v>1872</v>
      </c>
      <c r="K696" s="3" t="s">
        <v>1342</v>
      </c>
      <c r="L696" s="3" t="s">
        <v>3841</v>
      </c>
      <c r="M696" s="3" t="s">
        <v>8562</v>
      </c>
    </row>
    <row r="697" spans="1:13">
      <c r="A697" s="8"/>
      <c r="B697" s="3" t="s">
        <v>658</v>
      </c>
      <c r="C697" s="3" t="s">
        <v>1769</v>
      </c>
      <c r="D697" s="7" t="s">
        <v>4160</v>
      </c>
      <c r="E697" s="3" t="s">
        <v>3938</v>
      </c>
      <c r="F697" s="3" t="s">
        <v>2788</v>
      </c>
      <c r="G697" s="3"/>
      <c r="J697" s="3" t="s">
        <v>1872</v>
      </c>
      <c r="K697" s="3" t="s">
        <v>1342</v>
      </c>
      <c r="L697" s="3" t="s">
        <v>3841</v>
      </c>
      <c r="M697" s="3" t="s">
        <v>8563</v>
      </c>
    </row>
    <row r="698" spans="1:13">
      <c r="A698" s="8"/>
      <c r="B698" s="3" t="s">
        <v>659</v>
      </c>
      <c r="C698" s="3" t="s">
        <v>1771</v>
      </c>
      <c r="D698" s="7" t="s">
        <v>4168</v>
      </c>
      <c r="E698" s="3" t="s">
        <v>3938</v>
      </c>
      <c r="F698" s="3" t="s">
        <v>2788</v>
      </c>
      <c r="G698" s="3"/>
      <c r="J698" s="3" t="s">
        <v>1872</v>
      </c>
      <c r="K698" s="3" t="s">
        <v>1342</v>
      </c>
      <c r="L698" s="3" t="s">
        <v>3841</v>
      </c>
      <c r="M698" s="3" t="s">
        <v>8564</v>
      </c>
    </row>
    <row r="699" spans="1:13">
      <c r="A699" s="8"/>
      <c r="B699" s="3" t="s">
        <v>56</v>
      </c>
      <c r="C699" s="3" t="s">
        <v>1917</v>
      </c>
      <c r="D699" s="7" t="s">
        <v>4172</v>
      </c>
      <c r="E699" s="3" t="s">
        <v>3938</v>
      </c>
      <c r="F699" s="3" t="s">
        <v>2788</v>
      </c>
      <c r="G699" s="3"/>
      <c r="J699" s="3" t="s">
        <v>1872</v>
      </c>
      <c r="K699" s="3" t="s">
        <v>1342</v>
      </c>
      <c r="L699" s="3" t="s">
        <v>3841</v>
      </c>
      <c r="M699" s="3" t="s">
        <v>11378</v>
      </c>
    </row>
    <row r="700" spans="1:13">
      <c r="A700" s="8"/>
      <c r="B700" s="3" t="s">
        <v>730</v>
      </c>
      <c r="C700" s="3" t="s">
        <v>1341</v>
      </c>
      <c r="D700" s="7" t="s">
        <v>4108</v>
      </c>
      <c r="E700" s="3" t="s">
        <v>7998</v>
      </c>
      <c r="F700" s="3" t="s">
        <v>1913</v>
      </c>
      <c r="G700" s="3"/>
      <c r="J700" s="3" t="s">
        <v>1872</v>
      </c>
      <c r="K700" s="3" t="s">
        <v>1342</v>
      </c>
      <c r="L700" s="3" t="s">
        <v>3841</v>
      </c>
      <c r="M700" s="3" t="s">
        <v>8588</v>
      </c>
    </row>
    <row r="701" spans="1:13">
      <c r="A701" s="8"/>
      <c r="B701" s="3" t="s">
        <v>730</v>
      </c>
      <c r="C701" s="3" t="s">
        <v>1341</v>
      </c>
      <c r="D701" s="7" t="s">
        <v>4107</v>
      </c>
      <c r="E701" s="3" t="s">
        <v>7998</v>
      </c>
      <c r="F701" s="3" t="s">
        <v>1914</v>
      </c>
      <c r="G701" s="3"/>
      <c r="J701" s="3" t="s">
        <v>965</v>
      </c>
      <c r="K701" s="3" t="s">
        <v>1342</v>
      </c>
      <c r="L701" s="3" t="s">
        <v>3841</v>
      </c>
      <c r="M701" s="3" t="s">
        <v>8589</v>
      </c>
    </row>
    <row r="702" spans="1:13">
      <c r="A702" s="8"/>
      <c r="B702" s="3" t="s">
        <v>543</v>
      </c>
      <c r="C702" s="3" t="s">
        <v>1343</v>
      </c>
      <c r="D702" s="7" t="s">
        <v>4109</v>
      </c>
      <c r="E702" s="3" t="s">
        <v>3928</v>
      </c>
      <c r="F702" s="3" t="s">
        <v>1914</v>
      </c>
      <c r="G702" s="3"/>
      <c r="J702" s="3" t="s">
        <v>965</v>
      </c>
      <c r="K702" s="3" t="s">
        <v>1342</v>
      </c>
      <c r="L702" s="3" t="s">
        <v>3841</v>
      </c>
      <c r="M702" s="3" t="s">
        <v>8590</v>
      </c>
    </row>
    <row r="703" spans="1:13">
      <c r="A703" s="8"/>
      <c r="B703" s="3" t="s">
        <v>543</v>
      </c>
      <c r="C703" s="3" t="s">
        <v>1343</v>
      </c>
      <c r="D703" s="7" t="s">
        <v>4110</v>
      </c>
      <c r="E703" s="3" t="s">
        <v>3928</v>
      </c>
      <c r="F703" s="3" t="s">
        <v>1913</v>
      </c>
      <c r="G703" s="3"/>
      <c r="J703" s="3" t="s">
        <v>1872</v>
      </c>
      <c r="K703" s="3" t="s">
        <v>1342</v>
      </c>
      <c r="L703" s="3" t="s">
        <v>3841</v>
      </c>
      <c r="M703" s="3" t="s">
        <v>8591</v>
      </c>
    </row>
    <row r="704" spans="1:13">
      <c r="A704" s="8"/>
      <c r="B704" s="3" t="s">
        <v>653</v>
      </c>
      <c r="C704" s="3" t="s">
        <v>1706</v>
      </c>
      <c r="D704" s="7" t="s">
        <v>4115</v>
      </c>
      <c r="E704" s="3" t="s">
        <v>3151</v>
      </c>
      <c r="F704" s="3" t="s">
        <v>1914</v>
      </c>
      <c r="G704" s="3"/>
      <c r="J704" s="3" t="s">
        <v>965</v>
      </c>
      <c r="K704" s="3" t="s">
        <v>1342</v>
      </c>
      <c r="L704" s="3" t="s">
        <v>3841</v>
      </c>
      <c r="M704" s="3" t="s">
        <v>8593</v>
      </c>
    </row>
    <row r="705" spans="1:13">
      <c r="A705" s="8"/>
      <c r="B705" s="3" t="s">
        <v>654</v>
      </c>
      <c r="C705" s="3" t="s">
        <v>1744</v>
      </c>
      <c r="D705" s="7" t="s">
        <v>4141</v>
      </c>
      <c r="E705" s="3" t="s">
        <v>3151</v>
      </c>
      <c r="F705" s="3" t="s">
        <v>1914</v>
      </c>
      <c r="G705" s="3"/>
      <c r="J705" s="3" t="s">
        <v>965</v>
      </c>
      <c r="K705" s="3" t="s">
        <v>1342</v>
      </c>
      <c r="L705" s="3" t="s">
        <v>3841</v>
      </c>
      <c r="M705" s="3" t="s">
        <v>8594</v>
      </c>
    </row>
    <row r="706" spans="1:13">
      <c r="A706" s="8"/>
      <c r="B706" s="3" t="s">
        <v>655</v>
      </c>
      <c r="C706" s="3" t="s">
        <v>1765</v>
      </c>
      <c r="D706" s="7" t="s">
        <v>4143</v>
      </c>
      <c r="E706" s="3" t="s">
        <v>3151</v>
      </c>
      <c r="F706" s="3" t="s">
        <v>1914</v>
      </c>
      <c r="G706" s="3"/>
      <c r="J706" s="3" t="s">
        <v>965</v>
      </c>
      <c r="K706" s="3" t="s">
        <v>1342</v>
      </c>
      <c r="L706" s="3" t="s">
        <v>3841</v>
      </c>
      <c r="M706" s="3" t="s">
        <v>8595</v>
      </c>
    </row>
    <row r="707" spans="1:13">
      <c r="A707" s="8"/>
      <c r="B707" s="3" t="s">
        <v>656</v>
      </c>
      <c r="C707" s="3" t="s">
        <v>1767</v>
      </c>
      <c r="D707" s="7" t="s">
        <v>4151</v>
      </c>
      <c r="E707" s="3" t="s">
        <v>3151</v>
      </c>
      <c r="F707" s="3" t="s">
        <v>1914</v>
      </c>
      <c r="G707" s="3"/>
      <c r="J707" s="3" t="s">
        <v>965</v>
      </c>
      <c r="K707" s="3" t="s">
        <v>1342</v>
      </c>
      <c r="L707" s="3" t="s">
        <v>3841</v>
      </c>
      <c r="M707" s="3" t="s">
        <v>12658</v>
      </c>
    </row>
    <row r="708" spans="1:13">
      <c r="A708" s="8"/>
      <c r="B708" s="3" t="s">
        <v>657</v>
      </c>
      <c r="C708" s="3" t="s">
        <v>1768</v>
      </c>
      <c r="D708" s="7" t="s">
        <v>4155</v>
      </c>
      <c r="E708" s="3" t="s">
        <v>3151</v>
      </c>
      <c r="F708" s="3" t="s">
        <v>1914</v>
      </c>
      <c r="G708" s="3"/>
      <c r="J708" s="3" t="s">
        <v>965</v>
      </c>
      <c r="K708" s="3" t="s">
        <v>1342</v>
      </c>
      <c r="L708" s="3" t="s">
        <v>3841</v>
      </c>
      <c r="M708" s="3" t="s">
        <v>12659</v>
      </c>
    </row>
    <row r="709" spans="1:13">
      <c r="A709" s="8"/>
      <c r="B709" s="3" t="s">
        <v>658</v>
      </c>
      <c r="C709" s="3" t="s">
        <v>1769</v>
      </c>
      <c r="D709" s="7" t="s">
        <v>4159</v>
      </c>
      <c r="E709" s="3" t="s">
        <v>3151</v>
      </c>
      <c r="F709" s="3" t="s">
        <v>1914</v>
      </c>
      <c r="G709" s="3"/>
      <c r="J709" s="3" t="s">
        <v>965</v>
      </c>
      <c r="K709" s="3" t="s">
        <v>1342</v>
      </c>
      <c r="L709" s="3" t="s">
        <v>3841</v>
      </c>
      <c r="M709" s="3" t="s">
        <v>12660</v>
      </c>
    </row>
    <row r="710" spans="1:13">
      <c r="A710" s="8"/>
      <c r="B710" s="3" t="s">
        <v>659</v>
      </c>
      <c r="C710" s="3" t="s">
        <v>1771</v>
      </c>
      <c r="D710" s="7" t="s">
        <v>4167</v>
      </c>
      <c r="E710" s="3" t="s">
        <v>3151</v>
      </c>
      <c r="F710" s="3" t="s">
        <v>1914</v>
      </c>
      <c r="G710" s="3"/>
      <c r="J710" s="3" t="s">
        <v>965</v>
      </c>
      <c r="K710" s="3" t="s">
        <v>1342</v>
      </c>
      <c r="L710" s="3" t="s">
        <v>3841</v>
      </c>
      <c r="M710" s="3" t="s">
        <v>12661</v>
      </c>
    </row>
    <row r="711" spans="1:13">
      <c r="A711" s="8"/>
      <c r="B711" s="3" t="s">
        <v>56</v>
      </c>
      <c r="C711" s="3" t="s">
        <v>1917</v>
      </c>
      <c r="D711" s="7" t="s">
        <v>4171</v>
      </c>
      <c r="E711" s="3" t="s">
        <v>3151</v>
      </c>
      <c r="F711" s="3" t="s">
        <v>1914</v>
      </c>
      <c r="G711" s="3"/>
      <c r="J711" s="3" t="s">
        <v>965</v>
      </c>
      <c r="K711" s="3" t="s">
        <v>1342</v>
      </c>
      <c r="L711" s="3" t="s">
        <v>3841</v>
      </c>
      <c r="M711" s="3" t="s">
        <v>12662</v>
      </c>
    </row>
    <row r="712" spans="1:13">
      <c r="A712" s="8"/>
      <c r="B712" s="3" t="s">
        <v>1354</v>
      </c>
      <c r="C712" s="3" t="s">
        <v>1355</v>
      </c>
      <c r="D712" s="7" t="s">
        <v>4111</v>
      </c>
      <c r="E712" s="3" t="s">
        <v>7999</v>
      </c>
      <c r="F712" s="3" t="s">
        <v>1914</v>
      </c>
      <c r="G712" s="3"/>
      <c r="J712" s="3" t="s">
        <v>965</v>
      </c>
      <c r="K712" s="3" t="s">
        <v>1342</v>
      </c>
      <c r="L712" s="3" t="s">
        <v>3841</v>
      </c>
      <c r="M712" s="3" t="s">
        <v>8601</v>
      </c>
    </row>
    <row r="713" spans="1:13">
      <c r="A713" s="8"/>
      <c r="B713" s="3" t="s">
        <v>1354</v>
      </c>
      <c r="C713" s="3" t="s">
        <v>1355</v>
      </c>
      <c r="D713" s="7" t="s">
        <v>4112</v>
      </c>
      <c r="E713" s="3" t="s">
        <v>7999</v>
      </c>
      <c r="G713" s="3"/>
      <c r="J713" s="3" t="s">
        <v>1872</v>
      </c>
      <c r="K713" s="3" t="s">
        <v>1342</v>
      </c>
      <c r="L713" s="3" t="s">
        <v>3841</v>
      </c>
      <c r="M713" s="3" t="s">
        <v>8602</v>
      </c>
    </row>
    <row r="714" spans="1:13">
      <c r="A714" s="8"/>
      <c r="B714" s="3" t="s">
        <v>3153</v>
      </c>
      <c r="C714" s="3" t="s">
        <v>3154</v>
      </c>
      <c r="D714" s="7" t="s">
        <v>4113</v>
      </c>
      <c r="E714" s="3" t="s">
        <v>7999</v>
      </c>
      <c r="F714" s="3" t="s">
        <v>1914</v>
      </c>
      <c r="G714" s="3"/>
      <c r="J714" s="3" t="s">
        <v>965</v>
      </c>
      <c r="K714" s="3" t="s">
        <v>1342</v>
      </c>
      <c r="L714" s="3" t="s">
        <v>3841</v>
      </c>
      <c r="M714" s="3" t="s">
        <v>8603</v>
      </c>
    </row>
    <row r="715" spans="1:13">
      <c r="A715" s="8"/>
      <c r="B715" s="3" t="s">
        <v>3153</v>
      </c>
      <c r="C715" s="3" t="s">
        <v>3154</v>
      </c>
      <c r="D715" s="7" t="s">
        <v>4114</v>
      </c>
      <c r="E715" s="3" t="s">
        <v>7999</v>
      </c>
      <c r="G715" s="3"/>
      <c r="J715" s="3" t="s">
        <v>1872</v>
      </c>
      <c r="K715" s="3" t="s">
        <v>1342</v>
      </c>
      <c r="L715" s="3" t="s">
        <v>3841</v>
      </c>
      <c r="M715" s="3" t="s">
        <v>8604</v>
      </c>
    </row>
    <row r="716" spans="1:13">
      <c r="A716" s="8"/>
      <c r="B716" s="3" t="s">
        <v>3153</v>
      </c>
      <c r="C716" s="3" t="s">
        <v>7505</v>
      </c>
      <c r="D716" s="7" t="s">
        <v>11658</v>
      </c>
      <c r="E716" s="3" t="s">
        <v>7999</v>
      </c>
      <c r="J716" s="3" t="s">
        <v>1872</v>
      </c>
      <c r="K716" s="3" t="s">
        <v>1342</v>
      </c>
      <c r="L716" s="3" t="s">
        <v>3841</v>
      </c>
      <c r="M716" s="3" t="s">
        <v>8605</v>
      </c>
    </row>
    <row r="717" spans="1:13">
      <c r="A717" s="8"/>
      <c r="B717" s="3" t="s">
        <v>3153</v>
      </c>
      <c r="C717" s="3" t="s">
        <v>7502</v>
      </c>
      <c r="D717" s="7" t="s">
        <v>7503</v>
      </c>
      <c r="E717" s="3" t="s">
        <v>3152</v>
      </c>
      <c r="F717" s="3" t="s">
        <v>1914</v>
      </c>
      <c r="G717" s="3"/>
      <c r="I717" s="10"/>
      <c r="J717" s="3" t="s">
        <v>965</v>
      </c>
      <c r="K717" s="3" t="s">
        <v>1342</v>
      </c>
      <c r="L717" s="3" t="s">
        <v>3841</v>
      </c>
      <c r="M717" s="3" t="s">
        <v>8854</v>
      </c>
    </row>
    <row r="718" spans="1:13">
      <c r="A718" s="8"/>
      <c r="B718" s="3" t="s">
        <v>3160</v>
      </c>
      <c r="C718" s="3" t="s">
        <v>3161</v>
      </c>
      <c r="D718" s="7" t="s">
        <v>4177</v>
      </c>
      <c r="E718" s="3" t="s">
        <v>3152</v>
      </c>
      <c r="F718" s="3" t="s">
        <v>1914</v>
      </c>
      <c r="G718" s="3"/>
      <c r="I718" s="10"/>
      <c r="J718" s="3" t="s">
        <v>965</v>
      </c>
      <c r="K718" s="3" t="s">
        <v>1342</v>
      </c>
      <c r="L718" s="3" t="s">
        <v>3841</v>
      </c>
      <c r="M718" s="3" t="s">
        <v>12688</v>
      </c>
    </row>
    <row r="719" spans="1:13">
      <c r="A719" s="8"/>
      <c r="B719" s="3" t="s">
        <v>3160</v>
      </c>
      <c r="C719" s="3" t="s">
        <v>3161</v>
      </c>
      <c r="D719" s="7" t="s">
        <v>4178</v>
      </c>
      <c r="E719" s="3" t="s">
        <v>3152</v>
      </c>
      <c r="F719" s="3" t="s">
        <v>2788</v>
      </c>
      <c r="G719" s="3"/>
      <c r="I719" s="10"/>
      <c r="J719" s="3" t="s">
        <v>1872</v>
      </c>
      <c r="K719" s="3" t="s">
        <v>1342</v>
      </c>
      <c r="L719" s="3" t="s">
        <v>3841</v>
      </c>
      <c r="M719" s="3" t="s">
        <v>8855</v>
      </c>
    </row>
    <row r="720" spans="1:13">
      <c r="A720" s="8"/>
      <c r="B720" s="3" t="s">
        <v>434</v>
      </c>
      <c r="C720" s="3" t="s">
        <v>7143</v>
      </c>
      <c r="D720" s="7" t="s">
        <v>4089</v>
      </c>
      <c r="E720" s="3" t="s">
        <v>3929</v>
      </c>
      <c r="F720" s="3" t="s">
        <v>433</v>
      </c>
      <c r="G720" s="3"/>
      <c r="J720" s="3" t="s">
        <v>965</v>
      </c>
      <c r="K720" s="3" t="s">
        <v>1342</v>
      </c>
      <c r="L720" s="3" t="s">
        <v>3841</v>
      </c>
      <c r="M720" s="3" t="s">
        <v>8858</v>
      </c>
    </row>
    <row r="721" spans="1:13">
      <c r="A721" s="8"/>
      <c r="B721" s="3" t="s">
        <v>1719</v>
      </c>
      <c r="C721" s="3" t="s">
        <v>1720</v>
      </c>
      <c r="D721" s="7" t="s">
        <v>4117</v>
      </c>
      <c r="E721" s="3" t="s">
        <v>1721</v>
      </c>
      <c r="F721" s="3" t="s">
        <v>1914</v>
      </c>
      <c r="G721" s="3"/>
      <c r="J721" s="3" t="s">
        <v>965</v>
      </c>
      <c r="K721" s="3" t="s">
        <v>1342</v>
      </c>
      <c r="L721" s="3" t="s">
        <v>3841</v>
      </c>
      <c r="M721" s="3" t="s">
        <v>12742</v>
      </c>
    </row>
    <row r="722" spans="1:13">
      <c r="A722" s="8"/>
      <c r="B722" s="3" t="s">
        <v>1719</v>
      </c>
      <c r="C722" s="3" t="s">
        <v>1720</v>
      </c>
      <c r="D722" s="7" t="s">
        <v>4118</v>
      </c>
      <c r="E722" s="3" t="s">
        <v>1721</v>
      </c>
      <c r="F722" s="3" t="s">
        <v>3150</v>
      </c>
      <c r="G722" s="3"/>
      <c r="J722" s="3" t="s">
        <v>1872</v>
      </c>
      <c r="K722" s="3" t="s">
        <v>1342</v>
      </c>
      <c r="L722" s="3" t="s">
        <v>3841</v>
      </c>
      <c r="M722" s="3" t="s">
        <v>12743</v>
      </c>
    </row>
    <row r="723" spans="1:13">
      <c r="A723" s="8"/>
      <c r="B723" s="3" t="s">
        <v>733</v>
      </c>
      <c r="C723" s="3" t="s">
        <v>1720</v>
      </c>
      <c r="D723" s="7" t="s">
        <v>4125</v>
      </c>
      <c r="E723" s="3" t="s">
        <v>1721</v>
      </c>
      <c r="F723" s="11" t="s">
        <v>1914</v>
      </c>
      <c r="G723" s="3"/>
      <c r="J723" s="3" t="s">
        <v>965</v>
      </c>
      <c r="K723" s="3" t="s">
        <v>1342</v>
      </c>
      <c r="L723" s="3" t="s">
        <v>3841</v>
      </c>
      <c r="M723" s="3" t="s">
        <v>9033</v>
      </c>
    </row>
    <row r="724" spans="1:13">
      <c r="A724" s="8"/>
      <c r="B724" s="3" t="s">
        <v>733</v>
      </c>
      <c r="C724" s="3" t="s">
        <v>1720</v>
      </c>
      <c r="D724" s="7" t="s">
        <v>4126</v>
      </c>
      <c r="E724" s="3" t="s">
        <v>1721</v>
      </c>
      <c r="F724" s="3" t="s">
        <v>3150</v>
      </c>
      <c r="G724" s="3"/>
      <c r="J724" s="3" t="s">
        <v>1872</v>
      </c>
      <c r="K724" s="3" t="s">
        <v>1342</v>
      </c>
      <c r="L724" s="3" t="s">
        <v>3841</v>
      </c>
      <c r="M724" s="3" t="s">
        <v>9034</v>
      </c>
    </row>
    <row r="725" spans="1:13">
      <c r="A725" s="8"/>
      <c r="B725" s="3" t="s">
        <v>735</v>
      </c>
      <c r="C725" s="3" t="s">
        <v>1720</v>
      </c>
      <c r="D725" s="7" t="s">
        <v>4129</v>
      </c>
      <c r="E725" s="3" t="s">
        <v>1721</v>
      </c>
      <c r="F725" s="3" t="s">
        <v>1914</v>
      </c>
      <c r="G725" s="3"/>
      <c r="J725" s="3" t="s">
        <v>965</v>
      </c>
      <c r="K725" s="3" t="s">
        <v>1342</v>
      </c>
      <c r="L725" s="3" t="s">
        <v>3841</v>
      </c>
      <c r="M725" s="3" t="s">
        <v>9035</v>
      </c>
    </row>
    <row r="726" spans="1:13">
      <c r="A726" s="8"/>
      <c r="B726" s="3" t="s">
        <v>735</v>
      </c>
      <c r="C726" s="3" t="s">
        <v>1720</v>
      </c>
      <c r="D726" s="7" t="s">
        <v>4130</v>
      </c>
      <c r="E726" s="3" t="s">
        <v>1721</v>
      </c>
      <c r="F726" s="3" t="s">
        <v>3150</v>
      </c>
      <c r="G726" s="3"/>
      <c r="J726" s="3" t="s">
        <v>1872</v>
      </c>
      <c r="K726" s="3" t="s">
        <v>1342</v>
      </c>
      <c r="L726" s="3" t="s">
        <v>3841</v>
      </c>
      <c r="M726" s="3" t="s">
        <v>9036</v>
      </c>
    </row>
    <row r="727" spans="1:13">
      <c r="A727" s="8"/>
      <c r="B727" s="3" t="s">
        <v>737</v>
      </c>
      <c r="C727" s="3" t="s">
        <v>1735</v>
      </c>
      <c r="D727" s="7" t="s">
        <v>4133</v>
      </c>
      <c r="E727" s="3" t="s">
        <v>1721</v>
      </c>
      <c r="F727" s="3" t="s">
        <v>1914</v>
      </c>
      <c r="G727" s="3"/>
      <c r="J727" s="3" t="s">
        <v>965</v>
      </c>
      <c r="K727" s="3" t="s">
        <v>1342</v>
      </c>
      <c r="L727" s="3" t="s">
        <v>3841</v>
      </c>
      <c r="M727" s="3" t="s">
        <v>9037</v>
      </c>
    </row>
    <row r="728" spans="1:13">
      <c r="A728" s="8"/>
      <c r="B728" s="3" t="s">
        <v>737</v>
      </c>
      <c r="C728" s="3" t="s">
        <v>1735</v>
      </c>
      <c r="D728" s="7" t="s">
        <v>4134</v>
      </c>
      <c r="E728" s="3" t="s">
        <v>1721</v>
      </c>
      <c r="F728" s="3" t="s">
        <v>3150</v>
      </c>
      <c r="G728" s="3"/>
      <c r="J728" s="3" t="s">
        <v>1872</v>
      </c>
      <c r="K728" s="3" t="s">
        <v>1342</v>
      </c>
      <c r="L728" s="3" t="s">
        <v>3841</v>
      </c>
      <c r="M728" s="3" t="s">
        <v>12744</v>
      </c>
    </row>
    <row r="729" spans="1:13">
      <c r="A729" s="8"/>
      <c r="B729" s="3" t="s">
        <v>739</v>
      </c>
      <c r="C729" s="3" t="s">
        <v>1735</v>
      </c>
      <c r="D729" s="7" t="s">
        <v>4137</v>
      </c>
      <c r="E729" s="3" t="s">
        <v>1721</v>
      </c>
      <c r="F729" s="3" t="s">
        <v>1914</v>
      </c>
      <c r="G729" s="3"/>
      <c r="J729" s="3" t="s">
        <v>965</v>
      </c>
      <c r="K729" s="3" t="s">
        <v>1342</v>
      </c>
      <c r="L729" s="3" t="s">
        <v>3841</v>
      </c>
      <c r="M729" s="3" t="s">
        <v>9038</v>
      </c>
    </row>
    <row r="730" spans="1:13">
      <c r="A730" s="8"/>
      <c r="B730" s="3" t="s">
        <v>739</v>
      </c>
      <c r="C730" s="3" t="s">
        <v>1735</v>
      </c>
      <c r="D730" s="7" t="s">
        <v>4138</v>
      </c>
      <c r="E730" s="3" t="s">
        <v>1721</v>
      </c>
      <c r="F730" s="3" t="s">
        <v>3150</v>
      </c>
      <c r="G730" s="3"/>
      <c r="J730" s="3" t="s">
        <v>1872</v>
      </c>
      <c r="K730" s="3" t="s">
        <v>1342</v>
      </c>
      <c r="L730" s="3" t="s">
        <v>3841</v>
      </c>
      <c r="M730" s="3" t="s">
        <v>9039</v>
      </c>
    </row>
    <row r="731" spans="1:13">
      <c r="A731" s="8"/>
      <c r="B731" s="3" t="s">
        <v>741</v>
      </c>
      <c r="C731" s="3" t="s">
        <v>1720</v>
      </c>
      <c r="D731" s="7" t="s">
        <v>4147</v>
      </c>
      <c r="E731" s="3" t="s">
        <v>1721</v>
      </c>
      <c r="F731" s="3" t="s">
        <v>1914</v>
      </c>
      <c r="G731" s="3"/>
      <c r="J731" s="3" t="s">
        <v>965</v>
      </c>
      <c r="K731" s="3" t="s">
        <v>1342</v>
      </c>
      <c r="L731" s="3" t="s">
        <v>3841</v>
      </c>
      <c r="M731" s="3" t="s">
        <v>12745</v>
      </c>
    </row>
    <row r="732" spans="1:13">
      <c r="A732" s="8"/>
      <c r="B732" s="3" t="s">
        <v>741</v>
      </c>
      <c r="C732" s="3" t="s">
        <v>1720</v>
      </c>
      <c r="D732" s="7" t="s">
        <v>4148</v>
      </c>
      <c r="E732" s="3" t="s">
        <v>1721</v>
      </c>
      <c r="F732" s="3" t="s">
        <v>3150</v>
      </c>
      <c r="G732" s="3"/>
      <c r="J732" s="3" t="s">
        <v>1872</v>
      </c>
      <c r="K732" s="3" t="s">
        <v>1342</v>
      </c>
      <c r="L732" s="3" t="s">
        <v>3841</v>
      </c>
      <c r="M732" s="3" t="s">
        <v>9040</v>
      </c>
    </row>
    <row r="733" spans="1:13">
      <c r="A733" s="8"/>
      <c r="B733" s="3" t="s">
        <v>743</v>
      </c>
      <c r="C733" s="3" t="s">
        <v>1720</v>
      </c>
      <c r="D733" s="7" t="s">
        <v>4163</v>
      </c>
      <c r="E733" s="3" t="s">
        <v>1721</v>
      </c>
      <c r="F733" s="3" t="s">
        <v>1914</v>
      </c>
      <c r="G733" s="3"/>
      <c r="J733" s="3" t="s">
        <v>965</v>
      </c>
      <c r="K733" s="3" t="s">
        <v>1342</v>
      </c>
      <c r="L733" s="3" t="s">
        <v>3841</v>
      </c>
      <c r="M733" s="3" t="s">
        <v>12746</v>
      </c>
    </row>
    <row r="734" spans="1:13">
      <c r="A734" s="8"/>
      <c r="B734" s="3" t="s">
        <v>743</v>
      </c>
      <c r="C734" s="3" t="s">
        <v>1720</v>
      </c>
      <c r="D734" s="7" t="s">
        <v>4164</v>
      </c>
      <c r="E734" s="3" t="s">
        <v>1721</v>
      </c>
      <c r="F734" s="11" t="s">
        <v>3150</v>
      </c>
      <c r="G734" s="3"/>
      <c r="J734" s="3" t="s">
        <v>1872</v>
      </c>
      <c r="K734" s="3" t="s">
        <v>1342</v>
      </c>
      <c r="L734" s="3" t="s">
        <v>3841</v>
      </c>
      <c r="M734" s="3" t="s">
        <v>12747</v>
      </c>
    </row>
    <row r="735" spans="1:13">
      <c r="A735" s="8"/>
      <c r="B735" s="3" t="s">
        <v>2915</v>
      </c>
      <c r="C735" s="3" t="s">
        <v>12410</v>
      </c>
      <c r="D735" s="7" t="s">
        <v>4175</v>
      </c>
      <c r="E735" s="3" t="s">
        <v>1721</v>
      </c>
      <c r="F735" s="3" t="s">
        <v>1914</v>
      </c>
      <c r="G735" s="3"/>
      <c r="J735" s="3" t="s">
        <v>965</v>
      </c>
      <c r="K735" s="3" t="s">
        <v>1342</v>
      </c>
      <c r="L735" s="3" t="s">
        <v>3841</v>
      </c>
      <c r="M735" s="3" t="s">
        <v>9041</v>
      </c>
    </row>
    <row r="736" spans="1:13">
      <c r="A736" s="8"/>
      <c r="B736" s="3" t="s">
        <v>2915</v>
      </c>
      <c r="C736" s="3" t="s">
        <v>12410</v>
      </c>
      <c r="D736" s="7" t="s">
        <v>4176</v>
      </c>
      <c r="E736" s="3" t="s">
        <v>1721</v>
      </c>
      <c r="F736" s="3" t="s">
        <v>3150</v>
      </c>
      <c r="G736" s="3"/>
      <c r="J736" s="3" t="s">
        <v>1872</v>
      </c>
      <c r="K736" s="3" t="s">
        <v>1342</v>
      </c>
      <c r="L736" s="3" t="s">
        <v>3841</v>
      </c>
      <c r="M736" s="3" t="s">
        <v>9042</v>
      </c>
    </row>
    <row r="737" spans="1:13">
      <c r="A737" s="8"/>
      <c r="B737" s="3" t="s">
        <v>1304</v>
      </c>
      <c r="C737" s="3" t="s">
        <v>1305</v>
      </c>
      <c r="D737" s="7" t="s">
        <v>4180</v>
      </c>
      <c r="E737" s="3" t="s">
        <v>1306</v>
      </c>
      <c r="F737" s="11" t="s">
        <v>3925</v>
      </c>
      <c r="G737" s="3"/>
      <c r="J737" s="3" t="s">
        <v>965</v>
      </c>
      <c r="K737" s="3" t="s">
        <v>1342</v>
      </c>
      <c r="L737" s="3" t="s">
        <v>3841</v>
      </c>
      <c r="M737" s="3" t="s">
        <v>9130</v>
      </c>
    </row>
    <row r="738" spans="1:13">
      <c r="A738" s="8"/>
      <c r="B738" s="3" t="s">
        <v>1304</v>
      </c>
      <c r="C738" s="3" t="s">
        <v>1305</v>
      </c>
      <c r="D738" s="7" t="s">
        <v>7493</v>
      </c>
      <c r="E738" s="3" t="s">
        <v>1306</v>
      </c>
      <c r="F738" s="3" t="s">
        <v>3925</v>
      </c>
      <c r="G738" s="9"/>
      <c r="J738" s="3" t="s">
        <v>965</v>
      </c>
      <c r="K738" s="3" t="s">
        <v>1342</v>
      </c>
      <c r="L738" s="3" t="s">
        <v>3841</v>
      </c>
      <c r="M738" s="3" t="s">
        <v>9131</v>
      </c>
    </row>
    <row r="739" spans="1:13">
      <c r="A739" s="8"/>
      <c r="B739" s="3" t="s">
        <v>566</v>
      </c>
      <c r="C739" s="3" t="s">
        <v>7219</v>
      </c>
      <c r="D739" s="7" t="s">
        <v>12277</v>
      </c>
      <c r="E739" s="3" t="s">
        <v>567</v>
      </c>
      <c r="F739" s="11" t="s">
        <v>11666</v>
      </c>
      <c r="G739" s="3"/>
      <c r="J739" s="3" t="s">
        <v>965</v>
      </c>
      <c r="K739" s="3" t="s">
        <v>1472</v>
      </c>
      <c r="L739" s="3" t="s">
        <v>3841</v>
      </c>
      <c r="M739" s="3" t="s">
        <v>12506</v>
      </c>
    </row>
    <row r="740" spans="1:13">
      <c r="A740" s="8"/>
      <c r="B740" s="3" t="s">
        <v>7146</v>
      </c>
      <c r="C740" s="3" t="s">
        <v>7137</v>
      </c>
      <c r="D740" s="7" t="s">
        <v>11714</v>
      </c>
      <c r="E740" s="3" t="s">
        <v>7138</v>
      </c>
      <c r="F740" s="11" t="s">
        <v>11666</v>
      </c>
      <c r="G740" s="3"/>
      <c r="J740" s="3" t="s">
        <v>965</v>
      </c>
      <c r="K740" s="3" t="s">
        <v>1472</v>
      </c>
      <c r="L740" s="3" t="s">
        <v>3841</v>
      </c>
      <c r="M740" s="3" t="s">
        <v>12510</v>
      </c>
    </row>
    <row r="741" spans="1:13">
      <c r="A741" s="8"/>
      <c r="B741" s="3" t="s">
        <v>7147</v>
      </c>
      <c r="C741" s="3" t="s">
        <v>7137</v>
      </c>
      <c r="D741" s="7" t="s">
        <v>11715</v>
      </c>
      <c r="E741" s="3" t="s">
        <v>7138</v>
      </c>
      <c r="F741" s="11" t="s">
        <v>11666</v>
      </c>
      <c r="G741" s="3"/>
      <c r="I741" s="10"/>
      <c r="J741" s="3" t="s">
        <v>965</v>
      </c>
      <c r="K741" s="3" t="s">
        <v>1472</v>
      </c>
      <c r="L741" s="3" t="s">
        <v>3841</v>
      </c>
      <c r="M741" s="3" t="s">
        <v>12511</v>
      </c>
    </row>
    <row r="742" spans="1:13">
      <c r="A742" s="8"/>
      <c r="B742" s="3" t="s">
        <v>7136</v>
      </c>
      <c r="C742" s="3" t="s">
        <v>7137</v>
      </c>
      <c r="D742" s="7" t="s">
        <v>11713</v>
      </c>
      <c r="E742" s="3" t="s">
        <v>7138</v>
      </c>
      <c r="F742" s="3" t="s">
        <v>3366</v>
      </c>
      <c r="G742" s="3"/>
      <c r="J742" s="3" t="s">
        <v>965</v>
      </c>
      <c r="K742" s="3" t="s">
        <v>1472</v>
      </c>
      <c r="L742" s="3" t="s">
        <v>3841</v>
      </c>
      <c r="M742" s="3" t="s">
        <v>12512</v>
      </c>
    </row>
    <row r="743" spans="1:13">
      <c r="A743" s="8"/>
      <c r="B743" s="3" t="s">
        <v>861</v>
      </c>
      <c r="C743" s="3" t="s">
        <v>1904</v>
      </c>
      <c r="D743" s="7" t="s">
        <v>7141</v>
      </c>
      <c r="E743" s="3" t="s">
        <v>860</v>
      </c>
      <c r="F743" s="3" t="s">
        <v>2949</v>
      </c>
      <c r="G743" s="3"/>
      <c r="J743" s="3" t="s">
        <v>965</v>
      </c>
      <c r="K743" s="3" t="s">
        <v>1472</v>
      </c>
      <c r="L743" s="3" t="s">
        <v>3841</v>
      </c>
      <c r="M743" s="3" t="s">
        <v>8528</v>
      </c>
    </row>
    <row r="744" spans="1:13">
      <c r="A744" s="8"/>
      <c r="B744" s="3" t="s">
        <v>7134</v>
      </c>
      <c r="C744" s="3" t="s">
        <v>7135</v>
      </c>
      <c r="D744" s="7" t="s">
        <v>12276</v>
      </c>
      <c r="E744" s="3" t="s">
        <v>3152</v>
      </c>
      <c r="G744" s="3"/>
      <c r="I744" s="10"/>
      <c r="J744" s="3" t="s">
        <v>965</v>
      </c>
      <c r="K744" s="3" t="s">
        <v>1472</v>
      </c>
      <c r="L744" s="3" t="s">
        <v>3841</v>
      </c>
      <c r="M744" s="3" t="s">
        <v>8853</v>
      </c>
    </row>
    <row r="745" spans="1:13">
      <c r="A745" s="8"/>
      <c r="B745" s="3" t="s">
        <v>2935</v>
      </c>
      <c r="C745" s="3" t="s">
        <v>7144</v>
      </c>
      <c r="D745" s="7" t="s">
        <v>7142</v>
      </c>
      <c r="E745" s="3" t="s">
        <v>2936</v>
      </c>
      <c r="F745" s="3" t="s">
        <v>3145</v>
      </c>
      <c r="G745" s="3"/>
      <c r="J745" s="3" t="s">
        <v>965</v>
      </c>
      <c r="K745" s="3" t="s">
        <v>1472</v>
      </c>
      <c r="L745" s="3" t="s">
        <v>3841</v>
      </c>
      <c r="M745" s="3" t="s">
        <v>12689</v>
      </c>
    </row>
    <row r="746" spans="1:13">
      <c r="A746" s="8"/>
      <c r="B746" s="3" t="s">
        <v>7139</v>
      </c>
      <c r="C746" s="3" t="s">
        <v>7145</v>
      </c>
      <c r="D746" s="7" t="s">
        <v>7157</v>
      </c>
      <c r="E746" s="3" t="s">
        <v>2936</v>
      </c>
      <c r="F746" s="11" t="s">
        <v>3145</v>
      </c>
      <c r="G746" s="3"/>
      <c r="J746" s="3" t="s">
        <v>965</v>
      </c>
      <c r="K746" s="3" t="s">
        <v>1472</v>
      </c>
      <c r="L746" s="3" t="s">
        <v>3841</v>
      </c>
      <c r="M746" s="3" t="s">
        <v>12690</v>
      </c>
    </row>
    <row r="747" spans="1:13">
      <c r="A747" s="8"/>
      <c r="B747" s="3" t="s">
        <v>7140</v>
      </c>
      <c r="C747" s="3" t="s">
        <v>7145</v>
      </c>
      <c r="D747" s="7" t="s">
        <v>11221</v>
      </c>
      <c r="E747" s="3" t="s">
        <v>2936</v>
      </c>
      <c r="F747" s="3" t="s">
        <v>3145</v>
      </c>
      <c r="G747" s="3"/>
      <c r="J747" s="3" t="s">
        <v>965</v>
      </c>
      <c r="K747" s="3" t="s">
        <v>1472</v>
      </c>
      <c r="L747" s="3" t="s">
        <v>3841</v>
      </c>
      <c r="M747" s="3" t="s">
        <v>8856</v>
      </c>
    </row>
    <row r="748" spans="1:13">
      <c r="A748" s="8"/>
      <c r="C748" s="3" t="s">
        <v>7634</v>
      </c>
      <c r="D748" s="7" t="s">
        <v>7685</v>
      </c>
      <c r="E748" s="3" t="s">
        <v>1306</v>
      </c>
      <c r="F748" s="11" t="s">
        <v>3925</v>
      </c>
      <c r="G748" s="3"/>
      <c r="J748" s="3" t="s">
        <v>965</v>
      </c>
      <c r="K748" s="3" t="s">
        <v>1472</v>
      </c>
      <c r="L748" s="3" t="s">
        <v>3841</v>
      </c>
      <c r="M748" s="3" t="s">
        <v>9127</v>
      </c>
    </row>
    <row r="749" spans="1:13">
      <c r="A749" s="8"/>
      <c r="C749" s="3" t="s">
        <v>7634</v>
      </c>
      <c r="D749" s="7" t="s">
        <v>11663</v>
      </c>
      <c r="E749" s="3" t="s">
        <v>1306</v>
      </c>
      <c r="F749" s="3" t="s">
        <v>3925</v>
      </c>
      <c r="G749" s="3"/>
      <c r="J749" s="3" t="s">
        <v>965</v>
      </c>
      <c r="K749" s="3" t="s">
        <v>1472</v>
      </c>
      <c r="L749" s="3" t="s">
        <v>3841</v>
      </c>
      <c r="M749" s="3" t="s">
        <v>9128</v>
      </c>
    </row>
    <row r="750" spans="1:13">
      <c r="A750" s="8"/>
      <c r="C750" s="3" t="s">
        <v>7634</v>
      </c>
      <c r="D750" s="7" t="s">
        <v>7684</v>
      </c>
      <c r="E750" s="3" t="s">
        <v>1306</v>
      </c>
      <c r="F750" s="3" t="s">
        <v>3925</v>
      </c>
      <c r="G750" s="3"/>
      <c r="J750" s="3" t="s">
        <v>965</v>
      </c>
      <c r="K750" s="3" t="s">
        <v>1472</v>
      </c>
      <c r="L750" s="3" t="s">
        <v>3841</v>
      </c>
      <c r="M750" s="3" t="s">
        <v>9129</v>
      </c>
    </row>
    <row r="751" spans="1:13">
      <c r="A751" s="8"/>
      <c r="B751" s="3" t="s">
        <v>3018</v>
      </c>
      <c r="C751" s="3" t="s">
        <v>2963</v>
      </c>
      <c r="D751" s="7" t="s">
        <v>7222</v>
      </c>
      <c r="E751" s="3" t="s">
        <v>3019</v>
      </c>
      <c r="F751" s="3" t="s">
        <v>3017</v>
      </c>
      <c r="J751" s="3" t="s">
        <v>965</v>
      </c>
      <c r="K751" s="3" t="s">
        <v>1472</v>
      </c>
      <c r="L751" s="3" t="s">
        <v>3841</v>
      </c>
      <c r="M751" s="3" t="s">
        <v>12505</v>
      </c>
    </row>
    <row r="752" spans="1:13">
      <c r="A752" s="8"/>
      <c r="C752" s="3" t="s">
        <v>7538</v>
      </c>
      <c r="D752" s="7" t="s">
        <v>7656</v>
      </c>
      <c r="E752" s="3" t="s">
        <v>238</v>
      </c>
      <c r="G752" s="3"/>
      <c r="I752" s="10"/>
      <c r="J752" s="3" t="s">
        <v>965</v>
      </c>
      <c r="K752" s="3" t="s">
        <v>7520</v>
      </c>
      <c r="L752" s="3" t="s">
        <v>3841</v>
      </c>
      <c r="M752" s="3" t="s">
        <v>8398</v>
      </c>
    </row>
    <row r="753" spans="1:13">
      <c r="A753" s="8"/>
      <c r="C753" s="3" t="s">
        <v>7538</v>
      </c>
      <c r="D753" s="7" t="s">
        <v>7659</v>
      </c>
      <c r="E753" s="3" t="s">
        <v>238</v>
      </c>
      <c r="G753" s="3"/>
      <c r="J753" s="3" t="s">
        <v>965</v>
      </c>
      <c r="K753" s="3" t="s">
        <v>7520</v>
      </c>
      <c r="L753" s="3" t="s">
        <v>3841</v>
      </c>
      <c r="M753" s="3" t="s">
        <v>8399</v>
      </c>
    </row>
    <row r="754" spans="1:13">
      <c r="A754" s="8"/>
      <c r="C754" s="3" t="s">
        <v>7534</v>
      </c>
      <c r="D754" s="7" t="s">
        <v>7650</v>
      </c>
      <c r="E754" s="3" t="s">
        <v>238</v>
      </c>
      <c r="G754" s="3"/>
      <c r="J754" s="3" t="s">
        <v>965</v>
      </c>
      <c r="K754" s="3" t="s">
        <v>7520</v>
      </c>
      <c r="L754" s="3" t="s">
        <v>3841</v>
      </c>
      <c r="M754" s="3" t="s">
        <v>8400</v>
      </c>
    </row>
    <row r="755" spans="1:13">
      <c r="A755" s="8"/>
      <c r="C755" s="3" t="s">
        <v>7538</v>
      </c>
      <c r="D755" s="7" t="s">
        <v>7653</v>
      </c>
      <c r="E755" s="3" t="s">
        <v>238</v>
      </c>
      <c r="G755" s="3"/>
      <c r="J755" s="3" t="s">
        <v>965</v>
      </c>
      <c r="K755" s="3" t="s">
        <v>7520</v>
      </c>
      <c r="L755" s="3" t="s">
        <v>3841</v>
      </c>
      <c r="M755" s="3" t="s">
        <v>8401</v>
      </c>
    </row>
    <row r="756" spans="1:13">
      <c r="A756" s="8"/>
      <c r="C756" s="3" t="s">
        <v>7540</v>
      </c>
      <c r="D756" s="7" t="s">
        <v>12280</v>
      </c>
      <c r="E756" s="3" t="s">
        <v>860</v>
      </c>
      <c r="F756" s="3" t="s">
        <v>2949</v>
      </c>
      <c r="G756" s="3"/>
      <c r="J756" s="3" t="s">
        <v>965</v>
      </c>
      <c r="K756" s="3" t="s">
        <v>7520</v>
      </c>
      <c r="L756" s="3" t="s">
        <v>3841</v>
      </c>
      <c r="M756" s="3" t="s">
        <v>12522</v>
      </c>
    </row>
    <row r="757" spans="1:13">
      <c r="A757" s="8"/>
      <c r="C757" s="3" t="s">
        <v>7540</v>
      </c>
      <c r="D757" s="7" t="s">
        <v>12281</v>
      </c>
      <c r="E757" s="3" t="s">
        <v>860</v>
      </c>
      <c r="F757" s="3" t="s">
        <v>2949</v>
      </c>
      <c r="G757" s="3"/>
      <c r="J757" s="3" t="s">
        <v>965</v>
      </c>
      <c r="K757" s="3" t="s">
        <v>7520</v>
      </c>
      <c r="L757" s="3" t="s">
        <v>3841</v>
      </c>
      <c r="M757" s="3" t="s">
        <v>8529</v>
      </c>
    </row>
    <row r="758" spans="1:13">
      <c r="A758" s="8"/>
      <c r="C758" s="3" t="s">
        <v>7532</v>
      </c>
      <c r="D758" s="7" t="s">
        <v>12278</v>
      </c>
      <c r="E758" s="3" t="s">
        <v>860</v>
      </c>
      <c r="F758" s="3" t="s">
        <v>2949</v>
      </c>
      <c r="G758" s="3"/>
      <c r="J758" s="3" t="s">
        <v>965</v>
      </c>
      <c r="K758" s="3" t="s">
        <v>7520</v>
      </c>
      <c r="L758" s="3" t="s">
        <v>3841</v>
      </c>
      <c r="M758" s="3" t="s">
        <v>8530</v>
      </c>
    </row>
    <row r="759" spans="1:13">
      <c r="A759" s="8"/>
      <c r="C759" s="3" t="s">
        <v>7540</v>
      </c>
      <c r="D759" s="7" t="s">
        <v>12279</v>
      </c>
      <c r="E759" s="3" t="s">
        <v>860</v>
      </c>
      <c r="F759" s="3" t="s">
        <v>2949</v>
      </c>
      <c r="G759" s="3"/>
      <c r="J759" s="3" t="s">
        <v>965</v>
      </c>
      <c r="K759" s="3" t="s">
        <v>7520</v>
      </c>
      <c r="L759" s="3" t="s">
        <v>3841</v>
      </c>
      <c r="M759" s="3" t="s">
        <v>11376</v>
      </c>
    </row>
    <row r="760" spans="1:13">
      <c r="A760" s="8"/>
      <c r="B760" s="3" t="s">
        <v>7530</v>
      </c>
      <c r="C760" s="3" t="s">
        <v>7537</v>
      </c>
      <c r="D760" s="7" t="s">
        <v>7655</v>
      </c>
      <c r="E760" s="3" t="s">
        <v>54</v>
      </c>
      <c r="F760" s="3" t="s">
        <v>7519</v>
      </c>
      <c r="G760" s="3"/>
      <c r="J760" s="3" t="s">
        <v>965</v>
      </c>
      <c r="K760" s="3" t="s">
        <v>7520</v>
      </c>
      <c r="L760" s="3" t="s">
        <v>3841</v>
      </c>
      <c r="M760" s="3" t="s">
        <v>12642</v>
      </c>
    </row>
    <row r="761" spans="1:13">
      <c r="A761" s="8"/>
      <c r="B761" s="3" t="s">
        <v>7530</v>
      </c>
      <c r="C761" s="3" t="s">
        <v>7537</v>
      </c>
      <c r="D761" s="7" t="s">
        <v>7658</v>
      </c>
      <c r="E761" s="3" t="s">
        <v>54</v>
      </c>
      <c r="F761" s="3" t="s">
        <v>7519</v>
      </c>
      <c r="G761" s="3"/>
      <c r="J761" s="3" t="s">
        <v>965</v>
      </c>
      <c r="K761" s="3" t="s">
        <v>7520</v>
      </c>
      <c r="L761" s="3" t="s">
        <v>3841</v>
      </c>
      <c r="M761" s="3" t="s">
        <v>12643</v>
      </c>
    </row>
    <row r="762" spans="1:13">
      <c r="A762" s="8"/>
      <c r="B762" s="3" t="s">
        <v>7530</v>
      </c>
      <c r="C762" s="3" t="s">
        <v>7531</v>
      </c>
      <c r="D762" s="7" t="s">
        <v>7649</v>
      </c>
      <c r="E762" s="3" t="s">
        <v>54</v>
      </c>
      <c r="F762" s="3" t="s">
        <v>7519</v>
      </c>
      <c r="G762" s="3"/>
      <c r="J762" s="3" t="s">
        <v>965</v>
      </c>
      <c r="K762" s="3" t="s">
        <v>7520</v>
      </c>
      <c r="L762" s="3" t="s">
        <v>3841</v>
      </c>
      <c r="M762" s="3" t="s">
        <v>12644</v>
      </c>
    </row>
    <row r="763" spans="1:13">
      <c r="A763" s="8"/>
      <c r="B763" s="3" t="s">
        <v>7530</v>
      </c>
      <c r="C763" s="3" t="s">
        <v>7537</v>
      </c>
      <c r="D763" s="7" t="s">
        <v>7652</v>
      </c>
      <c r="E763" s="3" t="s">
        <v>54</v>
      </c>
      <c r="F763" s="3" t="s">
        <v>7519</v>
      </c>
      <c r="G763" s="3"/>
      <c r="J763" s="3" t="s">
        <v>965</v>
      </c>
      <c r="K763" s="3" t="s">
        <v>7520</v>
      </c>
      <c r="L763" s="3" t="s">
        <v>3841</v>
      </c>
      <c r="M763" s="3" t="s">
        <v>12645</v>
      </c>
    </row>
    <row r="764" spans="1:13">
      <c r="A764" s="8"/>
      <c r="B764" s="3" t="s">
        <v>7522</v>
      </c>
      <c r="C764" s="3" t="s">
        <v>7527</v>
      </c>
      <c r="D764" s="7" t="s">
        <v>11664</v>
      </c>
      <c r="E764" s="3" t="s">
        <v>2936</v>
      </c>
      <c r="F764" s="3" t="s">
        <v>3145</v>
      </c>
      <c r="G764" s="3"/>
      <c r="J764" s="3" t="s">
        <v>965</v>
      </c>
      <c r="K764" s="3" t="s">
        <v>7520</v>
      </c>
      <c r="L764" s="3" t="s">
        <v>3841</v>
      </c>
      <c r="M764" s="3" t="s">
        <v>8857</v>
      </c>
    </row>
    <row r="765" spans="1:13">
      <c r="A765" s="8"/>
      <c r="C765" s="3" t="s">
        <v>7539</v>
      </c>
      <c r="D765" s="7" t="s">
        <v>7657</v>
      </c>
      <c r="E765" s="3" t="s">
        <v>7521</v>
      </c>
      <c r="F765" s="3" t="s">
        <v>7221</v>
      </c>
      <c r="G765" s="3"/>
      <c r="J765" s="3" t="s">
        <v>965</v>
      </c>
      <c r="K765" s="3" t="s">
        <v>7520</v>
      </c>
      <c r="L765" s="3" t="s">
        <v>3841</v>
      </c>
      <c r="M765" s="3" t="s">
        <v>12724</v>
      </c>
    </row>
    <row r="766" spans="1:13">
      <c r="A766" s="8"/>
      <c r="C766" s="3" t="s">
        <v>7539</v>
      </c>
      <c r="D766" s="7" t="s">
        <v>7660</v>
      </c>
      <c r="E766" s="3" t="s">
        <v>7521</v>
      </c>
      <c r="F766" s="11" t="s">
        <v>7221</v>
      </c>
      <c r="G766" s="3"/>
      <c r="J766" s="3" t="s">
        <v>965</v>
      </c>
      <c r="K766" s="3" t="s">
        <v>7520</v>
      </c>
      <c r="L766" s="3" t="s">
        <v>3841</v>
      </c>
      <c r="M766" s="3" t="s">
        <v>9007</v>
      </c>
    </row>
    <row r="767" spans="1:13">
      <c r="A767" s="8"/>
      <c r="C767" s="3" t="s">
        <v>7533</v>
      </c>
      <c r="D767" s="7" t="s">
        <v>7651</v>
      </c>
      <c r="E767" s="3" t="s">
        <v>7521</v>
      </c>
      <c r="F767" s="3" t="s">
        <v>7221</v>
      </c>
      <c r="G767" s="3"/>
      <c r="J767" s="3" t="s">
        <v>965</v>
      </c>
      <c r="K767" s="3" t="s">
        <v>7520</v>
      </c>
      <c r="L767" s="3" t="s">
        <v>3841</v>
      </c>
      <c r="M767" s="3" t="s">
        <v>12725</v>
      </c>
    </row>
    <row r="768" spans="1:13">
      <c r="A768" s="8"/>
      <c r="C768" s="3" t="s">
        <v>7539</v>
      </c>
      <c r="D768" s="7" t="s">
        <v>7654</v>
      </c>
      <c r="E768" s="3" t="s">
        <v>7521</v>
      </c>
      <c r="F768" s="3" t="s">
        <v>7221</v>
      </c>
      <c r="G768" s="3"/>
      <c r="J768" s="3" t="s">
        <v>965</v>
      </c>
      <c r="K768" s="3" t="s">
        <v>7520</v>
      </c>
      <c r="L768" s="3" t="s">
        <v>3841</v>
      </c>
      <c r="M768" s="3" t="s">
        <v>12726</v>
      </c>
    </row>
    <row r="769" spans="1:13">
      <c r="A769" s="8"/>
      <c r="B769" s="3" t="s">
        <v>12414</v>
      </c>
      <c r="C769" s="3" t="s">
        <v>7543</v>
      </c>
      <c r="D769" s="7" t="s">
        <v>7536</v>
      </c>
      <c r="E769" s="3" t="s">
        <v>3166</v>
      </c>
      <c r="F769" s="3" t="s">
        <v>8003</v>
      </c>
      <c r="G769" s="3"/>
      <c r="I769" s="10"/>
      <c r="J769" s="3" t="s">
        <v>1903</v>
      </c>
      <c r="K769" s="3" t="s">
        <v>1045</v>
      </c>
      <c r="L769" s="3" t="s">
        <v>3841</v>
      </c>
      <c r="M769" s="3" t="s">
        <v>8424</v>
      </c>
    </row>
    <row r="770" spans="1:13">
      <c r="A770" s="8"/>
      <c r="B770" s="3" t="s">
        <v>12414</v>
      </c>
      <c r="C770" s="3" t="s">
        <v>7526</v>
      </c>
      <c r="D770" s="7" t="s">
        <v>7524</v>
      </c>
      <c r="E770" s="3" t="s">
        <v>3166</v>
      </c>
      <c r="F770" s="3" t="s">
        <v>8003</v>
      </c>
      <c r="G770" s="9"/>
      <c r="J770" s="3" t="s">
        <v>1903</v>
      </c>
      <c r="K770" s="3" t="s">
        <v>1045</v>
      </c>
      <c r="L770" s="3" t="s">
        <v>3841</v>
      </c>
      <c r="M770" s="3" t="s">
        <v>8425</v>
      </c>
    </row>
    <row r="771" spans="1:13">
      <c r="A771" s="8"/>
      <c r="B771" s="3" t="s">
        <v>12414</v>
      </c>
      <c r="C771" s="3" t="s">
        <v>7500</v>
      </c>
      <c r="D771" s="7" t="s">
        <v>7496</v>
      </c>
      <c r="E771" s="3" t="s">
        <v>3166</v>
      </c>
      <c r="F771" s="3" t="s">
        <v>8003</v>
      </c>
      <c r="G771" s="9"/>
      <c r="J771" s="3" t="s">
        <v>1903</v>
      </c>
      <c r="K771" s="3" t="s">
        <v>1045</v>
      </c>
      <c r="L771" s="3" t="s">
        <v>3841</v>
      </c>
      <c r="M771" s="3" t="s">
        <v>8426</v>
      </c>
    </row>
    <row r="772" spans="1:13">
      <c r="A772" s="8"/>
      <c r="B772" s="3" t="s">
        <v>12414</v>
      </c>
      <c r="C772" s="3" t="s">
        <v>7543</v>
      </c>
      <c r="D772" s="7" t="s">
        <v>7550</v>
      </c>
      <c r="E772" s="3" t="s">
        <v>3166</v>
      </c>
      <c r="F772" s="3" t="s">
        <v>8003</v>
      </c>
      <c r="G772" s="3"/>
      <c r="I772" s="10"/>
      <c r="J772" s="3" t="s">
        <v>1903</v>
      </c>
      <c r="K772" s="3" t="s">
        <v>1045</v>
      </c>
      <c r="L772" s="3" t="s">
        <v>3841</v>
      </c>
      <c r="M772" s="3" t="s">
        <v>8427</v>
      </c>
    </row>
    <row r="773" spans="1:13">
      <c r="A773" s="8"/>
      <c r="B773" s="3" t="s">
        <v>12414</v>
      </c>
      <c r="C773" s="3" t="s">
        <v>7543</v>
      </c>
      <c r="D773" s="7" t="s">
        <v>7546</v>
      </c>
      <c r="E773" s="3" t="s">
        <v>3166</v>
      </c>
      <c r="F773" s="3" t="s">
        <v>8003</v>
      </c>
      <c r="G773" s="3"/>
      <c r="J773" s="3" t="s">
        <v>1903</v>
      </c>
      <c r="K773" s="3" t="s">
        <v>1045</v>
      </c>
      <c r="L773" s="3" t="s">
        <v>3841</v>
      </c>
      <c r="M773" s="3" t="s">
        <v>8428</v>
      </c>
    </row>
    <row r="774" spans="1:13">
      <c r="A774" s="8"/>
      <c r="B774" s="3" t="s">
        <v>3186</v>
      </c>
      <c r="C774" s="3" t="s">
        <v>3187</v>
      </c>
      <c r="D774" s="7" t="s">
        <v>11671</v>
      </c>
      <c r="E774" s="3" t="s">
        <v>3166</v>
      </c>
      <c r="F774" s="3" t="s">
        <v>8003</v>
      </c>
      <c r="G774" s="3"/>
      <c r="I774" s="10"/>
      <c r="J774" s="3" t="s">
        <v>1903</v>
      </c>
      <c r="K774" s="3" t="s">
        <v>1045</v>
      </c>
      <c r="L774" s="3" t="s">
        <v>3841</v>
      </c>
      <c r="M774" s="3" t="s">
        <v>8429</v>
      </c>
    </row>
    <row r="775" spans="1:13">
      <c r="A775" s="8"/>
      <c r="B775" s="3" t="s">
        <v>3190</v>
      </c>
      <c r="C775" s="3" t="s">
        <v>3191</v>
      </c>
      <c r="D775" s="7" t="s">
        <v>4185</v>
      </c>
      <c r="E775" s="3" t="s">
        <v>3166</v>
      </c>
      <c r="F775" s="3" t="s">
        <v>8003</v>
      </c>
      <c r="G775" s="3"/>
      <c r="J775" s="3" t="s">
        <v>1903</v>
      </c>
      <c r="K775" s="3" t="s">
        <v>1045</v>
      </c>
      <c r="L775" s="3" t="s">
        <v>3841</v>
      </c>
      <c r="M775" s="3" t="s">
        <v>8430</v>
      </c>
    </row>
    <row r="776" spans="1:13">
      <c r="A776" s="8"/>
      <c r="B776" s="3" t="s">
        <v>3162</v>
      </c>
      <c r="C776" s="3" t="s">
        <v>3164</v>
      </c>
      <c r="D776" s="7" t="s">
        <v>4187</v>
      </c>
      <c r="E776" s="3" t="s">
        <v>3166</v>
      </c>
      <c r="F776" s="3" t="s">
        <v>8003</v>
      </c>
      <c r="G776" s="3"/>
      <c r="J776" s="3" t="s">
        <v>1903</v>
      </c>
      <c r="K776" s="3" t="s">
        <v>1045</v>
      </c>
      <c r="L776" s="3" t="s">
        <v>3841</v>
      </c>
      <c r="M776" s="3" t="s">
        <v>8431</v>
      </c>
    </row>
    <row r="777" spans="1:13">
      <c r="A777" s="8"/>
      <c r="B777" s="3" t="s">
        <v>3169</v>
      </c>
      <c r="C777" s="3" t="s">
        <v>3170</v>
      </c>
      <c r="D777" s="7" t="s">
        <v>4191</v>
      </c>
      <c r="E777" s="3" t="s">
        <v>3166</v>
      </c>
      <c r="F777" s="3" t="s">
        <v>8003</v>
      </c>
      <c r="G777" s="3"/>
      <c r="J777" s="3" t="s">
        <v>1903</v>
      </c>
      <c r="K777" s="3" t="s">
        <v>1045</v>
      </c>
      <c r="L777" s="3" t="s">
        <v>3841</v>
      </c>
      <c r="M777" s="3" t="s">
        <v>8432</v>
      </c>
    </row>
    <row r="778" spans="1:13">
      <c r="A778" s="8"/>
      <c r="B778" s="3" t="s">
        <v>3174</v>
      </c>
      <c r="C778" s="3" t="s">
        <v>3175</v>
      </c>
      <c r="D778" s="7" t="s">
        <v>4196</v>
      </c>
      <c r="E778" s="3" t="s">
        <v>3166</v>
      </c>
      <c r="F778" s="3" t="s">
        <v>8003</v>
      </c>
      <c r="G778" s="3"/>
      <c r="I778" s="10"/>
      <c r="J778" s="3" t="s">
        <v>1903</v>
      </c>
      <c r="K778" s="3" t="s">
        <v>1045</v>
      </c>
      <c r="L778" s="3" t="s">
        <v>3841</v>
      </c>
      <c r="M778" s="3" t="s">
        <v>8433</v>
      </c>
    </row>
    <row r="779" spans="1:13">
      <c r="A779" s="8"/>
      <c r="B779" s="3" t="s">
        <v>3167</v>
      </c>
      <c r="C779" s="3" t="s">
        <v>3168</v>
      </c>
      <c r="D779" s="7" t="s">
        <v>4189</v>
      </c>
      <c r="E779" s="3" t="s">
        <v>3165</v>
      </c>
      <c r="F779" s="3" t="s">
        <v>8003</v>
      </c>
      <c r="G779" s="3"/>
      <c r="J779" s="3" t="s">
        <v>1903</v>
      </c>
      <c r="K779" s="3" t="s">
        <v>1045</v>
      </c>
      <c r="L779" s="3" t="s">
        <v>3841</v>
      </c>
      <c r="M779" s="3" t="s">
        <v>8436</v>
      </c>
    </row>
    <row r="780" spans="1:13">
      <c r="A780" s="8"/>
      <c r="B780" s="3" t="s">
        <v>3171</v>
      </c>
      <c r="C780" s="3" t="s">
        <v>3172</v>
      </c>
      <c r="D780" s="7" t="s">
        <v>4193</v>
      </c>
      <c r="E780" s="3" t="s">
        <v>3173</v>
      </c>
      <c r="F780" s="3" t="s">
        <v>8003</v>
      </c>
      <c r="G780" s="3"/>
      <c r="J780" s="3" t="s">
        <v>1903</v>
      </c>
      <c r="K780" s="3" t="s">
        <v>1045</v>
      </c>
      <c r="L780" s="3" t="s">
        <v>3841</v>
      </c>
      <c r="M780" s="3" t="s">
        <v>8437</v>
      </c>
    </row>
    <row r="781" spans="1:13">
      <c r="A781" s="8"/>
      <c r="B781" s="3" t="s">
        <v>3018</v>
      </c>
      <c r="C781" s="3" t="s">
        <v>12394</v>
      </c>
      <c r="D781" s="7" t="s">
        <v>7966</v>
      </c>
      <c r="E781" s="3" t="s">
        <v>3019</v>
      </c>
      <c r="F781" s="11" t="s">
        <v>7289</v>
      </c>
      <c r="G781" s="3"/>
      <c r="J781" s="3" t="s">
        <v>965</v>
      </c>
      <c r="K781" s="3" t="s">
        <v>1045</v>
      </c>
      <c r="L781" s="3" t="s">
        <v>3841</v>
      </c>
      <c r="M781" s="3" t="s">
        <v>12504</v>
      </c>
    </row>
    <row r="782" spans="1:13">
      <c r="A782" s="8"/>
      <c r="B782" s="3" t="s">
        <v>3110</v>
      </c>
      <c r="C782" s="3" t="s">
        <v>3138</v>
      </c>
      <c r="D782" s="7" t="s">
        <v>4181</v>
      </c>
      <c r="E782" s="3" t="s">
        <v>3139</v>
      </c>
      <c r="F782" s="3" t="s">
        <v>3088</v>
      </c>
      <c r="G782" s="9"/>
      <c r="J782" s="3" t="s">
        <v>965</v>
      </c>
      <c r="K782" s="3" t="s">
        <v>1045</v>
      </c>
      <c r="L782" s="3" t="s">
        <v>3841</v>
      </c>
      <c r="M782" s="3" t="s">
        <v>8508</v>
      </c>
    </row>
    <row r="783" spans="1:13">
      <c r="A783" s="8"/>
      <c r="B783" s="3" t="s">
        <v>3926</v>
      </c>
      <c r="C783" s="3" t="s">
        <v>7541</v>
      </c>
      <c r="D783" s="7" t="s">
        <v>7905</v>
      </c>
      <c r="E783" s="3" t="s">
        <v>826</v>
      </c>
      <c r="F783" s="11" t="s">
        <v>825</v>
      </c>
      <c r="G783" s="3"/>
      <c r="J783" s="3" t="s">
        <v>1903</v>
      </c>
      <c r="K783" s="3" t="s">
        <v>1045</v>
      </c>
      <c r="L783" s="3" t="s">
        <v>3841</v>
      </c>
      <c r="M783" s="3" t="s">
        <v>12538</v>
      </c>
    </row>
    <row r="784" spans="1:13">
      <c r="A784" s="8"/>
      <c r="B784" s="3" t="s">
        <v>3926</v>
      </c>
      <c r="C784" s="3" t="s">
        <v>7528</v>
      </c>
      <c r="D784" s="7" t="s">
        <v>7902</v>
      </c>
      <c r="E784" s="3" t="s">
        <v>826</v>
      </c>
      <c r="F784" s="3" t="s">
        <v>825</v>
      </c>
      <c r="G784" s="3"/>
      <c r="J784" s="3" t="s">
        <v>1903</v>
      </c>
      <c r="K784" s="3" t="s">
        <v>1045</v>
      </c>
      <c r="L784" s="3" t="s">
        <v>3841</v>
      </c>
      <c r="M784" s="3" t="s">
        <v>12539</v>
      </c>
    </row>
    <row r="785" spans="1:13">
      <c r="A785" s="8"/>
      <c r="B785" s="3" t="s">
        <v>3926</v>
      </c>
      <c r="C785" s="3" t="s">
        <v>7498</v>
      </c>
      <c r="D785" s="7" t="s">
        <v>11665</v>
      </c>
      <c r="E785" s="3" t="s">
        <v>826</v>
      </c>
      <c r="F785" s="3" t="s">
        <v>825</v>
      </c>
      <c r="G785" s="9"/>
      <c r="J785" s="3" t="s">
        <v>1903</v>
      </c>
      <c r="K785" s="3" t="s">
        <v>1045</v>
      </c>
      <c r="L785" s="3" t="s">
        <v>3841</v>
      </c>
      <c r="M785" s="3" t="s">
        <v>12540</v>
      </c>
    </row>
    <row r="786" spans="1:13">
      <c r="A786" s="8"/>
      <c r="B786" s="3" t="s">
        <v>3926</v>
      </c>
      <c r="C786" s="3" t="s">
        <v>1303</v>
      </c>
      <c r="D786" s="7" t="s">
        <v>7908</v>
      </c>
      <c r="E786" s="3" t="s">
        <v>826</v>
      </c>
      <c r="F786" s="3" t="s">
        <v>825</v>
      </c>
      <c r="G786" s="3"/>
      <c r="J786" s="3" t="s">
        <v>1903</v>
      </c>
      <c r="K786" s="3" t="s">
        <v>1045</v>
      </c>
      <c r="L786" s="3" t="s">
        <v>3841</v>
      </c>
      <c r="M786" s="3" t="s">
        <v>12541</v>
      </c>
    </row>
    <row r="787" spans="1:13">
      <c r="A787" s="8"/>
      <c r="B787" s="3" t="s">
        <v>3926</v>
      </c>
      <c r="C787" s="3" t="s">
        <v>1681</v>
      </c>
      <c r="D787" s="7" t="s">
        <v>7909</v>
      </c>
      <c r="E787" s="3" t="s">
        <v>826</v>
      </c>
      <c r="F787" s="3" t="s">
        <v>825</v>
      </c>
      <c r="G787" s="3"/>
      <c r="J787" s="3" t="s">
        <v>1903</v>
      </c>
      <c r="K787" s="3" t="s">
        <v>1045</v>
      </c>
      <c r="L787" s="3" t="s">
        <v>3841</v>
      </c>
      <c r="M787" s="3" t="s">
        <v>12542</v>
      </c>
    </row>
    <row r="788" spans="1:13">
      <c r="A788" s="8"/>
      <c r="B788" s="3" t="s">
        <v>3926</v>
      </c>
      <c r="C788" s="3" t="s">
        <v>1668</v>
      </c>
      <c r="D788" s="7" t="s">
        <v>11214</v>
      </c>
      <c r="E788" s="3" t="s">
        <v>826</v>
      </c>
      <c r="F788" s="3" t="s">
        <v>825</v>
      </c>
      <c r="G788" s="3"/>
      <c r="J788" s="3" t="s">
        <v>1903</v>
      </c>
      <c r="K788" s="3" t="s">
        <v>1045</v>
      </c>
      <c r="L788" s="3" t="s">
        <v>3841</v>
      </c>
      <c r="M788" s="3" t="s">
        <v>12543</v>
      </c>
    </row>
    <row r="789" spans="1:13">
      <c r="A789" s="8"/>
      <c r="B789" s="3" t="s">
        <v>3926</v>
      </c>
      <c r="C789" s="3" t="s">
        <v>1755</v>
      </c>
      <c r="D789" s="7" t="s">
        <v>7910</v>
      </c>
      <c r="E789" s="3" t="s">
        <v>826</v>
      </c>
      <c r="F789" s="3" t="s">
        <v>825</v>
      </c>
      <c r="G789" s="3"/>
      <c r="J789" s="3" t="s">
        <v>1903</v>
      </c>
      <c r="K789" s="3" t="s">
        <v>1045</v>
      </c>
      <c r="L789" s="3" t="s">
        <v>3841</v>
      </c>
      <c r="M789" s="3" t="s">
        <v>12544</v>
      </c>
    </row>
    <row r="790" spans="1:13">
      <c r="A790" s="8"/>
      <c r="B790" s="3" t="s">
        <v>3926</v>
      </c>
      <c r="C790" s="3" t="s">
        <v>1661</v>
      </c>
      <c r="D790" s="7" t="s">
        <v>7911</v>
      </c>
      <c r="E790" s="3" t="s">
        <v>826</v>
      </c>
      <c r="F790" s="3" t="s">
        <v>825</v>
      </c>
      <c r="G790" s="3"/>
      <c r="J790" s="3" t="s">
        <v>1903</v>
      </c>
      <c r="K790" s="3" t="s">
        <v>1045</v>
      </c>
      <c r="L790" s="3" t="s">
        <v>3841</v>
      </c>
      <c r="M790" s="3" t="s">
        <v>12545</v>
      </c>
    </row>
    <row r="791" spans="1:13">
      <c r="A791" s="8"/>
      <c r="B791" s="3" t="s">
        <v>3926</v>
      </c>
      <c r="C791" s="3" t="s">
        <v>1754</v>
      </c>
      <c r="D791" s="7" t="s">
        <v>7907</v>
      </c>
      <c r="E791" s="3" t="s">
        <v>826</v>
      </c>
      <c r="F791" s="3" t="s">
        <v>825</v>
      </c>
      <c r="G791" s="3"/>
      <c r="I791" s="10"/>
      <c r="J791" s="3" t="s">
        <v>1903</v>
      </c>
      <c r="K791" s="3" t="s">
        <v>1045</v>
      </c>
      <c r="L791" s="3" t="s">
        <v>3841</v>
      </c>
      <c r="M791" s="3" t="s">
        <v>12546</v>
      </c>
    </row>
    <row r="792" spans="1:13">
      <c r="A792" s="8"/>
      <c r="B792" s="3" t="s">
        <v>3926</v>
      </c>
      <c r="C792" s="3" t="s">
        <v>1277</v>
      </c>
      <c r="D792" s="7" t="s">
        <v>7906</v>
      </c>
      <c r="E792" s="3" t="s">
        <v>826</v>
      </c>
      <c r="F792" s="3" t="s">
        <v>825</v>
      </c>
      <c r="G792" s="3"/>
      <c r="J792" s="3" t="s">
        <v>1903</v>
      </c>
      <c r="K792" s="3" t="s">
        <v>1045</v>
      </c>
      <c r="L792" s="3" t="s">
        <v>3841</v>
      </c>
      <c r="M792" s="3" t="s">
        <v>12547</v>
      </c>
    </row>
    <row r="793" spans="1:13">
      <c r="A793" s="8"/>
      <c r="B793" s="3" t="s">
        <v>3926</v>
      </c>
      <c r="C793" s="3" t="s">
        <v>7541</v>
      </c>
      <c r="D793" s="7" t="s">
        <v>7904</v>
      </c>
      <c r="E793" s="3" t="s">
        <v>826</v>
      </c>
      <c r="F793" s="3" t="s">
        <v>825</v>
      </c>
      <c r="G793" s="3"/>
      <c r="J793" s="3" t="s">
        <v>1903</v>
      </c>
      <c r="K793" s="3" t="s">
        <v>1045</v>
      </c>
      <c r="L793" s="3" t="s">
        <v>3841</v>
      </c>
      <c r="M793" s="3" t="s">
        <v>12548</v>
      </c>
    </row>
    <row r="794" spans="1:13">
      <c r="A794" s="8"/>
      <c r="B794" s="3" t="s">
        <v>3926</v>
      </c>
      <c r="C794" s="3" t="s">
        <v>7541</v>
      </c>
      <c r="D794" s="7" t="s">
        <v>7903</v>
      </c>
      <c r="E794" s="3" t="s">
        <v>826</v>
      </c>
      <c r="F794" s="3" t="s">
        <v>825</v>
      </c>
      <c r="G794" s="3"/>
      <c r="J794" s="3" t="s">
        <v>1903</v>
      </c>
      <c r="K794" s="3" t="s">
        <v>1045</v>
      </c>
      <c r="L794" s="3" t="s">
        <v>3841</v>
      </c>
      <c r="M794" s="3" t="s">
        <v>12549</v>
      </c>
    </row>
    <row r="795" spans="1:13">
      <c r="A795" s="8"/>
      <c r="B795" s="3" t="s">
        <v>12415</v>
      </c>
      <c r="C795" s="3" t="s">
        <v>7544</v>
      </c>
      <c r="D795" s="7" t="s">
        <v>7547</v>
      </c>
      <c r="E795" s="3" t="s">
        <v>55</v>
      </c>
      <c r="F795" s="3" t="s">
        <v>825</v>
      </c>
      <c r="G795" s="3"/>
      <c r="J795" s="3" t="s">
        <v>1903</v>
      </c>
      <c r="K795" s="3" t="s">
        <v>1045</v>
      </c>
      <c r="L795" s="3" t="s">
        <v>3841</v>
      </c>
      <c r="M795" s="3" t="s">
        <v>12652</v>
      </c>
    </row>
    <row r="796" spans="1:13">
      <c r="A796" s="8"/>
      <c r="B796" s="3" t="s">
        <v>12415</v>
      </c>
      <c r="C796" s="3" t="s">
        <v>7529</v>
      </c>
      <c r="D796" s="7" t="s">
        <v>12282</v>
      </c>
      <c r="E796" s="3" t="s">
        <v>55</v>
      </c>
      <c r="F796" s="3" t="s">
        <v>825</v>
      </c>
      <c r="G796" s="3"/>
      <c r="I796" s="10"/>
      <c r="J796" s="3" t="s">
        <v>1903</v>
      </c>
      <c r="K796" s="3" t="s">
        <v>1045</v>
      </c>
      <c r="L796" s="3" t="s">
        <v>3841</v>
      </c>
      <c r="M796" s="3" t="s">
        <v>12653</v>
      </c>
    </row>
    <row r="797" spans="1:13">
      <c r="A797" s="8"/>
      <c r="B797" s="3" t="s">
        <v>12415</v>
      </c>
      <c r="C797" s="3" t="s">
        <v>7501</v>
      </c>
      <c r="D797" s="7" t="s">
        <v>7497</v>
      </c>
      <c r="E797" s="3" t="s">
        <v>55</v>
      </c>
      <c r="F797" s="3" t="s">
        <v>8002</v>
      </c>
      <c r="G797" s="9"/>
      <c r="J797" s="3" t="s">
        <v>1903</v>
      </c>
      <c r="K797" s="3" t="s">
        <v>1045</v>
      </c>
      <c r="L797" s="3" t="s">
        <v>3841</v>
      </c>
      <c r="M797" s="3" t="s">
        <v>12654</v>
      </c>
    </row>
    <row r="798" spans="1:13">
      <c r="A798" s="8"/>
      <c r="B798" s="3" t="s">
        <v>12415</v>
      </c>
      <c r="C798" s="3" t="s">
        <v>7544</v>
      </c>
      <c r="D798" s="7" t="s">
        <v>7551</v>
      </c>
      <c r="E798" s="3" t="s">
        <v>55</v>
      </c>
      <c r="F798" s="3" t="s">
        <v>825</v>
      </c>
      <c r="G798" s="3"/>
      <c r="J798" s="3" t="s">
        <v>1903</v>
      </c>
      <c r="K798" s="3" t="s">
        <v>1045</v>
      </c>
      <c r="L798" s="3" t="s">
        <v>3841</v>
      </c>
      <c r="M798" s="3" t="s">
        <v>12655</v>
      </c>
    </row>
    <row r="799" spans="1:13">
      <c r="A799" s="8"/>
      <c r="B799" s="3" t="s">
        <v>12415</v>
      </c>
      <c r="C799" s="3" t="s">
        <v>7544</v>
      </c>
      <c r="D799" s="7" t="s">
        <v>7548</v>
      </c>
      <c r="E799" s="3" t="s">
        <v>55</v>
      </c>
      <c r="F799" s="3" t="s">
        <v>825</v>
      </c>
      <c r="G799" s="3"/>
      <c r="J799" s="3" t="s">
        <v>1903</v>
      </c>
      <c r="K799" s="3" t="s">
        <v>1045</v>
      </c>
      <c r="L799" s="3" t="s">
        <v>3841</v>
      </c>
      <c r="M799" s="3" t="s">
        <v>8547</v>
      </c>
    </row>
    <row r="800" spans="1:13">
      <c r="A800" s="8"/>
      <c r="B800" s="3" t="s">
        <v>707</v>
      </c>
      <c r="C800" s="3" t="s">
        <v>1278</v>
      </c>
      <c r="D800" s="7" t="s">
        <v>4179</v>
      </c>
      <c r="E800" s="3" t="s">
        <v>55</v>
      </c>
      <c r="F800" s="4" t="s">
        <v>7935</v>
      </c>
      <c r="G800" s="3"/>
      <c r="J800" s="3" t="s">
        <v>1903</v>
      </c>
      <c r="K800" s="3" t="s">
        <v>1045</v>
      </c>
      <c r="L800" s="3" t="s">
        <v>3841</v>
      </c>
      <c r="M800" s="3" t="s">
        <v>8548</v>
      </c>
    </row>
    <row r="801" spans="1:13">
      <c r="A801" s="8"/>
      <c r="B801" s="3" t="s">
        <v>1662</v>
      </c>
      <c r="C801" s="3" t="s">
        <v>1663</v>
      </c>
      <c r="D801" s="7" t="s">
        <v>4182</v>
      </c>
      <c r="E801" s="3" t="s">
        <v>55</v>
      </c>
      <c r="F801" s="3" t="s">
        <v>8002</v>
      </c>
      <c r="G801" s="9"/>
      <c r="J801" s="3" t="s">
        <v>1903</v>
      </c>
      <c r="K801" s="3" t="s">
        <v>1045</v>
      </c>
      <c r="L801" s="3" t="s">
        <v>3841</v>
      </c>
      <c r="M801" s="3" t="s">
        <v>8549</v>
      </c>
    </row>
    <row r="802" spans="1:13">
      <c r="A802" s="8"/>
      <c r="B802" s="3" t="s">
        <v>1669</v>
      </c>
      <c r="C802" s="3" t="s">
        <v>1670</v>
      </c>
      <c r="D802" s="7" t="s">
        <v>11215</v>
      </c>
      <c r="E802" s="3" t="s">
        <v>55</v>
      </c>
      <c r="F802" s="3" t="s">
        <v>8002</v>
      </c>
      <c r="G802" s="3"/>
      <c r="J802" s="3" t="s">
        <v>1903</v>
      </c>
      <c r="K802" s="3" t="s">
        <v>1045</v>
      </c>
      <c r="L802" s="3" t="s">
        <v>3841</v>
      </c>
      <c r="M802" s="3" t="s">
        <v>8550</v>
      </c>
    </row>
    <row r="803" spans="1:13">
      <c r="A803" s="8"/>
      <c r="B803" s="3" t="s">
        <v>1747</v>
      </c>
      <c r="C803" s="3" t="s">
        <v>1748</v>
      </c>
      <c r="D803" s="7" t="s">
        <v>4190</v>
      </c>
      <c r="E803" s="3" t="s">
        <v>55</v>
      </c>
      <c r="F803" s="3" t="s">
        <v>8002</v>
      </c>
      <c r="G803" s="3"/>
      <c r="I803" s="10"/>
      <c r="J803" s="3" t="s">
        <v>1903</v>
      </c>
      <c r="K803" s="3" t="s">
        <v>1045</v>
      </c>
      <c r="L803" s="3" t="s">
        <v>3841</v>
      </c>
      <c r="M803" s="3" t="s">
        <v>8551</v>
      </c>
    </row>
    <row r="804" spans="1:13">
      <c r="A804" s="8"/>
      <c r="B804" s="3" t="s">
        <v>1751</v>
      </c>
      <c r="C804" s="3" t="s">
        <v>1752</v>
      </c>
      <c r="D804" s="7" t="s">
        <v>4195</v>
      </c>
      <c r="E804" s="3" t="s">
        <v>55</v>
      </c>
      <c r="F804" s="3" t="s">
        <v>8002</v>
      </c>
      <c r="G804" s="3"/>
      <c r="J804" s="3" t="s">
        <v>1903</v>
      </c>
      <c r="K804" s="3" t="s">
        <v>1045</v>
      </c>
      <c r="L804" s="3" t="s">
        <v>3841</v>
      </c>
      <c r="M804" s="3" t="s">
        <v>8552</v>
      </c>
    </row>
    <row r="805" spans="1:13">
      <c r="A805" s="8"/>
      <c r="B805" s="3" t="s">
        <v>1682</v>
      </c>
      <c r="C805" s="3" t="s">
        <v>1683</v>
      </c>
      <c r="D805" s="7" t="s">
        <v>4183</v>
      </c>
      <c r="E805" s="3" t="s">
        <v>3163</v>
      </c>
      <c r="F805" s="3" t="s">
        <v>8002</v>
      </c>
      <c r="G805" s="3"/>
      <c r="J805" s="3" t="s">
        <v>1903</v>
      </c>
      <c r="K805" s="3" t="s">
        <v>1045</v>
      </c>
      <c r="L805" s="3" t="s">
        <v>3841</v>
      </c>
      <c r="M805" s="3" t="s">
        <v>8554</v>
      </c>
    </row>
    <row r="806" spans="1:13">
      <c r="A806" s="8"/>
      <c r="B806" s="3" t="s">
        <v>694</v>
      </c>
      <c r="C806" s="3" t="s">
        <v>1080</v>
      </c>
      <c r="D806" s="7" t="s">
        <v>11213</v>
      </c>
      <c r="E806" s="3" t="s">
        <v>404</v>
      </c>
      <c r="G806" s="3"/>
      <c r="J806" s="3" t="s">
        <v>1903</v>
      </c>
      <c r="K806" s="3" t="s">
        <v>1045</v>
      </c>
      <c r="L806" s="3" t="s">
        <v>3841</v>
      </c>
      <c r="M806" s="3" t="s">
        <v>8700</v>
      </c>
    </row>
    <row r="807" spans="1:13">
      <c r="A807" s="8"/>
      <c r="B807" s="3" t="s">
        <v>12413</v>
      </c>
      <c r="C807" s="3" t="s">
        <v>7542</v>
      </c>
      <c r="D807" s="7" t="s">
        <v>7535</v>
      </c>
      <c r="E807" s="3" t="s">
        <v>104</v>
      </c>
      <c r="F807" s="3" t="s">
        <v>3158</v>
      </c>
      <c r="G807" s="3"/>
      <c r="J807" s="3" t="s">
        <v>1903</v>
      </c>
      <c r="K807" s="3" t="s">
        <v>1045</v>
      </c>
      <c r="L807" s="3" t="s">
        <v>3841</v>
      </c>
      <c r="M807" s="3" t="s">
        <v>9010</v>
      </c>
    </row>
    <row r="808" spans="1:13">
      <c r="A808" s="8"/>
      <c r="B808" s="3" t="s">
        <v>12413</v>
      </c>
      <c r="C808" s="3" t="s">
        <v>7525</v>
      </c>
      <c r="D808" s="7" t="s">
        <v>7523</v>
      </c>
      <c r="E808" s="3" t="s">
        <v>104</v>
      </c>
      <c r="F808" s="3" t="s">
        <v>3158</v>
      </c>
      <c r="G808" s="3"/>
      <c r="J808" s="3" t="s">
        <v>1903</v>
      </c>
      <c r="K808" s="3" t="s">
        <v>1045</v>
      </c>
      <c r="L808" s="3" t="s">
        <v>3841</v>
      </c>
      <c r="M808" s="3" t="s">
        <v>9011</v>
      </c>
    </row>
    <row r="809" spans="1:13">
      <c r="A809" s="8"/>
      <c r="B809" s="3" t="s">
        <v>12413</v>
      </c>
      <c r="C809" s="3" t="s">
        <v>7499</v>
      </c>
      <c r="D809" s="7" t="s">
        <v>7495</v>
      </c>
      <c r="E809" s="3" t="s">
        <v>104</v>
      </c>
      <c r="F809" s="3" t="s">
        <v>3158</v>
      </c>
      <c r="G809" s="9"/>
      <c r="J809" s="3" t="s">
        <v>1903</v>
      </c>
      <c r="K809" s="3" t="s">
        <v>1045</v>
      </c>
      <c r="L809" s="3" t="s">
        <v>3841</v>
      </c>
      <c r="M809" s="3" t="s">
        <v>9012</v>
      </c>
    </row>
    <row r="810" spans="1:13">
      <c r="A810" s="8"/>
      <c r="B810" s="3" t="s">
        <v>12413</v>
      </c>
      <c r="C810" s="3" t="s">
        <v>7542</v>
      </c>
      <c r="D810" s="7" t="s">
        <v>7549</v>
      </c>
      <c r="E810" s="3" t="s">
        <v>104</v>
      </c>
      <c r="F810" s="3" t="s">
        <v>3158</v>
      </c>
      <c r="G810" s="3"/>
      <c r="J810" s="3" t="s">
        <v>1903</v>
      </c>
      <c r="K810" s="3" t="s">
        <v>1045</v>
      </c>
      <c r="L810" s="3" t="s">
        <v>3841</v>
      </c>
      <c r="M810" s="3" t="s">
        <v>12728</v>
      </c>
    </row>
    <row r="811" spans="1:13">
      <c r="A811" s="8"/>
      <c r="B811" s="3" t="s">
        <v>12413</v>
      </c>
      <c r="C811" s="3" t="s">
        <v>7542</v>
      </c>
      <c r="D811" s="7" t="s">
        <v>7545</v>
      </c>
      <c r="E811" s="3" t="s">
        <v>104</v>
      </c>
      <c r="F811" s="11" t="s">
        <v>3158</v>
      </c>
      <c r="G811" s="3"/>
      <c r="J811" s="3" t="s">
        <v>1903</v>
      </c>
      <c r="K811" s="3" t="s">
        <v>1045</v>
      </c>
      <c r="L811" s="3" t="s">
        <v>3841</v>
      </c>
      <c r="M811" s="3" t="s">
        <v>9013</v>
      </c>
    </row>
    <row r="812" spans="1:13">
      <c r="A812" s="8"/>
      <c r="B812" s="3" t="s">
        <v>105</v>
      </c>
      <c r="C812" s="3" t="s">
        <v>1551</v>
      </c>
      <c r="D812" s="7" t="s">
        <v>11670</v>
      </c>
      <c r="E812" s="3" t="s">
        <v>104</v>
      </c>
      <c r="G812" s="9"/>
      <c r="J812" s="3" t="s">
        <v>1903</v>
      </c>
      <c r="K812" s="3" t="s">
        <v>1045</v>
      </c>
      <c r="L812" s="3" t="s">
        <v>3841</v>
      </c>
      <c r="M812" s="3" t="s">
        <v>12729</v>
      </c>
    </row>
    <row r="813" spans="1:13">
      <c r="A813" s="8"/>
      <c r="B813" s="3" t="s">
        <v>106</v>
      </c>
      <c r="C813" s="3" t="s">
        <v>1691</v>
      </c>
      <c r="D813" s="7" t="s">
        <v>4184</v>
      </c>
      <c r="E813" s="3" t="s">
        <v>104</v>
      </c>
      <c r="F813" s="3" t="s">
        <v>3158</v>
      </c>
      <c r="G813" s="3"/>
      <c r="J813" s="3" t="s">
        <v>1903</v>
      </c>
      <c r="K813" s="3" t="s">
        <v>1045</v>
      </c>
      <c r="L813" s="3" t="s">
        <v>3841</v>
      </c>
      <c r="M813" s="3" t="s">
        <v>9014</v>
      </c>
    </row>
    <row r="814" spans="1:13">
      <c r="A814" s="8"/>
      <c r="B814" s="3" t="s">
        <v>109</v>
      </c>
      <c r="C814" s="3" t="s">
        <v>1745</v>
      </c>
      <c r="D814" s="7" t="s">
        <v>4186</v>
      </c>
      <c r="E814" s="3" t="s">
        <v>104</v>
      </c>
      <c r="F814" s="3" t="s">
        <v>3158</v>
      </c>
      <c r="G814" s="3"/>
      <c r="J814" s="3" t="s">
        <v>1903</v>
      </c>
      <c r="K814" s="3" t="s">
        <v>1045</v>
      </c>
      <c r="L814" s="3" t="s">
        <v>3841</v>
      </c>
      <c r="M814" s="3" t="s">
        <v>12730</v>
      </c>
    </row>
    <row r="815" spans="1:13">
      <c r="A815" s="8"/>
      <c r="B815" s="3" t="s">
        <v>110</v>
      </c>
      <c r="C815" s="3" t="s">
        <v>1746</v>
      </c>
      <c r="D815" s="7" t="s">
        <v>4188</v>
      </c>
      <c r="E815" s="3" t="s">
        <v>104</v>
      </c>
      <c r="F815" s="3" t="s">
        <v>3158</v>
      </c>
      <c r="G815" s="3"/>
      <c r="J815" s="3" t="s">
        <v>1903</v>
      </c>
      <c r="K815" s="3" t="s">
        <v>1045</v>
      </c>
      <c r="L815" s="3" t="s">
        <v>3841</v>
      </c>
      <c r="M815" s="3" t="s">
        <v>12731</v>
      </c>
    </row>
    <row r="816" spans="1:13">
      <c r="A816" s="8"/>
      <c r="B816" s="3" t="s">
        <v>111</v>
      </c>
      <c r="C816" s="3" t="s">
        <v>1749</v>
      </c>
      <c r="D816" s="7" t="s">
        <v>4192</v>
      </c>
      <c r="E816" s="3" t="s">
        <v>104</v>
      </c>
      <c r="F816" s="3" t="s">
        <v>3158</v>
      </c>
      <c r="G816" s="3"/>
      <c r="J816" s="3" t="s">
        <v>1903</v>
      </c>
      <c r="K816" s="3" t="s">
        <v>1045</v>
      </c>
      <c r="L816" s="3" t="s">
        <v>3841</v>
      </c>
      <c r="M816" s="3" t="s">
        <v>9015</v>
      </c>
    </row>
    <row r="817" spans="1:13">
      <c r="A817" s="8"/>
      <c r="B817" s="3" t="s">
        <v>112</v>
      </c>
      <c r="C817" s="3" t="s">
        <v>1750</v>
      </c>
      <c r="D817" s="7" t="s">
        <v>4194</v>
      </c>
      <c r="E817" s="3" t="s">
        <v>104</v>
      </c>
      <c r="F817" s="3" t="s">
        <v>3158</v>
      </c>
      <c r="G817" s="9"/>
      <c r="J817" s="3" t="s">
        <v>1903</v>
      </c>
      <c r="K817" s="3" t="s">
        <v>1045</v>
      </c>
      <c r="L817" s="3" t="s">
        <v>3841</v>
      </c>
      <c r="M817" s="3" t="s">
        <v>12732</v>
      </c>
    </row>
    <row r="818" spans="1:13">
      <c r="A818" s="8"/>
      <c r="B818" s="3" t="s">
        <v>113</v>
      </c>
      <c r="C818" s="3" t="s">
        <v>1753</v>
      </c>
      <c r="D818" s="7" t="s">
        <v>4197</v>
      </c>
      <c r="E818" s="3" t="s">
        <v>104</v>
      </c>
      <c r="F818" s="3" t="s">
        <v>3158</v>
      </c>
      <c r="G818" s="3"/>
      <c r="J818" s="3" t="s">
        <v>1903</v>
      </c>
      <c r="K818" s="3" t="s">
        <v>1045</v>
      </c>
      <c r="L818" s="3" t="s">
        <v>3841</v>
      </c>
      <c r="M818" s="3" t="s">
        <v>12733</v>
      </c>
    </row>
    <row r="819" spans="1:13">
      <c r="A819" s="8"/>
      <c r="B819" s="3" t="s">
        <v>566</v>
      </c>
      <c r="C819" s="3" t="s">
        <v>7219</v>
      </c>
      <c r="D819" s="7" t="s">
        <v>7220</v>
      </c>
      <c r="E819" s="3" t="s">
        <v>567</v>
      </c>
      <c r="G819" s="3"/>
      <c r="J819" s="3" t="s">
        <v>1903</v>
      </c>
      <c r="K819" s="3" t="s">
        <v>1045</v>
      </c>
      <c r="L819" s="3" t="s">
        <v>3841</v>
      </c>
      <c r="M819" s="3" t="s">
        <v>12507</v>
      </c>
    </row>
    <row r="820" spans="1:13">
      <c r="A820" s="8"/>
      <c r="B820" s="3" t="s">
        <v>566</v>
      </c>
      <c r="C820" s="3" t="s">
        <v>12397</v>
      </c>
      <c r="D820" s="7" t="s">
        <v>11667</v>
      </c>
      <c r="E820" s="3" t="s">
        <v>567</v>
      </c>
      <c r="G820" s="3"/>
      <c r="J820" s="3" t="s">
        <v>1903</v>
      </c>
      <c r="K820" s="3" t="s">
        <v>1045</v>
      </c>
      <c r="L820" s="3" t="s">
        <v>3841</v>
      </c>
      <c r="M820" s="3" t="s">
        <v>12508</v>
      </c>
    </row>
    <row r="821" spans="1:13">
      <c r="A821" s="8"/>
      <c r="B821" s="3" t="s">
        <v>566</v>
      </c>
      <c r="C821" s="3" t="s">
        <v>12397</v>
      </c>
      <c r="D821" s="7" t="s">
        <v>11669</v>
      </c>
      <c r="E821" s="3" t="s">
        <v>567</v>
      </c>
      <c r="G821" s="3"/>
      <c r="J821" s="3" t="s">
        <v>1903</v>
      </c>
      <c r="K821" s="3" t="s">
        <v>1045</v>
      </c>
      <c r="L821" s="3" t="s">
        <v>3841</v>
      </c>
      <c r="M821" s="3" t="s">
        <v>12509</v>
      </c>
    </row>
    <row r="822" spans="1:13" s="39" customFormat="1">
      <c r="A822" s="38"/>
      <c r="B822" s="39" t="s">
        <v>7977</v>
      </c>
      <c r="C822" s="39" t="s">
        <v>12400</v>
      </c>
      <c r="D822" s="40" t="s">
        <v>7979</v>
      </c>
      <c r="E822" s="39" t="s">
        <v>7978</v>
      </c>
      <c r="F822" s="45" t="s">
        <v>7937</v>
      </c>
      <c r="H822" s="41"/>
      <c r="I822" s="42"/>
      <c r="J822" s="39" t="s">
        <v>965</v>
      </c>
      <c r="K822" s="39" t="s">
        <v>3392</v>
      </c>
      <c r="L822" s="39" t="s">
        <v>3841</v>
      </c>
      <c r="M822" s="39" t="s">
        <v>8695</v>
      </c>
    </row>
    <row r="823" spans="1:13" s="39" customFormat="1">
      <c r="A823" s="38"/>
      <c r="B823" s="39" t="s">
        <v>2969</v>
      </c>
      <c r="C823" s="39" t="s">
        <v>12399</v>
      </c>
      <c r="D823" s="40" t="s">
        <v>4106</v>
      </c>
      <c r="E823" s="39" t="s">
        <v>2974</v>
      </c>
      <c r="F823" s="39" t="s">
        <v>2973</v>
      </c>
      <c r="H823" s="41"/>
      <c r="I823" s="42"/>
      <c r="J823" s="39" t="s">
        <v>965</v>
      </c>
      <c r="K823" s="39" t="s">
        <v>3392</v>
      </c>
      <c r="L823" s="39" t="s">
        <v>3841</v>
      </c>
      <c r="M823" s="39" t="s">
        <v>8890</v>
      </c>
    </row>
    <row r="824" spans="1:13" s="39" customFormat="1">
      <c r="A824" s="38"/>
      <c r="B824" s="39" t="s">
        <v>387</v>
      </c>
      <c r="C824" s="39" t="s">
        <v>1490</v>
      </c>
      <c r="D824" s="40" t="s">
        <v>4297</v>
      </c>
      <c r="E824" s="39" t="s">
        <v>388</v>
      </c>
      <c r="F824" s="39" t="s">
        <v>3146</v>
      </c>
      <c r="G824" s="43"/>
      <c r="H824" s="41"/>
      <c r="I824" s="42"/>
      <c r="J824" s="39" t="s">
        <v>1872</v>
      </c>
      <c r="K824" s="39" t="s">
        <v>11342</v>
      </c>
      <c r="L824" s="39" t="s">
        <v>3841</v>
      </c>
      <c r="M824" s="39" t="s">
        <v>8598</v>
      </c>
    </row>
    <row r="825" spans="1:13" s="39" customFormat="1">
      <c r="A825" s="38"/>
      <c r="B825" s="39" t="s">
        <v>387</v>
      </c>
      <c r="C825" s="39" t="s">
        <v>1490</v>
      </c>
      <c r="D825" s="40" t="s">
        <v>4298</v>
      </c>
      <c r="E825" s="39" t="s">
        <v>388</v>
      </c>
      <c r="F825" s="39" t="s">
        <v>2976</v>
      </c>
      <c r="G825" s="44"/>
      <c r="H825" s="41"/>
      <c r="I825" s="42"/>
      <c r="J825" s="39" t="s">
        <v>1903</v>
      </c>
      <c r="K825" s="39" t="s">
        <v>11342</v>
      </c>
      <c r="L825" s="39" t="s">
        <v>3841</v>
      </c>
      <c r="M825" s="39" t="s">
        <v>12666</v>
      </c>
    </row>
    <row r="826" spans="1:13" s="39" customFormat="1">
      <c r="A826" s="38"/>
      <c r="B826" s="39" t="s">
        <v>10801</v>
      </c>
      <c r="C826" s="39" t="s">
        <v>10802</v>
      </c>
      <c r="D826" s="40" t="s">
        <v>10872</v>
      </c>
      <c r="E826" s="39" t="s">
        <v>10804</v>
      </c>
      <c r="H826" s="41"/>
      <c r="I826" s="42"/>
      <c r="J826" s="39" t="s">
        <v>1872</v>
      </c>
      <c r="K826" s="39" t="s">
        <v>11735</v>
      </c>
      <c r="L826" s="39" t="s">
        <v>3841</v>
      </c>
      <c r="M826" s="39" t="s">
        <v>9126</v>
      </c>
    </row>
    <row r="827" spans="1:13">
      <c r="A827" s="8"/>
      <c r="B827" s="3" t="s">
        <v>1246</v>
      </c>
      <c r="C827" s="3" t="s">
        <v>1247</v>
      </c>
      <c r="D827" s="7" t="s">
        <v>4233</v>
      </c>
      <c r="E827" s="3" t="s">
        <v>8034</v>
      </c>
      <c r="G827" s="3"/>
      <c r="J827" s="3" t="s">
        <v>965</v>
      </c>
      <c r="K827" s="3" t="s">
        <v>1184</v>
      </c>
      <c r="L827" s="3" t="s">
        <v>3841</v>
      </c>
      <c r="M827" s="3" t="s">
        <v>11369</v>
      </c>
    </row>
    <row r="828" spans="1:13">
      <c r="A828" s="8"/>
      <c r="B828" s="3" t="s">
        <v>1244</v>
      </c>
      <c r="C828" s="3" t="s">
        <v>1245</v>
      </c>
      <c r="D828" s="7" t="s">
        <v>4232</v>
      </c>
      <c r="E828" s="3" t="s">
        <v>8033</v>
      </c>
      <c r="G828" s="3"/>
      <c r="J828" s="3" t="s">
        <v>965</v>
      </c>
      <c r="K828" s="3" t="s">
        <v>1184</v>
      </c>
      <c r="L828" s="3" t="s">
        <v>3841</v>
      </c>
      <c r="M828" s="3" t="s">
        <v>11372</v>
      </c>
    </row>
    <row r="829" spans="1:13">
      <c r="A829" s="8"/>
      <c r="B829" s="3" t="s">
        <v>2908</v>
      </c>
      <c r="C829" s="3" t="s">
        <v>2905</v>
      </c>
      <c r="D829" s="7" t="s">
        <v>8394</v>
      </c>
      <c r="E829" s="3" t="s">
        <v>2903</v>
      </c>
      <c r="F829" s="3" t="s">
        <v>2909</v>
      </c>
      <c r="G829" s="9"/>
      <c r="J829" s="3" t="s">
        <v>965</v>
      </c>
      <c r="K829" s="3" t="s">
        <v>1184</v>
      </c>
      <c r="L829" s="3" t="s">
        <v>3841</v>
      </c>
      <c r="M829" s="3" t="s">
        <v>12650</v>
      </c>
    </row>
    <row r="830" spans="1:13">
      <c r="A830" s="8"/>
      <c r="B830" s="3" t="s">
        <v>1780</v>
      </c>
      <c r="C830" s="3" t="s">
        <v>1781</v>
      </c>
      <c r="D830" s="7" t="s">
        <v>11849</v>
      </c>
      <c r="E830" s="3" t="s">
        <v>1782</v>
      </c>
      <c r="F830" s="3" t="s">
        <v>4018</v>
      </c>
      <c r="G830" s="3"/>
      <c r="J830" s="3" t="s">
        <v>965</v>
      </c>
      <c r="K830" s="3" t="s">
        <v>1184</v>
      </c>
      <c r="L830" s="3" t="s">
        <v>3841</v>
      </c>
      <c r="M830" s="3" t="s">
        <v>12651</v>
      </c>
    </row>
    <row r="831" spans="1:13">
      <c r="A831" s="8"/>
      <c r="B831" s="3" t="s">
        <v>8036</v>
      </c>
      <c r="C831" s="3" t="s">
        <v>8039</v>
      </c>
      <c r="D831" s="7" t="s">
        <v>11674</v>
      </c>
      <c r="E831" s="3" t="s">
        <v>334</v>
      </c>
      <c r="F831" s="3" t="s">
        <v>8040</v>
      </c>
      <c r="G831" s="3"/>
      <c r="J831" s="3" t="s">
        <v>965</v>
      </c>
      <c r="K831" s="3" t="s">
        <v>1184</v>
      </c>
      <c r="L831" s="3" t="s">
        <v>3841</v>
      </c>
      <c r="M831" s="3" t="s">
        <v>8578</v>
      </c>
    </row>
    <row r="832" spans="1:13">
      <c r="A832" s="8"/>
      <c r="B832" s="3" t="s">
        <v>89</v>
      </c>
      <c r="C832" s="3" t="s">
        <v>1476</v>
      </c>
      <c r="D832" s="7" t="s">
        <v>8395</v>
      </c>
      <c r="E832" s="3" t="s">
        <v>90</v>
      </c>
      <c r="F832" s="3" t="s">
        <v>2001</v>
      </c>
      <c r="G832" s="3"/>
      <c r="I832" s="10"/>
      <c r="J832" s="3" t="s">
        <v>965</v>
      </c>
      <c r="K832" s="3" t="s">
        <v>1184</v>
      </c>
      <c r="L832" s="3" t="s">
        <v>3841</v>
      </c>
      <c r="M832" s="3" t="s">
        <v>8596</v>
      </c>
    </row>
    <row r="833" spans="1:13">
      <c r="A833" s="8"/>
      <c r="B833" s="3" t="s">
        <v>1235</v>
      </c>
      <c r="C833" s="3" t="s">
        <v>1236</v>
      </c>
      <c r="D833" s="7" t="s">
        <v>4231</v>
      </c>
      <c r="E833" s="3" t="s">
        <v>1237</v>
      </c>
      <c r="F833" s="3" t="s">
        <v>1864</v>
      </c>
      <c r="G833" s="3"/>
      <c r="J833" s="3" t="s">
        <v>965</v>
      </c>
      <c r="K833" s="3" t="s">
        <v>1184</v>
      </c>
      <c r="L833" s="3" t="s">
        <v>3841</v>
      </c>
      <c r="M833" s="3" t="s">
        <v>8744</v>
      </c>
    </row>
    <row r="834" spans="1:13">
      <c r="A834" s="8"/>
      <c r="B834" s="3" t="s">
        <v>925</v>
      </c>
      <c r="C834" s="3" t="s">
        <v>1187</v>
      </c>
      <c r="D834" s="7" t="s">
        <v>4230</v>
      </c>
      <c r="E834" s="3" t="s">
        <v>926</v>
      </c>
      <c r="F834" s="3" t="s">
        <v>924</v>
      </c>
      <c r="G834" s="3"/>
      <c r="J834" s="3" t="s">
        <v>965</v>
      </c>
      <c r="K834" s="3" t="s">
        <v>1184</v>
      </c>
      <c r="L834" s="3" t="s">
        <v>3841</v>
      </c>
      <c r="M834" s="3" t="s">
        <v>8745</v>
      </c>
    </row>
    <row r="835" spans="1:13">
      <c r="A835" s="8"/>
      <c r="B835" s="3" t="s">
        <v>7594</v>
      </c>
      <c r="C835" s="3" t="s">
        <v>7595</v>
      </c>
      <c r="D835" s="7" t="s">
        <v>11676</v>
      </c>
      <c r="E835" s="3" t="s">
        <v>8047</v>
      </c>
      <c r="F835" s="3" t="s">
        <v>7635</v>
      </c>
      <c r="G835" s="3"/>
      <c r="J835" s="3" t="s">
        <v>965</v>
      </c>
      <c r="K835" s="3" t="s">
        <v>1184</v>
      </c>
      <c r="L835" s="3" t="s">
        <v>3841</v>
      </c>
      <c r="M835" s="3" t="s">
        <v>11612</v>
      </c>
    </row>
    <row r="836" spans="1:13">
      <c r="A836" s="8"/>
      <c r="B836" s="3" t="s">
        <v>7594</v>
      </c>
      <c r="C836" s="3" t="s">
        <v>7595</v>
      </c>
      <c r="D836" s="7" t="s">
        <v>11673</v>
      </c>
      <c r="E836" s="3" t="s">
        <v>8047</v>
      </c>
      <c r="F836" s="3" t="s">
        <v>7635</v>
      </c>
      <c r="G836" s="3"/>
      <c r="J836" s="3" t="s">
        <v>965</v>
      </c>
      <c r="K836" s="3" t="s">
        <v>1184</v>
      </c>
      <c r="L836" s="3" t="s">
        <v>3841</v>
      </c>
      <c r="M836" s="3" t="s">
        <v>12684</v>
      </c>
    </row>
    <row r="837" spans="1:13">
      <c r="A837" s="8"/>
      <c r="B837" s="3" t="s">
        <v>7594</v>
      </c>
      <c r="C837" s="3" t="s">
        <v>7595</v>
      </c>
      <c r="D837" s="7" t="s">
        <v>11675</v>
      </c>
      <c r="E837" s="3" t="s">
        <v>8047</v>
      </c>
      <c r="F837" s="3" t="s">
        <v>7635</v>
      </c>
      <c r="G837" s="3"/>
      <c r="J837" s="3" t="s">
        <v>965</v>
      </c>
      <c r="K837" s="3" t="s">
        <v>1184</v>
      </c>
      <c r="L837" s="3" t="s">
        <v>3841</v>
      </c>
      <c r="M837" s="3" t="s">
        <v>12685</v>
      </c>
    </row>
    <row r="838" spans="1:13">
      <c r="A838" s="8"/>
      <c r="B838" s="3" t="s">
        <v>1181</v>
      </c>
      <c r="C838" s="3" t="s">
        <v>1182</v>
      </c>
      <c r="D838" s="7" t="s">
        <v>4229</v>
      </c>
      <c r="E838" s="3" t="s">
        <v>1183</v>
      </c>
      <c r="F838" s="3" t="s">
        <v>3235</v>
      </c>
      <c r="G838" s="3"/>
      <c r="J838" s="3" t="s">
        <v>965</v>
      </c>
      <c r="K838" s="3" t="s">
        <v>1184</v>
      </c>
      <c r="L838" s="3" t="s">
        <v>3841</v>
      </c>
      <c r="M838" s="3" t="s">
        <v>8870</v>
      </c>
    </row>
    <row r="839" spans="1:13">
      <c r="A839" s="8"/>
      <c r="B839" s="3" t="s">
        <v>11678</v>
      </c>
      <c r="C839" s="3" t="s">
        <v>12417</v>
      </c>
      <c r="D839" s="7" t="s">
        <v>11677</v>
      </c>
      <c r="E839" s="3" t="s">
        <v>1533</v>
      </c>
      <c r="G839" s="3"/>
      <c r="J839" s="3" t="s">
        <v>965</v>
      </c>
      <c r="K839" s="3" t="s">
        <v>1186</v>
      </c>
      <c r="L839" s="3" t="s">
        <v>3841</v>
      </c>
      <c r="M839" s="3" t="s">
        <v>8416</v>
      </c>
    </row>
    <row r="840" spans="1:13">
      <c r="A840" s="8"/>
      <c r="B840" s="3" t="s">
        <v>432</v>
      </c>
      <c r="C840" s="3" t="s">
        <v>1185</v>
      </c>
      <c r="D840" s="7" t="s">
        <v>11987</v>
      </c>
      <c r="E840" s="3" t="s">
        <v>8035</v>
      </c>
      <c r="F840" s="3" t="s">
        <v>431</v>
      </c>
      <c r="J840" s="3" t="s">
        <v>965</v>
      </c>
      <c r="K840" s="3" t="s">
        <v>1186</v>
      </c>
      <c r="L840" s="3" t="s">
        <v>3841</v>
      </c>
      <c r="M840" s="3" t="s">
        <v>8450</v>
      </c>
    </row>
    <row r="841" spans="1:13">
      <c r="A841" s="8"/>
      <c r="B841" s="3" t="s">
        <v>432</v>
      </c>
      <c r="C841" s="3" t="s">
        <v>1185</v>
      </c>
      <c r="D841" s="7" t="s">
        <v>12011</v>
      </c>
      <c r="E841" s="3" t="s">
        <v>8035</v>
      </c>
      <c r="F841" s="3" t="s">
        <v>431</v>
      </c>
      <c r="J841" s="3" t="s">
        <v>1872</v>
      </c>
      <c r="K841" s="3" t="s">
        <v>1186</v>
      </c>
      <c r="L841" s="3" t="s">
        <v>3841</v>
      </c>
      <c r="M841" s="3" t="s">
        <v>8451</v>
      </c>
    </row>
    <row r="842" spans="1:13">
      <c r="A842" s="8"/>
      <c r="B842" s="3" t="s">
        <v>287</v>
      </c>
      <c r="C842" s="3" t="s">
        <v>1188</v>
      </c>
      <c r="D842" s="7" t="s">
        <v>4234</v>
      </c>
      <c r="E842" s="3" t="s">
        <v>286</v>
      </c>
      <c r="F842" s="3" t="s">
        <v>285</v>
      </c>
      <c r="G842" s="3"/>
      <c r="J842" s="3" t="s">
        <v>1872</v>
      </c>
      <c r="K842" s="3" t="s">
        <v>1186</v>
      </c>
      <c r="L842" s="3" t="s">
        <v>3841</v>
      </c>
      <c r="M842" s="3" t="s">
        <v>8467</v>
      </c>
    </row>
    <row r="843" spans="1:13">
      <c r="A843" s="8"/>
      <c r="B843" s="3" t="s">
        <v>1439</v>
      </c>
      <c r="C843" s="3" t="s">
        <v>1440</v>
      </c>
      <c r="D843" s="7" t="s">
        <v>4245</v>
      </c>
      <c r="E843" s="3" t="s">
        <v>1441</v>
      </c>
      <c r="F843" s="3" t="s">
        <v>3209</v>
      </c>
      <c r="G843" s="3"/>
      <c r="J843" s="3" t="s">
        <v>965</v>
      </c>
      <c r="K843" s="3" t="s">
        <v>1186</v>
      </c>
      <c r="L843" s="3" t="s">
        <v>3841</v>
      </c>
      <c r="M843" s="3" t="s">
        <v>12609</v>
      </c>
    </row>
    <row r="844" spans="1:13">
      <c r="A844" s="8"/>
      <c r="B844" s="3" t="s">
        <v>2934</v>
      </c>
      <c r="C844" s="3" t="s">
        <v>2932</v>
      </c>
      <c r="D844" s="7" t="s">
        <v>4237</v>
      </c>
      <c r="E844" s="3" t="s">
        <v>2933</v>
      </c>
      <c r="F844" s="3" t="s">
        <v>3209</v>
      </c>
      <c r="G844" s="3"/>
      <c r="J844" s="3" t="s">
        <v>965</v>
      </c>
      <c r="K844" s="3" t="s">
        <v>1186</v>
      </c>
      <c r="L844" s="3" t="s">
        <v>3841</v>
      </c>
      <c r="M844" s="3" t="s">
        <v>12617</v>
      </c>
    </row>
    <row r="845" spans="1:13">
      <c r="A845" s="8"/>
      <c r="B845" s="3" t="s">
        <v>2931</v>
      </c>
      <c r="C845" s="3" t="s">
        <v>1440</v>
      </c>
      <c r="D845" s="7" t="s">
        <v>4247</v>
      </c>
      <c r="E845" s="3" t="s">
        <v>2933</v>
      </c>
      <c r="F845" s="3" t="s">
        <v>3209</v>
      </c>
      <c r="G845" s="3"/>
      <c r="J845" s="3" t="s">
        <v>965</v>
      </c>
      <c r="K845" s="3" t="s">
        <v>1186</v>
      </c>
      <c r="L845" s="3" t="s">
        <v>3841</v>
      </c>
      <c r="M845" s="3" t="s">
        <v>12618</v>
      </c>
    </row>
    <row r="846" spans="1:13">
      <c r="A846" s="8"/>
      <c r="B846" s="3" t="s">
        <v>8042</v>
      </c>
      <c r="C846" s="3" t="s">
        <v>8043</v>
      </c>
      <c r="D846" s="7" t="s">
        <v>11648</v>
      </c>
      <c r="E846" s="3" t="s">
        <v>54</v>
      </c>
      <c r="G846" s="3"/>
      <c r="J846" s="3" t="s">
        <v>965</v>
      </c>
      <c r="K846" s="3" t="s">
        <v>1186</v>
      </c>
      <c r="L846" s="3" t="s">
        <v>3841</v>
      </c>
      <c r="M846" s="3" t="s">
        <v>12646</v>
      </c>
    </row>
    <row r="847" spans="1:13">
      <c r="A847" s="8"/>
      <c r="B847" s="3" t="s">
        <v>2926</v>
      </c>
      <c r="C847" s="3" t="s">
        <v>12420</v>
      </c>
      <c r="D847" s="7" t="s">
        <v>11518</v>
      </c>
      <c r="E847" s="3" t="s">
        <v>54</v>
      </c>
      <c r="F847" s="3" t="s">
        <v>2760</v>
      </c>
      <c r="G847" s="3"/>
      <c r="J847" s="3" t="s">
        <v>965</v>
      </c>
      <c r="K847" s="3" t="s">
        <v>1186</v>
      </c>
      <c r="L847" s="3" t="s">
        <v>3841</v>
      </c>
      <c r="M847" s="3" t="s">
        <v>12647</v>
      </c>
    </row>
    <row r="848" spans="1:13">
      <c r="A848" s="8"/>
      <c r="B848" s="3" t="s">
        <v>11683</v>
      </c>
      <c r="C848" s="3" t="s">
        <v>12421</v>
      </c>
      <c r="D848" s="7" t="s">
        <v>12289</v>
      </c>
      <c r="E848" s="3" t="s">
        <v>11684</v>
      </c>
      <c r="F848" s="3" t="s">
        <v>2801</v>
      </c>
      <c r="J848" s="3" t="s">
        <v>965</v>
      </c>
      <c r="K848" s="3" t="s">
        <v>1186</v>
      </c>
      <c r="L848" s="3" t="s">
        <v>3841</v>
      </c>
      <c r="M848" s="3" t="s">
        <v>8568</v>
      </c>
    </row>
    <row r="849" spans="1:13">
      <c r="A849" s="8"/>
      <c r="B849" s="3" t="s">
        <v>11685</v>
      </c>
      <c r="C849" s="3" t="s">
        <v>12422</v>
      </c>
      <c r="D849" s="7" t="s">
        <v>11698</v>
      </c>
      <c r="E849" s="3" t="s">
        <v>11684</v>
      </c>
      <c r="F849" s="3" t="s">
        <v>2801</v>
      </c>
      <c r="J849" s="3" t="s">
        <v>965</v>
      </c>
      <c r="K849" s="3" t="s">
        <v>1186</v>
      </c>
      <c r="L849" s="3" t="s">
        <v>3841</v>
      </c>
      <c r="M849" s="3" t="s">
        <v>8569</v>
      </c>
    </row>
    <row r="850" spans="1:13">
      <c r="A850" s="8"/>
      <c r="B850" s="3" t="s">
        <v>2907</v>
      </c>
      <c r="C850" s="3" t="s">
        <v>2906</v>
      </c>
      <c r="D850" s="7" t="s">
        <v>12283</v>
      </c>
      <c r="E850" s="3" t="s">
        <v>2904</v>
      </c>
      <c r="F850" s="3" t="s">
        <v>2909</v>
      </c>
      <c r="G850" s="3"/>
      <c r="J850" s="3" t="s">
        <v>965</v>
      </c>
      <c r="K850" s="3" t="s">
        <v>1186</v>
      </c>
      <c r="L850" s="3" t="s">
        <v>3841</v>
      </c>
      <c r="M850" s="3" t="s">
        <v>12663</v>
      </c>
    </row>
    <row r="851" spans="1:13">
      <c r="A851" s="8"/>
      <c r="B851" s="3" t="s">
        <v>1240</v>
      </c>
      <c r="C851" s="3" t="s">
        <v>1241</v>
      </c>
      <c r="D851" s="7" t="s">
        <v>4235</v>
      </c>
      <c r="E851" s="3" t="s">
        <v>1242</v>
      </c>
      <c r="F851" s="11" t="s">
        <v>3221</v>
      </c>
      <c r="G851" s="3"/>
      <c r="J851" s="3" t="s">
        <v>965</v>
      </c>
      <c r="K851" s="3" t="s">
        <v>1186</v>
      </c>
      <c r="L851" s="3" t="s">
        <v>3841</v>
      </c>
      <c r="M851" s="3" t="s">
        <v>8746</v>
      </c>
    </row>
    <row r="852" spans="1:13">
      <c r="A852" s="8"/>
      <c r="B852" s="3" t="s">
        <v>1331</v>
      </c>
      <c r="C852" s="3" t="s">
        <v>1332</v>
      </c>
      <c r="D852" s="7" t="s">
        <v>4238</v>
      </c>
      <c r="E852" s="3" t="s">
        <v>1333</v>
      </c>
      <c r="F852" s="11" t="s">
        <v>3221</v>
      </c>
      <c r="G852" s="3"/>
      <c r="J852" s="3" t="s">
        <v>965</v>
      </c>
      <c r="K852" s="3" t="s">
        <v>1186</v>
      </c>
      <c r="L852" s="3" t="s">
        <v>3841</v>
      </c>
      <c r="M852" s="3" t="s">
        <v>8760</v>
      </c>
    </row>
    <row r="853" spans="1:13">
      <c r="A853" s="8"/>
      <c r="B853" s="3" t="s">
        <v>891</v>
      </c>
      <c r="C853" s="3" t="s">
        <v>1435</v>
      </c>
      <c r="D853" s="7" t="s">
        <v>4241</v>
      </c>
      <c r="E853" s="3" t="s">
        <v>892</v>
      </c>
      <c r="F853" s="3" t="s">
        <v>890</v>
      </c>
      <c r="G853" s="3"/>
      <c r="J853" s="3" t="s">
        <v>965</v>
      </c>
      <c r="K853" s="3" t="s">
        <v>1186</v>
      </c>
      <c r="L853" s="3" t="s">
        <v>3841</v>
      </c>
      <c r="M853" s="3" t="s">
        <v>8804</v>
      </c>
    </row>
    <row r="854" spans="1:13">
      <c r="A854" s="8"/>
      <c r="B854" s="3" t="s">
        <v>1400</v>
      </c>
      <c r="C854" s="3" t="s">
        <v>1401</v>
      </c>
      <c r="D854" s="7" t="s">
        <v>4240</v>
      </c>
      <c r="E854" s="3" t="s">
        <v>1402</v>
      </c>
      <c r="F854" s="3" t="s">
        <v>3055</v>
      </c>
      <c r="G854" s="3"/>
      <c r="J854" s="3" t="s">
        <v>965</v>
      </c>
      <c r="K854" s="3" t="s">
        <v>1186</v>
      </c>
      <c r="L854" s="3" t="s">
        <v>3841</v>
      </c>
      <c r="M854" s="3" t="s">
        <v>8805</v>
      </c>
    </row>
    <row r="855" spans="1:13">
      <c r="A855" s="8"/>
      <c r="B855" s="3" t="s">
        <v>452</v>
      </c>
      <c r="C855" s="3" t="s">
        <v>1382</v>
      </c>
      <c r="D855" s="7" t="s">
        <v>12284</v>
      </c>
      <c r="E855" s="3" t="s">
        <v>453</v>
      </c>
      <c r="F855" s="3" t="s">
        <v>451</v>
      </c>
      <c r="G855" s="3"/>
      <c r="J855" s="3" t="s">
        <v>965</v>
      </c>
      <c r="K855" s="3" t="s">
        <v>1186</v>
      </c>
      <c r="L855" s="3" t="s">
        <v>3841</v>
      </c>
      <c r="M855" s="3" t="s">
        <v>8809</v>
      </c>
    </row>
    <row r="856" spans="1:13">
      <c r="A856" s="8"/>
      <c r="B856" s="3" t="s">
        <v>1431</v>
      </c>
      <c r="C856" s="3" t="s">
        <v>1432</v>
      </c>
      <c r="D856" s="7" t="s">
        <v>12286</v>
      </c>
      <c r="E856" s="3" t="s">
        <v>1433</v>
      </c>
      <c r="F856" s="3" t="s">
        <v>3299</v>
      </c>
      <c r="G856" s="3"/>
      <c r="J856" s="3" t="s">
        <v>965</v>
      </c>
      <c r="K856" s="3" t="s">
        <v>1186</v>
      </c>
      <c r="L856" s="3" t="s">
        <v>3841</v>
      </c>
      <c r="M856" s="3" t="s">
        <v>8829</v>
      </c>
    </row>
    <row r="857" spans="1:13">
      <c r="A857" s="8"/>
      <c r="B857" s="3" t="s">
        <v>531</v>
      </c>
      <c r="C857" s="3" t="s">
        <v>1442</v>
      </c>
      <c r="D857" s="7" t="s">
        <v>12288</v>
      </c>
      <c r="E857" s="3" t="s">
        <v>532</v>
      </c>
      <c r="F857" s="3" t="s">
        <v>530</v>
      </c>
      <c r="G857" s="3"/>
      <c r="J857" s="3" t="s">
        <v>965</v>
      </c>
      <c r="K857" s="3" t="s">
        <v>1186</v>
      </c>
      <c r="L857" s="3" t="s">
        <v>3841</v>
      </c>
      <c r="M857" s="3" t="s">
        <v>12682</v>
      </c>
    </row>
    <row r="858" spans="1:13">
      <c r="A858" s="8"/>
      <c r="B858" s="3" t="s">
        <v>1315</v>
      </c>
      <c r="C858" s="3" t="s">
        <v>1316</v>
      </c>
      <c r="D858" s="7" t="s">
        <v>12287</v>
      </c>
      <c r="E858" s="3" t="s">
        <v>1317</v>
      </c>
      <c r="G858" s="3"/>
      <c r="J858" s="3" t="s">
        <v>965</v>
      </c>
      <c r="K858" s="3" t="s">
        <v>1186</v>
      </c>
      <c r="L858" s="3" t="s">
        <v>3841</v>
      </c>
      <c r="M858" s="3" t="s">
        <v>8832</v>
      </c>
    </row>
    <row r="859" spans="1:13">
      <c r="A859" s="8"/>
      <c r="B859" s="3" t="s">
        <v>261</v>
      </c>
      <c r="C859" s="3" t="s">
        <v>1384</v>
      </c>
      <c r="D859" s="7" t="s">
        <v>4239</v>
      </c>
      <c r="E859" s="3" t="s">
        <v>262</v>
      </c>
      <c r="F859" s="3" t="s">
        <v>260</v>
      </c>
      <c r="G859" s="3"/>
      <c r="J859" s="3" t="s">
        <v>965</v>
      </c>
      <c r="K859" s="3" t="s">
        <v>1186</v>
      </c>
      <c r="L859" s="3" t="s">
        <v>3841</v>
      </c>
      <c r="M859" s="3" t="s">
        <v>8835</v>
      </c>
    </row>
    <row r="860" spans="1:13">
      <c r="A860" s="8"/>
      <c r="B860" s="3" t="s">
        <v>223</v>
      </c>
      <c r="C860" s="3" t="s">
        <v>1383</v>
      </c>
      <c r="D860" s="7" t="s">
        <v>12285</v>
      </c>
      <c r="E860" s="3" t="s">
        <v>224</v>
      </c>
      <c r="F860" s="3" t="s">
        <v>222</v>
      </c>
      <c r="G860" s="3"/>
      <c r="J860" s="3" t="s">
        <v>965</v>
      </c>
      <c r="K860" s="3" t="s">
        <v>1186</v>
      </c>
      <c r="L860" s="3" t="s">
        <v>3841</v>
      </c>
      <c r="M860" s="3" t="s">
        <v>12683</v>
      </c>
    </row>
    <row r="861" spans="1:13">
      <c r="A861" s="8"/>
      <c r="B861" s="3" t="s">
        <v>3004</v>
      </c>
      <c r="C861" s="3" t="s">
        <v>12419</v>
      </c>
      <c r="D861" s="7" t="s">
        <v>8052</v>
      </c>
      <c r="E861" s="3" t="s">
        <v>3003</v>
      </c>
      <c r="F861" s="3" t="s">
        <v>3002</v>
      </c>
      <c r="G861" s="3"/>
      <c r="J861" s="3" t="s">
        <v>965</v>
      </c>
      <c r="K861" s="3" t="s">
        <v>1186</v>
      </c>
      <c r="L861" s="3" t="s">
        <v>3841</v>
      </c>
      <c r="M861" s="3" t="s">
        <v>8842</v>
      </c>
    </row>
    <row r="862" spans="1:13">
      <c r="A862" s="8"/>
      <c r="B862" s="3" t="s">
        <v>11686</v>
      </c>
      <c r="C862" s="3" t="s">
        <v>11687</v>
      </c>
      <c r="D862" s="7" t="s">
        <v>8048</v>
      </c>
      <c r="E862" s="3" t="s">
        <v>2927</v>
      </c>
      <c r="F862" s="4" t="s">
        <v>778</v>
      </c>
      <c r="G862" s="3"/>
      <c r="J862" s="3" t="s">
        <v>965</v>
      </c>
      <c r="K862" s="3" t="s">
        <v>1186</v>
      </c>
      <c r="L862" s="3" t="s">
        <v>3841</v>
      </c>
      <c r="M862" s="3" t="s">
        <v>8848</v>
      </c>
    </row>
    <row r="863" spans="1:13">
      <c r="A863" s="8"/>
      <c r="B863" s="3" t="s">
        <v>780</v>
      </c>
      <c r="C863" s="3" t="s">
        <v>1531</v>
      </c>
      <c r="D863" s="7" t="s">
        <v>8049</v>
      </c>
      <c r="E863" s="3" t="s">
        <v>779</v>
      </c>
      <c r="G863" s="3"/>
      <c r="J863" s="3" t="s">
        <v>965</v>
      </c>
      <c r="K863" s="3" t="s">
        <v>1186</v>
      </c>
      <c r="L863" s="3" t="s">
        <v>3841</v>
      </c>
      <c r="M863" s="3" t="s">
        <v>8849</v>
      </c>
    </row>
    <row r="864" spans="1:13">
      <c r="A864" s="8"/>
      <c r="B864" s="3" t="s">
        <v>780</v>
      </c>
      <c r="C864" s="3" t="s">
        <v>1531</v>
      </c>
      <c r="D864" s="7" t="s">
        <v>8050</v>
      </c>
      <c r="E864" s="3" t="s">
        <v>779</v>
      </c>
      <c r="F864" s="3" t="s">
        <v>778</v>
      </c>
      <c r="G864" s="3"/>
      <c r="J864" s="3" t="s">
        <v>965</v>
      </c>
      <c r="K864" s="3" t="s">
        <v>1186</v>
      </c>
      <c r="L864" s="3" t="s">
        <v>3841</v>
      </c>
      <c r="M864" s="3" t="s">
        <v>8850</v>
      </c>
    </row>
    <row r="865" spans="1:13">
      <c r="A865" s="8"/>
      <c r="B865" s="3" t="s">
        <v>781</v>
      </c>
      <c r="C865" s="3" t="s">
        <v>1612</v>
      </c>
      <c r="D865" s="7" t="s">
        <v>11688</v>
      </c>
      <c r="E865" s="3" t="s">
        <v>779</v>
      </c>
      <c r="F865" s="3" t="s">
        <v>778</v>
      </c>
      <c r="G865" s="3"/>
      <c r="J865" s="3" t="s">
        <v>1934</v>
      </c>
      <c r="K865" s="3" t="s">
        <v>1186</v>
      </c>
      <c r="L865" s="3" t="s">
        <v>3841</v>
      </c>
      <c r="M865" s="3" t="s">
        <v>8851</v>
      </c>
    </row>
    <row r="866" spans="1:13">
      <c r="A866" s="8"/>
      <c r="B866" s="3" t="s">
        <v>11680</v>
      </c>
      <c r="C866" s="3" t="s">
        <v>11681</v>
      </c>
      <c r="D866" s="7" t="s">
        <v>11679</v>
      </c>
      <c r="E866" s="3" t="s">
        <v>11682</v>
      </c>
      <c r="G866" s="3"/>
      <c r="J866" s="3" t="s">
        <v>965</v>
      </c>
      <c r="K866" s="3" t="s">
        <v>1186</v>
      </c>
      <c r="L866" s="3" t="s">
        <v>3841</v>
      </c>
      <c r="M866" s="3" t="s">
        <v>8872</v>
      </c>
    </row>
    <row r="867" spans="1:13">
      <c r="A867" s="8"/>
      <c r="B867" s="3" t="s">
        <v>8044</v>
      </c>
      <c r="C867" s="3" t="s">
        <v>8045</v>
      </c>
      <c r="D867" s="7" t="s">
        <v>11690</v>
      </c>
      <c r="E867" s="3" t="s">
        <v>8046</v>
      </c>
      <c r="G867" s="3"/>
      <c r="J867" s="3" t="s">
        <v>965</v>
      </c>
      <c r="K867" s="3" t="s">
        <v>1186</v>
      </c>
      <c r="L867" s="3" t="s">
        <v>3841</v>
      </c>
      <c r="M867" s="3" t="s">
        <v>8876</v>
      </c>
    </row>
    <row r="868" spans="1:13">
      <c r="A868" s="8"/>
      <c r="B868" s="3" t="s">
        <v>8070</v>
      </c>
      <c r="C868" s="3" t="s">
        <v>8071</v>
      </c>
      <c r="D868" s="7" t="s">
        <v>8069</v>
      </c>
      <c r="E868" s="3" t="s">
        <v>8072</v>
      </c>
      <c r="F868" s="3" t="s">
        <v>3349</v>
      </c>
      <c r="G868" s="3"/>
      <c r="J868" s="3" t="s">
        <v>965</v>
      </c>
      <c r="K868" s="3" t="s">
        <v>1186</v>
      </c>
      <c r="L868" s="3" t="s">
        <v>3841</v>
      </c>
      <c r="M868" s="3" t="s">
        <v>8896</v>
      </c>
    </row>
    <row r="869" spans="1:13">
      <c r="A869" s="8"/>
      <c r="B869" s="3" t="s">
        <v>8073</v>
      </c>
      <c r="C869" s="3" t="s">
        <v>8074</v>
      </c>
      <c r="D869" s="7" t="s">
        <v>8076</v>
      </c>
      <c r="E869" s="3" t="s">
        <v>8072</v>
      </c>
      <c r="F869" s="3" t="s">
        <v>3349</v>
      </c>
      <c r="G869" s="3"/>
      <c r="J869" s="3" t="s">
        <v>965</v>
      </c>
      <c r="K869" s="3" t="s">
        <v>1186</v>
      </c>
      <c r="L869" s="3" t="s">
        <v>3841</v>
      </c>
      <c r="M869" s="3" t="s">
        <v>8897</v>
      </c>
    </row>
    <row r="870" spans="1:13">
      <c r="A870" s="8"/>
      <c r="B870" s="3" t="s">
        <v>8077</v>
      </c>
      <c r="C870" s="3" t="s">
        <v>8078</v>
      </c>
      <c r="D870" s="7" t="s">
        <v>8075</v>
      </c>
      <c r="E870" s="3" t="s">
        <v>8072</v>
      </c>
      <c r="F870" s="3" t="s">
        <v>3349</v>
      </c>
      <c r="G870" s="3"/>
      <c r="J870" s="3" t="s">
        <v>965</v>
      </c>
      <c r="K870" s="3" t="s">
        <v>1186</v>
      </c>
      <c r="L870" s="3" t="s">
        <v>3841</v>
      </c>
      <c r="M870" s="3" t="s">
        <v>8898</v>
      </c>
    </row>
    <row r="871" spans="1:13">
      <c r="A871" s="8"/>
      <c r="B871" s="3" t="s">
        <v>702</v>
      </c>
      <c r="C871" s="3" t="s">
        <v>1603</v>
      </c>
      <c r="D871" s="7" t="s">
        <v>7682</v>
      </c>
      <c r="E871" s="3" t="s">
        <v>8072</v>
      </c>
      <c r="F871" s="3" t="s">
        <v>3349</v>
      </c>
      <c r="G871" s="3"/>
      <c r="J871" s="3" t="s">
        <v>965</v>
      </c>
      <c r="K871" s="3" t="s">
        <v>1186</v>
      </c>
      <c r="L871" s="3" t="s">
        <v>3841</v>
      </c>
      <c r="M871" s="3" t="s">
        <v>8899</v>
      </c>
    </row>
    <row r="872" spans="1:13">
      <c r="A872" s="8"/>
      <c r="B872" s="3" t="s">
        <v>1312</v>
      </c>
      <c r="C872" s="3" t="s">
        <v>1313</v>
      </c>
      <c r="D872" s="7" t="s">
        <v>8037</v>
      </c>
      <c r="E872" s="3" t="s">
        <v>1314</v>
      </c>
      <c r="F872" s="3" t="s">
        <v>3060</v>
      </c>
      <c r="G872" s="3"/>
      <c r="J872" s="3" t="s">
        <v>965</v>
      </c>
      <c r="K872" s="3" t="s">
        <v>1186</v>
      </c>
      <c r="L872" s="3" t="s">
        <v>3841</v>
      </c>
      <c r="M872" s="3" t="s">
        <v>8900</v>
      </c>
    </row>
    <row r="873" spans="1:13">
      <c r="A873" s="8"/>
      <c r="B873" s="3" t="s">
        <v>1436</v>
      </c>
      <c r="C873" s="3" t="s">
        <v>1437</v>
      </c>
      <c r="D873" s="7" t="s">
        <v>8038</v>
      </c>
      <c r="E873" s="3" t="s">
        <v>1314</v>
      </c>
      <c r="F873" s="3" t="s">
        <v>3060</v>
      </c>
      <c r="G873" s="3"/>
      <c r="J873" s="3" t="s">
        <v>965</v>
      </c>
      <c r="K873" s="3" t="s">
        <v>1186</v>
      </c>
      <c r="L873" s="3" t="s">
        <v>3841</v>
      </c>
      <c r="M873" s="3" t="s">
        <v>8901</v>
      </c>
    </row>
    <row r="874" spans="1:13">
      <c r="A874" s="8"/>
      <c r="B874" s="3" t="s">
        <v>172</v>
      </c>
      <c r="C874" s="3" t="s">
        <v>1243</v>
      </c>
      <c r="D874" s="7" t="s">
        <v>4236</v>
      </c>
      <c r="E874" s="3" t="s">
        <v>8051</v>
      </c>
      <c r="F874" s="3" t="s">
        <v>171</v>
      </c>
      <c r="G874" s="3"/>
      <c r="J874" s="3" t="s">
        <v>965</v>
      </c>
      <c r="K874" s="3" t="s">
        <v>1186</v>
      </c>
      <c r="L874" s="3" t="s">
        <v>3841</v>
      </c>
      <c r="M874" s="3" t="s">
        <v>8903</v>
      </c>
    </row>
    <row r="875" spans="1:13">
      <c r="A875" s="8"/>
      <c r="B875" s="3" t="s">
        <v>173</v>
      </c>
      <c r="C875" s="3" t="s">
        <v>1334</v>
      </c>
      <c r="D875" s="7" t="s">
        <v>11689</v>
      </c>
      <c r="E875" s="3" t="s">
        <v>8051</v>
      </c>
      <c r="F875" s="3" t="s">
        <v>171</v>
      </c>
      <c r="G875" s="3"/>
      <c r="J875" s="3" t="s">
        <v>1872</v>
      </c>
      <c r="K875" s="3" t="s">
        <v>1186</v>
      </c>
      <c r="L875" s="3" t="s">
        <v>3841</v>
      </c>
      <c r="M875" s="3" t="s">
        <v>8904</v>
      </c>
    </row>
    <row r="876" spans="1:13">
      <c r="A876" s="8"/>
      <c r="B876" s="3" t="s">
        <v>78</v>
      </c>
      <c r="C876" s="3" t="s">
        <v>1438</v>
      </c>
      <c r="D876" s="7" t="s">
        <v>11850</v>
      </c>
      <c r="E876" s="3" t="s">
        <v>79</v>
      </c>
      <c r="F876" s="3" t="s">
        <v>2802</v>
      </c>
      <c r="G876" s="3"/>
      <c r="J876" s="3" t="s">
        <v>965</v>
      </c>
      <c r="K876" s="3" t="s">
        <v>1186</v>
      </c>
      <c r="L876" s="3" t="s">
        <v>3841</v>
      </c>
      <c r="M876" s="3" t="s">
        <v>12718</v>
      </c>
    </row>
    <row r="877" spans="1:13">
      <c r="A877" s="8"/>
      <c r="B877" s="3" t="s">
        <v>78</v>
      </c>
      <c r="C877" s="3" t="s">
        <v>1438</v>
      </c>
      <c r="D877" s="7" t="s">
        <v>4242</v>
      </c>
      <c r="E877" s="3" t="s">
        <v>79</v>
      </c>
      <c r="F877" s="3" t="s">
        <v>2803</v>
      </c>
      <c r="G877" s="3"/>
      <c r="J877" s="3" t="s">
        <v>3852</v>
      </c>
      <c r="K877" s="3" t="s">
        <v>1186</v>
      </c>
      <c r="L877" s="3" t="s">
        <v>3841</v>
      </c>
      <c r="M877" s="3" t="s">
        <v>8994</v>
      </c>
    </row>
    <row r="878" spans="1:13">
      <c r="A878" s="8"/>
      <c r="B878" s="3" t="s">
        <v>78</v>
      </c>
      <c r="C878" s="3" t="s">
        <v>1438</v>
      </c>
      <c r="D878" s="7" t="s">
        <v>4244</v>
      </c>
      <c r="E878" s="3" t="s">
        <v>79</v>
      </c>
      <c r="F878" s="3" t="s">
        <v>2803</v>
      </c>
      <c r="G878" s="3"/>
      <c r="J878" s="3" t="s">
        <v>3850</v>
      </c>
      <c r="K878" s="3" t="s">
        <v>1186</v>
      </c>
      <c r="L878" s="3" t="s">
        <v>3841</v>
      </c>
      <c r="M878" s="3" t="s">
        <v>12719</v>
      </c>
    </row>
    <row r="879" spans="1:13">
      <c r="A879" s="8"/>
      <c r="B879" s="3" t="s">
        <v>78</v>
      </c>
      <c r="C879" s="3" t="s">
        <v>1438</v>
      </c>
      <c r="D879" s="7" t="s">
        <v>4243</v>
      </c>
      <c r="E879" s="3" t="s">
        <v>79</v>
      </c>
      <c r="F879" s="3" t="s">
        <v>2802</v>
      </c>
      <c r="G879" s="3"/>
      <c r="J879" s="3" t="s">
        <v>1872</v>
      </c>
      <c r="K879" s="3" t="s">
        <v>1186</v>
      </c>
      <c r="L879" s="3" t="s">
        <v>3841</v>
      </c>
      <c r="M879" s="3" t="s">
        <v>8995</v>
      </c>
    </row>
    <row r="880" spans="1:13">
      <c r="A880" s="8"/>
      <c r="B880" s="3" t="s">
        <v>8042</v>
      </c>
      <c r="C880" s="3" t="s">
        <v>12418</v>
      </c>
      <c r="D880" s="7" t="s">
        <v>8041</v>
      </c>
      <c r="G880" s="3"/>
      <c r="J880" s="3" t="s">
        <v>965</v>
      </c>
      <c r="K880" s="3" t="s">
        <v>1186</v>
      </c>
      <c r="L880" s="3" t="s">
        <v>3841</v>
      </c>
      <c r="M880" s="3" t="s">
        <v>9245</v>
      </c>
    </row>
    <row r="881" spans="1:13">
      <c r="A881" s="8"/>
      <c r="B881" s="3" t="s">
        <v>2930</v>
      </c>
      <c r="C881" s="3" t="s">
        <v>2929</v>
      </c>
      <c r="D881" s="7" t="s">
        <v>4249</v>
      </c>
      <c r="F881" s="3" t="s">
        <v>2928</v>
      </c>
      <c r="G881" s="3"/>
      <c r="J881" s="3" t="s">
        <v>965</v>
      </c>
      <c r="K881" s="3" t="s">
        <v>1186</v>
      </c>
      <c r="L881" s="3" t="s">
        <v>3841</v>
      </c>
      <c r="M881" s="3" t="s">
        <v>12771</v>
      </c>
    </row>
    <row r="882" spans="1:13">
      <c r="A882" s="8"/>
      <c r="B882" s="3" t="s">
        <v>1796</v>
      </c>
      <c r="C882" s="3" t="s">
        <v>12424</v>
      </c>
      <c r="D882" s="7" t="s">
        <v>4269</v>
      </c>
      <c r="E882" s="3" t="s">
        <v>1797</v>
      </c>
      <c r="F882" s="3" t="s">
        <v>3295</v>
      </c>
      <c r="G882" s="3"/>
      <c r="J882" s="3" t="s">
        <v>3851</v>
      </c>
      <c r="K882" s="3" t="s">
        <v>1795</v>
      </c>
      <c r="L882" s="3" t="s">
        <v>3841</v>
      </c>
      <c r="M882" s="3" t="s">
        <v>12641</v>
      </c>
    </row>
    <row r="883" spans="1:13">
      <c r="A883" s="8"/>
      <c r="B883" s="3" t="s">
        <v>1798</v>
      </c>
      <c r="C883" s="3" t="s">
        <v>12424</v>
      </c>
      <c r="D883" s="7" t="s">
        <v>4270</v>
      </c>
      <c r="E883" s="3" t="s">
        <v>114</v>
      </c>
      <c r="F883" s="3" t="s">
        <v>10620</v>
      </c>
      <c r="G883" s="3"/>
      <c r="J883" s="3" t="s">
        <v>3851</v>
      </c>
      <c r="K883" s="3" t="s">
        <v>1795</v>
      </c>
      <c r="L883" s="3" t="s">
        <v>3841</v>
      </c>
      <c r="M883" s="3" t="s">
        <v>8620</v>
      </c>
    </row>
    <row r="884" spans="1:13">
      <c r="A884" s="8"/>
      <c r="B884" s="3" t="s">
        <v>115</v>
      </c>
      <c r="C884" s="3" t="s">
        <v>12424</v>
      </c>
      <c r="D884" s="7" t="s">
        <v>4272</v>
      </c>
      <c r="E884" s="3" t="s">
        <v>114</v>
      </c>
      <c r="F884" s="3" t="s">
        <v>3360</v>
      </c>
      <c r="G884" s="3"/>
      <c r="J884" s="3" t="s">
        <v>3851</v>
      </c>
      <c r="K884" s="3" t="s">
        <v>1795</v>
      </c>
      <c r="L884" s="3" t="s">
        <v>3841</v>
      </c>
      <c r="M884" s="3" t="s">
        <v>8621</v>
      </c>
    </row>
    <row r="885" spans="1:13">
      <c r="A885" s="8"/>
      <c r="B885" s="3" t="s">
        <v>1800</v>
      </c>
      <c r="C885" s="3" t="s">
        <v>12424</v>
      </c>
      <c r="D885" s="7" t="s">
        <v>4273</v>
      </c>
      <c r="E885" s="3" t="s">
        <v>114</v>
      </c>
      <c r="F885" s="3" t="s">
        <v>1927</v>
      </c>
      <c r="G885" s="3"/>
      <c r="I885" s="10"/>
      <c r="J885" s="3" t="s">
        <v>3851</v>
      </c>
      <c r="K885" s="3" t="s">
        <v>1795</v>
      </c>
      <c r="L885" s="3" t="s">
        <v>3841</v>
      </c>
      <c r="M885" s="3" t="s">
        <v>8622</v>
      </c>
    </row>
    <row r="886" spans="1:13">
      <c r="A886" s="8"/>
      <c r="B886" s="3" t="s">
        <v>1819</v>
      </c>
      <c r="C886" s="3" t="s">
        <v>12424</v>
      </c>
      <c r="D886" s="7" t="s">
        <v>4275</v>
      </c>
      <c r="E886" s="3" t="s">
        <v>114</v>
      </c>
      <c r="F886" s="3" t="s">
        <v>2826</v>
      </c>
      <c r="G886" s="3"/>
      <c r="J886" s="3" t="s">
        <v>3852</v>
      </c>
      <c r="K886" s="3" t="s">
        <v>1795</v>
      </c>
      <c r="L886" s="3" t="s">
        <v>3841</v>
      </c>
      <c r="M886" s="3" t="s">
        <v>12668</v>
      </c>
    </row>
    <row r="887" spans="1:13">
      <c r="A887" s="8"/>
      <c r="B887" s="3" t="s">
        <v>1819</v>
      </c>
      <c r="C887" s="3" t="s">
        <v>12424</v>
      </c>
      <c r="D887" s="7" t="s">
        <v>4274</v>
      </c>
      <c r="E887" s="3" t="s">
        <v>114</v>
      </c>
      <c r="F887" s="3" t="s">
        <v>1927</v>
      </c>
      <c r="G887" s="3"/>
      <c r="J887" s="3" t="s">
        <v>3851</v>
      </c>
      <c r="K887" s="3" t="s">
        <v>1795</v>
      </c>
      <c r="L887" s="3" t="s">
        <v>3841</v>
      </c>
      <c r="M887" s="3" t="s">
        <v>8623</v>
      </c>
    </row>
    <row r="888" spans="1:13">
      <c r="A888" s="8"/>
      <c r="B888" s="3" t="s">
        <v>629</v>
      </c>
      <c r="C888" s="3" t="s">
        <v>1926</v>
      </c>
      <c r="D888" s="7" t="s">
        <v>4267</v>
      </c>
      <c r="E888" s="3" t="s">
        <v>628</v>
      </c>
      <c r="F888" s="3" t="s">
        <v>3224</v>
      </c>
      <c r="G888" s="3"/>
      <c r="J888" s="3" t="s">
        <v>3851</v>
      </c>
      <c r="K888" s="3" t="s">
        <v>1795</v>
      </c>
      <c r="L888" s="3" t="s">
        <v>3841</v>
      </c>
      <c r="M888" s="3" t="s">
        <v>8645</v>
      </c>
    </row>
    <row r="889" spans="1:13">
      <c r="A889" s="8"/>
      <c r="B889" s="3" t="s">
        <v>1799</v>
      </c>
      <c r="C889" s="3" t="s">
        <v>12424</v>
      </c>
      <c r="D889" s="7" t="s">
        <v>4271</v>
      </c>
      <c r="E889" s="3" t="s">
        <v>2997</v>
      </c>
      <c r="G889" s="3"/>
      <c r="J889" s="3" t="s">
        <v>3851</v>
      </c>
      <c r="K889" s="3" t="s">
        <v>1795</v>
      </c>
      <c r="L889" s="3" t="s">
        <v>3841</v>
      </c>
      <c r="M889" s="3" t="s">
        <v>8716</v>
      </c>
    </row>
    <row r="890" spans="1:13">
      <c r="A890" s="8"/>
      <c r="B890" s="3" t="s">
        <v>7976</v>
      </c>
      <c r="C890" s="3" t="s">
        <v>12424</v>
      </c>
      <c r="D890" s="7" t="s">
        <v>7975</v>
      </c>
      <c r="E890" s="3" t="s">
        <v>2997</v>
      </c>
      <c r="F890" s="3" t="s">
        <v>2996</v>
      </c>
      <c r="G890" s="3"/>
      <c r="J890" s="3" t="s">
        <v>965</v>
      </c>
      <c r="K890" s="3" t="s">
        <v>1795</v>
      </c>
      <c r="L890" s="3" t="s">
        <v>3841</v>
      </c>
      <c r="M890" s="3" t="s">
        <v>8717</v>
      </c>
    </row>
    <row r="891" spans="1:13">
      <c r="A891" s="8"/>
      <c r="B891" s="3" t="s">
        <v>1846</v>
      </c>
      <c r="C891" s="3" t="s">
        <v>12424</v>
      </c>
      <c r="D891" s="7" t="s">
        <v>4276</v>
      </c>
      <c r="E891" s="3" t="s">
        <v>2997</v>
      </c>
      <c r="F891" s="3" t="s">
        <v>3220</v>
      </c>
      <c r="G891" s="3"/>
      <c r="J891" s="3" t="s">
        <v>3851</v>
      </c>
      <c r="K891" s="3" t="s">
        <v>1795</v>
      </c>
      <c r="L891" s="3" t="s">
        <v>3841</v>
      </c>
      <c r="M891" s="3" t="s">
        <v>8718</v>
      </c>
    </row>
    <row r="892" spans="1:13">
      <c r="A892" s="8"/>
      <c r="B892" s="3" t="s">
        <v>797</v>
      </c>
      <c r="C892" s="3" t="s">
        <v>2967</v>
      </c>
      <c r="D892" s="7" t="s">
        <v>4268</v>
      </c>
      <c r="E892" s="3" t="s">
        <v>796</v>
      </c>
      <c r="F892" s="3" t="s">
        <v>795</v>
      </c>
      <c r="G892" s="3"/>
      <c r="J892" s="3" t="s">
        <v>3851</v>
      </c>
      <c r="K892" s="3" t="s">
        <v>1795</v>
      </c>
      <c r="L892" s="3" t="s">
        <v>3841</v>
      </c>
      <c r="M892" s="3" t="s">
        <v>8940</v>
      </c>
    </row>
    <row r="893" spans="1:13">
      <c r="A893" s="8"/>
      <c r="B893" s="3" t="s">
        <v>142</v>
      </c>
      <c r="C893" s="3" t="s">
        <v>1840</v>
      </c>
      <c r="D893" s="7" t="s">
        <v>7275</v>
      </c>
      <c r="E893" s="3" t="s">
        <v>143</v>
      </c>
      <c r="F893" s="3" t="s">
        <v>141</v>
      </c>
      <c r="G893" s="3"/>
      <c r="J893" s="3" t="s">
        <v>1872</v>
      </c>
      <c r="K893" s="3" t="s">
        <v>1841</v>
      </c>
      <c r="L893" s="3" t="s">
        <v>3841</v>
      </c>
      <c r="M893" s="3" t="s">
        <v>8565</v>
      </c>
    </row>
    <row r="894" spans="1:13">
      <c r="A894" s="8"/>
      <c r="B894" s="3" t="s">
        <v>144</v>
      </c>
      <c r="C894" s="3" t="s">
        <v>1844</v>
      </c>
      <c r="D894" s="7" t="s">
        <v>7276</v>
      </c>
      <c r="E894" s="3" t="s">
        <v>143</v>
      </c>
      <c r="F894" s="3" t="s">
        <v>141</v>
      </c>
      <c r="G894" s="3"/>
      <c r="J894" s="3" t="s">
        <v>1872</v>
      </c>
      <c r="K894" s="3" t="s">
        <v>1841</v>
      </c>
      <c r="L894" s="3" t="s">
        <v>3841</v>
      </c>
      <c r="M894" s="3" t="s">
        <v>8566</v>
      </c>
    </row>
    <row r="895" spans="1:13">
      <c r="A895" s="8"/>
      <c r="B895" s="3" t="s">
        <v>915</v>
      </c>
      <c r="C895" s="3" t="s">
        <v>1845</v>
      </c>
      <c r="D895" s="7" t="s">
        <v>4295</v>
      </c>
      <c r="E895" s="3" t="s">
        <v>916</v>
      </c>
      <c r="F895" s="3" t="s">
        <v>914</v>
      </c>
      <c r="G895" s="3"/>
      <c r="J895" s="3" t="s">
        <v>965</v>
      </c>
      <c r="K895" s="3" t="s">
        <v>1841</v>
      </c>
      <c r="L895" s="3" t="s">
        <v>3841</v>
      </c>
      <c r="M895" s="3" t="s">
        <v>8819</v>
      </c>
    </row>
    <row r="896" spans="1:13">
      <c r="A896" s="8"/>
      <c r="B896" s="3" t="s">
        <v>917</v>
      </c>
      <c r="C896" s="3" t="s">
        <v>3389</v>
      </c>
      <c r="D896" s="7" t="s">
        <v>4296</v>
      </c>
      <c r="E896" s="3" t="s">
        <v>916</v>
      </c>
      <c r="F896" s="3" t="s">
        <v>914</v>
      </c>
      <c r="G896" s="3"/>
      <c r="J896" s="3" t="s">
        <v>965</v>
      </c>
      <c r="K896" s="3" t="s">
        <v>1841</v>
      </c>
      <c r="L896" s="3" t="s">
        <v>3841</v>
      </c>
      <c r="M896" s="3" t="s">
        <v>8820</v>
      </c>
    </row>
    <row r="897" spans="1:13">
      <c r="A897" s="8"/>
      <c r="B897" s="3" t="s">
        <v>950</v>
      </c>
      <c r="C897" s="3" t="s">
        <v>1842</v>
      </c>
      <c r="D897" s="7" t="s">
        <v>7273</v>
      </c>
      <c r="E897" s="3" t="s">
        <v>951</v>
      </c>
      <c r="F897" s="3" t="s">
        <v>949</v>
      </c>
      <c r="G897" s="3"/>
      <c r="I897" s="10"/>
      <c r="J897" s="3" t="s">
        <v>1872</v>
      </c>
      <c r="K897" s="3" t="s">
        <v>1841</v>
      </c>
      <c r="L897" s="3" t="s">
        <v>3841</v>
      </c>
      <c r="M897" s="3" t="s">
        <v>8840</v>
      </c>
    </row>
    <row r="898" spans="1:13">
      <c r="A898" s="8"/>
      <c r="B898" s="3" t="s">
        <v>952</v>
      </c>
      <c r="C898" s="3" t="s">
        <v>1843</v>
      </c>
      <c r="D898" s="7" t="s">
        <v>7274</v>
      </c>
      <c r="E898" s="3" t="s">
        <v>951</v>
      </c>
      <c r="F898" s="3" t="s">
        <v>949</v>
      </c>
      <c r="G898" s="3"/>
      <c r="I898" s="10"/>
      <c r="J898" s="3" t="s">
        <v>1872</v>
      </c>
      <c r="K898" s="3" t="s">
        <v>1841</v>
      </c>
      <c r="L898" s="3" t="s">
        <v>3841</v>
      </c>
      <c r="M898" s="3" t="s">
        <v>8841</v>
      </c>
    </row>
    <row r="899" spans="1:13">
      <c r="A899" s="8"/>
      <c r="B899" s="3" t="s">
        <v>116</v>
      </c>
      <c r="C899" s="3" t="s">
        <v>3378</v>
      </c>
      <c r="D899" s="7" t="s">
        <v>4319</v>
      </c>
      <c r="E899" s="3" t="s">
        <v>114</v>
      </c>
      <c r="F899" s="3" t="s">
        <v>1927</v>
      </c>
      <c r="G899" s="3"/>
      <c r="J899" s="3" t="s">
        <v>3851</v>
      </c>
      <c r="K899" s="3" t="s">
        <v>15682</v>
      </c>
      <c r="L899" s="3" t="s">
        <v>3841</v>
      </c>
      <c r="M899" s="3" t="s">
        <v>8624</v>
      </c>
    </row>
    <row r="900" spans="1:13">
      <c r="A900" s="8"/>
      <c r="B900" s="3" t="s">
        <v>117</v>
      </c>
      <c r="C900" s="3" t="s">
        <v>10632</v>
      </c>
      <c r="D900" s="7" t="s">
        <v>10631</v>
      </c>
      <c r="E900" s="3" t="s">
        <v>114</v>
      </c>
      <c r="F900" s="3" t="s">
        <v>2821</v>
      </c>
      <c r="G900" s="3"/>
      <c r="J900" s="3" t="s">
        <v>965</v>
      </c>
      <c r="K900" s="3" t="s">
        <v>15682</v>
      </c>
      <c r="L900" s="3" t="s">
        <v>3841</v>
      </c>
      <c r="M900" s="3" t="s">
        <v>12669</v>
      </c>
    </row>
    <row r="901" spans="1:13">
      <c r="A901" s="8"/>
      <c r="B901" s="3" t="s">
        <v>118</v>
      </c>
      <c r="C901" s="3" t="s">
        <v>10633</v>
      </c>
      <c r="D901" s="7" t="s">
        <v>10634</v>
      </c>
      <c r="E901" s="3" t="s">
        <v>114</v>
      </c>
      <c r="F901" s="3" t="s">
        <v>2815</v>
      </c>
      <c r="G901" s="3"/>
      <c r="J901" s="3" t="s">
        <v>965</v>
      </c>
      <c r="K901" s="3" t="s">
        <v>15682</v>
      </c>
      <c r="L901" s="3" t="s">
        <v>3841</v>
      </c>
      <c r="M901" s="3" t="s">
        <v>12670</v>
      </c>
    </row>
    <row r="902" spans="1:13">
      <c r="A902" s="8"/>
      <c r="B902" s="3" t="s">
        <v>119</v>
      </c>
      <c r="C902" s="3" t="s">
        <v>10639</v>
      </c>
      <c r="D902" s="7" t="s">
        <v>10635</v>
      </c>
      <c r="E902" s="3" t="s">
        <v>114</v>
      </c>
      <c r="F902" s="3" t="s">
        <v>2824</v>
      </c>
      <c r="G902" s="3"/>
      <c r="J902" s="3" t="s">
        <v>965</v>
      </c>
      <c r="K902" s="3" t="s">
        <v>15682</v>
      </c>
      <c r="L902" s="3" t="s">
        <v>3841</v>
      </c>
      <c r="M902" s="3" t="s">
        <v>8625</v>
      </c>
    </row>
    <row r="903" spans="1:13">
      <c r="A903" s="8"/>
      <c r="B903" s="3" t="s">
        <v>249</v>
      </c>
      <c r="C903" s="3" t="s">
        <v>1234</v>
      </c>
      <c r="D903" s="7" t="s">
        <v>4314</v>
      </c>
      <c r="E903" s="3" t="s">
        <v>250</v>
      </c>
      <c r="F903" s="3" t="s">
        <v>248</v>
      </c>
      <c r="G903" s="3"/>
      <c r="J903" s="3" t="s">
        <v>3851</v>
      </c>
      <c r="K903" s="3" t="s">
        <v>15682</v>
      </c>
      <c r="L903" s="3" t="s">
        <v>3841</v>
      </c>
      <c r="M903" s="3" t="s">
        <v>8629</v>
      </c>
    </row>
    <row r="904" spans="1:13">
      <c r="A904" s="8"/>
      <c r="B904" s="3" t="s">
        <v>935</v>
      </c>
      <c r="C904" s="3" t="s">
        <v>10644</v>
      </c>
      <c r="D904" s="7" t="s">
        <v>10643</v>
      </c>
      <c r="E904" s="3" t="s">
        <v>934</v>
      </c>
      <c r="F904" s="3" t="s">
        <v>933</v>
      </c>
      <c r="J904" s="3" t="s">
        <v>3851</v>
      </c>
      <c r="K904" s="3" t="s">
        <v>15682</v>
      </c>
      <c r="L904" s="3" t="s">
        <v>3841</v>
      </c>
      <c r="M904" s="3" t="s">
        <v>8630</v>
      </c>
    </row>
    <row r="905" spans="1:13">
      <c r="A905" s="8"/>
      <c r="B905" s="3" t="s">
        <v>935</v>
      </c>
      <c r="C905" s="3" t="s">
        <v>3379</v>
      </c>
      <c r="D905" s="7" t="s">
        <v>4315</v>
      </c>
      <c r="E905" s="3" t="s">
        <v>934</v>
      </c>
      <c r="F905" s="3" t="s">
        <v>3251</v>
      </c>
      <c r="G905" s="3"/>
      <c r="J905" s="3" t="s">
        <v>3851</v>
      </c>
      <c r="K905" s="3" t="s">
        <v>15682</v>
      </c>
      <c r="L905" s="3" t="s">
        <v>3841</v>
      </c>
      <c r="M905" s="3" t="s">
        <v>8631</v>
      </c>
    </row>
    <row r="906" spans="1:13">
      <c r="A906" s="8"/>
      <c r="B906" s="3" t="s">
        <v>834</v>
      </c>
      <c r="C906" s="3" t="s">
        <v>10624</v>
      </c>
      <c r="D906" s="7" t="s">
        <v>10693</v>
      </c>
      <c r="E906" s="3" t="s">
        <v>835</v>
      </c>
      <c r="F906" s="3" t="s">
        <v>2832</v>
      </c>
      <c r="G906" s="3"/>
      <c r="J906" s="3" t="s">
        <v>965</v>
      </c>
      <c r="K906" s="3" t="s">
        <v>15682</v>
      </c>
      <c r="L906" s="3" t="s">
        <v>3841</v>
      </c>
      <c r="M906" s="3" t="s">
        <v>8632</v>
      </c>
    </row>
    <row r="907" spans="1:13">
      <c r="A907" s="8"/>
      <c r="B907" s="3" t="s">
        <v>836</v>
      </c>
      <c r="C907" s="3" t="s">
        <v>10627</v>
      </c>
      <c r="D907" s="7" t="s">
        <v>10626</v>
      </c>
      <c r="E907" s="3" t="s">
        <v>835</v>
      </c>
      <c r="F907" s="3" t="s">
        <v>2817</v>
      </c>
      <c r="J907" s="3" t="s">
        <v>965</v>
      </c>
      <c r="K907" s="3" t="s">
        <v>15682</v>
      </c>
      <c r="L907" s="3" t="s">
        <v>3841</v>
      </c>
      <c r="M907" s="3" t="s">
        <v>8633</v>
      </c>
    </row>
    <row r="908" spans="1:13">
      <c r="A908" s="8"/>
      <c r="B908" s="3" t="s">
        <v>837</v>
      </c>
      <c r="C908" s="3" t="s">
        <v>10629</v>
      </c>
      <c r="D908" s="7" t="s">
        <v>10628</v>
      </c>
      <c r="E908" s="3" t="s">
        <v>835</v>
      </c>
      <c r="F908" s="3" t="s">
        <v>2831</v>
      </c>
      <c r="G908" s="3"/>
      <c r="J908" s="3" t="s">
        <v>965</v>
      </c>
      <c r="K908" s="3" t="s">
        <v>15682</v>
      </c>
      <c r="L908" s="3" t="s">
        <v>3841</v>
      </c>
      <c r="M908" s="3" t="s">
        <v>12672</v>
      </c>
    </row>
    <row r="909" spans="1:13">
      <c r="A909" s="8"/>
      <c r="B909" s="3" t="s">
        <v>838</v>
      </c>
      <c r="C909" s="3" t="s">
        <v>10627</v>
      </c>
      <c r="D909" s="7" t="s">
        <v>10630</v>
      </c>
      <c r="E909" s="3" t="s">
        <v>835</v>
      </c>
      <c r="F909" s="3" t="s">
        <v>2817</v>
      </c>
      <c r="G909" s="3"/>
      <c r="J909" s="3" t="s">
        <v>965</v>
      </c>
      <c r="K909" s="3" t="s">
        <v>15682</v>
      </c>
      <c r="L909" s="3" t="s">
        <v>3841</v>
      </c>
      <c r="M909" s="3" t="s">
        <v>8634</v>
      </c>
    </row>
    <row r="910" spans="1:13">
      <c r="A910" s="8"/>
      <c r="B910" s="3" t="s">
        <v>1802</v>
      </c>
      <c r="C910" s="3" t="s">
        <v>10622</v>
      </c>
      <c r="D910" s="7" t="s">
        <v>10621</v>
      </c>
      <c r="E910" s="3" t="s">
        <v>1804</v>
      </c>
      <c r="F910" s="3" t="s">
        <v>2825</v>
      </c>
      <c r="J910" s="3" t="s">
        <v>965</v>
      </c>
      <c r="K910" s="3" t="s">
        <v>15682</v>
      </c>
      <c r="L910" s="3" t="s">
        <v>3841</v>
      </c>
      <c r="M910" s="3" t="s">
        <v>8635</v>
      </c>
    </row>
    <row r="911" spans="1:13">
      <c r="A911" s="8"/>
      <c r="B911" s="3" t="s">
        <v>1802</v>
      </c>
      <c r="C911" s="3" t="s">
        <v>1803</v>
      </c>
      <c r="D911" s="7" t="s">
        <v>4317</v>
      </c>
      <c r="E911" s="3" t="s">
        <v>1804</v>
      </c>
      <c r="G911" s="3"/>
      <c r="J911" s="3" t="s">
        <v>3851</v>
      </c>
      <c r="K911" s="3" t="s">
        <v>15682</v>
      </c>
      <c r="L911" s="3" t="s">
        <v>3841</v>
      </c>
      <c r="M911" s="3" t="s">
        <v>8636</v>
      </c>
    </row>
    <row r="912" spans="1:13">
      <c r="A912" s="8"/>
      <c r="B912" s="3" t="s">
        <v>1805</v>
      </c>
      <c r="C912" s="3" t="s">
        <v>10622</v>
      </c>
      <c r="D912" s="7" t="s">
        <v>10623</v>
      </c>
      <c r="E912" s="3" t="s">
        <v>1804</v>
      </c>
      <c r="F912" s="3" t="s">
        <v>2825</v>
      </c>
      <c r="J912" s="3" t="s">
        <v>965</v>
      </c>
      <c r="K912" s="3" t="s">
        <v>15682</v>
      </c>
      <c r="L912" s="3" t="s">
        <v>3841</v>
      </c>
      <c r="M912" s="3" t="s">
        <v>8637</v>
      </c>
    </row>
    <row r="913" spans="1:13">
      <c r="A913" s="8"/>
      <c r="B913" s="3" t="s">
        <v>1805</v>
      </c>
      <c r="C913" s="3" t="s">
        <v>1803</v>
      </c>
      <c r="D913" s="7" t="s">
        <v>4318</v>
      </c>
      <c r="E913" s="3" t="s">
        <v>1804</v>
      </c>
      <c r="G913" s="3"/>
      <c r="J913" s="3" t="s">
        <v>3851</v>
      </c>
      <c r="K913" s="3" t="s">
        <v>15682</v>
      </c>
      <c r="L913" s="3" t="s">
        <v>3841</v>
      </c>
      <c r="M913" s="3" t="s">
        <v>8638</v>
      </c>
    </row>
    <row r="914" spans="1:13">
      <c r="A914" s="8"/>
      <c r="B914" s="3" t="s">
        <v>714</v>
      </c>
      <c r="C914" s="3" t="s">
        <v>10618</v>
      </c>
      <c r="D914" s="7" t="s">
        <v>10619</v>
      </c>
      <c r="E914" s="3" t="s">
        <v>713</v>
      </c>
      <c r="F914" s="3" t="s">
        <v>712</v>
      </c>
      <c r="G914" s="3"/>
      <c r="J914" s="3" t="s">
        <v>965</v>
      </c>
      <c r="K914" s="3" t="s">
        <v>15682</v>
      </c>
      <c r="L914" s="3" t="s">
        <v>3841</v>
      </c>
      <c r="M914" s="3" t="s">
        <v>8639</v>
      </c>
    </row>
    <row r="915" spans="1:13">
      <c r="A915" s="8"/>
      <c r="B915" s="3" t="s">
        <v>116</v>
      </c>
      <c r="C915" s="3" t="s">
        <v>10618</v>
      </c>
      <c r="D915" s="7" t="s">
        <v>10763</v>
      </c>
      <c r="E915" s="3" t="s">
        <v>713</v>
      </c>
      <c r="F915" s="3" t="s">
        <v>712</v>
      </c>
      <c r="G915" s="3"/>
      <c r="J915" s="3" t="s">
        <v>965</v>
      </c>
      <c r="K915" s="3" t="s">
        <v>15682</v>
      </c>
      <c r="L915" s="3" t="s">
        <v>3841</v>
      </c>
      <c r="M915" s="3" t="s">
        <v>8640</v>
      </c>
    </row>
    <row r="916" spans="1:13">
      <c r="A916" s="8"/>
      <c r="B916" s="3" t="s">
        <v>313</v>
      </c>
      <c r="C916" s="3" t="s">
        <v>10614</v>
      </c>
      <c r="D916" s="7" t="s">
        <v>10615</v>
      </c>
      <c r="E916" s="3" t="s">
        <v>312</v>
      </c>
      <c r="F916" s="3" t="s">
        <v>2002</v>
      </c>
      <c r="G916" s="3"/>
      <c r="J916" s="3" t="s">
        <v>965</v>
      </c>
      <c r="K916" s="3" t="s">
        <v>15682</v>
      </c>
      <c r="L916" s="3" t="s">
        <v>3841</v>
      </c>
      <c r="M916" s="3" t="s">
        <v>8641</v>
      </c>
    </row>
    <row r="917" spans="1:13">
      <c r="A917" s="8"/>
      <c r="B917" s="3" t="s">
        <v>579</v>
      </c>
      <c r="C917" s="3" t="s">
        <v>10617</v>
      </c>
      <c r="D917" s="7" t="s">
        <v>10616</v>
      </c>
      <c r="E917" s="3" t="s">
        <v>578</v>
      </c>
      <c r="F917" s="3" t="s">
        <v>577</v>
      </c>
      <c r="G917" s="3"/>
      <c r="J917" s="3" t="s">
        <v>965</v>
      </c>
      <c r="K917" s="3" t="s">
        <v>15682</v>
      </c>
      <c r="L917" s="3" t="s">
        <v>3841</v>
      </c>
      <c r="M917" s="3" t="s">
        <v>8642</v>
      </c>
    </row>
    <row r="918" spans="1:13">
      <c r="A918" s="8"/>
      <c r="B918" s="3" t="s">
        <v>799</v>
      </c>
      <c r="C918" s="3" t="s">
        <v>10625</v>
      </c>
      <c r="D918" s="7" t="s">
        <v>11521</v>
      </c>
      <c r="E918" s="3" t="s">
        <v>800</v>
      </c>
      <c r="F918" s="3" t="s">
        <v>798</v>
      </c>
      <c r="G918" s="3"/>
      <c r="J918" s="3" t="s">
        <v>965</v>
      </c>
      <c r="K918" s="3" t="s">
        <v>15682</v>
      </c>
      <c r="L918" s="3" t="s">
        <v>3841</v>
      </c>
      <c r="M918" s="3" t="s">
        <v>8651</v>
      </c>
    </row>
    <row r="919" spans="1:13">
      <c r="A919" s="8"/>
      <c r="B919" s="3" t="s">
        <v>249</v>
      </c>
      <c r="C919" s="3" t="s">
        <v>10640</v>
      </c>
      <c r="D919" s="7" t="s">
        <v>10641</v>
      </c>
      <c r="E919" s="3" t="s">
        <v>570</v>
      </c>
      <c r="F919" s="3" t="s">
        <v>568</v>
      </c>
      <c r="G919" s="3"/>
      <c r="J919" s="3" t="s">
        <v>3851</v>
      </c>
      <c r="K919" s="3" t="s">
        <v>15682</v>
      </c>
      <c r="L919" s="3" t="s">
        <v>3841</v>
      </c>
      <c r="M919" s="3" t="s">
        <v>8729</v>
      </c>
    </row>
    <row r="920" spans="1:13">
      <c r="A920" s="8"/>
      <c r="B920" s="3" t="s">
        <v>569</v>
      </c>
      <c r="C920" s="3" t="s">
        <v>1239</v>
      </c>
      <c r="D920" s="7" t="s">
        <v>11522</v>
      </c>
      <c r="E920" s="3" t="s">
        <v>570</v>
      </c>
      <c r="F920" s="3" t="s">
        <v>568</v>
      </c>
      <c r="G920" s="3"/>
      <c r="J920" s="3" t="s">
        <v>3851</v>
      </c>
      <c r="K920" s="3" t="s">
        <v>15682</v>
      </c>
      <c r="L920" s="3" t="s">
        <v>3841</v>
      </c>
      <c r="M920" s="3" t="s">
        <v>8730</v>
      </c>
    </row>
    <row r="921" spans="1:13">
      <c r="A921" s="8"/>
      <c r="B921" s="3" t="s">
        <v>591</v>
      </c>
      <c r="C921" s="3" t="s">
        <v>10612</v>
      </c>
      <c r="D921" s="7" t="s">
        <v>10613</v>
      </c>
      <c r="E921" s="3" t="s">
        <v>590</v>
      </c>
      <c r="F921" s="3" t="s">
        <v>589</v>
      </c>
      <c r="G921" s="3"/>
      <c r="J921" s="3" t="s">
        <v>965</v>
      </c>
      <c r="K921" s="3" t="s">
        <v>15682</v>
      </c>
      <c r="L921" s="3" t="s">
        <v>3841</v>
      </c>
      <c r="M921" s="3" t="s">
        <v>8831</v>
      </c>
    </row>
    <row r="922" spans="1:13">
      <c r="A922" s="8"/>
      <c r="B922" s="3" t="s">
        <v>7235</v>
      </c>
      <c r="C922" s="3" t="s">
        <v>7237</v>
      </c>
      <c r="D922" s="7" t="s">
        <v>7239</v>
      </c>
      <c r="E922" s="3" t="s">
        <v>7236</v>
      </c>
      <c r="F922" s="3" t="s">
        <v>7238</v>
      </c>
      <c r="G922" s="3"/>
      <c r="J922" s="3" t="s">
        <v>965</v>
      </c>
      <c r="K922" s="3" t="s">
        <v>15682</v>
      </c>
      <c r="L922" s="3" t="s">
        <v>3841</v>
      </c>
      <c r="M922" s="3" t="s">
        <v>8837</v>
      </c>
    </row>
    <row r="923" spans="1:13">
      <c r="A923" s="8"/>
      <c r="B923" s="3" t="s">
        <v>7245</v>
      </c>
      <c r="C923" s="3" t="s">
        <v>7247</v>
      </c>
      <c r="D923" s="7" t="s">
        <v>10766</v>
      </c>
      <c r="E923" s="3" t="s">
        <v>7246</v>
      </c>
      <c r="G923" s="3"/>
      <c r="J923" s="3" t="s">
        <v>3851</v>
      </c>
      <c r="K923" s="3" t="s">
        <v>15682</v>
      </c>
      <c r="L923" s="3" t="s">
        <v>3841</v>
      </c>
      <c r="M923" s="3" t="s">
        <v>8883</v>
      </c>
    </row>
    <row r="924" spans="1:13">
      <c r="A924" s="8"/>
      <c r="B924" s="3" t="s">
        <v>691</v>
      </c>
      <c r="C924" s="3" t="s">
        <v>10638</v>
      </c>
      <c r="D924" s="7" t="s">
        <v>10636</v>
      </c>
      <c r="E924" s="3" t="s">
        <v>692</v>
      </c>
      <c r="F924" s="3" t="s">
        <v>10642</v>
      </c>
      <c r="G924" s="3"/>
      <c r="J924" s="3" t="s">
        <v>3851</v>
      </c>
      <c r="K924" s="3" t="s">
        <v>15682</v>
      </c>
      <c r="L924" s="3" t="s">
        <v>3841</v>
      </c>
      <c r="M924" s="3" t="s">
        <v>8905</v>
      </c>
    </row>
    <row r="925" spans="1:13">
      <c r="A925" s="8"/>
      <c r="B925" s="3" t="s">
        <v>691</v>
      </c>
      <c r="C925" s="3" t="s">
        <v>10646</v>
      </c>
      <c r="D925" s="7" t="s">
        <v>10645</v>
      </c>
      <c r="E925" s="3" t="s">
        <v>692</v>
      </c>
      <c r="F925" s="3" t="s">
        <v>690</v>
      </c>
      <c r="J925" s="3" t="s">
        <v>3851</v>
      </c>
      <c r="K925" s="3" t="s">
        <v>15682</v>
      </c>
      <c r="L925" s="3" t="s">
        <v>3841</v>
      </c>
      <c r="M925" s="3" t="s">
        <v>8906</v>
      </c>
    </row>
    <row r="926" spans="1:13">
      <c r="A926" s="8"/>
      <c r="B926" s="3" t="s">
        <v>581</v>
      </c>
      <c r="C926" s="3" t="s">
        <v>3381</v>
      </c>
      <c r="D926" s="7" t="s">
        <v>10649</v>
      </c>
      <c r="E926" s="3" t="s">
        <v>582</v>
      </c>
      <c r="F926" s="3" t="s">
        <v>3308</v>
      </c>
      <c r="G926" s="3"/>
      <c r="J926" s="3" t="s">
        <v>3851</v>
      </c>
      <c r="K926" s="3" t="s">
        <v>15682</v>
      </c>
      <c r="L926" s="3" t="s">
        <v>3841</v>
      </c>
      <c r="M926" s="3" t="s">
        <v>8908</v>
      </c>
    </row>
    <row r="927" spans="1:13">
      <c r="A927" s="8"/>
      <c r="B927" s="3" t="s">
        <v>581</v>
      </c>
      <c r="C927" s="3" t="s">
        <v>3381</v>
      </c>
      <c r="D927" s="7" t="s">
        <v>10651</v>
      </c>
      <c r="E927" s="3" t="s">
        <v>582</v>
      </c>
      <c r="F927" s="3" t="s">
        <v>3308</v>
      </c>
      <c r="G927" s="3"/>
      <c r="J927" s="3" t="s">
        <v>3851</v>
      </c>
      <c r="K927" s="3" t="s">
        <v>15682</v>
      </c>
      <c r="L927" s="3" t="s">
        <v>3841</v>
      </c>
      <c r="M927" s="3" t="s">
        <v>8909</v>
      </c>
    </row>
    <row r="928" spans="1:13">
      <c r="A928" s="8"/>
      <c r="B928" s="3" t="s">
        <v>3948</v>
      </c>
      <c r="C928" s="3" t="s">
        <v>12436</v>
      </c>
      <c r="D928" s="7" t="s">
        <v>10764</v>
      </c>
      <c r="E928" s="3" t="s">
        <v>3949</v>
      </c>
      <c r="F928" s="3" t="s">
        <v>3906</v>
      </c>
      <c r="J928" s="3" t="s">
        <v>3851</v>
      </c>
      <c r="K928" s="3" t="s">
        <v>15682</v>
      </c>
      <c r="L928" s="3" t="s">
        <v>3841</v>
      </c>
      <c r="M928" s="3" t="s">
        <v>8913</v>
      </c>
    </row>
    <row r="929" spans="1:13">
      <c r="A929" s="8"/>
      <c r="B929" s="3" t="s">
        <v>10650</v>
      </c>
      <c r="C929" s="3" t="s">
        <v>12436</v>
      </c>
      <c r="D929" s="7" t="s">
        <v>10765</v>
      </c>
      <c r="E929" s="3" t="s">
        <v>3949</v>
      </c>
      <c r="F929" s="3" t="s">
        <v>3906</v>
      </c>
      <c r="J929" s="3" t="s">
        <v>3851</v>
      </c>
      <c r="K929" s="3" t="s">
        <v>15682</v>
      </c>
      <c r="L929" s="3" t="s">
        <v>3841</v>
      </c>
      <c r="M929" s="3" t="s">
        <v>8914</v>
      </c>
    </row>
    <row r="930" spans="1:13">
      <c r="A930" s="8"/>
      <c r="B930" s="3" t="s">
        <v>634</v>
      </c>
      <c r="C930" s="3" t="s">
        <v>10647</v>
      </c>
      <c r="D930" s="7" t="s">
        <v>10714</v>
      </c>
      <c r="E930" s="3" t="s">
        <v>635</v>
      </c>
      <c r="F930" s="3" t="s">
        <v>633</v>
      </c>
      <c r="G930" s="3"/>
      <c r="J930" s="3" t="s">
        <v>3851</v>
      </c>
      <c r="K930" s="3" t="s">
        <v>15682</v>
      </c>
      <c r="L930" s="3" t="s">
        <v>3841</v>
      </c>
      <c r="M930" s="3" t="s">
        <v>8922</v>
      </c>
    </row>
    <row r="931" spans="1:13">
      <c r="A931" s="8"/>
      <c r="B931" s="3" t="s">
        <v>636</v>
      </c>
      <c r="C931" s="3" t="s">
        <v>10647</v>
      </c>
      <c r="D931" s="7" t="s">
        <v>10648</v>
      </c>
      <c r="E931" s="3" t="s">
        <v>635</v>
      </c>
      <c r="F931" s="3" t="s">
        <v>633</v>
      </c>
      <c r="G931" s="3"/>
      <c r="J931" s="3" t="s">
        <v>3851</v>
      </c>
      <c r="K931" s="3" t="s">
        <v>15682</v>
      </c>
      <c r="L931" s="3" t="s">
        <v>3841</v>
      </c>
      <c r="M931" s="3" t="s">
        <v>8923</v>
      </c>
    </row>
    <row r="932" spans="1:13">
      <c r="A932" s="8"/>
      <c r="B932" s="3" t="s">
        <v>636</v>
      </c>
      <c r="C932" s="3" t="s">
        <v>3380</v>
      </c>
      <c r="D932" s="7" t="s">
        <v>4316</v>
      </c>
      <c r="E932" s="3" t="s">
        <v>635</v>
      </c>
      <c r="F932" s="3" t="s">
        <v>633</v>
      </c>
      <c r="G932" s="3"/>
      <c r="J932" s="3" t="s">
        <v>3851</v>
      </c>
      <c r="K932" s="3" t="s">
        <v>15682</v>
      </c>
      <c r="L932" s="3" t="s">
        <v>3841</v>
      </c>
      <c r="M932" s="3" t="s">
        <v>8924</v>
      </c>
    </row>
    <row r="933" spans="1:13">
      <c r="A933" s="8"/>
      <c r="B933" s="3" t="s">
        <v>1231</v>
      </c>
      <c r="C933" s="3" t="s">
        <v>1232</v>
      </c>
      <c r="D933" s="7" t="s">
        <v>4313</v>
      </c>
      <c r="E933" s="3" t="s">
        <v>1233</v>
      </c>
      <c r="F933" s="3" t="s">
        <v>3337</v>
      </c>
      <c r="G933" s="3"/>
      <c r="J933" s="3" t="s">
        <v>3851</v>
      </c>
      <c r="K933" s="3" t="s">
        <v>15682</v>
      </c>
      <c r="L933" s="3" t="s">
        <v>3841</v>
      </c>
      <c r="M933" s="3" t="s">
        <v>8970</v>
      </c>
    </row>
    <row r="934" spans="1:13">
      <c r="A934" s="8"/>
      <c r="B934" s="3" t="s">
        <v>256</v>
      </c>
      <c r="C934" s="3" t="s">
        <v>3390</v>
      </c>
      <c r="D934" s="7" t="s">
        <v>4278</v>
      </c>
      <c r="E934" s="3" t="s">
        <v>255</v>
      </c>
      <c r="F934" s="3" t="s">
        <v>254</v>
      </c>
      <c r="G934" s="3"/>
      <c r="J934" s="3" t="s">
        <v>3852</v>
      </c>
      <c r="K934" s="3" t="s">
        <v>15682</v>
      </c>
      <c r="L934" s="3" t="s">
        <v>3841</v>
      </c>
      <c r="M934" s="3" t="s">
        <v>8647</v>
      </c>
    </row>
    <row r="935" spans="1:13">
      <c r="A935" s="8"/>
      <c r="B935" s="3" t="s">
        <v>583</v>
      </c>
      <c r="C935" s="3" t="s">
        <v>1818</v>
      </c>
      <c r="D935" s="7" t="s">
        <v>4277</v>
      </c>
      <c r="E935" s="3" t="s">
        <v>582</v>
      </c>
      <c r="F935" s="3" t="s">
        <v>3308</v>
      </c>
      <c r="G935" s="3"/>
      <c r="J935" s="3" t="s">
        <v>3851</v>
      </c>
      <c r="K935" s="3" t="s">
        <v>15682</v>
      </c>
      <c r="L935" s="3" t="s">
        <v>3841</v>
      </c>
      <c r="M935" s="3" t="s">
        <v>8907</v>
      </c>
    </row>
    <row r="936" spans="1:13">
      <c r="A936" s="8"/>
      <c r="B936" s="3" t="s">
        <v>1796</v>
      </c>
      <c r="C936" s="3" t="s">
        <v>12416</v>
      </c>
      <c r="D936" s="7" t="s">
        <v>4357</v>
      </c>
      <c r="E936" s="12" t="s">
        <v>1797</v>
      </c>
      <c r="F936" s="3" t="s">
        <v>3297</v>
      </c>
      <c r="G936" s="3"/>
      <c r="J936" s="3" t="s">
        <v>965</v>
      </c>
      <c r="K936" s="3" t="s">
        <v>15682</v>
      </c>
      <c r="L936" s="3" t="s">
        <v>3841</v>
      </c>
      <c r="M936" s="3" t="s">
        <v>12640</v>
      </c>
    </row>
    <row r="937" spans="1:13">
      <c r="A937" s="8"/>
      <c r="B937" s="3" t="s">
        <v>3948</v>
      </c>
      <c r="C937" s="3" t="s">
        <v>3950</v>
      </c>
      <c r="D937" s="7" t="s">
        <v>4334</v>
      </c>
      <c r="E937" s="3" t="s">
        <v>3949</v>
      </c>
      <c r="F937" s="11" t="s">
        <v>3906</v>
      </c>
      <c r="G937" s="3"/>
      <c r="J937" s="3" t="s">
        <v>3850</v>
      </c>
      <c r="K937" s="3" t="s">
        <v>15682</v>
      </c>
      <c r="L937" s="3" t="s">
        <v>3841</v>
      </c>
      <c r="M937" s="3" t="s">
        <v>8915</v>
      </c>
    </row>
    <row r="938" spans="1:13">
      <c r="A938" s="8"/>
      <c r="B938" s="3" t="s">
        <v>1545</v>
      </c>
      <c r="C938" s="3" t="s">
        <v>7518</v>
      </c>
      <c r="D938" s="7" t="s">
        <v>7553</v>
      </c>
      <c r="E938" s="3" t="s">
        <v>1547</v>
      </c>
      <c r="F938" s="3" t="s">
        <v>3104</v>
      </c>
      <c r="G938" s="3"/>
      <c r="J938" s="3" t="s">
        <v>965</v>
      </c>
      <c r="K938" s="3" t="s">
        <v>1308</v>
      </c>
      <c r="L938" s="3" t="s">
        <v>3841</v>
      </c>
      <c r="M938" s="3" t="s">
        <v>11361</v>
      </c>
    </row>
    <row r="939" spans="1:13">
      <c r="A939" s="8"/>
      <c r="B939" s="3" t="s">
        <v>1545</v>
      </c>
      <c r="C939" s="3" t="s">
        <v>7518</v>
      </c>
      <c r="D939" s="7" t="s">
        <v>7556</v>
      </c>
      <c r="E939" s="3" t="s">
        <v>1547</v>
      </c>
      <c r="F939" s="3" t="s">
        <v>3104</v>
      </c>
      <c r="G939" s="3"/>
      <c r="J939" s="3" t="s">
        <v>965</v>
      </c>
      <c r="K939" s="3" t="s">
        <v>1308</v>
      </c>
      <c r="L939" s="3" t="s">
        <v>3841</v>
      </c>
      <c r="M939" s="3" t="s">
        <v>11362</v>
      </c>
    </row>
    <row r="940" spans="1:13">
      <c r="A940" s="8"/>
      <c r="B940" s="3" t="s">
        <v>1545</v>
      </c>
      <c r="C940" s="3" t="s">
        <v>1546</v>
      </c>
      <c r="D940" s="7" t="s">
        <v>7512</v>
      </c>
      <c r="E940" s="3" t="s">
        <v>1547</v>
      </c>
      <c r="F940" s="3" t="s">
        <v>3104</v>
      </c>
      <c r="G940" s="3"/>
      <c r="J940" s="3" t="s">
        <v>965</v>
      </c>
      <c r="K940" s="3" t="s">
        <v>1308</v>
      </c>
      <c r="L940" s="3" t="s">
        <v>3841</v>
      </c>
      <c r="M940" s="3" t="s">
        <v>11363</v>
      </c>
    </row>
    <row r="941" spans="1:13">
      <c r="A941" s="8"/>
      <c r="B941" s="3" t="s">
        <v>3081</v>
      </c>
      <c r="C941" s="3" t="s">
        <v>1415</v>
      </c>
      <c r="D941" s="7" t="s">
        <v>4452</v>
      </c>
      <c r="E941" s="3" t="s">
        <v>103</v>
      </c>
      <c r="F941" s="11" t="s">
        <v>3058</v>
      </c>
      <c r="G941" s="3"/>
      <c r="J941" s="3" t="s">
        <v>965</v>
      </c>
      <c r="K941" s="3" t="s">
        <v>1308</v>
      </c>
      <c r="L941" s="3" t="s">
        <v>3841</v>
      </c>
      <c r="M941" s="3" t="s">
        <v>8481</v>
      </c>
    </row>
    <row r="942" spans="1:13">
      <c r="A942" s="8"/>
      <c r="C942" s="3" t="s">
        <v>7561</v>
      </c>
      <c r="D942" s="7" t="s">
        <v>7661</v>
      </c>
      <c r="E942" s="3" t="s">
        <v>103</v>
      </c>
      <c r="F942" s="3" t="s">
        <v>102</v>
      </c>
      <c r="G942" s="3"/>
      <c r="J942" s="3" t="s">
        <v>965</v>
      </c>
      <c r="K942" s="3" t="s">
        <v>1308</v>
      </c>
      <c r="L942" s="3" t="s">
        <v>3841</v>
      </c>
      <c r="M942" s="3" t="s">
        <v>8482</v>
      </c>
    </row>
    <row r="943" spans="1:13">
      <c r="A943" s="8"/>
      <c r="C943" s="3" t="s">
        <v>7562</v>
      </c>
      <c r="D943" s="7" t="s">
        <v>7662</v>
      </c>
      <c r="E943" s="3" t="s">
        <v>103</v>
      </c>
      <c r="F943" s="3" t="s">
        <v>102</v>
      </c>
      <c r="G943" s="3"/>
      <c r="J943" s="3" t="s">
        <v>965</v>
      </c>
      <c r="K943" s="3" t="s">
        <v>1308</v>
      </c>
      <c r="L943" s="3" t="s">
        <v>3841</v>
      </c>
      <c r="M943" s="3" t="s">
        <v>8483</v>
      </c>
    </row>
    <row r="944" spans="1:13">
      <c r="A944" s="8"/>
      <c r="B944" s="3" t="s">
        <v>7571</v>
      </c>
      <c r="C944" s="3" t="s">
        <v>7570</v>
      </c>
      <c r="D944" s="7" t="s">
        <v>7671</v>
      </c>
      <c r="E944" s="3" t="s">
        <v>3139</v>
      </c>
      <c r="G944" s="3"/>
      <c r="J944" s="3" t="s">
        <v>965</v>
      </c>
      <c r="K944" s="3" t="s">
        <v>1308</v>
      </c>
      <c r="L944" s="3" t="s">
        <v>3841</v>
      </c>
      <c r="M944" s="3" t="s">
        <v>8509</v>
      </c>
    </row>
    <row r="945" spans="1:13">
      <c r="A945" s="8"/>
      <c r="C945" s="3" t="s">
        <v>7570</v>
      </c>
      <c r="D945" s="7" t="s">
        <v>7674</v>
      </c>
      <c r="E945" s="12" t="s">
        <v>3139</v>
      </c>
      <c r="G945" s="3"/>
      <c r="J945" s="3" t="s">
        <v>965</v>
      </c>
      <c r="K945" s="3" t="s">
        <v>1308</v>
      </c>
      <c r="L945" s="3" t="s">
        <v>3841</v>
      </c>
      <c r="M945" s="3" t="s">
        <v>8510</v>
      </c>
    </row>
    <row r="946" spans="1:13">
      <c r="A946" s="8"/>
      <c r="B946" s="3" t="s">
        <v>7572</v>
      </c>
      <c r="C946" s="3" t="s">
        <v>7573</v>
      </c>
      <c r="D946" s="7" t="s">
        <v>7670</v>
      </c>
      <c r="E946" s="3" t="s">
        <v>7574</v>
      </c>
      <c r="G946" s="3"/>
      <c r="J946" s="3" t="s">
        <v>965</v>
      </c>
      <c r="K946" s="3" t="s">
        <v>1308</v>
      </c>
      <c r="L946" s="3" t="s">
        <v>3841</v>
      </c>
      <c r="M946" s="3" t="s">
        <v>8526</v>
      </c>
    </row>
    <row r="947" spans="1:13">
      <c r="A947" s="8"/>
      <c r="C947" s="3" t="s">
        <v>7573</v>
      </c>
      <c r="D947" s="7" t="s">
        <v>7673</v>
      </c>
      <c r="E947" s="3" t="s">
        <v>7574</v>
      </c>
      <c r="G947" s="3"/>
      <c r="J947" s="3" t="s">
        <v>965</v>
      </c>
      <c r="K947" s="3" t="s">
        <v>1308</v>
      </c>
      <c r="L947" s="3" t="s">
        <v>3841</v>
      </c>
      <c r="M947" s="3" t="s">
        <v>8527</v>
      </c>
    </row>
    <row r="948" spans="1:13">
      <c r="A948" s="8"/>
      <c r="B948" s="3" t="s">
        <v>7582</v>
      </c>
      <c r="C948" s="3" t="s">
        <v>12454</v>
      </c>
      <c r="D948" s="7" t="s">
        <v>7677</v>
      </c>
      <c r="E948" s="3" t="s">
        <v>1811</v>
      </c>
      <c r="G948" s="3"/>
      <c r="J948" s="3" t="s">
        <v>965</v>
      </c>
      <c r="K948" s="3" t="s">
        <v>1308</v>
      </c>
      <c r="L948" s="3" t="s">
        <v>3841</v>
      </c>
      <c r="M948" s="3" t="s">
        <v>8570</v>
      </c>
    </row>
    <row r="949" spans="1:13">
      <c r="A949" s="8"/>
      <c r="B949" s="3" t="s">
        <v>1809</v>
      </c>
      <c r="C949" s="3" t="s">
        <v>7564</v>
      </c>
      <c r="D949" s="7" t="s">
        <v>7689</v>
      </c>
      <c r="E949" s="3" t="s">
        <v>1811</v>
      </c>
      <c r="F949" s="3" t="s">
        <v>7552</v>
      </c>
      <c r="G949" s="3"/>
      <c r="J949" s="3" t="s">
        <v>965</v>
      </c>
      <c r="K949" s="3" t="s">
        <v>1308</v>
      </c>
      <c r="L949" s="3" t="s">
        <v>3841</v>
      </c>
      <c r="M949" s="3" t="s">
        <v>11379</v>
      </c>
    </row>
    <row r="950" spans="1:13">
      <c r="A950" s="8"/>
      <c r="B950" s="3" t="s">
        <v>1809</v>
      </c>
      <c r="C950" s="3" t="s">
        <v>1810</v>
      </c>
      <c r="D950" s="7" t="s">
        <v>4449</v>
      </c>
      <c r="E950" s="3" t="s">
        <v>1811</v>
      </c>
      <c r="F950" s="3" t="s">
        <v>3046</v>
      </c>
      <c r="G950" s="3"/>
      <c r="J950" s="3" t="s">
        <v>965</v>
      </c>
      <c r="K950" s="3" t="s">
        <v>1308</v>
      </c>
      <c r="L950" s="3" t="s">
        <v>3841</v>
      </c>
      <c r="M950" s="3" t="s">
        <v>8571</v>
      </c>
    </row>
    <row r="951" spans="1:13">
      <c r="A951" s="8"/>
      <c r="B951" s="3" t="s">
        <v>1812</v>
      </c>
      <c r="C951" s="3" t="s">
        <v>7565</v>
      </c>
      <c r="D951" s="7" t="s">
        <v>7688</v>
      </c>
      <c r="E951" s="3" t="s">
        <v>1811</v>
      </c>
      <c r="F951" s="3" t="s">
        <v>7552</v>
      </c>
      <c r="G951" s="3"/>
      <c r="J951" s="3" t="s">
        <v>965</v>
      </c>
      <c r="K951" s="3" t="s">
        <v>1308</v>
      </c>
      <c r="L951" s="3" t="s">
        <v>3841</v>
      </c>
      <c r="M951" s="3" t="s">
        <v>8572</v>
      </c>
    </row>
    <row r="952" spans="1:13">
      <c r="A952" s="8"/>
      <c r="B952" s="3" t="s">
        <v>7692</v>
      </c>
      <c r="C952" s="3" t="s">
        <v>7566</v>
      </c>
      <c r="D952" s="7" t="s">
        <v>7690</v>
      </c>
      <c r="E952" s="3" t="s">
        <v>1811</v>
      </c>
      <c r="F952" s="3" t="s">
        <v>7552</v>
      </c>
      <c r="G952" s="3"/>
      <c r="J952" s="3" t="s">
        <v>965</v>
      </c>
      <c r="K952" s="3" t="s">
        <v>1308</v>
      </c>
      <c r="L952" s="3" t="s">
        <v>3841</v>
      </c>
      <c r="M952" s="3" t="s">
        <v>8573</v>
      </c>
    </row>
    <row r="953" spans="1:13">
      <c r="A953" s="8"/>
      <c r="B953" s="3" t="s">
        <v>1815</v>
      </c>
      <c r="C953" s="3" t="s">
        <v>7567</v>
      </c>
      <c r="D953" s="7" t="s">
        <v>7691</v>
      </c>
      <c r="E953" s="3" t="s">
        <v>1811</v>
      </c>
      <c r="F953" s="3" t="s">
        <v>7552</v>
      </c>
      <c r="G953" s="3"/>
      <c r="J953" s="3" t="s">
        <v>965</v>
      </c>
      <c r="K953" s="3" t="s">
        <v>1308</v>
      </c>
      <c r="L953" s="3" t="s">
        <v>3841</v>
      </c>
      <c r="M953" s="3" t="s">
        <v>8574</v>
      </c>
    </row>
    <row r="954" spans="1:13">
      <c r="A954" s="8"/>
      <c r="C954" s="3" t="s">
        <v>7566</v>
      </c>
      <c r="D954" s="7" t="s">
        <v>7693</v>
      </c>
      <c r="E954" s="3" t="s">
        <v>1811</v>
      </c>
      <c r="F954" s="3" t="s">
        <v>7552</v>
      </c>
      <c r="G954" s="3"/>
      <c r="J954" s="3" t="s">
        <v>965</v>
      </c>
      <c r="K954" s="3" t="s">
        <v>1308</v>
      </c>
      <c r="L954" s="3" t="s">
        <v>3841</v>
      </c>
      <c r="M954" s="3" t="s">
        <v>8575</v>
      </c>
    </row>
    <row r="955" spans="1:13">
      <c r="A955" s="8"/>
      <c r="C955" s="3" t="s">
        <v>7567</v>
      </c>
      <c r="D955" s="7" t="s">
        <v>7694</v>
      </c>
      <c r="E955" s="3" t="s">
        <v>1811</v>
      </c>
      <c r="F955" s="3" t="s">
        <v>7552</v>
      </c>
      <c r="G955" s="3"/>
      <c r="J955" s="3" t="s">
        <v>965</v>
      </c>
      <c r="K955" s="3" t="s">
        <v>1308</v>
      </c>
      <c r="L955" s="3" t="s">
        <v>3841</v>
      </c>
      <c r="M955" s="3" t="s">
        <v>8576</v>
      </c>
    </row>
    <row r="956" spans="1:13">
      <c r="A956" s="8"/>
      <c r="C956" s="3" t="s">
        <v>7564</v>
      </c>
      <c r="D956" s="7" t="s">
        <v>7695</v>
      </c>
      <c r="E956" s="3" t="s">
        <v>1811</v>
      </c>
      <c r="F956" s="3" t="s">
        <v>7552</v>
      </c>
      <c r="G956" s="3"/>
      <c r="J956" s="3" t="s">
        <v>965</v>
      </c>
      <c r="K956" s="3" t="s">
        <v>1308</v>
      </c>
      <c r="L956" s="3" t="s">
        <v>3841</v>
      </c>
      <c r="M956" s="3" t="s">
        <v>12656</v>
      </c>
    </row>
    <row r="957" spans="1:13">
      <c r="A957" s="8"/>
      <c r="C957" s="3" t="s">
        <v>7565</v>
      </c>
      <c r="D957" s="7" t="s">
        <v>7696</v>
      </c>
      <c r="E957" s="3" t="s">
        <v>1811</v>
      </c>
      <c r="F957" s="3" t="s">
        <v>7552</v>
      </c>
      <c r="G957" s="3"/>
      <c r="J957" s="3" t="s">
        <v>965</v>
      </c>
      <c r="K957" s="3" t="s">
        <v>1308</v>
      </c>
      <c r="L957" s="3" t="s">
        <v>3841</v>
      </c>
      <c r="M957" s="3" t="s">
        <v>8577</v>
      </c>
    </row>
    <row r="958" spans="1:13">
      <c r="A958" s="8"/>
      <c r="B958" s="3" t="s">
        <v>20</v>
      </c>
      <c r="C958" s="3" t="s">
        <v>1307</v>
      </c>
      <c r="D958" s="7" t="s">
        <v>7554</v>
      </c>
      <c r="E958" s="3" t="s">
        <v>21</v>
      </c>
      <c r="F958" s="3" t="s">
        <v>1953</v>
      </c>
      <c r="G958" s="3"/>
      <c r="J958" s="3" t="s">
        <v>965</v>
      </c>
      <c r="K958" s="3" t="s">
        <v>1308</v>
      </c>
      <c r="L958" s="3" t="s">
        <v>3841</v>
      </c>
      <c r="M958" s="3" t="s">
        <v>12664</v>
      </c>
    </row>
    <row r="959" spans="1:13">
      <c r="A959" s="8"/>
      <c r="B959" s="3" t="s">
        <v>20</v>
      </c>
      <c r="C959" s="3" t="s">
        <v>1307</v>
      </c>
      <c r="D959" s="7" t="s">
        <v>7555</v>
      </c>
      <c r="E959" s="3" t="s">
        <v>21</v>
      </c>
      <c r="F959" s="3" t="s">
        <v>1953</v>
      </c>
      <c r="G959" s="3"/>
      <c r="J959" s="3" t="s">
        <v>965</v>
      </c>
      <c r="K959" s="3" t="s">
        <v>1308</v>
      </c>
      <c r="L959" s="3" t="s">
        <v>3841</v>
      </c>
      <c r="M959" s="3" t="s">
        <v>12665</v>
      </c>
    </row>
    <row r="960" spans="1:13">
      <c r="A960" s="8"/>
      <c r="B960" s="3" t="s">
        <v>364</v>
      </c>
      <c r="C960" s="3" t="s">
        <v>1335</v>
      </c>
      <c r="D960" s="7" t="s">
        <v>4446</v>
      </c>
      <c r="E960" s="3" t="s">
        <v>365</v>
      </c>
      <c r="F960" s="3" t="s">
        <v>363</v>
      </c>
      <c r="G960" s="3"/>
      <c r="J960" s="3" t="s">
        <v>965</v>
      </c>
      <c r="K960" s="3" t="s">
        <v>1308</v>
      </c>
      <c r="L960" s="3" t="s">
        <v>3841</v>
      </c>
      <c r="M960" s="3" t="s">
        <v>8650</v>
      </c>
    </row>
    <row r="961" spans="1:13">
      <c r="A961" s="8"/>
      <c r="B961" s="3" t="s">
        <v>355</v>
      </c>
      <c r="C961" s="3" t="s">
        <v>1405</v>
      </c>
      <c r="D961" s="7" t="s">
        <v>4447</v>
      </c>
      <c r="E961" s="3" t="s">
        <v>354</v>
      </c>
      <c r="F961" s="3" t="s">
        <v>353</v>
      </c>
      <c r="G961" s="3"/>
      <c r="J961" s="3" t="s">
        <v>965</v>
      </c>
      <c r="K961" s="3" t="s">
        <v>1308</v>
      </c>
      <c r="L961" s="3" t="s">
        <v>3841</v>
      </c>
      <c r="M961" s="3" t="s">
        <v>8762</v>
      </c>
    </row>
    <row r="962" spans="1:13">
      <c r="A962" s="8"/>
      <c r="C962" s="3" t="s">
        <v>7558</v>
      </c>
      <c r="D962" s="7" t="s">
        <v>7557</v>
      </c>
      <c r="E962" s="3" t="s">
        <v>354</v>
      </c>
      <c r="F962" s="3" t="s">
        <v>353</v>
      </c>
      <c r="G962" s="3"/>
      <c r="J962" s="3" t="s">
        <v>965</v>
      </c>
      <c r="K962" s="3" t="s">
        <v>1308</v>
      </c>
      <c r="L962" s="3" t="s">
        <v>3841</v>
      </c>
      <c r="M962" s="3" t="s">
        <v>8763</v>
      </c>
    </row>
    <row r="963" spans="1:13">
      <c r="A963" s="8"/>
      <c r="C963" s="3" t="s">
        <v>7559</v>
      </c>
      <c r="D963" s="7" t="s">
        <v>7560</v>
      </c>
      <c r="E963" s="3" t="s">
        <v>354</v>
      </c>
      <c r="F963" s="3" t="s">
        <v>353</v>
      </c>
      <c r="G963" s="3"/>
      <c r="J963" s="3" t="s">
        <v>965</v>
      </c>
      <c r="K963" s="3" t="s">
        <v>1308</v>
      </c>
      <c r="L963" s="3" t="s">
        <v>3841</v>
      </c>
      <c r="M963" s="3" t="s">
        <v>8764</v>
      </c>
    </row>
    <row r="964" spans="1:13">
      <c r="A964" s="8"/>
      <c r="C964" s="3" t="s">
        <v>7563</v>
      </c>
      <c r="D964" s="7" t="s">
        <v>7663</v>
      </c>
      <c r="E964" s="3" t="s">
        <v>354</v>
      </c>
      <c r="F964" s="3" t="s">
        <v>353</v>
      </c>
      <c r="G964" s="3"/>
      <c r="J964" s="3" t="s">
        <v>965</v>
      </c>
      <c r="K964" s="3" t="s">
        <v>1308</v>
      </c>
      <c r="L964" s="3" t="s">
        <v>3841</v>
      </c>
      <c r="M964" s="3" t="s">
        <v>8765</v>
      </c>
    </row>
    <row r="965" spans="1:13">
      <c r="A965" s="8"/>
      <c r="C965" s="3" t="s">
        <v>7563</v>
      </c>
      <c r="D965" s="7" t="s">
        <v>7664</v>
      </c>
      <c r="E965" s="3" t="s">
        <v>354</v>
      </c>
      <c r="F965" s="11" t="s">
        <v>353</v>
      </c>
      <c r="G965" s="3"/>
      <c r="J965" s="3" t="s">
        <v>965</v>
      </c>
      <c r="K965" s="3" t="s">
        <v>1308</v>
      </c>
      <c r="L965" s="3" t="s">
        <v>3841</v>
      </c>
      <c r="M965" s="3" t="s">
        <v>8766</v>
      </c>
    </row>
    <row r="966" spans="1:13">
      <c r="A966" s="8"/>
      <c r="B966" s="3" t="s">
        <v>7513</v>
      </c>
      <c r="C966" s="3" t="s">
        <v>7514</v>
      </c>
      <c r="D966" s="7" t="s">
        <v>7517</v>
      </c>
      <c r="E966" s="3" t="s">
        <v>7515</v>
      </c>
      <c r="F966" s="3" t="s">
        <v>7516</v>
      </c>
      <c r="G966" s="3"/>
      <c r="J966" s="3" t="s">
        <v>965</v>
      </c>
      <c r="K966" s="3" t="s">
        <v>1308</v>
      </c>
      <c r="L966" s="3" t="s">
        <v>3841</v>
      </c>
      <c r="M966" s="3" t="s">
        <v>12680</v>
      </c>
    </row>
    <row r="967" spans="1:13">
      <c r="A967" s="8"/>
      <c r="B967" s="3" t="s">
        <v>7580</v>
      </c>
      <c r="C967" s="3" t="s">
        <v>12455</v>
      </c>
      <c r="D967" s="7" t="s">
        <v>7676</v>
      </c>
      <c r="E967" s="3" t="s">
        <v>7581</v>
      </c>
      <c r="G967" s="3"/>
      <c r="J967" s="3" t="s">
        <v>965</v>
      </c>
      <c r="K967" s="3" t="s">
        <v>1308</v>
      </c>
      <c r="L967" s="3" t="s">
        <v>3841</v>
      </c>
      <c r="M967" s="3" t="s">
        <v>8833</v>
      </c>
    </row>
    <row r="968" spans="1:13">
      <c r="A968" s="8"/>
      <c r="B968" s="3" t="s">
        <v>7588</v>
      </c>
      <c r="C968" s="3" t="s">
        <v>7589</v>
      </c>
      <c r="D968" s="7" t="s">
        <v>7680</v>
      </c>
      <c r="E968" s="3" t="s">
        <v>7590</v>
      </c>
      <c r="G968" s="3"/>
      <c r="J968" s="3" t="s">
        <v>965</v>
      </c>
      <c r="K968" s="3" t="s">
        <v>1308</v>
      </c>
      <c r="L968" s="3" t="s">
        <v>3841</v>
      </c>
      <c r="M968" s="3" t="s">
        <v>8834</v>
      </c>
    </row>
    <row r="969" spans="1:13">
      <c r="A969" s="8"/>
      <c r="B969" s="3" t="s">
        <v>1815</v>
      </c>
      <c r="C969" s="3" t="s">
        <v>1816</v>
      </c>
      <c r="D969" s="7" t="s">
        <v>4451</v>
      </c>
      <c r="E969" s="3" t="s">
        <v>1817</v>
      </c>
      <c r="F969" s="3" t="s">
        <v>3300</v>
      </c>
      <c r="G969" s="3"/>
      <c r="J969" s="3" t="s">
        <v>3851</v>
      </c>
      <c r="K969" s="3" t="s">
        <v>1308</v>
      </c>
      <c r="L969" s="3" t="s">
        <v>3841</v>
      </c>
      <c r="M969" s="3" t="s">
        <v>12692</v>
      </c>
    </row>
    <row r="970" spans="1:13">
      <c r="A970" s="8"/>
      <c r="B970" s="3" t="s">
        <v>7585</v>
      </c>
      <c r="C970" s="3" t="s">
        <v>7587</v>
      </c>
      <c r="D970" s="7" t="s">
        <v>7679</v>
      </c>
      <c r="E970" s="3" t="s">
        <v>7586</v>
      </c>
      <c r="G970" s="3"/>
      <c r="J970" s="3" t="s">
        <v>965</v>
      </c>
      <c r="K970" s="3" t="s">
        <v>1308</v>
      </c>
      <c r="L970" s="3" t="s">
        <v>3841</v>
      </c>
      <c r="M970" s="3" t="s">
        <v>8892</v>
      </c>
    </row>
    <row r="971" spans="1:13">
      <c r="A971" s="8"/>
      <c r="B971" s="3" t="s">
        <v>7583</v>
      </c>
      <c r="C971" s="3" t="s">
        <v>12453</v>
      </c>
      <c r="D971" s="7" t="s">
        <v>7678</v>
      </c>
      <c r="E971" s="3" t="s">
        <v>7584</v>
      </c>
      <c r="G971" s="3"/>
      <c r="J971" s="3" t="s">
        <v>965</v>
      </c>
      <c r="K971" s="3" t="s">
        <v>1308</v>
      </c>
      <c r="L971" s="3" t="s">
        <v>3841</v>
      </c>
      <c r="M971" s="3" t="s">
        <v>8902</v>
      </c>
    </row>
    <row r="972" spans="1:13">
      <c r="A972" s="8"/>
      <c r="B972" s="3" t="s">
        <v>1812</v>
      </c>
      <c r="C972" s="3" t="s">
        <v>1813</v>
      </c>
      <c r="D972" s="7" t="s">
        <v>4450</v>
      </c>
      <c r="E972" s="3" t="s">
        <v>1814</v>
      </c>
      <c r="F972" s="4" t="s">
        <v>3944</v>
      </c>
      <c r="G972" s="3"/>
      <c r="J972" s="3" t="s">
        <v>3851</v>
      </c>
      <c r="K972" s="3" t="s">
        <v>1308</v>
      </c>
      <c r="L972" s="3" t="s">
        <v>3841</v>
      </c>
      <c r="M972" s="3" t="s">
        <v>8933</v>
      </c>
    </row>
    <row r="973" spans="1:13">
      <c r="A973" s="8"/>
      <c r="C973" s="3" t="s">
        <v>7568</v>
      </c>
      <c r="D973" s="7" t="s">
        <v>7667</v>
      </c>
      <c r="E973" s="3" t="s">
        <v>1814</v>
      </c>
      <c r="F973" s="3" t="s">
        <v>3944</v>
      </c>
      <c r="G973" s="3"/>
      <c r="J973" s="3" t="s">
        <v>965</v>
      </c>
      <c r="K973" s="3" t="s">
        <v>1308</v>
      </c>
      <c r="L973" s="3" t="s">
        <v>3841</v>
      </c>
      <c r="M973" s="3" t="s">
        <v>8934</v>
      </c>
    </row>
    <row r="974" spans="1:13">
      <c r="A974" s="8"/>
      <c r="C974" s="3" t="s">
        <v>7569</v>
      </c>
      <c r="D974" s="7" t="s">
        <v>7668</v>
      </c>
      <c r="E974" s="3" t="s">
        <v>1814</v>
      </c>
      <c r="F974" s="3" t="s">
        <v>3944</v>
      </c>
      <c r="G974" s="3"/>
      <c r="J974" s="3" t="s">
        <v>965</v>
      </c>
      <c r="K974" s="3" t="s">
        <v>1308</v>
      </c>
      <c r="L974" s="3" t="s">
        <v>3841</v>
      </c>
      <c r="M974" s="3" t="s">
        <v>8935</v>
      </c>
    </row>
    <row r="975" spans="1:13">
      <c r="A975" s="8"/>
      <c r="C975" s="3" t="s">
        <v>7568</v>
      </c>
      <c r="D975" s="7" t="s">
        <v>7665</v>
      </c>
      <c r="E975" s="3" t="s">
        <v>1814</v>
      </c>
      <c r="F975" s="3" t="s">
        <v>3944</v>
      </c>
      <c r="G975" s="3"/>
      <c r="J975" s="3" t="s">
        <v>965</v>
      </c>
      <c r="K975" s="3" t="s">
        <v>1308</v>
      </c>
      <c r="L975" s="3" t="s">
        <v>3841</v>
      </c>
      <c r="M975" s="3" t="s">
        <v>8936</v>
      </c>
    </row>
    <row r="976" spans="1:13">
      <c r="A976" s="8"/>
      <c r="C976" s="3" t="s">
        <v>7569</v>
      </c>
      <c r="D976" s="7" t="s">
        <v>7666</v>
      </c>
      <c r="E976" s="3" t="s">
        <v>1814</v>
      </c>
      <c r="F976" s="3" t="s">
        <v>3944</v>
      </c>
      <c r="G976" s="3"/>
      <c r="J976" s="3" t="s">
        <v>965</v>
      </c>
      <c r="K976" s="3" t="s">
        <v>1308</v>
      </c>
      <c r="L976" s="3" t="s">
        <v>3841</v>
      </c>
      <c r="M976" s="3" t="s">
        <v>8937</v>
      </c>
    </row>
    <row r="977" spans="1:13">
      <c r="A977" s="8"/>
      <c r="B977" s="3" t="s">
        <v>831</v>
      </c>
      <c r="C977" s="3" t="s">
        <v>7575</v>
      </c>
      <c r="D977" s="7" t="s">
        <v>7669</v>
      </c>
      <c r="E977" s="3" t="s">
        <v>1808</v>
      </c>
      <c r="F977" s="3" t="s">
        <v>830</v>
      </c>
      <c r="G977" s="3"/>
      <c r="J977" s="3" t="s">
        <v>965</v>
      </c>
      <c r="K977" s="3" t="s">
        <v>1308</v>
      </c>
      <c r="L977" s="3" t="s">
        <v>3841</v>
      </c>
      <c r="M977" s="3" t="s">
        <v>9000</v>
      </c>
    </row>
    <row r="978" spans="1:13">
      <c r="A978" s="8"/>
      <c r="C978" s="3" t="s">
        <v>7576</v>
      </c>
      <c r="D978" s="7" t="s">
        <v>7672</v>
      </c>
      <c r="E978" s="3" t="s">
        <v>1808</v>
      </c>
      <c r="F978" s="3" t="s">
        <v>830</v>
      </c>
      <c r="G978" s="3"/>
      <c r="J978" s="3" t="s">
        <v>965</v>
      </c>
      <c r="K978" s="3" t="s">
        <v>1308</v>
      </c>
      <c r="L978" s="3" t="s">
        <v>3841</v>
      </c>
      <c r="M978" s="3" t="s">
        <v>9001</v>
      </c>
    </row>
    <row r="979" spans="1:13">
      <c r="A979" s="8"/>
      <c r="B979" s="3" t="s">
        <v>7577</v>
      </c>
      <c r="C979" s="3" t="s">
        <v>7579</v>
      </c>
      <c r="D979" s="7" t="s">
        <v>7675</v>
      </c>
      <c r="E979" s="3" t="s">
        <v>7578</v>
      </c>
      <c r="G979" s="3"/>
      <c r="J979" s="3" t="s">
        <v>965</v>
      </c>
      <c r="K979" s="3" t="s">
        <v>1308</v>
      </c>
      <c r="L979" s="3" t="s">
        <v>3841</v>
      </c>
      <c r="M979" s="3" t="s">
        <v>9049</v>
      </c>
    </row>
    <row r="980" spans="1:13">
      <c r="A980" s="8"/>
      <c r="B980" s="3" t="s">
        <v>12456</v>
      </c>
      <c r="C980" s="3" t="s">
        <v>12457</v>
      </c>
      <c r="D980" s="7" t="s">
        <v>4448</v>
      </c>
      <c r="E980" s="12"/>
      <c r="G980" s="3"/>
      <c r="J980" s="3" t="s">
        <v>965</v>
      </c>
      <c r="K980" s="3" t="s">
        <v>1308</v>
      </c>
      <c r="L980" s="3" t="s">
        <v>3841</v>
      </c>
      <c r="M980" s="3" t="s">
        <v>15574</v>
      </c>
    </row>
    <row r="981" spans="1:13">
      <c r="A981" s="8"/>
      <c r="B981" s="3" t="s">
        <v>748</v>
      </c>
      <c r="C981" s="3" t="s">
        <v>3382</v>
      </c>
      <c r="D981" s="7" t="s">
        <v>4466</v>
      </c>
      <c r="E981" s="3" t="s">
        <v>391</v>
      </c>
      <c r="F981" s="3" t="s">
        <v>747</v>
      </c>
      <c r="G981" s="3"/>
      <c r="H981" s="7"/>
      <c r="J981" s="3" t="s">
        <v>965</v>
      </c>
      <c r="K981" s="3" t="s">
        <v>1158</v>
      </c>
      <c r="L981" s="3" t="s">
        <v>3841</v>
      </c>
      <c r="M981" s="3" t="s">
        <v>11367</v>
      </c>
    </row>
    <row r="982" spans="1:13">
      <c r="A982" s="8"/>
      <c r="B982" s="3" t="s">
        <v>423</v>
      </c>
      <c r="C982" s="3" t="s">
        <v>3383</v>
      </c>
      <c r="D982" s="7" t="s">
        <v>4467</v>
      </c>
      <c r="E982" s="3" t="s">
        <v>422</v>
      </c>
      <c r="F982" s="3" t="s">
        <v>421</v>
      </c>
      <c r="G982" s="3"/>
      <c r="J982" s="3" t="s">
        <v>965</v>
      </c>
      <c r="K982" s="3" t="s">
        <v>1158</v>
      </c>
      <c r="L982" s="3" t="s">
        <v>3841</v>
      </c>
      <c r="M982" s="3" t="s">
        <v>8418</v>
      </c>
    </row>
    <row r="983" spans="1:13">
      <c r="A983" s="8"/>
      <c r="B983" s="3" t="s">
        <v>304</v>
      </c>
      <c r="C983" s="3" t="s">
        <v>1789</v>
      </c>
      <c r="D983" s="7" t="s">
        <v>4464</v>
      </c>
      <c r="E983" s="3" t="s">
        <v>303</v>
      </c>
      <c r="F983" s="3" t="s">
        <v>7927</v>
      </c>
      <c r="G983" s="3"/>
      <c r="J983" s="3" t="s">
        <v>965</v>
      </c>
      <c r="K983" s="3" t="s">
        <v>1158</v>
      </c>
      <c r="L983" s="3" t="s">
        <v>3841</v>
      </c>
      <c r="M983" s="3" t="s">
        <v>12500</v>
      </c>
    </row>
    <row r="984" spans="1:13">
      <c r="A984" s="8"/>
      <c r="B984" s="3" t="s">
        <v>392</v>
      </c>
      <c r="C984" s="3" t="s">
        <v>3385</v>
      </c>
      <c r="D984" s="7" t="s">
        <v>4469</v>
      </c>
      <c r="E984" s="3" t="s">
        <v>390</v>
      </c>
      <c r="F984" s="3" t="s">
        <v>389</v>
      </c>
      <c r="G984" s="3"/>
      <c r="I984" s="10"/>
      <c r="J984" s="3" t="s">
        <v>965</v>
      </c>
      <c r="K984" s="3" t="s">
        <v>1158</v>
      </c>
      <c r="L984" s="3" t="s">
        <v>3841</v>
      </c>
      <c r="M984" s="3" t="s">
        <v>12501</v>
      </c>
    </row>
    <row r="985" spans="1:13">
      <c r="A985" s="8"/>
      <c r="B985" s="3" t="s">
        <v>11499</v>
      </c>
      <c r="C985" s="3" t="s">
        <v>11497</v>
      </c>
      <c r="D985" s="7" t="s">
        <v>11500</v>
      </c>
      <c r="E985" s="3" t="s">
        <v>11498</v>
      </c>
      <c r="F985" s="3" t="s">
        <v>3059</v>
      </c>
      <c r="G985" s="3"/>
      <c r="I985" s="10"/>
      <c r="J985" s="3" t="s">
        <v>965</v>
      </c>
      <c r="K985" s="3" t="s">
        <v>1158</v>
      </c>
      <c r="L985" s="3" t="s">
        <v>3841</v>
      </c>
      <c r="M985" s="3" t="s">
        <v>12503</v>
      </c>
    </row>
    <row r="986" spans="1:13">
      <c r="A986" s="8"/>
      <c r="B986" s="3" t="s">
        <v>1598</v>
      </c>
      <c r="C986" s="3" t="s">
        <v>1599</v>
      </c>
      <c r="D986" s="7" t="s">
        <v>4463</v>
      </c>
      <c r="E986" s="3" t="s">
        <v>1600</v>
      </c>
      <c r="F986" s="3" t="s">
        <v>3184</v>
      </c>
      <c r="G986" s="3"/>
      <c r="J986" s="3" t="s">
        <v>965</v>
      </c>
      <c r="K986" s="3" t="s">
        <v>1158</v>
      </c>
      <c r="L986" s="3" t="s">
        <v>3841</v>
      </c>
      <c r="M986" s="3" t="s">
        <v>12513</v>
      </c>
    </row>
    <row r="987" spans="1:13">
      <c r="A987" s="8"/>
      <c r="B987" s="3" t="s">
        <v>380</v>
      </c>
      <c r="C987" s="3" t="s">
        <v>1541</v>
      </c>
      <c r="D987" s="7" t="s">
        <v>4462</v>
      </c>
      <c r="E987" s="3" t="s">
        <v>379</v>
      </c>
      <c r="F987" s="3" t="s">
        <v>7625</v>
      </c>
      <c r="G987" s="9"/>
      <c r="J987" s="3" t="s">
        <v>965</v>
      </c>
      <c r="K987" s="3" t="s">
        <v>1158</v>
      </c>
      <c r="L987" s="3" t="s">
        <v>3841</v>
      </c>
      <c r="M987" s="3" t="s">
        <v>12514</v>
      </c>
    </row>
    <row r="988" spans="1:13">
      <c r="A988" s="8"/>
      <c r="B988" s="3" t="s">
        <v>1326</v>
      </c>
      <c r="C988" s="3" t="s">
        <v>1327</v>
      </c>
      <c r="D988" s="7" t="s">
        <v>4459</v>
      </c>
      <c r="E988" s="3" t="s">
        <v>1328</v>
      </c>
      <c r="G988" s="3"/>
      <c r="J988" s="3" t="s">
        <v>965</v>
      </c>
      <c r="K988" s="3" t="s">
        <v>1158</v>
      </c>
      <c r="L988" s="3" t="s">
        <v>3841</v>
      </c>
      <c r="M988" s="3" t="s">
        <v>8525</v>
      </c>
    </row>
    <row r="989" spans="1:13">
      <c r="A989" s="8"/>
      <c r="B989" s="3" t="s">
        <v>226</v>
      </c>
      <c r="C989" s="3" t="s">
        <v>1788</v>
      </c>
      <c r="D989" s="7" t="s">
        <v>7288</v>
      </c>
      <c r="E989" s="3" t="s">
        <v>227</v>
      </c>
      <c r="F989" s="3" t="s">
        <v>3312</v>
      </c>
      <c r="G989" s="3"/>
      <c r="J989" s="3" t="s">
        <v>965</v>
      </c>
      <c r="K989" s="3" t="s">
        <v>1158</v>
      </c>
      <c r="L989" s="3" t="s">
        <v>3841</v>
      </c>
      <c r="M989" s="3" t="s">
        <v>8531</v>
      </c>
    </row>
    <row r="990" spans="1:13">
      <c r="A990" s="8"/>
      <c r="B990" s="3" t="s">
        <v>1790</v>
      </c>
      <c r="C990" s="3" t="s">
        <v>11495</v>
      </c>
      <c r="D990" s="7" t="s">
        <v>11537</v>
      </c>
      <c r="E990" s="3" t="s">
        <v>1791</v>
      </c>
      <c r="F990" s="3" t="s">
        <v>11538</v>
      </c>
      <c r="G990" s="3"/>
      <c r="J990" s="3" t="s">
        <v>965</v>
      </c>
      <c r="K990" s="3" t="s">
        <v>1158</v>
      </c>
      <c r="L990" s="3" t="s">
        <v>3841</v>
      </c>
      <c r="M990" s="3" t="s">
        <v>8532</v>
      </c>
    </row>
    <row r="991" spans="1:13">
      <c r="A991" s="8"/>
      <c r="B991" s="3" t="s">
        <v>7631</v>
      </c>
      <c r="C991" s="3" t="s">
        <v>7632</v>
      </c>
      <c r="D991" s="7" t="s">
        <v>7686</v>
      </c>
      <c r="E991" s="3" t="s">
        <v>1955</v>
      </c>
      <c r="G991" s="9"/>
      <c r="J991" s="3" t="s">
        <v>965</v>
      </c>
      <c r="K991" s="3" t="s">
        <v>1158</v>
      </c>
      <c r="L991" s="3" t="s">
        <v>3841</v>
      </c>
      <c r="M991" s="3" t="s">
        <v>8533</v>
      </c>
    </row>
    <row r="992" spans="1:13">
      <c r="A992" s="8"/>
      <c r="B992" s="3" t="s">
        <v>7633</v>
      </c>
      <c r="C992" s="3" t="s">
        <v>12459</v>
      </c>
      <c r="D992" s="7" t="s">
        <v>7687</v>
      </c>
      <c r="E992" s="3" t="s">
        <v>1955</v>
      </c>
      <c r="G992" s="3"/>
      <c r="I992" s="10"/>
      <c r="J992" s="3" t="s">
        <v>965</v>
      </c>
      <c r="K992" s="3" t="s">
        <v>1158</v>
      </c>
      <c r="L992" s="3" t="s">
        <v>3841</v>
      </c>
      <c r="M992" s="3" t="s">
        <v>12523</v>
      </c>
    </row>
    <row r="993" spans="1:13">
      <c r="A993" s="8"/>
      <c r="B993" s="3" t="s">
        <v>1830</v>
      </c>
      <c r="C993" s="3" t="s">
        <v>11496</v>
      </c>
      <c r="D993" s="7" t="s">
        <v>4468</v>
      </c>
      <c r="E993" s="3" t="s">
        <v>7627</v>
      </c>
      <c r="F993" s="3" t="s">
        <v>3048</v>
      </c>
      <c r="G993" s="3"/>
      <c r="I993" s="10"/>
      <c r="J993" s="3" t="s">
        <v>965</v>
      </c>
      <c r="K993" s="3" t="s">
        <v>1158</v>
      </c>
      <c r="L993" s="3" t="s">
        <v>3841</v>
      </c>
      <c r="M993" s="3" t="s">
        <v>12534</v>
      </c>
    </row>
    <row r="994" spans="1:13">
      <c r="A994" s="8"/>
      <c r="B994" s="3" t="s">
        <v>1716</v>
      </c>
      <c r="C994" s="3" t="s">
        <v>1717</v>
      </c>
      <c r="D994" s="7" t="s">
        <v>11536</v>
      </c>
      <c r="E994" s="3" t="s">
        <v>1718</v>
      </c>
      <c r="F994" s="3" t="s">
        <v>3296</v>
      </c>
      <c r="G994" s="3"/>
      <c r="J994" s="3" t="s">
        <v>965</v>
      </c>
      <c r="K994" s="3" t="s">
        <v>1158</v>
      </c>
      <c r="L994" s="3" t="s">
        <v>3841</v>
      </c>
      <c r="M994" s="3" t="s">
        <v>12612</v>
      </c>
    </row>
    <row r="995" spans="1:13">
      <c r="A995" s="8"/>
      <c r="B995" s="3" t="s">
        <v>333</v>
      </c>
      <c r="C995" s="3" t="s">
        <v>1329</v>
      </c>
      <c r="D995" s="7" t="s">
        <v>4460</v>
      </c>
      <c r="E995" s="3" t="s">
        <v>334</v>
      </c>
      <c r="F995" s="3" t="s">
        <v>332</v>
      </c>
      <c r="G995" s="3"/>
      <c r="J995" s="3" t="s">
        <v>965</v>
      </c>
      <c r="K995" s="3" t="s">
        <v>1158</v>
      </c>
      <c r="L995" s="3" t="s">
        <v>3841</v>
      </c>
      <c r="M995" s="3" t="s">
        <v>8579</v>
      </c>
    </row>
    <row r="996" spans="1:13">
      <c r="A996" s="8"/>
      <c r="B996" s="3" t="s">
        <v>333</v>
      </c>
      <c r="C996" s="3" t="s">
        <v>1329</v>
      </c>
      <c r="D996" s="7" t="s">
        <v>7647</v>
      </c>
      <c r="E996" s="3" t="s">
        <v>334</v>
      </c>
      <c r="F996" s="3" t="s">
        <v>332</v>
      </c>
      <c r="G996" s="3"/>
      <c r="J996" s="3" t="s">
        <v>965</v>
      </c>
      <c r="K996" s="3" t="s">
        <v>1158</v>
      </c>
      <c r="L996" s="3" t="s">
        <v>3841</v>
      </c>
      <c r="M996" s="3" t="s">
        <v>11380</v>
      </c>
    </row>
    <row r="997" spans="1:13">
      <c r="A997" s="8"/>
      <c r="B997" s="3" t="s">
        <v>333</v>
      </c>
      <c r="C997" s="3" t="s">
        <v>1329</v>
      </c>
      <c r="D997" s="7" t="s">
        <v>7645</v>
      </c>
      <c r="E997" s="3" t="s">
        <v>334</v>
      </c>
      <c r="F997" s="3" t="s">
        <v>332</v>
      </c>
      <c r="G997" s="3"/>
      <c r="J997" s="3" t="s">
        <v>965</v>
      </c>
      <c r="K997" s="3" t="s">
        <v>1158</v>
      </c>
      <c r="L997" s="3" t="s">
        <v>3841</v>
      </c>
      <c r="M997" s="3" t="s">
        <v>8580</v>
      </c>
    </row>
    <row r="998" spans="1:13">
      <c r="A998" s="8"/>
      <c r="B998" s="3" t="s">
        <v>333</v>
      </c>
      <c r="C998" s="3" t="s">
        <v>1329</v>
      </c>
      <c r="D998" s="7" t="s">
        <v>7643</v>
      </c>
      <c r="E998" s="3" t="s">
        <v>334</v>
      </c>
      <c r="F998" s="3" t="s">
        <v>332</v>
      </c>
      <c r="G998" s="3"/>
      <c r="J998" s="3" t="s">
        <v>965</v>
      </c>
      <c r="K998" s="3" t="s">
        <v>1158</v>
      </c>
      <c r="L998" s="3" t="s">
        <v>3841</v>
      </c>
      <c r="M998" s="3" t="s">
        <v>8581</v>
      </c>
    </row>
    <row r="999" spans="1:13">
      <c r="A999" s="8"/>
      <c r="B999" s="3" t="s">
        <v>333</v>
      </c>
      <c r="C999" s="3" t="s">
        <v>1329</v>
      </c>
      <c r="D999" s="7" t="s">
        <v>7641</v>
      </c>
      <c r="E999" s="3" t="s">
        <v>334</v>
      </c>
      <c r="F999" s="3" t="s">
        <v>332</v>
      </c>
      <c r="G999" s="3"/>
      <c r="J999" s="3" t="s">
        <v>965</v>
      </c>
      <c r="K999" s="3" t="s">
        <v>1158</v>
      </c>
      <c r="L999" s="3" t="s">
        <v>3841</v>
      </c>
      <c r="M999" s="3" t="s">
        <v>8582</v>
      </c>
    </row>
    <row r="1000" spans="1:13">
      <c r="A1000" s="8"/>
      <c r="B1000" s="3" t="s">
        <v>333</v>
      </c>
      <c r="C1000" s="3" t="s">
        <v>1329</v>
      </c>
      <c r="D1000" s="7" t="s">
        <v>7639</v>
      </c>
      <c r="E1000" s="3" t="s">
        <v>334</v>
      </c>
      <c r="F1000" s="3" t="s">
        <v>332</v>
      </c>
      <c r="G1000" s="3"/>
      <c r="J1000" s="3" t="s">
        <v>965</v>
      </c>
      <c r="K1000" s="3" t="s">
        <v>1158</v>
      </c>
      <c r="L1000" s="3" t="s">
        <v>3841</v>
      </c>
      <c r="M1000" s="3" t="s">
        <v>12657</v>
      </c>
    </row>
    <row r="1001" spans="1:13">
      <c r="A1001" s="8"/>
      <c r="B1001" s="3" t="s">
        <v>167</v>
      </c>
      <c r="C1001" s="3" t="s">
        <v>1157</v>
      </c>
      <c r="D1001" s="7" t="s">
        <v>4458</v>
      </c>
      <c r="E1001" s="3" t="s">
        <v>168</v>
      </c>
      <c r="F1001" s="3" t="s">
        <v>166</v>
      </c>
      <c r="G1001" s="3"/>
      <c r="J1001" s="3" t="s">
        <v>965</v>
      </c>
      <c r="K1001" s="3" t="s">
        <v>1158</v>
      </c>
      <c r="L1001" s="3" t="s">
        <v>3841</v>
      </c>
      <c r="M1001" s="3" t="s">
        <v>8681</v>
      </c>
    </row>
    <row r="1002" spans="1:13">
      <c r="A1002" s="8"/>
      <c r="B1002" s="3" t="s">
        <v>169</v>
      </c>
      <c r="C1002" s="3" t="s">
        <v>1540</v>
      </c>
      <c r="D1002" s="7" t="s">
        <v>4461</v>
      </c>
      <c r="E1002" s="3" t="s">
        <v>168</v>
      </c>
      <c r="F1002" s="3" t="s">
        <v>166</v>
      </c>
      <c r="G1002" s="3"/>
      <c r="J1002" s="3" t="s">
        <v>965</v>
      </c>
      <c r="K1002" s="3" t="s">
        <v>1158</v>
      </c>
      <c r="L1002" s="3" t="s">
        <v>3841</v>
      </c>
      <c r="M1002" s="3" t="s">
        <v>8682</v>
      </c>
    </row>
    <row r="1003" spans="1:13">
      <c r="A1003" s="8"/>
      <c r="B1003" s="3" t="s">
        <v>7623</v>
      </c>
      <c r="C1003" s="3" t="s">
        <v>7624</v>
      </c>
      <c r="D1003" s="7" t="s">
        <v>7646</v>
      </c>
      <c r="E1003" s="3" t="s">
        <v>7622</v>
      </c>
      <c r="F1003" s="3" t="s">
        <v>7621</v>
      </c>
      <c r="G1003" s="3"/>
      <c r="J1003" s="3" t="s">
        <v>965</v>
      </c>
      <c r="K1003" s="3" t="s">
        <v>1158</v>
      </c>
      <c r="L1003" s="3" t="s">
        <v>3841</v>
      </c>
      <c r="M1003" s="3" t="s">
        <v>8843</v>
      </c>
    </row>
    <row r="1004" spans="1:13">
      <c r="A1004" s="8"/>
      <c r="B1004" s="3" t="s">
        <v>7623</v>
      </c>
      <c r="C1004" s="3" t="s">
        <v>7624</v>
      </c>
      <c r="D1004" s="7" t="s">
        <v>7644</v>
      </c>
      <c r="E1004" s="3" t="s">
        <v>7622</v>
      </c>
      <c r="F1004" s="3" t="s">
        <v>7621</v>
      </c>
      <c r="G1004" s="3"/>
      <c r="J1004" s="3" t="s">
        <v>965</v>
      </c>
      <c r="K1004" s="3" t="s">
        <v>1158</v>
      </c>
      <c r="L1004" s="3" t="s">
        <v>3841</v>
      </c>
      <c r="M1004" s="3" t="s">
        <v>8844</v>
      </c>
    </row>
    <row r="1005" spans="1:13">
      <c r="A1005" s="8"/>
      <c r="B1005" s="3" t="s">
        <v>7623</v>
      </c>
      <c r="C1005" s="3" t="s">
        <v>7624</v>
      </c>
      <c r="D1005" s="7" t="s">
        <v>7642</v>
      </c>
      <c r="E1005" s="3" t="s">
        <v>7622</v>
      </c>
      <c r="F1005" s="3" t="s">
        <v>7621</v>
      </c>
      <c r="G1005" s="3"/>
      <c r="J1005" s="3" t="s">
        <v>965</v>
      </c>
      <c r="K1005" s="3" t="s">
        <v>1158</v>
      </c>
      <c r="L1005" s="3" t="s">
        <v>3841</v>
      </c>
      <c r="M1005" s="3" t="s">
        <v>8845</v>
      </c>
    </row>
    <row r="1006" spans="1:13">
      <c r="A1006" s="8"/>
      <c r="B1006" s="3" t="s">
        <v>7623</v>
      </c>
      <c r="C1006" s="3" t="s">
        <v>7624</v>
      </c>
      <c r="D1006" s="7" t="s">
        <v>7640</v>
      </c>
      <c r="E1006" s="3" t="s">
        <v>7622</v>
      </c>
      <c r="F1006" s="3" t="s">
        <v>7621</v>
      </c>
      <c r="G1006" s="3"/>
      <c r="J1006" s="3" t="s">
        <v>965</v>
      </c>
      <c r="K1006" s="3" t="s">
        <v>1158</v>
      </c>
      <c r="L1006" s="3" t="s">
        <v>3841</v>
      </c>
      <c r="M1006" s="3" t="s">
        <v>8846</v>
      </c>
    </row>
    <row r="1007" spans="1:13">
      <c r="A1007" s="8"/>
      <c r="B1007" s="3" t="s">
        <v>7623</v>
      </c>
      <c r="C1007" s="3" t="s">
        <v>7624</v>
      </c>
      <c r="D1007" s="7" t="s">
        <v>7638</v>
      </c>
      <c r="E1007" s="3" t="s">
        <v>7622</v>
      </c>
      <c r="F1007" s="3" t="s">
        <v>7621</v>
      </c>
      <c r="G1007" s="3"/>
      <c r="J1007" s="3" t="s">
        <v>965</v>
      </c>
      <c r="K1007" s="3" t="s">
        <v>1158</v>
      </c>
      <c r="L1007" s="3" t="s">
        <v>3841</v>
      </c>
      <c r="M1007" s="3" t="s">
        <v>8847</v>
      </c>
    </row>
    <row r="1008" spans="1:13">
      <c r="A1008" s="8"/>
      <c r="B1008" s="3" t="s">
        <v>7648</v>
      </c>
      <c r="C1008" s="3" t="s">
        <v>12458</v>
      </c>
      <c r="D1008" s="7" t="s">
        <v>7884</v>
      </c>
      <c r="E1008" s="3" t="s">
        <v>1954</v>
      </c>
      <c r="G1008" s="9"/>
      <c r="J1008" s="3" t="s">
        <v>965</v>
      </c>
      <c r="K1008" s="3" t="s">
        <v>1158</v>
      </c>
      <c r="L1008" s="3" t="s">
        <v>3841</v>
      </c>
      <c r="M1008" s="3" t="s">
        <v>9072</v>
      </c>
    </row>
    <row r="1009" spans="1:13">
      <c r="A1009" s="8"/>
      <c r="B1009" s="3" t="s">
        <v>7628</v>
      </c>
      <c r="C1009" s="3" t="s">
        <v>7629</v>
      </c>
      <c r="D1009" s="7" t="s">
        <v>7630</v>
      </c>
      <c r="E1009" s="3" t="s">
        <v>1954</v>
      </c>
      <c r="G1009" s="3"/>
      <c r="J1009" s="3" t="s">
        <v>965</v>
      </c>
      <c r="K1009" s="3" t="s">
        <v>1158</v>
      </c>
      <c r="L1009" s="3" t="s">
        <v>3841</v>
      </c>
      <c r="M1009" s="3" t="s">
        <v>9073</v>
      </c>
    </row>
    <row r="1010" spans="1:13">
      <c r="A1010" s="8"/>
      <c r="B1010" s="3" t="s">
        <v>512</v>
      </c>
      <c r="C1010" s="3" t="s">
        <v>1586</v>
      </c>
      <c r="D1010" s="7" t="s">
        <v>11535</v>
      </c>
      <c r="E1010" s="3" t="s">
        <v>513</v>
      </c>
      <c r="F1010" s="3" t="s">
        <v>511</v>
      </c>
      <c r="G1010" s="9"/>
      <c r="J1010" s="3" t="s">
        <v>965</v>
      </c>
      <c r="K1010" s="3" t="s">
        <v>1158</v>
      </c>
      <c r="L1010" s="3" t="s">
        <v>3841</v>
      </c>
      <c r="M1010" s="3" t="s">
        <v>9083</v>
      </c>
    </row>
    <row r="1011" spans="1:13">
      <c r="A1011" s="8"/>
      <c r="B1011" s="3" t="s">
        <v>7626</v>
      </c>
      <c r="C1011" s="3" t="s">
        <v>3384</v>
      </c>
      <c r="D1011" s="7" t="s">
        <v>11539</v>
      </c>
      <c r="G1011" s="3"/>
      <c r="J1011" s="3" t="s">
        <v>965</v>
      </c>
      <c r="K1011" s="3" t="s">
        <v>1158</v>
      </c>
      <c r="L1011" s="3" t="s">
        <v>3841</v>
      </c>
      <c r="M1011" s="3" t="s">
        <v>15575</v>
      </c>
    </row>
    <row r="1012" spans="1:13">
      <c r="A1012" s="8"/>
      <c r="B1012" s="3" t="s">
        <v>1829</v>
      </c>
      <c r="C1012" s="3" t="s">
        <v>3384</v>
      </c>
      <c r="D1012" s="7" t="s">
        <v>11540</v>
      </c>
      <c r="F1012" s="3" t="s">
        <v>3317</v>
      </c>
      <c r="G1012" s="3"/>
      <c r="I1012" s="10"/>
      <c r="J1012" s="3" t="s">
        <v>965</v>
      </c>
      <c r="K1012" s="3" t="s">
        <v>1158</v>
      </c>
      <c r="L1012" s="3" t="s">
        <v>3841</v>
      </c>
      <c r="M1012" s="3" t="s">
        <v>15576</v>
      </c>
    </row>
    <row r="1013" spans="1:13">
      <c r="A1013" s="8"/>
      <c r="B1013" s="3" t="s">
        <v>12433</v>
      </c>
      <c r="C1013" s="3" t="s">
        <v>12434</v>
      </c>
      <c r="D1013" s="7" t="s">
        <v>7683</v>
      </c>
      <c r="E1013" s="3" t="s">
        <v>628</v>
      </c>
      <c r="F1013" s="3" t="s">
        <v>627</v>
      </c>
      <c r="G1013" s="3"/>
      <c r="I1013" s="10"/>
      <c r="J1013" s="3" t="s">
        <v>965</v>
      </c>
      <c r="K1013" s="3" t="s">
        <v>1280</v>
      </c>
      <c r="L1013" s="3" t="s">
        <v>3841</v>
      </c>
      <c r="M1013" s="3" t="s">
        <v>8646</v>
      </c>
    </row>
    <row r="1014" spans="1:13">
      <c r="A1014" s="8"/>
      <c r="B1014" s="3" t="s">
        <v>661</v>
      </c>
      <c r="C1014" s="3" t="s">
        <v>1608</v>
      </c>
      <c r="D1014" s="7" t="s">
        <v>4289</v>
      </c>
      <c r="E1014" s="3" t="s">
        <v>662</v>
      </c>
      <c r="F1014" s="3" t="s">
        <v>660</v>
      </c>
      <c r="G1014" s="3"/>
      <c r="J1014" s="3" t="s">
        <v>965</v>
      </c>
      <c r="K1014" s="3" t="s">
        <v>1280</v>
      </c>
      <c r="L1014" s="3" t="s">
        <v>3841</v>
      </c>
      <c r="M1014" s="3" t="s">
        <v>8733</v>
      </c>
    </row>
    <row r="1015" spans="1:13">
      <c r="A1015" s="8"/>
      <c r="B1015" s="3" t="s">
        <v>1792</v>
      </c>
      <c r="C1015" s="3" t="s">
        <v>1793</v>
      </c>
      <c r="D1015" s="7" t="s">
        <v>4294</v>
      </c>
      <c r="E1015" s="3" t="s">
        <v>1794</v>
      </c>
      <c r="F1015" s="3" t="s">
        <v>3215</v>
      </c>
      <c r="G1015" s="3"/>
      <c r="J1015" s="3" t="s">
        <v>965</v>
      </c>
      <c r="K1015" s="3" t="s">
        <v>1280</v>
      </c>
      <c r="L1015" s="3" t="s">
        <v>3841</v>
      </c>
      <c r="M1015" s="3" t="s">
        <v>8735</v>
      </c>
    </row>
    <row r="1016" spans="1:13">
      <c r="A1016" s="8"/>
      <c r="B1016" s="3" t="s">
        <v>7593</v>
      </c>
      <c r="C1016" s="3" t="s">
        <v>7592</v>
      </c>
      <c r="D1016" s="7" t="s">
        <v>7681</v>
      </c>
      <c r="E1016" s="3" t="s">
        <v>7591</v>
      </c>
      <c r="G1016" s="3"/>
      <c r="J1016" s="3" t="s">
        <v>965</v>
      </c>
      <c r="K1016" s="3" t="s">
        <v>1280</v>
      </c>
      <c r="L1016" s="3" t="s">
        <v>3841</v>
      </c>
      <c r="M1016" s="3" t="s">
        <v>8756</v>
      </c>
    </row>
    <row r="1017" spans="1:13">
      <c r="A1017" s="8"/>
      <c r="B1017" s="3" t="s">
        <v>27</v>
      </c>
      <c r="C1017" s="3" t="s">
        <v>1607</v>
      </c>
      <c r="D1017" s="7" t="s">
        <v>4288</v>
      </c>
      <c r="E1017" s="3" t="s">
        <v>28</v>
      </c>
      <c r="F1017" s="3" t="s">
        <v>1933</v>
      </c>
      <c r="G1017" s="3"/>
      <c r="J1017" s="3" t="s">
        <v>965</v>
      </c>
      <c r="K1017" s="3" t="s">
        <v>1280</v>
      </c>
      <c r="L1017" s="3" t="s">
        <v>3841</v>
      </c>
      <c r="M1017" s="3" t="s">
        <v>8757</v>
      </c>
    </row>
    <row r="1018" spans="1:13">
      <c r="A1018" s="8"/>
      <c r="B1018" s="3" t="s">
        <v>1632</v>
      </c>
      <c r="C1018" s="3" t="s">
        <v>1633</v>
      </c>
      <c r="D1018" s="7" t="s">
        <v>4292</v>
      </c>
      <c r="E1018" s="3" t="s">
        <v>1634</v>
      </c>
      <c r="F1018" s="3" t="s">
        <v>3206</v>
      </c>
      <c r="G1018" s="3"/>
      <c r="J1018" s="3" t="s">
        <v>965</v>
      </c>
      <c r="K1018" s="3" t="s">
        <v>1280</v>
      </c>
      <c r="L1018" s="3" t="s">
        <v>3841</v>
      </c>
      <c r="M1018" s="3" t="s">
        <v>8758</v>
      </c>
    </row>
    <row r="1019" spans="1:13">
      <c r="A1019" s="8"/>
      <c r="B1019" s="3" t="s">
        <v>596</v>
      </c>
      <c r="C1019" s="3" t="s">
        <v>1385</v>
      </c>
      <c r="D1019" s="7" t="s">
        <v>4286</v>
      </c>
      <c r="E1019" s="3" t="s">
        <v>597</v>
      </c>
      <c r="F1019" s="3" t="s">
        <v>595</v>
      </c>
      <c r="G1019" s="3"/>
      <c r="J1019" s="3" t="s">
        <v>965</v>
      </c>
      <c r="K1019" s="3" t="s">
        <v>1280</v>
      </c>
      <c r="L1019" s="3" t="s">
        <v>3841</v>
      </c>
      <c r="M1019" s="3" t="s">
        <v>8830</v>
      </c>
    </row>
    <row r="1020" spans="1:13">
      <c r="A1020" s="8"/>
      <c r="B1020" s="3" t="s">
        <v>898</v>
      </c>
      <c r="C1020" s="3" t="s">
        <v>1279</v>
      </c>
      <c r="D1020" s="7" t="s">
        <v>4285</v>
      </c>
      <c r="E1020" s="3" t="s">
        <v>897</v>
      </c>
      <c r="F1020" s="3" t="s">
        <v>896</v>
      </c>
      <c r="G1020" s="3"/>
      <c r="J1020" s="3" t="s">
        <v>965</v>
      </c>
      <c r="K1020" s="3" t="s">
        <v>1280</v>
      </c>
      <c r="L1020" s="3" t="s">
        <v>3841</v>
      </c>
      <c r="M1020" s="3" t="s">
        <v>12691</v>
      </c>
    </row>
    <row r="1021" spans="1:13">
      <c r="A1021" s="8"/>
      <c r="B1021" s="3" t="s">
        <v>8067</v>
      </c>
      <c r="C1021" s="3" t="s">
        <v>8068</v>
      </c>
      <c r="D1021" s="7" t="s">
        <v>8066</v>
      </c>
      <c r="E1021" s="3" t="s">
        <v>897</v>
      </c>
      <c r="F1021" s="11" t="s">
        <v>3253</v>
      </c>
      <c r="G1021" s="3"/>
      <c r="J1021" s="3" t="s">
        <v>965</v>
      </c>
      <c r="K1021" s="3" t="s">
        <v>1280</v>
      </c>
      <c r="L1021" s="3" t="s">
        <v>3841</v>
      </c>
      <c r="M1021" s="3" t="s">
        <v>11386</v>
      </c>
    </row>
    <row r="1022" spans="1:13">
      <c r="A1022" s="8"/>
      <c r="B1022" s="3" t="s">
        <v>8082</v>
      </c>
      <c r="C1022" s="3" t="s">
        <v>8083</v>
      </c>
      <c r="D1022" s="7" t="s">
        <v>8081</v>
      </c>
      <c r="E1022" s="3" t="s">
        <v>897</v>
      </c>
      <c r="F1022" s="3" t="s">
        <v>896</v>
      </c>
      <c r="G1022" s="3"/>
      <c r="J1022" s="3" t="s">
        <v>965</v>
      </c>
      <c r="K1022" s="3" t="s">
        <v>1280</v>
      </c>
      <c r="L1022" s="3" t="s">
        <v>3841</v>
      </c>
      <c r="M1022" s="3" t="s">
        <v>8871</v>
      </c>
    </row>
    <row r="1023" spans="1:13">
      <c r="A1023" s="8"/>
      <c r="B1023" s="3" t="s">
        <v>1709</v>
      </c>
      <c r="C1023" s="3" t="s">
        <v>1710</v>
      </c>
      <c r="D1023" s="7" t="s">
        <v>4293</v>
      </c>
      <c r="E1023" s="3" t="s">
        <v>1711</v>
      </c>
      <c r="F1023" s="3" t="s">
        <v>3231</v>
      </c>
      <c r="G1023" s="3"/>
      <c r="J1023" s="3" t="s">
        <v>965</v>
      </c>
      <c r="K1023" s="3" t="s">
        <v>1280</v>
      </c>
      <c r="L1023" s="3" t="s">
        <v>3841</v>
      </c>
      <c r="M1023" s="3" t="s">
        <v>11388</v>
      </c>
    </row>
    <row r="1024" spans="1:13">
      <c r="A1024" s="8"/>
      <c r="B1024" s="3" t="s">
        <v>1709</v>
      </c>
      <c r="C1024" s="3" t="s">
        <v>12432</v>
      </c>
      <c r="D1024" s="7" t="s">
        <v>8080</v>
      </c>
      <c r="E1024" s="3" t="s">
        <v>1711</v>
      </c>
      <c r="F1024" s="3" t="s">
        <v>3231</v>
      </c>
      <c r="G1024" s="3"/>
      <c r="J1024" s="3" t="s">
        <v>965</v>
      </c>
      <c r="K1024" s="3" t="s">
        <v>1280</v>
      </c>
      <c r="L1024" s="3" t="s">
        <v>3841</v>
      </c>
      <c r="M1024" s="3" t="s">
        <v>8873</v>
      </c>
    </row>
    <row r="1025" spans="1:13">
      <c r="A1025" s="8"/>
      <c r="C1025" s="3" t="s">
        <v>6847</v>
      </c>
      <c r="D1025" s="7" t="s">
        <v>8396</v>
      </c>
      <c r="E1025" s="3" t="s">
        <v>1711</v>
      </c>
      <c r="F1025" s="3" t="s">
        <v>3231</v>
      </c>
      <c r="G1025" s="3"/>
      <c r="J1025" s="3" t="s">
        <v>965</v>
      </c>
      <c r="K1025" s="3" t="s">
        <v>1280</v>
      </c>
      <c r="L1025" s="3" t="s">
        <v>3841</v>
      </c>
      <c r="M1025" s="3" t="s">
        <v>8874</v>
      </c>
    </row>
    <row r="1026" spans="1:13">
      <c r="A1026" s="8"/>
      <c r="C1026" s="3" t="s">
        <v>6746</v>
      </c>
      <c r="D1026" s="7" t="s">
        <v>8079</v>
      </c>
      <c r="E1026" s="3" t="s">
        <v>1711</v>
      </c>
      <c r="F1026" s="3" t="s">
        <v>3231</v>
      </c>
      <c r="G1026" s="3"/>
      <c r="J1026" s="3" t="s">
        <v>965</v>
      </c>
      <c r="K1026" s="3" t="s">
        <v>1280</v>
      </c>
      <c r="L1026" s="3" t="s">
        <v>3841</v>
      </c>
      <c r="M1026" s="3" t="s">
        <v>8875</v>
      </c>
    </row>
    <row r="1027" spans="1:13">
      <c r="A1027" s="8"/>
      <c r="B1027" s="3" t="s">
        <v>1609</v>
      </c>
      <c r="C1027" s="3" t="s">
        <v>1610</v>
      </c>
      <c r="D1027" s="7" t="s">
        <v>4290</v>
      </c>
      <c r="E1027" s="3" t="s">
        <v>1611</v>
      </c>
      <c r="F1027" s="3" t="s">
        <v>10592</v>
      </c>
      <c r="G1027" s="3"/>
      <c r="J1027" s="3" t="s">
        <v>965</v>
      </c>
      <c r="K1027" s="3" t="s">
        <v>1280</v>
      </c>
      <c r="L1027" s="3" t="s">
        <v>3841</v>
      </c>
      <c r="M1027" s="3" t="s">
        <v>8884</v>
      </c>
    </row>
    <row r="1028" spans="1:13">
      <c r="A1028" s="8"/>
      <c r="B1028" s="3" t="s">
        <v>8063</v>
      </c>
      <c r="C1028" s="3" t="s">
        <v>8064</v>
      </c>
      <c r="D1028" s="7" t="s">
        <v>8062</v>
      </c>
      <c r="E1028" s="3" t="s">
        <v>8065</v>
      </c>
      <c r="F1028" s="3" t="s">
        <v>10592</v>
      </c>
      <c r="G1028" s="3"/>
      <c r="J1028" s="3" t="s">
        <v>965</v>
      </c>
      <c r="K1028" s="3" t="s">
        <v>1280</v>
      </c>
      <c r="L1028" s="3" t="s">
        <v>3841</v>
      </c>
      <c r="M1028" s="3" t="s">
        <v>11613</v>
      </c>
    </row>
    <row r="1029" spans="1:13">
      <c r="A1029" s="8"/>
      <c r="B1029" s="3" t="s">
        <v>7287</v>
      </c>
      <c r="C1029" s="3" t="s">
        <v>1736</v>
      </c>
      <c r="D1029" s="7" t="s">
        <v>7350</v>
      </c>
      <c r="E1029" s="3" t="s">
        <v>7286</v>
      </c>
      <c r="F1029" s="3" t="s">
        <v>3293</v>
      </c>
      <c r="G1029" s="3"/>
      <c r="J1029" s="3" t="s">
        <v>965</v>
      </c>
      <c r="K1029" s="3" t="s">
        <v>1280</v>
      </c>
      <c r="L1029" s="3" t="s">
        <v>3841</v>
      </c>
      <c r="M1029" s="3" t="s">
        <v>8885</v>
      </c>
    </row>
    <row r="1030" spans="1:13">
      <c r="A1030" s="8"/>
      <c r="B1030" s="3" t="s">
        <v>1614</v>
      </c>
      <c r="C1030" s="3" t="s">
        <v>1615</v>
      </c>
      <c r="D1030" s="7" t="s">
        <v>4291</v>
      </c>
      <c r="E1030" s="3" t="s">
        <v>1616</v>
      </c>
      <c r="F1030" s="3" t="s">
        <v>3349</v>
      </c>
      <c r="G1030" s="3"/>
      <c r="J1030" s="3" t="s">
        <v>965</v>
      </c>
      <c r="K1030" s="3" t="s">
        <v>1280</v>
      </c>
      <c r="L1030" s="3" t="s">
        <v>3841</v>
      </c>
      <c r="M1030" s="3" t="s">
        <v>8891</v>
      </c>
    </row>
    <row r="1031" spans="1:13">
      <c r="A1031" s="8"/>
      <c r="B1031" s="3" t="s">
        <v>702</v>
      </c>
      <c r="C1031" s="3" t="s">
        <v>1603</v>
      </c>
      <c r="D1031" s="7" t="s">
        <v>4287</v>
      </c>
      <c r="E1031" s="3" t="s">
        <v>8061</v>
      </c>
      <c r="F1031" s="3" t="s">
        <v>701</v>
      </c>
      <c r="G1031" s="3"/>
      <c r="I1031" s="10"/>
      <c r="J1031" s="3" t="s">
        <v>965</v>
      </c>
      <c r="K1031" s="3" t="s">
        <v>1280</v>
      </c>
      <c r="L1031" s="3" t="s">
        <v>3841</v>
      </c>
      <c r="M1031" s="3" t="s">
        <v>9058</v>
      </c>
    </row>
    <row r="1032" spans="1:13">
      <c r="A1032" s="8"/>
      <c r="B1032" s="3" t="s">
        <v>425</v>
      </c>
      <c r="C1032" s="3" t="s">
        <v>1822</v>
      </c>
      <c r="D1032" s="7" t="s">
        <v>11823</v>
      </c>
      <c r="E1032" s="3" t="s">
        <v>426</v>
      </c>
      <c r="F1032" s="3" t="s">
        <v>424</v>
      </c>
      <c r="G1032" s="3"/>
      <c r="J1032" s="3" t="s">
        <v>965</v>
      </c>
      <c r="K1032" s="3" t="s">
        <v>1280</v>
      </c>
      <c r="L1032" s="3" t="s">
        <v>3841</v>
      </c>
      <c r="M1032" s="3" t="s">
        <v>9084</v>
      </c>
    </row>
    <row r="1033" spans="1:13">
      <c r="A1033" s="8"/>
      <c r="B1033" s="3" t="s">
        <v>3232</v>
      </c>
      <c r="C1033" s="3" t="s">
        <v>3233</v>
      </c>
      <c r="D1033" s="7" t="s">
        <v>4475</v>
      </c>
      <c r="E1033" s="3" t="s">
        <v>3234</v>
      </c>
      <c r="F1033" s="3" t="s">
        <v>3359</v>
      </c>
      <c r="G1033" s="3"/>
      <c r="J1033" s="3" t="s">
        <v>965</v>
      </c>
      <c r="K1033" s="3" t="s">
        <v>3393</v>
      </c>
      <c r="L1033" s="3" t="s">
        <v>3841</v>
      </c>
      <c r="M1033" s="3" t="s">
        <v>12493</v>
      </c>
    </row>
    <row r="1034" spans="1:13">
      <c r="A1034" s="8"/>
      <c r="B1034" s="3" t="s">
        <v>551</v>
      </c>
      <c r="C1034" s="3" t="s">
        <v>1421</v>
      </c>
      <c r="D1034" s="7" t="s">
        <v>4474</v>
      </c>
      <c r="E1034" s="3" t="s">
        <v>552</v>
      </c>
      <c r="F1034" s="3" t="s">
        <v>550</v>
      </c>
      <c r="G1034" s="9"/>
      <c r="J1034" s="3" t="s">
        <v>965</v>
      </c>
      <c r="K1034" s="3" t="s">
        <v>3393</v>
      </c>
      <c r="L1034" s="3" t="s">
        <v>3841</v>
      </c>
      <c r="M1034" s="3" t="s">
        <v>8614</v>
      </c>
    </row>
    <row r="1035" spans="1:13">
      <c r="A1035" s="8"/>
      <c r="B1035" s="3" t="s">
        <v>3010</v>
      </c>
      <c r="C1035" s="3" t="s">
        <v>3012</v>
      </c>
      <c r="D1035" s="7" t="s">
        <v>8027</v>
      </c>
      <c r="E1035" s="3" t="s">
        <v>3011</v>
      </c>
      <c r="F1035" s="3" t="s">
        <v>3009</v>
      </c>
      <c r="G1035" s="3"/>
      <c r="J1035" s="3" t="s">
        <v>965</v>
      </c>
      <c r="K1035" s="3" t="s">
        <v>3393</v>
      </c>
      <c r="L1035" s="3" t="s">
        <v>3841</v>
      </c>
      <c r="M1035" s="3" t="s">
        <v>12555</v>
      </c>
    </row>
    <row r="1036" spans="1:13">
      <c r="A1036" s="8"/>
      <c r="B1036" s="3" t="s">
        <v>3021</v>
      </c>
      <c r="C1036" s="3" t="s">
        <v>3023</v>
      </c>
      <c r="D1036" s="7" t="s">
        <v>4216</v>
      </c>
      <c r="E1036" s="3" t="s">
        <v>3022</v>
      </c>
      <c r="F1036" s="3" t="s">
        <v>3020</v>
      </c>
      <c r="G1036" s="3"/>
      <c r="J1036" s="3" t="s">
        <v>965</v>
      </c>
      <c r="K1036" s="3" t="s">
        <v>3393</v>
      </c>
      <c r="L1036" s="3" t="s">
        <v>3841</v>
      </c>
      <c r="M1036" s="3" t="s">
        <v>12673</v>
      </c>
    </row>
    <row r="1037" spans="1:13">
      <c r="A1037" s="8"/>
      <c r="B1037" s="3" t="s">
        <v>1909</v>
      </c>
      <c r="C1037" s="3" t="s">
        <v>1910</v>
      </c>
      <c r="D1037" s="7" t="s">
        <v>7267</v>
      </c>
      <c r="E1037" s="3" t="s">
        <v>446</v>
      </c>
      <c r="F1037" s="11" t="s">
        <v>445</v>
      </c>
      <c r="G1037" s="3"/>
      <c r="J1037" s="3" t="s">
        <v>1872</v>
      </c>
      <c r="K1037" s="3" t="s">
        <v>3393</v>
      </c>
      <c r="L1037" s="3" t="s">
        <v>3841</v>
      </c>
      <c r="M1037" s="3" t="s">
        <v>8541</v>
      </c>
    </row>
    <row r="1038" spans="1:13">
      <c r="A1038" s="8"/>
      <c r="B1038" s="3" t="s">
        <v>3127</v>
      </c>
      <c r="C1038" s="3" t="s">
        <v>3128</v>
      </c>
      <c r="D1038" s="7" t="s">
        <v>4246</v>
      </c>
      <c r="E1038" s="3" t="s">
        <v>1533</v>
      </c>
      <c r="F1038" s="3" t="s">
        <v>3105</v>
      </c>
      <c r="G1038" s="3"/>
      <c r="J1038" s="3" t="s">
        <v>965</v>
      </c>
      <c r="K1038" s="3" t="s">
        <v>3393</v>
      </c>
      <c r="L1038" s="3" t="s">
        <v>3841</v>
      </c>
      <c r="M1038" s="3" t="s">
        <v>11360</v>
      </c>
    </row>
    <row r="1039" spans="1:13">
      <c r="A1039" s="8"/>
      <c r="B1039" s="3" t="s">
        <v>2978</v>
      </c>
      <c r="C1039" s="3" t="s">
        <v>2980</v>
      </c>
      <c r="D1039" s="7" t="s">
        <v>4358</v>
      </c>
      <c r="E1039" s="3" t="s">
        <v>2979</v>
      </c>
      <c r="F1039" s="3" t="s">
        <v>2977</v>
      </c>
      <c r="G1039" s="3"/>
      <c r="I1039" s="10"/>
      <c r="J1039" s="3" t="s">
        <v>965</v>
      </c>
      <c r="K1039" s="3" t="s">
        <v>3393</v>
      </c>
      <c r="L1039" s="3" t="s">
        <v>3841</v>
      </c>
      <c r="M1039" s="3" t="s">
        <v>8489</v>
      </c>
    </row>
    <row r="1040" spans="1:13">
      <c r="A1040" s="8"/>
      <c r="B1040" s="3" t="s">
        <v>483</v>
      </c>
      <c r="C1040" s="3" t="s">
        <v>1806</v>
      </c>
      <c r="D1040" s="7" t="s">
        <v>4258</v>
      </c>
      <c r="E1040" s="3" t="s">
        <v>482</v>
      </c>
      <c r="F1040" s="3" t="s">
        <v>1994</v>
      </c>
      <c r="G1040" s="3"/>
      <c r="J1040" s="3" t="s">
        <v>965</v>
      </c>
      <c r="K1040" s="3" t="s">
        <v>3393</v>
      </c>
      <c r="L1040" s="3" t="s">
        <v>3841</v>
      </c>
      <c r="M1040" s="3" t="s">
        <v>12563</v>
      </c>
    </row>
    <row r="1041" spans="1:13">
      <c r="A1041" s="8"/>
      <c r="B1041" s="3" t="s">
        <v>3030</v>
      </c>
      <c r="C1041" s="3" t="s">
        <v>3032</v>
      </c>
      <c r="D1041" s="7" t="s">
        <v>4309</v>
      </c>
      <c r="E1041" s="3" t="s">
        <v>3031</v>
      </c>
      <c r="F1041" s="3" t="s">
        <v>3029</v>
      </c>
      <c r="G1041" s="3"/>
      <c r="J1041" s="3" t="s">
        <v>1872</v>
      </c>
      <c r="K1041" s="3" t="s">
        <v>3393</v>
      </c>
      <c r="L1041" s="3" t="s">
        <v>3841</v>
      </c>
      <c r="M1041" s="3" t="s">
        <v>12589</v>
      </c>
    </row>
    <row r="1042" spans="1:13">
      <c r="A1042" s="8"/>
      <c r="B1042" s="3" t="s">
        <v>3095</v>
      </c>
      <c r="C1042" s="3" t="s">
        <v>3122</v>
      </c>
      <c r="D1042" s="7" t="s">
        <v>4304</v>
      </c>
      <c r="E1042" s="3" t="s">
        <v>3123</v>
      </c>
      <c r="F1042" s="3" t="s">
        <v>3096</v>
      </c>
      <c r="G1042" s="3"/>
      <c r="J1042" s="3" t="s">
        <v>965</v>
      </c>
      <c r="K1042" s="3" t="s">
        <v>3393</v>
      </c>
      <c r="L1042" s="3" t="s">
        <v>3841</v>
      </c>
      <c r="M1042" s="3" t="s">
        <v>12594</v>
      </c>
    </row>
    <row r="1043" spans="1:13">
      <c r="A1043" s="8"/>
      <c r="B1043" s="3" t="s">
        <v>2993</v>
      </c>
      <c r="C1043" s="3" t="s">
        <v>2995</v>
      </c>
      <c r="D1043" s="7" t="s">
        <v>4101</v>
      </c>
      <c r="E1043" s="3" t="s">
        <v>2994</v>
      </c>
      <c r="F1043" s="3" t="s">
        <v>2992</v>
      </c>
      <c r="G1043" s="3"/>
      <c r="J1043" s="3" t="s">
        <v>1872</v>
      </c>
      <c r="K1043" s="3" t="s">
        <v>3393</v>
      </c>
      <c r="L1043" s="3" t="s">
        <v>3841</v>
      </c>
      <c r="M1043" s="3" t="s">
        <v>12610</v>
      </c>
    </row>
    <row r="1044" spans="1:13">
      <c r="A1044" s="8"/>
      <c r="B1044" s="3" t="s">
        <v>2993</v>
      </c>
      <c r="C1044" s="3" t="s">
        <v>2995</v>
      </c>
      <c r="D1044" s="7" t="s">
        <v>11546</v>
      </c>
      <c r="E1044" s="3" t="s">
        <v>2994</v>
      </c>
      <c r="F1044" s="3" t="s">
        <v>2992</v>
      </c>
      <c r="G1044" s="3"/>
      <c r="J1044" s="3" t="s">
        <v>965</v>
      </c>
      <c r="K1044" s="3" t="s">
        <v>3393</v>
      </c>
      <c r="L1044" s="3" t="s">
        <v>3841</v>
      </c>
      <c r="M1044" s="3" t="s">
        <v>12611</v>
      </c>
    </row>
    <row r="1045" spans="1:13">
      <c r="A1045" s="8"/>
      <c r="B1045" s="3" t="s">
        <v>3178</v>
      </c>
      <c r="C1045" s="3" t="s">
        <v>2902</v>
      </c>
      <c r="D1045" s="7" t="s">
        <v>4310</v>
      </c>
      <c r="E1045" s="3" t="s">
        <v>2900</v>
      </c>
      <c r="F1045" s="3" t="s">
        <v>2901</v>
      </c>
      <c r="G1045" s="3"/>
      <c r="J1045" s="3" t="s">
        <v>965</v>
      </c>
      <c r="K1045" s="3" t="s">
        <v>3393</v>
      </c>
      <c r="L1045" s="3" t="s">
        <v>3841</v>
      </c>
      <c r="M1045" s="3" t="s">
        <v>12619</v>
      </c>
    </row>
    <row r="1046" spans="1:13">
      <c r="A1046" s="8"/>
      <c r="B1046" s="3" t="s">
        <v>2925</v>
      </c>
      <c r="C1046" s="3" t="s">
        <v>2924</v>
      </c>
      <c r="D1046" s="7" t="s">
        <v>4307</v>
      </c>
      <c r="E1046" s="3" t="s">
        <v>2922</v>
      </c>
      <c r="F1046" s="3" t="s">
        <v>2923</v>
      </c>
      <c r="G1046" s="3"/>
      <c r="J1046" s="3" t="s">
        <v>965</v>
      </c>
      <c r="K1046" s="3" t="s">
        <v>3393</v>
      </c>
      <c r="L1046" s="3" t="s">
        <v>3841</v>
      </c>
      <c r="M1046" s="3" t="s">
        <v>8607</v>
      </c>
    </row>
    <row r="1047" spans="1:13">
      <c r="A1047" s="8"/>
      <c r="B1047" s="3" t="s">
        <v>521</v>
      </c>
      <c r="C1047" s="3" t="s">
        <v>3388</v>
      </c>
      <c r="D1047" s="7" t="s">
        <v>4330</v>
      </c>
      <c r="E1047" s="3" t="s">
        <v>520</v>
      </c>
      <c r="F1047" s="3" t="s">
        <v>3201</v>
      </c>
      <c r="G1047" s="3"/>
      <c r="J1047" s="3" t="s">
        <v>3851</v>
      </c>
      <c r="K1047" s="3" t="s">
        <v>3393</v>
      </c>
      <c r="L1047" s="3" t="s">
        <v>3841</v>
      </c>
      <c r="M1047" s="3" t="s">
        <v>8627</v>
      </c>
    </row>
    <row r="1048" spans="1:13">
      <c r="A1048" s="8"/>
      <c r="B1048" s="3" t="s">
        <v>170</v>
      </c>
      <c r="C1048" s="3" t="s">
        <v>1807</v>
      </c>
      <c r="D1048" s="7" t="s">
        <v>4465</v>
      </c>
      <c r="E1048" s="3" t="s">
        <v>168</v>
      </c>
      <c r="F1048" s="3" t="s">
        <v>166</v>
      </c>
      <c r="G1048" s="3"/>
      <c r="J1048" s="3" t="s">
        <v>965</v>
      </c>
      <c r="K1048" s="3" t="s">
        <v>3393</v>
      </c>
      <c r="L1048" s="3" t="s">
        <v>3841</v>
      </c>
      <c r="M1048" s="3" t="s">
        <v>8680</v>
      </c>
    </row>
    <row r="1049" spans="1:13">
      <c r="A1049" s="8"/>
      <c r="B1049" s="3" t="s">
        <v>774</v>
      </c>
      <c r="C1049" s="3" t="s">
        <v>1270</v>
      </c>
      <c r="D1049" s="7" t="s">
        <v>4525</v>
      </c>
      <c r="E1049" s="3" t="s">
        <v>1271</v>
      </c>
      <c r="F1049" s="3" t="s">
        <v>773</v>
      </c>
      <c r="G1049" s="3"/>
      <c r="I1049" s="10"/>
      <c r="J1049" s="3" t="s">
        <v>965</v>
      </c>
      <c r="K1049" s="3" t="s">
        <v>3393</v>
      </c>
      <c r="L1049" s="3" t="s">
        <v>3841</v>
      </c>
      <c r="M1049" s="3" t="s">
        <v>8693</v>
      </c>
    </row>
    <row r="1050" spans="1:13">
      <c r="A1050" s="8"/>
      <c r="B1050" s="3" t="s">
        <v>1801</v>
      </c>
      <c r="C1050" s="3" t="s">
        <v>2965</v>
      </c>
      <c r="D1050" s="7" t="s">
        <v>4248</v>
      </c>
      <c r="E1050" s="3" t="s">
        <v>2997</v>
      </c>
      <c r="F1050" s="3" t="s">
        <v>3220</v>
      </c>
      <c r="G1050" s="3"/>
      <c r="J1050" s="3" t="s">
        <v>3851</v>
      </c>
      <c r="K1050" s="3" t="s">
        <v>3393</v>
      </c>
      <c r="L1050" s="3" t="s">
        <v>3841</v>
      </c>
      <c r="M1050" s="3" t="s">
        <v>8719</v>
      </c>
    </row>
    <row r="1051" spans="1:13">
      <c r="A1051" s="8"/>
      <c r="B1051" s="3" t="s">
        <v>3106</v>
      </c>
      <c r="C1051" s="3" t="s">
        <v>3129</v>
      </c>
      <c r="D1051" s="7" t="s">
        <v>4308</v>
      </c>
      <c r="E1051" s="3" t="s">
        <v>3130</v>
      </c>
      <c r="F1051" s="3" t="s">
        <v>3107</v>
      </c>
      <c r="G1051" s="3"/>
      <c r="J1051" s="3" t="s">
        <v>965</v>
      </c>
      <c r="K1051" s="3" t="s">
        <v>3393</v>
      </c>
      <c r="L1051" s="3" t="s">
        <v>3841</v>
      </c>
      <c r="M1051" s="3" t="s">
        <v>11385</v>
      </c>
    </row>
    <row r="1052" spans="1:13">
      <c r="A1052" s="8"/>
      <c r="B1052" s="3" t="s">
        <v>486</v>
      </c>
      <c r="C1052" s="3" t="s">
        <v>1550</v>
      </c>
      <c r="D1052" s="7" t="s">
        <v>4215</v>
      </c>
      <c r="E1052" s="3" t="s">
        <v>8026</v>
      </c>
      <c r="F1052" s="3" t="s">
        <v>485</v>
      </c>
      <c r="G1052" s="3"/>
      <c r="J1052" s="3" t="s">
        <v>965</v>
      </c>
      <c r="K1052" s="3" t="s">
        <v>3393</v>
      </c>
      <c r="L1052" s="3" t="s">
        <v>3841</v>
      </c>
      <c r="M1052" s="3" t="s">
        <v>11389</v>
      </c>
    </row>
    <row r="1053" spans="1:13">
      <c r="A1053" s="8"/>
      <c r="B1053" s="3" t="s">
        <v>3026</v>
      </c>
      <c r="C1053" s="3" t="s">
        <v>3028</v>
      </c>
      <c r="D1053" s="7" t="s">
        <v>4207</v>
      </c>
      <c r="E1053" s="3" t="s">
        <v>3027</v>
      </c>
      <c r="F1053" s="3" t="s">
        <v>3025</v>
      </c>
      <c r="G1053" s="3"/>
      <c r="J1053" s="3" t="s">
        <v>965</v>
      </c>
      <c r="K1053" s="3" t="s">
        <v>3393</v>
      </c>
      <c r="L1053" s="3" t="s">
        <v>3841</v>
      </c>
      <c r="M1053" s="3" t="s">
        <v>9047</v>
      </c>
    </row>
    <row r="1054" spans="1:13">
      <c r="A1054" s="8"/>
      <c r="B1054" s="3" t="s">
        <v>2939</v>
      </c>
      <c r="C1054" s="3" t="s">
        <v>2938</v>
      </c>
      <c r="D1054" s="7" t="s">
        <v>4305</v>
      </c>
      <c r="E1054" s="3" t="s">
        <v>2940</v>
      </c>
      <c r="F1054" s="3" t="s">
        <v>2945</v>
      </c>
      <c r="G1054" s="3"/>
      <c r="J1054" s="3" t="s">
        <v>965</v>
      </c>
      <c r="K1054" s="3" t="s">
        <v>3393</v>
      </c>
      <c r="L1054" s="3" t="s">
        <v>3841</v>
      </c>
      <c r="M1054" s="3" t="s">
        <v>9079</v>
      </c>
    </row>
    <row r="1055" spans="1:13">
      <c r="A1055" s="8"/>
      <c r="B1055" s="3" t="s">
        <v>2939</v>
      </c>
      <c r="C1055" s="3" t="s">
        <v>2938</v>
      </c>
      <c r="D1055" s="7" t="s">
        <v>4306</v>
      </c>
      <c r="E1055" s="3" t="s">
        <v>2940</v>
      </c>
      <c r="F1055" s="3" t="s">
        <v>3915</v>
      </c>
      <c r="G1055" s="3"/>
      <c r="J1055" s="3" t="s">
        <v>1872</v>
      </c>
      <c r="K1055" s="3" t="s">
        <v>3393</v>
      </c>
      <c r="L1055" s="3" t="s">
        <v>3841</v>
      </c>
      <c r="M1055" s="3" t="s">
        <v>9080</v>
      </c>
    </row>
    <row r="1056" spans="1:13">
      <c r="A1056" s="8"/>
      <c r="B1056" s="3" t="s">
        <v>484</v>
      </c>
      <c r="C1056" s="3" t="s">
        <v>1580</v>
      </c>
      <c r="D1056" s="7" t="s">
        <v>7291</v>
      </c>
      <c r="E1056" s="3" t="s">
        <v>482</v>
      </c>
      <c r="F1056" s="3" t="s">
        <v>1994</v>
      </c>
      <c r="G1056" s="3"/>
      <c r="J1056" s="3" t="s">
        <v>965</v>
      </c>
      <c r="K1056" s="3" t="s">
        <v>3393</v>
      </c>
      <c r="L1056" s="3" t="s">
        <v>3841</v>
      </c>
      <c r="M1056" s="3" t="s">
        <v>12564</v>
      </c>
    </row>
    <row r="1057" spans="1:13">
      <c r="A1057" s="8"/>
      <c r="B1057" s="3" t="s">
        <v>10836</v>
      </c>
      <c r="C1057" s="3" t="s">
        <v>10837</v>
      </c>
      <c r="D1057" s="7" t="s">
        <v>10838</v>
      </c>
      <c r="E1057" s="3" t="s">
        <v>10835</v>
      </c>
      <c r="J1057" s="3" t="s">
        <v>965</v>
      </c>
      <c r="K1057" s="3" t="s">
        <v>3393</v>
      </c>
      <c r="L1057" s="3" t="s">
        <v>3841</v>
      </c>
      <c r="M1057" s="3" t="s">
        <v>12598</v>
      </c>
    </row>
    <row r="1058" spans="1:13">
      <c r="A1058" s="8"/>
      <c r="B1058" s="3" t="s">
        <v>10833</v>
      </c>
      <c r="C1058" s="3" t="s">
        <v>10834</v>
      </c>
      <c r="D1058" s="7" t="s">
        <v>11307</v>
      </c>
      <c r="E1058" s="3" t="s">
        <v>310</v>
      </c>
      <c r="F1058" s="3" t="s">
        <v>1995</v>
      </c>
      <c r="J1058" s="3" t="s">
        <v>965</v>
      </c>
      <c r="K1058" s="3" t="s">
        <v>3393</v>
      </c>
      <c r="L1058" s="3" t="s">
        <v>3841</v>
      </c>
      <c r="M1058" s="3" t="s">
        <v>12716</v>
      </c>
    </row>
    <row r="1059" spans="1:13">
      <c r="A1059" s="8"/>
      <c r="B1059" s="3" t="s">
        <v>3038</v>
      </c>
      <c r="C1059" s="3" t="s">
        <v>3040</v>
      </c>
      <c r="D1059" s="7" t="s">
        <v>4329</v>
      </c>
      <c r="E1059" s="3" t="s">
        <v>3039</v>
      </c>
      <c r="F1059" s="3" t="s">
        <v>3037</v>
      </c>
      <c r="G1059" s="3"/>
      <c r="J1059" s="3" t="s">
        <v>965</v>
      </c>
      <c r="K1059" s="3" t="s">
        <v>3393</v>
      </c>
      <c r="L1059" s="3" t="s">
        <v>3841</v>
      </c>
      <c r="M1059" s="3" t="s">
        <v>12497</v>
      </c>
    </row>
    <row r="1060" spans="1:13">
      <c r="A1060" s="8"/>
      <c r="B1060" s="3" t="s">
        <v>3069</v>
      </c>
      <c r="C1060" s="3" t="s">
        <v>3070</v>
      </c>
      <c r="D1060" s="7" t="s">
        <v>4328</v>
      </c>
      <c r="E1060" s="3" t="s">
        <v>3071</v>
      </c>
      <c r="F1060" s="3" t="s">
        <v>288</v>
      </c>
      <c r="G1060" s="3"/>
      <c r="J1060" s="3" t="s">
        <v>965</v>
      </c>
      <c r="K1060" s="3" t="s">
        <v>3393</v>
      </c>
      <c r="L1060" s="3" t="s">
        <v>3841</v>
      </c>
      <c r="M1060" s="3" t="s">
        <v>12568</v>
      </c>
    </row>
    <row r="1061" spans="1:13">
      <c r="A1061" s="8"/>
      <c r="B1061" s="3" t="s">
        <v>3943</v>
      </c>
      <c r="C1061" s="3" t="s">
        <v>4014</v>
      </c>
      <c r="D1061" s="7" t="s">
        <v>12023</v>
      </c>
      <c r="E1061" s="3" t="s">
        <v>12141</v>
      </c>
      <c r="F1061" s="3" t="s">
        <v>2808</v>
      </c>
      <c r="G1061" s="3"/>
      <c r="J1061" s="3" t="s">
        <v>965</v>
      </c>
      <c r="K1061" s="3" t="s">
        <v>8086</v>
      </c>
      <c r="L1061" s="3" t="s">
        <v>3841</v>
      </c>
      <c r="M1061" s="3" t="s">
        <v>8420</v>
      </c>
    </row>
    <row r="1062" spans="1:13">
      <c r="A1062" s="8"/>
      <c r="B1062" s="3" t="s">
        <v>1856</v>
      </c>
      <c r="C1062" s="3" t="s">
        <v>1866</v>
      </c>
      <c r="D1062" s="7" t="s">
        <v>4312</v>
      </c>
      <c r="E1062" s="3" t="s">
        <v>1855</v>
      </c>
      <c r="F1062" s="3" t="s">
        <v>1991</v>
      </c>
      <c r="G1062" s="3"/>
      <c r="J1062" s="3" t="s">
        <v>1903</v>
      </c>
      <c r="K1062" s="3" t="s">
        <v>8086</v>
      </c>
      <c r="L1062" s="3" t="s">
        <v>3841</v>
      </c>
      <c r="M1062" s="3" t="s">
        <v>8465</v>
      </c>
    </row>
    <row r="1063" spans="1:13">
      <c r="A1063" s="8"/>
      <c r="B1063" s="3" t="s">
        <v>2989</v>
      </c>
      <c r="C1063" s="3" t="s">
        <v>2991</v>
      </c>
      <c r="D1063" s="7" t="s">
        <v>10605</v>
      </c>
      <c r="E1063" s="3" t="s">
        <v>2990</v>
      </c>
      <c r="F1063" s="3" t="s">
        <v>3916</v>
      </c>
      <c r="G1063" s="3"/>
      <c r="J1063" s="3" t="s">
        <v>1872</v>
      </c>
      <c r="K1063" s="3" t="s">
        <v>8086</v>
      </c>
      <c r="L1063" s="3" t="s">
        <v>3841</v>
      </c>
      <c r="M1063" s="3" t="s">
        <v>8472</v>
      </c>
    </row>
    <row r="1064" spans="1:13">
      <c r="A1064" s="8"/>
      <c r="B1064" s="3" t="s">
        <v>599</v>
      </c>
      <c r="C1064" s="3" t="s">
        <v>1867</v>
      </c>
      <c r="D1064" s="7" t="s">
        <v>12077</v>
      </c>
      <c r="E1064" s="3" t="s">
        <v>600</v>
      </c>
      <c r="F1064" s="3" t="s">
        <v>598</v>
      </c>
      <c r="G1064" s="3"/>
      <c r="J1064" s="3" t="s">
        <v>1903</v>
      </c>
      <c r="K1064" s="3" t="s">
        <v>8086</v>
      </c>
      <c r="L1064" s="3" t="s">
        <v>3841</v>
      </c>
      <c r="M1064" s="3" t="s">
        <v>8473</v>
      </c>
    </row>
    <row r="1065" spans="1:13">
      <c r="A1065" s="8"/>
      <c r="B1065" s="3" t="s">
        <v>7189</v>
      </c>
      <c r="C1065" s="3" t="s">
        <v>2987</v>
      </c>
      <c r="D1065" s="7" t="s">
        <v>7900</v>
      </c>
      <c r="E1065" s="3" t="s">
        <v>2986</v>
      </c>
      <c r="F1065" s="3" t="s">
        <v>7898</v>
      </c>
      <c r="G1065" s="3"/>
      <c r="J1065" s="3" t="s">
        <v>1903</v>
      </c>
      <c r="K1065" s="3" t="s">
        <v>8086</v>
      </c>
      <c r="L1065" s="3" t="s">
        <v>3841</v>
      </c>
      <c r="M1065" s="3" t="s">
        <v>12515</v>
      </c>
    </row>
    <row r="1066" spans="1:13">
      <c r="A1066" s="8"/>
      <c r="B1066" s="3" t="s">
        <v>1858</v>
      </c>
      <c r="C1066" s="3" t="s">
        <v>1868</v>
      </c>
      <c r="D1066" s="7" t="s">
        <v>12195</v>
      </c>
      <c r="E1066" s="3" t="s">
        <v>1857</v>
      </c>
      <c r="F1066" s="3" t="s">
        <v>1992</v>
      </c>
      <c r="G1066" s="3"/>
      <c r="J1066" s="3" t="s">
        <v>1903</v>
      </c>
      <c r="K1066" s="3" t="s">
        <v>8086</v>
      </c>
      <c r="L1066" s="3" t="s">
        <v>3841</v>
      </c>
      <c r="M1066" s="3" t="s">
        <v>12636</v>
      </c>
    </row>
    <row r="1067" spans="1:13">
      <c r="A1067" s="8"/>
      <c r="B1067" s="3" t="s">
        <v>2952</v>
      </c>
      <c r="C1067" s="3" t="s">
        <v>2953</v>
      </c>
      <c r="D1067" s="7" t="s">
        <v>4311</v>
      </c>
      <c r="E1067" s="3" t="s">
        <v>2950</v>
      </c>
      <c r="F1067" s="3" t="s">
        <v>2951</v>
      </c>
      <c r="G1067" s="3"/>
      <c r="J1067" s="3" t="s">
        <v>965</v>
      </c>
      <c r="K1067" s="3" t="s">
        <v>8086</v>
      </c>
      <c r="L1067" s="3" t="s">
        <v>3841</v>
      </c>
      <c r="M1067" s="3" t="s">
        <v>12687</v>
      </c>
    </row>
    <row r="1068" spans="1:13">
      <c r="A1068" s="8"/>
      <c r="B1068" s="3" t="s">
        <v>1860</v>
      </c>
      <c r="C1068" s="3" t="s">
        <v>1861</v>
      </c>
      <c r="D1068" s="7" t="s">
        <v>7231</v>
      </c>
      <c r="E1068" s="3" t="s">
        <v>1859</v>
      </c>
      <c r="F1068" s="3" t="s">
        <v>1862</v>
      </c>
      <c r="G1068" s="3"/>
      <c r="J1068" s="3" t="s">
        <v>965</v>
      </c>
      <c r="K1068" s="3" t="s">
        <v>8086</v>
      </c>
      <c r="L1068" s="3" t="s">
        <v>3841</v>
      </c>
      <c r="M1068" s="3" t="s">
        <v>10853</v>
      </c>
    </row>
    <row r="1069" spans="1:13">
      <c r="A1069" s="8"/>
      <c r="B1069" s="3" t="s">
        <v>7188</v>
      </c>
      <c r="C1069" s="3" t="s">
        <v>2987</v>
      </c>
      <c r="D1069" s="7" t="s">
        <v>7899</v>
      </c>
      <c r="E1069" s="3" t="s">
        <v>2986</v>
      </c>
      <c r="F1069" s="3" t="s">
        <v>7897</v>
      </c>
      <c r="G1069" s="3"/>
      <c r="J1069" s="3" t="s">
        <v>965</v>
      </c>
      <c r="K1069" s="3" t="s">
        <v>8086</v>
      </c>
      <c r="L1069" s="3" t="s">
        <v>3841</v>
      </c>
      <c r="M1069" s="3" t="s">
        <v>12516</v>
      </c>
    </row>
    <row r="1070" spans="1:13">
      <c r="A1070" s="8"/>
      <c r="B1070" s="3" t="s">
        <v>7511</v>
      </c>
      <c r="C1070" s="3" t="s">
        <v>1463</v>
      </c>
      <c r="D1070" s="7" t="s">
        <v>11846</v>
      </c>
      <c r="E1070" s="3" t="s">
        <v>554</v>
      </c>
      <c r="F1070" s="3" t="s">
        <v>553</v>
      </c>
      <c r="G1070" s="3"/>
      <c r="J1070" s="3" t="s">
        <v>965</v>
      </c>
      <c r="K1070" s="3" t="s">
        <v>970</v>
      </c>
      <c r="L1070" s="3" t="s">
        <v>3841</v>
      </c>
      <c r="M1070" s="3" t="s">
        <v>8626</v>
      </c>
    </row>
    <row r="1071" spans="1:13">
      <c r="A1071" s="8"/>
      <c r="B1071" s="3" t="s">
        <v>555</v>
      </c>
      <c r="C1071" s="3" t="s">
        <v>1463</v>
      </c>
      <c r="D1071" s="7" t="s">
        <v>4456</v>
      </c>
      <c r="E1071" s="3" t="s">
        <v>554</v>
      </c>
      <c r="F1071" s="3" t="s">
        <v>553</v>
      </c>
      <c r="G1071" s="3"/>
      <c r="J1071" s="3" t="s">
        <v>965</v>
      </c>
      <c r="K1071" s="3" t="s">
        <v>970</v>
      </c>
      <c r="L1071" s="3" t="s">
        <v>3841</v>
      </c>
      <c r="M1071" s="3" t="s">
        <v>12671</v>
      </c>
    </row>
    <row r="1072" spans="1:13">
      <c r="A1072" s="8"/>
      <c r="B1072" s="3" t="s">
        <v>7507</v>
      </c>
      <c r="C1072" s="3" t="s">
        <v>7508</v>
      </c>
      <c r="D1072" s="7" t="s">
        <v>12152</v>
      </c>
      <c r="E1072" s="3" t="s">
        <v>6</v>
      </c>
      <c r="F1072" s="11" t="s">
        <v>7506</v>
      </c>
      <c r="G1072" s="3"/>
      <c r="J1072" s="3" t="s">
        <v>965</v>
      </c>
      <c r="K1072" s="3" t="s">
        <v>970</v>
      </c>
      <c r="L1072" s="3" t="s">
        <v>3841</v>
      </c>
      <c r="M1072" s="3" t="s">
        <v>8628</v>
      </c>
    </row>
    <row r="1073" spans="1:13">
      <c r="A1073" s="8"/>
      <c r="B1073" s="3" t="s">
        <v>326</v>
      </c>
      <c r="C1073" s="3" t="s">
        <v>1530</v>
      </c>
      <c r="D1073" s="7" t="s">
        <v>4457</v>
      </c>
      <c r="E1073" s="3" t="s">
        <v>325</v>
      </c>
      <c r="F1073" s="3" t="s">
        <v>7919</v>
      </c>
      <c r="G1073" s="3"/>
      <c r="J1073" s="3" t="s">
        <v>965</v>
      </c>
      <c r="K1073" s="3" t="s">
        <v>970</v>
      </c>
      <c r="L1073" s="3" t="s">
        <v>3841</v>
      </c>
      <c r="M1073" s="3" t="s">
        <v>8643</v>
      </c>
    </row>
    <row r="1074" spans="1:13">
      <c r="A1074" s="8"/>
      <c r="B1074" s="3" t="s">
        <v>455</v>
      </c>
      <c r="C1074" s="3" t="s">
        <v>1779</v>
      </c>
      <c r="D1074" s="7" t="s">
        <v>11787</v>
      </c>
      <c r="E1074" s="3" t="s">
        <v>456</v>
      </c>
      <c r="F1074" s="3" t="s">
        <v>454</v>
      </c>
      <c r="G1074" s="3"/>
      <c r="J1074" s="3" t="s">
        <v>965</v>
      </c>
      <c r="K1074" s="3" t="s">
        <v>970</v>
      </c>
      <c r="L1074" s="3" t="s">
        <v>3841</v>
      </c>
      <c r="M1074" s="3" t="s">
        <v>8648</v>
      </c>
    </row>
    <row r="1075" spans="1:13">
      <c r="A1075" s="8"/>
      <c r="B1075" s="3" t="s">
        <v>409</v>
      </c>
      <c r="C1075" s="3" t="s">
        <v>1579</v>
      </c>
      <c r="D1075" s="7" t="s">
        <v>12150</v>
      </c>
      <c r="E1075" s="3" t="s">
        <v>410</v>
      </c>
      <c r="F1075" s="11" t="s">
        <v>3248</v>
      </c>
      <c r="G1075" s="3"/>
      <c r="J1075" s="3" t="s">
        <v>965</v>
      </c>
      <c r="K1075" s="3" t="s">
        <v>970</v>
      </c>
      <c r="L1075" s="3" t="s">
        <v>3841</v>
      </c>
      <c r="M1075" s="3" t="s">
        <v>8649</v>
      </c>
    </row>
    <row r="1076" spans="1:13">
      <c r="A1076" s="8"/>
      <c r="B1076" s="3" t="s">
        <v>790</v>
      </c>
      <c r="C1076" s="3" t="s">
        <v>1068</v>
      </c>
      <c r="D1076" s="7" t="s">
        <v>12149</v>
      </c>
      <c r="E1076" s="3" t="s">
        <v>791</v>
      </c>
      <c r="F1076" s="3" t="s">
        <v>789</v>
      </c>
      <c r="G1076" s="3"/>
      <c r="J1076" s="3" t="s">
        <v>965</v>
      </c>
      <c r="K1076" s="3" t="s">
        <v>970</v>
      </c>
      <c r="L1076" s="3" t="s">
        <v>3841</v>
      </c>
      <c r="M1076" s="3" t="s">
        <v>8828</v>
      </c>
    </row>
    <row r="1077" spans="1:13">
      <c r="A1077" s="8"/>
      <c r="B1077" s="3" t="s">
        <v>1534</v>
      </c>
      <c r="C1077" s="3" t="s">
        <v>1535</v>
      </c>
      <c r="D1077" s="7" t="s">
        <v>12151</v>
      </c>
      <c r="E1077" s="3" t="s">
        <v>1536</v>
      </c>
      <c r="F1077" s="11" t="s">
        <v>3194</v>
      </c>
      <c r="G1077" s="3"/>
      <c r="J1077" s="3" t="s">
        <v>965</v>
      </c>
      <c r="K1077" s="3" t="s">
        <v>970</v>
      </c>
      <c r="L1077" s="3" t="s">
        <v>3841</v>
      </c>
      <c r="M1077" s="3" t="s">
        <v>8868</v>
      </c>
    </row>
    <row r="1078" spans="1:13">
      <c r="A1078" s="8"/>
      <c r="B1078" s="3" t="s">
        <v>975</v>
      </c>
      <c r="C1078" s="3" t="s">
        <v>976</v>
      </c>
      <c r="D1078" s="7" t="s">
        <v>4454</v>
      </c>
      <c r="E1078" s="3" t="s">
        <v>977</v>
      </c>
      <c r="G1078" s="3"/>
      <c r="J1078" s="3" t="s">
        <v>965</v>
      </c>
      <c r="K1078" s="3" t="s">
        <v>970</v>
      </c>
      <c r="L1078" s="3" t="s">
        <v>3841</v>
      </c>
      <c r="M1078" s="3" t="s">
        <v>8911</v>
      </c>
    </row>
    <row r="1079" spans="1:13">
      <c r="A1079" s="8"/>
      <c r="B1079" s="3" t="s">
        <v>928</v>
      </c>
      <c r="C1079" s="3" t="s">
        <v>974</v>
      </c>
      <c r="D1079" s="7" t="s">
        <v>4453</v>
      </c>
      <c r="E1079" s="12" t="s">
        <v>929</v>
      </c>
      <c r="F1079" s="3" t="s">
        <v>927</v>
      </c>
      <c r="G1079" s="3"/>
      <c r="J1079" s="3" t="s">
        <v>965</v>
      </c>
      <c r="K1079" s="3" t="s">
        <v>970</v>
      </c>
      <c r="L1079" s="3" t="s">
        <v>3841</v>
      </c>
      <c r="M1079" s="3" t="s">
        <v>8912</v>
      </c>
    </row>
    <row r="1080" spans="1:13">
      <c r="A1080" s="8"/>
      <c r="B1080" s="3" t="s">
        <v>722</v>
      </c>
      <c r="C1080" s="3" t="s">
        <v>969</v>
      </c>
      <c r="D1080" s="7" t="s">
        <v>11501</v>
      </c>
      <c r="E1080" s="12" t="s">
        <v>723</v>
      </c>
      <c r="F1080" s="3" t="s">
        <v>2861</v>
      </c>
      <c r="G1080" s="3"/>
      <c r="J1080" s="3" t="s">
        <v>965</v>
      </c>
      <c r="K1080" s="3" t="s">
        <v>970</v>
      </c>
      <c r="L1080" s="3" t="s">
        <v>3841</v>
      </c>
      <c r="M1080" s="3" t="s">
        <v>8916</v>
      </c>
    </row>
    <row r="1081" spans="1:13">
      <c r="A1081" s="8"/>
      <c r="B1081" s="3" t="s">
        <v>722</v>
      </c>
      <c r="C1081" s="3" t="s">
        <v>969</v>
      </c>
      <c r="D1081" s="7" t="s">
        <v>11845</v>
      </c>
      <c r="E1081" s="3" t="s">
        <v>723</v>
      </c>
      <c r="F1081" s="3" t="s">
        <v>2862</v>
      </c>
      <c r="G1081" s="3"/>
      <c r="J1081" s="3" t="s">
        <v>3850</v>
      </c>
      <c r="K1081" s="3" t="s">
        <v>970</v>
      </c>
      <c r="L1081" s="3" t="s">
        <v>3841</v>
      </c>
      <c r="M1081" s="3" t="s">
        <v>8917</v>
      </c>
    </row>
    <row r="1082" spans="1:13">
      <c r="A1082" s="8"/>
      <c r="B1082" s="3" t="s">
        <v>1378</v>
      </c>
      <c r="C1082" s="3" t="s">
        <v>1379</v>
      </c>
      <c r="D1082" s="7" t="s">
        <v>11503</v>
      </c>
      <c r="E1082" s="3" t="s">
        <v>1380</v>
      </c>
      <c r="F1082" s="3" t="s">
        <v>3344</v>
      </c>
      <c r="G1082" s="3"/>
      <c r="J1082" s="3" t="s">
        <v>965</v>
      </c>
      <c r="K1082" s="3" t="s">
        <v>970</v>
      </c>
      <c r="L1082" s="3" t="s">
        <v>3841</v>
      </c>
      <c r="M1082" s="3" t="s">
        <v>8918</v>
      </c>
    </row>
    <row r="1083" spans="1:13">
      <c r="A1083" s="8"/>
      <c r="B1083" s="3" t="s">
        <v>1461</v>
      </c>
      <c r="C1083" s="3" t="s">
        <v>1381</v>
      </c>
      <c r="D1083" s="7" t="s">
        <v>4455</v>
      </c>
      <c r="E1083" s="3" t="s">
        <v>1462</v>
      </c>
      <c r="F1083" s="11" t="s">
        <v>454</v>
      </c>
      <c r="G1083" s="3"/>
      <c r="J1083" s="3" t="s">
        <v>965</v>
      </c>
      <c r="K1083" s="3" t="s">
        <v>970</v>
      </c>
      <c r="L1083" s="3" t="s">
        <v>3841</v>
      </c>
      <c r="M1083" s="3" t="s">
        <v>8919</v>
      </c>
    </row>
    <row r="1084" spans="1:13">
      <c r="A1084" s="8"/>
      <c r="B1084" s="3" t="s">
        <v>7921</v>
      </c>
      <c r="C1084" s="3" t="s">
        <v>1381</v>
      </c>
      <c r="D1084" s="7" t="s">
        <v>7510</v>
      </c>
      <c r="E1084" s="3" t="s">
        <v>1462</v>
      </c>
      <c r="F1084" s="11" t="s">
        <v>7920</v>
      </c>
      <c r="G1084" s="3"/>
      <c r="J1084" s="3" t="s">
        <v>965</v>
      </c>
      <c r="K1084" s="3" t="s">
        <v>970</v>
      </c>
      <c r="L1084" s="3" t="s">
        <v>3841</v>
      </c>
      <c r="M1084" s="3" t="s">
        <v>8920</v>
      </c>
    </row>
    <row r="1085" spans="1:13">
      <c r="A1085" s="8"/>
      <c r="B1085" s="3" t="s">
        <v>1576</v>
      </c>
      <c r="C1085" s="3" t="s">
        <v>1577</v>
      </c>
      <c r="D1085" s="7" t="s">
        <v>11502</v>
      </c>
      <c r="E1085" s="3" t="s">
        <v>1578</v>
      </c>
      <c r="F1085" s="3" t="s">
        <v>3348</v>
      </c>
      <c r="G1085" s="3"/>
      <c r="J1085" s="3" t="s">
        <v>965</v>
      </c>
      <c r="K1085" s="3" t="s">
        <v>970</v>
      </c>
      <c r="L1085" s="3" t="s">
        <v>3841</v>
      </c>
      <c r="M1085" s="3" t="s">
        <v>8921</v>
      </c>
    </row>
    <row r="1086" spans="1:13">
      <c r="A1086" s="8"/>
      <c r="B1086" s="3" t="s">
        <v>709</v>
      </c>
      <c r="C1086" s="3" t="s">
        <v>1217</v>
      </c>
      <c r="D1086" s="7" t="s">
        <v>12148</v>
      </c>
      <c r="E1086" s="3" t="s">
        <v>3144</v>
      </c>
      <c r="F1086" s="3" t="s">
        <v>11722</v>
      </c>
      <c r="G1086" s="3"/>
      <c r="J1086" s="3" t="s">
        <v>965</v>
      </c>
      <c r="K1086" s="3" t="s">
        <v>970</v>
      </c>
      <c r="L1086" s="3" t="s">
        <v>3841</v>
      </c>
      <c r="M1086" s="3" t="s">
        <v>9076</v>
      </c>
    </row>
    <row r="1087" spans="1:13">
      <c r="A1087" s="8"/>
      <c r="B1087" s="3" t="s">
        <v>1854</v>
      </c>
      <c r="C1087" s="3" t="s">
        <v>1869</v>
      </c>
      <c r="D1087" s="7" t="s">
        <v>11195</v>
      </c>
      <c r="E1087" s="3" t="s">
        <v>3131</v>
      </c>
      <c r="F1087" s="3" t="s">
        <v>3108</v>
      </c>
      <c r="G1087" s="3"/>
      <c r="J1087" s="3" t="s">
        <v>965</v>
      </c>
      <c r="K1087" s="3" t="s">
        <v>1194</v>
      </c>
      <c r="L1087" s="3" t="s">
        <v>3841</v>
      </c>
      <c r="M1087" s="3" t="s">
        <v>11365</v>
      </c>
    </row>
    <row r="1088" spans="1:13">
      <c r="A1088" s="8"/>
      <c r="B1088" s="3" t="s">
        <v>339</v>
      </c>
      <c r="C1088" s="3" t="s">
        <v>1193</v>
      </c>
      <c r="D1088" s="7" t="s">
        <v>11196</v>
      </c>
      <c r="E1088" s="3" t="s">
        <v>8021</v>
      </c>
      <c r="F1088" s="3" t="s">
        <v>3228</v>
      </c>
      <c r="G1088" s="3"/>
      <c r="J1088" s="3" t="s">
        <v>965</v>
      </c>
      <c r="K1088" s="3" t="s">
        <v>1194</v>
      </c>
      <c r="L1088" s="3" t="s">
        <v>3841</v>
      </c>
      <c r="M1088" s="3" t="s">
        <v>12679</v>
      </c>
    </row>
    <row r="1089" spans="1:13">
      <c r="A1089" s="8"/>
      <c r="B1089" s="3" t="s">
        <v>340</v>
      </c>
      <c r="C1089" s="3" t="s">
        <v>1319</v>
      </c>
      <c r="D1089" s="7" t="s">
        <v>4210</v>
      </c>
      <c r="E1089" s="3" t="s">
        <v>8021</v>
      </c>
      <c r="F1089" s="3" t="s">
        <v>3228</v>
      </c>
      <c r="G1089" s="3"/>
      <c r="J1089" s="3" t="s">
        <v>965</v>
      </c>
      <c r="K1089" s="3" t="s">
        <v>1194</v>
      </c>
      <c r="L1089" s="3" t="s">
        <v>3841</v>
      </c>
      <c r="M1089" s="3" t="s">
        <v>8724</v>
      </c>
    </row>
    <row r="1090" spans="1:13">
      <c r="A1090" s="8"/>
      <c r="B1090" s="3" t="s">
        <v>8025</v>
      </c>
      <c r="C1090" s="3" t="s">
        <v>1195</v>
      </c>
      <c r="D1090" s="7" t="s">
        <v>8024</v>
      </c>
      <c r="E1090" s="3" t="s">
        <v>8021</v>
      </c>
      <c r="F1090" s="3" t="s">
        <v>3228</v>
      </c>
      <c r="G1090" s="3"/>
      <c r="J1090" s="3" t="s">
        <v>965</v>
      </c>
      <c r="K1090" s="3" t="s">
        <v>1194</v>
      </c>
      <c r="L1090" s="3" t="s">
        <v>3841</v>
      </c>
      <c r="M1090" s="3" t="s">
        <v>8725</v>
      </c>
    </row>
    <row r="1091" spans="1:13">
      <c r="A1091" s="8"/>
      <c r="B1091" s="3" t="s">
        <v>631</v>
      </c>
      <c r="C1091" s="3" t="s">
        <v>1528</v>
      </c>
      <c r="D1091" s="7" t="s">
        <v>4214</v>
      </c>
      <c r="E1091" s="3" t="s">
        <v>632</v>
      </c>
      <c r="F1091" s="3" t="s">
        <v>3338</v>
      </c>
      <c r="G1091" s="3"/>
      <c r="J1091" s="3" t="s">
        <v>965</v>
      </c>
      <c r="K1091" s="3" t="s">
        <v>1194</v>
      </c>
      <c r="L1091" s="3" t="s">
        <v>3841</v>
      </c>
      <c r="M1091" s="3" t="s">
        <v>8728</v>
      </c>
    </row>
    <row r="1092" spans="1:13">
      <c r="A1092" s="8"/>
      <c r="B1092" s="3" t="s">
        <v>1199</v>
      </c>
      <c r="C1092" s="3" t="s">
        <v>1200</v>
      </c>
      <c r="D1092" s="7" t="s">
        <v>4209</v>
      </c>
      <c r="E1092" s="3" t="s">
        <v>1201</v>
      </c>
      <c r="F1092" s="3" t="s">
        <v>3306</v>
      </c>
      <c r="G1092" s="3"/>
      <c r="J1092" s="3" t="s">
        <v>965</v>
      </c>
      <c r="K1092" s="3" t="s">
        <v>1194</v>
      </c>
      <c r="L1092" s="3" t="s">
        <v>3841</v>
      </c>
      <c r="M1092" s="3" t="s">
        <v>8803</v>
      </c>
    </row>
    <row r="1093" spans="1:13">
      <c r="A1093" s="8"/>
      <c r="B1093" s="3" t="s">
        <v>1196</v>
      </c>
      <c r="C1093" s="3" t="s">
        <v>1197</v>
      </c>
      <c r="D1093" s="7" t="s">
        <v>4208</v>
      </c>
      <c r="E1093" s="3" t="s">
        <v>1198</v>
      </c>
      <c r="F1093" s="3" t="s">
        <v>3306</v>
      </c>
      <c r="G1093" s="3"/>
      <c r="J1093" s="3" t="s">
        <v>965</v>
      </c>
      <c r="K1093" s="3" t="s">
        <v>1194</v>
      </c>
      <c r="L1093" s="3" t="s">
        <v>3841</v>
      </c>
      <c r="M1093" s="3" t="s">
        <v>8807</v>
      </c>
    </row>
    <row r="1094" spans="1:13">
      <c r="A1094" s="8"/>
      <c r="B1094" s="3" t="s">
        <v>1525</v>
      </c>
      <c r="C1094" s="3" t="s">
        <v>1526</v>
      </c>
      <c r="D1094" s="7" t="s">
        <v>4213</v>
      </c>
      <c r="E1094" s="3" t="s">
        <v>1527</v>
      </c>
      <c r="F1094" s="3" t="s">
        <v>3255</v>
      </c>
      <c r="G1094" s="3"/>
      <c r="J1094" s="3" t="s">
        <v>965</v>
      </c>
      <c r="K1094" s="3" t="s">
        <v>1194</v>
      </c>
      <c r="L1094" s="3" t="s">
        <v>3841</v>
      </c>
      <c r="M1094" s="3" t="s">
        <v>11390</v>
      </c>
    </row>
    <row r="1095" spans="1:13">
      <c r="A1095" s="8"/>
      <c r="B1095" s="3" t="s">
        <v>199</v>
      </c>
      <c r="C1095" s="3" t="s">
        <v>1389</v>
      </c>
      <c r="D1095" s="7" t="s">
        <v>4212</v>
      </c>
      <c r="E1095" s="3" t="s">
        <v>198</v>
      </c>
      <c r="F1095" s="3" t="s">
        <v>3282</v>
      </c>
      <c r="G1095" s="3"/>
      <c r="J1095" s="3" t="s">
        <v>965</v>
      </c>
      <c r="K1095" s="3" t="s">
        <v>1194</v>
      </c>
      <c r="L1095" s="3" t="s">
        <v>3841</v>
      </c>
      <c r="M1095" s="3" t="s">
        <v>9069</v>
      </c>
    </row>
    <row r="1096" spans="1:13">
      <c r="A1096" s="8"/>
      <c r="B1096" s="3" t="s">
        <v>1386</v>
      </c>
      <c r="C1096" s="3" t="s">
        <v>1387</v>
      </c>
      <c r="D1096" s="7" t="s">
        <v>4211</v>
      </c>
      <c r="E1096" s="3" t="s">
        <v>1388</v>
      </c>
      <c r="F1096" s="3" t="s">
        <v>3281</v>
      </c>
      <c r="G1096" s="3"/>
      <c r="J1096" s="3" t="s">
        <v>965</v>
      </c>
      <c r="K1096" s="3" t="s">
        <v>1194</v>
      </c>
      <c r="L1096" s="3" t="s">
        <v>3841</v>
      </c>
      <c r="M1096" s="3" t="s">
        <v>9078</v>
      </c>
    </row>
    <row r="1097" spans="1:13">
      <c r="A1097" s="8"/>
      <c r="B1097" s="3" t="s">
        <v>807</v>
      </c>
      <c r="C1097" s="3" t="s">
        <v>1189</v>
      </c>
      <c r="D1097" s="7" t="s">
        <v>4471</v>
      </c>
      <c r="E1097" s="3" t="s">
        <v>808</v>
      </c>
      <c r="F1097" s="3" t="s">
        <v>4019</v>
      </c>
      <c r="G1097" s="3"/>
      <c r="J1097" s="3" t="s">
        <v>965</v>
      </c>
      <c r="K1097" s="3" t="s">
        <v>1117</v>
      </c>
      <c r="L1097" s="3" t="s">
        <v>3841</v>
      </c>
      <c r="M1097" s="3" t="s">
        <v>12597</v>
      </c>
    </row>
    <row r="1098" spans="1:13">
      <c r="A1098" s="8"/>
      <c r="B1098" s="3" t="s">
        <v>1958</v>
      </c>
      <c r="C1098" s="3" t="s">
        <v>1957</v>
      </c>
      <c r="D1098" s="7" t="s">
        <v>4473</v>
      </c>
      <c r="E1098" s="3" t="s">
        <v>1956</v>
      </c>
      <c r="G1098" s="3"/>
      <c r="J1098" s="3" t="s">
        <v>965</v>
      </c>
      <c r="K1098" s="3" t="s">
        <v>1117</v>
      </c>
      <c r="L1098" s="3" t="s">
        <v>3841</v>
      </c>
      <c r="M1098" s="3" t="s">
        <v>12602</v>
      </c>
    </row>
    <row r="1099" spans="1:13">
      <c r="A1099" s="8"/>
      <c r="B1099" s="3" t="s">
        <v>1190</v>
      </c>
      <c r="C1099" s="3" t="s">
        <v>1191</v>
      </c>
      <c r="D1099" s="7" t="s">
        <v>4472</v>
      </c>
      <c r="E1099" s="3" t="s">
        <v>1192</v>
      </c>
      <c r="G1099" s="3"/>
      <c r="J1099" s="3" t="s">
        <v>965</v>
      </c>
      <c r="K1099" s="3" t="s">
        <v>1117</v>
      </c>
      <c r="L1099" s="3" t="s">
        <v>3841</v>
      </c>
      <c r="M1099" s="3" t="s">
        <v>8543</v>
      </c>
    </row>
    <row r="1100" spans="1:13">
      <c r="A1100" s="8"/>
      <c r="B1100" s="3" t="s">
        <v>3177</v>
      </c>
      <c r="C1100" s="3" t="s">
        <v>1118</v>
      </c>
      <c r="D1100" s="7" t="s">
        <v>4389</v>
      </c>
      <c r="E1100" s="3" t="s">
        <v>53</v>
      </c>
      <c r="F1100" s="3" t="s">
        <v>51</v>
      </c>
      <c r="G1100" s="3"/>
      <c r="I1100" s="10"/>
      <c r="J1100" s="3" t="s">
        <v>965</v>
      </c>
      <c r="K1100" s="3" t="s">
        <v>1117</v>
      </c>
      <c r="L1100" s="3" t="s">
        <v>3841</v>
      </c>
      <c r="M1100" s="3" t="s">
        <v>8742</v>
      </c>
    </row>
    <row r="1101" spans="1:13">
      <c r="A1101" s="8"/>
      <c r="B1101" s="3" t="s">
        <v>39</v>
      </c>
      <c r="C1101" s="3" t="s">
        <v>1125</v>
      </c>
      <c r="D1101" s="7" t="s">
        <v>4390</v>
      </c>
      <c r="E1101" s="3" t="s">
        <v>784</v>
      </c>
      <c r="F1101" s="3" t="s">
        <v>38</v>
      </c>
      <c r="G1101" s="3"/>
      <c r="I1101" s="10"/>
      <c r="J1101" s="3" t="s">
        <v>965</v>
      </c>
      <c r="K1101" s="3" t="s">
        <v>1117</v>
      </c>
      <c r="L1101" s="3" t="s">
        <v>3841</v>
      </c>
      <c r="M1101" s="3" t="s">
        <v>8770</v>
      </c>
    </row>
    <row r="1102" spans="1:13">
      <c r="A1102" s="8"/>
      <c r="B1102" s="3" t="s">
        <v>11199</v>
      </c>
      <c r="C1102" s="3" t="s">
        <v>11200</v>
      </c>
      <c r="D1102" s="7" t="s">
        <v>11201</v>
      </c>
      <c r="E1102" s="3" t="s">
        <v>500</v>
      </c>
      <c r="F1102" s="3" t="s">
        <v>499</v>
      </c>
      <c r="G1102" s="3"/>
      <c r="I1102" s="10"/>
      <c r="J1102" s="3" t="s">
        <v>965</v>
      </c>
      <c r="K1102" s="3" t="s">
        <v>1117</v>
      </c>
      <c r="L1102" s="3" t="s">
        <v>3841</v>
      </c>
      <c r="M1102" s="3" t="s">
        <v>8886</v>
      </c>
    </row>
    <row r="1103" spans="1:13">
      <c r="A1103" s="8"/>
      <c r="B1103" s="3" t="s">
        <v>501</v>
      </c>
      <c r="C1103" s="3" t="s">
        <v>1116</v>
      </c>
      <c r="D1103" s="7" t="s">
        <v>4470</v>
      </c>
      <c r="E1103" s="3" t="s">
        <v>500</v>
      </c>
      <c r="F1103" s="3" t="s">
        <v>499</v>
      </c>
      <c r="G1103" s="3"/>
      <c r="I1103" s="10"/>
      <c r="J1103" s="3" t="s">
        <v>965</v>
      </c>
      <c r="K1103" s="3" t="s">
        <v>1117</v>
      </c>
      <c r="L1103" s="3" t="s">
        <v>3841</v>
      </c>
      <c r="M1103" s="3" t="s">
        <v>8887</v>
      </c>
    </row>
    <row r="1104" spans="1:13">
      <c r="A1104" s="8"/>
      <c r="B1104" s="3" t="s">
        <v>11772</v>
      </c>
      <c r="C1104" s="3" t="s">
        <v>11773</v>
      </c>
      <c r="D1104" s="7" t="s">
        <v>11943</v>
      </c>
      <c r="J1104" s="3" t="s">
        <v>1872</v>
      </c>
      <c r="K1104" s="3" t="s">
        <v>3919</v>
      </c>
      <c r="L1104" s="3" t="s">
        <v>3842</v>
      </c>
      <c r="M1104" s="3" t="s">
        <v>12780</v>
      </c>
    </row>
    <row r="1105" spans="1:13">
      <c r="A1105" s="8"/>
      <c r="B1105" s="3" t="s">
        <v>11469</v>
      </c>
      <c r="C1105" s="3" t="str">
        <f>MID(D1105,1,FIND("[",D1105)-1) &amp; " mitochondrial transport"</f>
        <v>(R)-2,3-Dihydroxy-3-methylpentanoate mitochondrial transport</v>
      </c>
      <c r="D1105" s="7" t="s">
        <v>11468</v>
      </c>
      <c r="G1105" s="9"/>
      <c r="J1105" s="3" t="s">
        <v>1872</v>
      </c>
      <c r="K1105" s="3" t="s">
        <v>3919</v>
      </c>
      <c r="L1105" s="3" t="s">
        <v>3842</v>
      </c>
      <c r="M1105" s="3" t="s">
        <v>12781</v>
      </c>
    </row>
    <row r="1106" spans="1:13">
      <c r="A1106" s="8"/>
      <c r="B1106" s="3" t="s">
        <v>11469</v>
      </c>
      <c r="C1106" s="3" t="s">
        <v>11864</v>
      </c>
      <c r="D1106" s="7" t="s">
        <v>11865</v>
      </c>
      <c r="G1106" s="9"/>
      <c r="J1106" s="3" t="s">
        <v>1872</v>
      </c>
      <c r="K1106" s="3" t="s">
        <v>3919</v>
      </c>
      <c r="L1106" s="3" t="s">
        <v>3842</v>
      </c>
      <c r="M1106" s="3" t="s">
        <v>12782</v>
      </c>
    </row>
    <row r="1107" spans="1:13">
      <c r="A1107" s="8"/>
      <c r="B1107" s="3" t="s">
        <v>11469</v>
      </c>
      <c r="C1107" s="3" t="s">
        <v>11993</v>
      </c>
      <c r="D1107" s="7" t="s">
        <v>11701</v>
      </c>
      <c r="G1107" s="9"/>
      <c r="J1107" s="3" t="s">
        <v>1872</v>
      </c>
      <c r="K1107" s="3" t="s">
        <v>3919</v>
      </c>
      <c r="L1107" s="3" t="s">
        <v>3842</v>
      </c>
      <c r="M1107" s="3" t="s">
        <v>12783</v>
      </c>
    </row>
    <row r="1108" spans="1:13">
      <c r="A1108" s="8"/>
      <c r="B1108" s="3" t="s">
        <v>11469</v>
      </c>
      <c r="C1108" s="3" t="str">
        <f>MID(D1108,1,FIND("[",D1108)-1) &amp; " mitochondrial transport"</f>
        <v>Acyl-carrier protein mitochondrial transport</v>
      </c>
      <c r="D1108" s="7" t="s">
        <v>11512</v>
      </c>
      <c r="G1108" s="3"/>
      <c r="J1108" s="3" t="s">
        <v>1872</v>
      </c>
      <c r="K1108" s="3" t="s">
        <v>3919</v>
      </c>
      <c r="L1108" s="3" t="s">
        <v>3842</v>
      </c>
      <c r="M1108" s="3" t="s">
        <v>12784</v>
      </c>
    </row>
    <row r="1109" spans="1:13">
      <c r="A1109" s="8"/>
      <c r="B1109" s="3" t="s">
        <v>11469</v>
      </c>
      <c r="C1109" s="3" t="s">
        <v>11868</v>
      </c>
      <c r="D1109" s="6" t="s">
        <v>11869</v>
      </c>
      <c r="J1109" s="3" t="s">
        <v>1872</v>
      </c>
      <c r="K1109" s="3" t="s">
        <v>3919</v>
      </c>
      <c r="L1109" s="3" t="s">
        <v>3842</v>
      </c>
      <c r="M1109" s="3" t="s">
        <v>9246</v>
      </c>
    </row>
    <row r="1110" spans="1:13">
      <c r="A1110" s="8"/>
      <c r="B1110" s="3" t="s">
        <v>11469</v>
      </c>
      <c r="C1110" s="3" t="s">
        <v>11870</v>
      </c>
      <c r="D1110" s="7" t="s">
        <v>11871</v>
      </c>
      <c r="J1110" s="3" t="s">
        <v>1872</v>
      </c>
      <c r="K1110" s="3" t="s">
        <v>3919</v>
      </c>
      <c r="L1110" s="3" t="s">
        <v>3842</v>
      </c>
      <c r="M1110" s="3" t="s">
        <v>9247</v>
      </c>
    </row>
    <row r="1111" spans="1:13">
      <c r="A1111" s="8"/>
      <c r="B1111" s="3" t="s">
        <v>11469</v>
      </c>
      <c r="C1111" s="3" t="s">
        <v>11872</v>
      </c>
      <c r="D1111" s="7" t="s">
        <v>11873</v>
      </c>
      <c r="J1111" s="3" t="s">
        <v>1872</v>
      </c>
      <c r="K1111" s="3" t="s">
        <v>3919</v>
      </c>
      <c r="L1111" s="3" t="s">
        <v>3842</v>
      </c>
      <c r="M1111" s="3" t="s">
        <v>9248</v>
      </c>
    </row>
    <row r="1112" spans="1:13">
      <c r="A1112" s="8"/>
      <c r="B1112" s="3" t="s">
        <v>11469</v>
      </c>
      <c r="C1112" s="3" t="s">
        <v>11874</v>
      </c>
      <c r="D1112" s="7" t="s">
        <v>11875</v>
      </c>
      <c r="J1112" s="3" t="s">
        <v>1872</v>
      </c>
      <c r="K1112" s="3" t="s">
        <v>3919</v>
      </c>
      <c r="L1112" s="3" t="s">
        <v>3842</v>
      </c>
      <c r="M1112" s="3" t="s">
        <v>9249</v>
      </c>
    </row>
    <row r="1113" spans="1:13">
      <c r="A1113" s="8"/>
      <c r="B1113" s="3" t="s">
        <v>11469</v>
      </c>
      <c r="C1113" s="3" t="s">
        <v>11876</v>
      </c>
      <c r="D1113" s="7" t="s">
        <v>11877</v>
      </c>
      <c r="J1113" s="3" t="s">
        <v>1872</v>
      </c>
      <c r="K1113" s="3" t="s">
        <v>3919</v>
      </c>
      <c r="L1113" s="3" t="s">
        <v>3842</v>
      </c>
      <c r="M1113" s="3" t="s">
        <v>9250</v>
      </c>
    </row>
    <row r="1114" spans="1:13">
      <c r="A1114" s="8"/>
      <c r="B1114" s="3" t="s">
        <v>11469</v>
      </c>
      <c r="C1114" s="3" t="s">
        <v>11876</v>
      </c>
      <c r="D1114" s="7" t="s">
        <v>11880</v>
      </c>
      <c r="J1114" s="3" t="s">
        <v>1872</v>
      </c>
      <c r="K1114" s="3" t="s">
        <v>3919</v>
      </c>
      <c r="L1114" s="3" t="s">
        <v>3842</v>
      </c>
      <c r="M1114" s="3" t="s">
        <v>15440</v>
      </c>
    </row>
    <row r="1115" spans="1:13">
      <c r="A1115" s="8"/>
      <c r="B1115" s="3" t="s">
        <v>11469</v>
      </c>
      <c r="C1115" s="3" t="s">
        <v>11894</v>
      </c>
      <c r="D1115" s="7" t="s">
        <v>11893</v>
      </c>
      <c r="G1115" s="3"/>
      <c r="H1115" s="7"/>
      <c r="J1115" s="3" t="s">
        <v>1872</v>
      </c>
      <c r="K1115" s="3" t="s">
        <v>3919</v>
      </c>
      <c r="L1115" s="3" t="s">
        <v>3842</v>
      </c>
      <c r="M1115" s="3" t="s">
        <v>15441</v>
      </c>
    </row>
    <row r="1116" spans="1:13">
      <c r="A1116" s="8"/>
      <c r="B1116" s="3" t="s">
        <v>11469</v>
      </c>
      <c r="C1116" s="3" t="s">
        <v>11896</v>
      </c>
      <c r="D1116" s="7" t="s">
        <v>11895</v>
      </c>
      <c r="G1116" s="3"/>
      <c r="H1116" s="7"/>
      <c r="J1116" s="3" t="s">
        <v>1872</v>
      </c>
      <c r="K1116" s="3" t="s">
        <v>3919</v>
      </c>
      <c r="L1116" s="3" t="s">
        <v>3842</v>
      </c>
      <c r="M1116" s="3" t="s">
        <v>15442</v>
      </c>
    </row>
    <row r="1117" spans="1:13">
      <c r="A1117" s="8"/>
      <c r="B1117" s="3" t="s">
        <v>11469</v>
      </c>
      <c r="C1117" s="3" t="s">
        <v>11719</v>
      </c>
      <c r="D1117" s="7" t="s">
        <v>11718</v>
      </c>
      <c r="G1117" s="3"/>
      <c r="J1117" s="3" t="s">
        <v>1872</v>
      </c>
      <c r="K1117" s="3" t="s">
        <v>3919</v>
      </c>
      <c r="L1117" s="3" t="s">
        <v>3842</v>
      </c>
      <c r="M1117" s="3" t="s">
        <v>15443</v>
      </c>
    </row>
    <row r="1118" spans="1:13">
      <c r="A1118" s="8"/>
      <c r="B1118" s="3" t="s">
        <v>11469</v>
      </c>
      <c r="C1118" s="3" t="str">
        <f>MID(D1118,1,FIND("[",D1118)-1) &amp; " mitochondrial transport"</f>
        <v>Homoisocitrate mitochondrial transport</v>
      </c>
      <c r="D1118" s="7" t="s">
        <v>11942</v>
      </c>
      <c r="G1118" s="9"/>
      <c r="J1118" s="3" t="s">
        <v>1872</v>
      </c>
      <c r="K1118" s="3" t="s">
        <v>3919</v>
      </c>
      <c r="L1118" s="3" t="s">
        <v>3842</v>
      </c>
      <c r="M1118" s="3" t="s">
        <v>15444</v>
      </c>
    </row>
    <row r="1119" spans="1:13">
      <c r="A1119" s="8"/>
      <c r="B1119" s="3" t="s">
        <v>11469</v>
      </c>
      <c r="C1119" s="3" t="s">
        <v>11769</v>
      </c>
      <c r="D1119" s="7" t="s">
        <v>11940</v>
      </c>
      <c r="J1119" s="3" t="s">
        <v>1872</v>
      </c>
      <c r="K1119" s="3" t="s">
        <v>3919</v>
      </c>
      <c r="L1119" s="3" t="s">
        <v>3842</v>
      </c>
      <c r="M1119" s="3" t="s">
        <v>15445</v>
      </c>
    </row>
    <row r="1120" spans="1:13">
      <c r="A1120" s="8"/>
      <c r="B1120" s="3" t="s">
        <v>11469</v>
      </c>
      <c r="C1120" s="3" t="s">
        <v>11770</v>
      </c>
      <c r="D1120" s="7" t="s">
        <v>11941</v>
      </c>
      <c r="J1120" s="3" t="s">
        <v>1872</v>
      </c>
      <c r="K1120" s="3" t="s">
        <v>3919</v>
      </c>
      <c r="L1120" s="3" t="s">
        <v>3842</v>
      </c>
      <c r="M1120" s="3" t="s">
        <v>15446</v>
      </c>
    </row>
    <row r="1121" spans="1:13">
      <c r="A1121" s="8"/>
      <c r="B1121" s="3" t="s">
        <v>8125</v>
      </c>
      <c r="C1121" s="3" t="str">
        <f>MID(D1121,1,FIND("[",D1121)-1) &amp; " mitochondrial transport"</f>
        <v>sn-Glycerol 3-phosphate mitochondrial transport</v>
      </c>
      <c r="D1121" s="7" t="s">
        <v>11210</v>
      </c>
      <c r="J1121" s="3" t="s">
        <v>1872</v>
      </c>
      <c r="K1121" s="3" t="s">
        <v>3919</v>
      </c>
      <c r="L1121" s="3" t="s">
        <v>3842</v>
      </c>
      <c r="M1121" s="3" t="s">
        <v>15447</v>
      </c>
    </row>
    <row r="1122" spans="1:13">
      <c r="A1122" s="8"/>
      <c r="B1122" s="3" t="s">
        <v>8200</v>
      </c>
      <c r="C1122" s="3" t="s">
        <v>3967</v>
      </c>
      <c r="D1122" s="7" t="s">
        <v>10769</v>
      </c>
      <c r="G1122" s="3"/>
      <c r="J1122" s="3" t="s">
        <v>1872</v>
      </c>
      <c r="K1122" s="3" t="s">
        <v>3919</v>
      </c>
      <c r="L1122" s="3" t="s">
        <v>3842</v>
      </c>
      <c r="M1122" s="3" t="s">
        <v>15448</v>
      </c>
    </row>
    <row r="1123" spans="1:13">
      <c r="A1123" s="8"/>
      <c r="B1123" s="3" t="s">
        <v>8201</v>
      </c>
      <c r="C1123" s="3" t="s">
        <v>3968</v>
      </c>
      <c r="D1123" s="7" t="s">
        <v>5508</v>
      </c>
      <c r="G1123" s="3"/>
      <c r="J1123" s="3" t="s">
        <v>1872</v>
      </c>
      <c r="K1123" s="3" t="s">
        <v>3919</v>
      </c>
      <c r="L1123" s="3" t="s">
        <v>3842</v>
      </c>
      <c r="M1123" s="3" t="s">
        <v>15449</v>
      </c>
    </row>
    <row r="1124" spans="1:13">
      <c r="A1124" s="8"/>
      <c r="B1124" s="3" t="s">
        <v>8202</v>
      </c>
      <c r="C1124" s="3" t="s">
        <v>11863</v>
      </c>
      <c r="D1124" s="7" t="s">
        <v>11884</v>
      </c>
      <c r="G1124" s="3"/>
      <c r="J1124" s="3" t="s">
        <v>1872</v>
      </c>
      <c r="K1124" s="3" t="s">
        <v>3919</v>
      </c>
      <c r="L1124" s="3" t="s">
        <v>3842</v>
      </c>
      <c r="M1124" s="3" t="s">
        <v>15450</v>
      </c>
    </row>
    <row r="1125" spans="1:13">
      <c r="A1125" s="8"/>
      <c r="B1125" s="3" t="s">
        <v>8202</v>
      </c>
      <c r="C1125" s="3" t="s">
        <v>3969</v>
      </c>
      <c r="D1125" s="7" t="s">
        <v>5509</v>
      </c>
      <c r="F1125" s="3" t="s">
        <v>4012</v>
      </c>
      <c r="G1125" s="3"/>
      <c r="J1125" s="3" t="s">
        <v>1872</v>
      </c>
      <c r="K1125" s="3" t="s">
        <v>3919</v>
      </c>
      <c r="L1125" s="3" t="s">
        <v>3842</v>
      </c>
      <c r="M1125" s="3" t="s">
        <v>15451</v>
      </c>
    </row>
    <row r="1126" spans="1:13">
      <c r="A1126" s="8"/>
      <c r="B1126" s="3" t="s">
        <v>11187</v>
      </c>
      <c r="C1126" s="3" t="s">
        <v>3978</v>
      </c>
      <c r="D1126" s="7" t="s">
        <v>5537</v>
      </c>
      <c r="F1126" s="11"/>
      <c r="G1126" s="3"/>
      <c r="J1126" s="3" t="s">
        <v>1872</v>
      </c>
      <c r="K1126" s="3" t="s">
        <v>3919</v>
      </c>
      <c r="L1126" s="3" t="s">
        <v>3842</v>
      </c>
      <c r="M1126" s="3" t="s">
        <v>15452</v>
      </c>
    </row>
    <row r="1127" spans="1:13">
      <c r="A1127" s="8"/>
      <c r="B1127" s="3" t="s">
        <v>11188</v>
      </c>
      <c r="C1127" s="3" t="s">
        <v>11708</v>
      </c>
      <c r="D1127" s="7" t="s">
        <v>5510</v>
      </c>
      <c r="F1127" s="3" t="s">
        <v>3885</v>
      </c>
      <c r="G1127" s="3"/>
      <c r="J1127" s="3" t="s">
        <v>1872</v>
      </c>
      <c r="K1127" s="3" t="s">
        <v>3919</v>
      </c>
      <c r="L1127" s="3" t="s">
        <v>3842</v>
      </c>
      <c r="M1127" s="3" t="s">
        <v>15453</v>
      </c>
    </row>
    <row r="1128" spans="1:13">
      <c r="A1128" s="8"/>
      <c r="B1128" s="3" t="s">
        <v>11189</v>
      </c>
      <c r="C1128" s="3" t="s">
        <v>3970</v>
      </c>
      <c r="D1128" s="7" t="s">
        <v>5511</v>
      </c>
      <c r="F1128" s="3" t="s">
        <v>3885</v>
      </c>
      <c r="G1128" s="3"/>
      <c r="J1128" s="3" t="s">
        <v>1872</v>
      </c>
      <c r="K1128" s="3" t="s">
        <v>3919</v>
      </c>
      <c r="L1128" s="3" t="s">
        <v>3842</v>
      </c>
      <c r="M1128" s="3" t="s">
        <v>15454</v>
      </c>
    </row>
    <row r="1129" spans="1:13">
      <c r="A1129" s="8"/>
      <c r="B1129" s="3" t="s">
        <v>11190</v>
      </c>
      <c r="C1129" s="3" t="s">
        <v>3971</v>
      </c>
      <c r="D1129" s="7" t="s">
        <v>5512</v>
      </c>
      <c r="F1129" s="3" t="s">
        <v>3885</v>
      </c>
      <c r="G1129" s="3"/>
      <c r="J1129" s="3" t="s">
        <v>1872</v>
      </c>
      <c r="K1129" s="3" t="s">
        <v>3919</v>
      </c>
      <c r="L1129" s="3" t="s">
        <v>3842</v>
      </c>
      <c r="M1129" s="3" t="s">
        <v>15455</v>
      </c>
    </row>
    <row r="1130" spans="1:13">
      <c r="A1130" s="8"/>
      <c r="B1130" s="3" t="s">
        <v>11346</v>
      </c>
      <c r="C1130" s="3" t="s">
        <v>3972</v>
      </c>
      <c r="D1130" s="7" t="s">
        <v>5513</v>
      </c>
      <c r="F1130" s="3" t="s">
        <v>3885</v>
      </c>
      <c r="G1130" s="3"/>
      <c r="J1130" s="3" t="s">
        <v>1872</v>
      </c>
      <c r="K1130" s="3" t="s">
        <v>3919</v>
      </c>
      <c r="L1130" s="3" t="s">
        <v>3842</v>
      </c>
      <c r="M1130" s="3" t="s">
        <v>15456</v>
      </c>
    </row>
    <row r="1131" spans="1:13">
      <c r="A1131" s="8"/>
      <c r="B1131" s="3" t="s">
        <v>11347</v>
      </c>
      <c r="C1131" s="3" t="s">
        <v>3973</v>
      </c>
      <c r="D1131" s="7" t="s">
        <v>5514</v>
      </c>
      <c r="F1131" s="3" t="s">
        <v>3885</v>
      </c>
      <c r="G1131" s="3"/>
      <c r="J1131" s="3" t="s">
        <v>1872</v>
      </c>
      <c r="K1131" s="3" t="s">
        <v>3919</v>
      </c>
      <c r="L1131" s="3" t="s">
        <v>3842</v>
      </c>
      <c r="M1131" s="3" t="s">
        <v>15457</v>
      </c>
    </row>
    <row r="1132" spans="1:13">
      <c r="A1132" s="8"/>
      <c r="B1132" s="3" t="s">
        <v>11348</v>
      </c>
      <c r="C1132" s="3" t="s">
        <v>3974</v>
      </c>
      <c r="D1132" s="7" t="s">
        <v>5515</v>
      </c>
      <c r="F1132" s="3" t="s">
        <v>3885</v>
      </c>
      <c r="G1132" s="3"/>
      <c r="J1132" s="3" t="s">
        <v>1872</v>
      </c>
      <c r="K1132" s="3" t="s">
        <v>3919</v>
      </c>
      <c r="L1132" s="3" t="s">
        <v>3842</v>
      </c>
      <c r="M1132" s="3" t="s">
        <v>15458</v>
      </c>
    </row>
    <row r="1133" spans="1:13">
      <c r="A1133" s="8"/>
      <c r="B1133" s="3" t="s">
        <v>11349</v>
      </c>
      <c r="C1133" s="3" t="s">
        <v>3975</v>
      </c>
      <c r="D1133" s="7" t="s">
        <v>5516</v>
      </c>
      <c r="F1133" s="3" t="s">
        <v>3885</v>
      </c>
      <c r="G1133" s="3"/>
      <c r="J1133" s="3" t="s">
        <v>1872</v>
      </c>
      <c r="K1133" s="3" t="s">
        <v>3919</v>
      </c>
      <c r="L1133" s="3" t="s">
        <v>3842</v>
      </c>
      <c r="M1133" s="3" t="s">
        <v>15459</v>
      </c>
    </row>
    <row r="1134" spans="1:13">
      <c r="A1134" s="8"/>
      <c r="B1134" s="3" t="s">
        <v>11350</v>
      </c>
      <c r="C1134" s="3" t="s">
        <v>3887</v>
      </c>
      <c r="D1134" s="7" t="s">
        <v>11710</v>
      </c>
      <c r="F1134" s="3" t="s">
        <v>3882</v>
      </c>
      <c r="G1134" s="3"/>
      <c r="J1134" s="3" t="s">
        <v>1872</v>
      </c>
      <c r="K1134" s="3" t="s">
        <v>3919</v>
      </c>
      <c r="L1134" s="3" t="s">
        <v>3842</v>
      </c>
      <c r="M1134" s="3" t="s">
        <v>15460</v>
      </c>
    </row>
    <row r="1135" spans="1:13">
      <c r="A1135" s="8"/>
      <c r="B1135" s="3" t="s">
        <v>11493</v>
      </c>
      <c r="C1135" s="3" t="str">
        <f t="shared" ref="C1135:C1140" si="0">MID(D1135,1,FIND("[",D1135)-1) &amp; " mitochondrial transport"</f>
        <v>Sulfur mitochondrial transport</v>
      </c>
      <c r="D1135" s="7" t="s">
        <v>11494</v>
      </c>
      <c r="G1135" s="3"/>
      <c r="J1135" s="3" t="s">
        <v>1872</v>
      </c>
      <c r="K1135" s="3" t="s">
        <v>3919</v>
      </c>
      <c r="L1135" s="3" t="s">
        <v>3842</v>
      </c>
      <c r="M1135" s="3" t="s">
        <v>15461</v>
      </c>
    </row>
    <row r="1136" spans="1:13">
      <c r="A1136" s="8"/>
      <c r="B1136" s="3" t="s">
        <v>11493</v>
      </c>
      <c r="C1136" s="3" t="str">
        <f t="shared" si="0"/>
        <v>Acyl-carrier protein mitochondrial transport</v>
      </c>
      <c r="D1136" s="7" t="s">
        <v>11920</v>
      </c>
      <c r="G1136" s="3"/>
      <c r="J1136" s="3" t="s">
        <v>1872</v>
      </c>
      <c r="K1136" s="3" t="s">
        <v>3919</v>
      </c>
      <c r="L1136" s="3" t="s">
        <v>3842</v>
      </c>
      <c r="M1136" s="3" t="s">
        <v>15462</v>
      </c>
    </row>
    <row r="1137" spans="1:13">
      <c r="A1137" s="8"/>
      <c r="B1137" s="3" t="s">
        <v>8132</v>
      </c>
      <c r="C1137" s="3" t="str">
        <f t="shared" si="0"/>
        <v>trasn,trans,cis-Geranylgeranyl diphosphate mitochondrial transport</v>
      </c>
      <c r="D1137" s="7" t="s">
        <v>11925</v>
      </c>
      <c r="G1137" s="3"/>
      <c r="J1137" s="3" t="s">
        <v>1872</v>
      </c>
      <c r="K1137" s="3" t="s">
        <v>3919</v>
      </c>
      <c r="L1137" s="3" t="s">
        <v>3842</v>
      </c>
      <c r="M1137" s="3" t="s">
        <v>15463</v>
      </c>
    </row>
    <row r="1138" spans="1:13">
      <c r="A1138" s="8"/>
      <c r="B1138" s="3" t="s">
        <v>8133</v>
      </c>
      <c r="C1138" s="3" t="str">
        <f t="shared" si="0"/>
        <v>3-Methyl-2-oxobutanoic acid mitochondrial transport</v>
      </c>
      <c r="D1138" s="7" t="s">
        <v>10772</v>
      </c>
      <c r="G1138" s="9"/>
      <c r="J1138" s="3" t="s">
        <v>1872</v>
      </c>
      <c r="K1138" s="3" t="s">
        <v>3919</v>
      </c>
      <c r="L1138" s="3" t="s">
        <v>3842</v>
      </c>
      <c r="M1138" s="3" t="s">
        <v>15464</v>
      </c>
    </row>
    <row r="1139" spans="1:13">
      <c r="A1139" s="8"/>
      <c r="B1139" s="3" t="s">
        <v>8134</v>
      </c>
      <c r="C1139" s="3" t="str">
        <f t="shared" si="0"/>
        <v>(S)-3-Methyl-2-oxopentanoic acid mitochondrial transport</v>
      </c>
      <c r="D1139" s="7" t="s">
        <v>11926</v>
      </c>
      <c r="G1139" s="9"/>
      <c r="J1139" s="3" t="s">
        <v>1872</v>
      </c>
      <c r="K1139" s="3" t="s">
        <v>3919</v>
      </c>
      <c r="L1139" s="3" t="s">
        <v>3842</v>
      </c>
      <c r="M1139" s="3" t="s">
        <v>15465</v>
      </c>
    </row>
    <row r="1140" spans="1:13">
      <c r="A1140" s="8"/>
      <c r="B1140" s="3" t="s">
        <v>8126</v>
      </c>
      <c r="C1140" s="3" t="str">
        <f t="shared" si="0"/>
        <v>(S)-1-Pyrroline-5-carboxylate mitochondrial transport</v>
      </c>
      <c r="D1140" s="7" t="s">
        <v>11922</v>
      </c>
      <c r="G1140" s="3"/>
      <c r="J1140" s="3" t="s">
        <v>1872</v>
      </c>
      <c r="K1140" s="3" t="s">
        <v>3919</v>
      </c>
      <c r="L1140" s="3" t="s">
        <v>3842</v>
      </c>
      <c r="M1140" s="3" t="s">
        <v>15466</v>
      </c>
    </row>
    <row r="1141" spans="1:13">
      <c r="A1141" s="8"/>
      <c r="B1141" s="3" t="s">
        <v>8135</v>
      </c>
      <c r="C1141" s="3" t="s">
        <v>3980</v>
      </c>
      <c r="D1141" s="7" t="s">
        <v>5539</v>
      </c>
      <c r="G1141" s="3"/>
      <c r="J1141" s="3" t="s">
        <v>1872</v>
      </c>
      <c r="K1141" s="3" t="s">
        <v>3919</v>
      </c>
      <c r="L1141" s="3" t="s">
        <v>3842</v>
      </c>
      <c r="M1141" s="3" t="s">
        <v>15467</v>
      </c>
    </row>
    <row r="1142" spans="1:13">
      <c r="A1142" s="8"/>
      <c r="B1142" s="3" t="s">
        <v>8136</v>
      </c>
      <c r="C1142" s="3" t="str">
        <f>MID(D1142,1,FIND("[",D1142)-1) &amp; " mitochondrial transport"</f>
        <v>4-Methyl-2-oxopentanoate mitochondrial transport</v>
      </c>
      <c r="D1142" s="7" t="s">
        <v>11927</v>
      </c>
      <c r="G1142" s="9"/>
      <c r="J1142" s="3" t="s">
        <v>1872</v>
      </c>
      <c r="K1142" s="3" t="s">
        <v>3919</v>
      </c>
      <c r="L1142" s="3" t="s">
        <v>3842</v>
      </c>
      <c r="M1142" s="3" t="s">
        <v>15468</v>
      </c>
    </row>
    <row r="1143" spans="1:13">
      <c r="A1143" s="8"/>
      <c r="B1143" s="3" t="s">
        <v>8137</v>
      </c>
      <c r="C1143" s="3" t="str">
        <f>MID(D1143,1,FIND("[",D1143)-1) &amp; " mitochondrial transport"</f>
        <v>Acetoacetyl-CoA mitochondrial transport</v>
      </c>
      <c r="D1143" s="7" t="s">
        <v>10803</v>
      </c>
      <c r="G1143" s="3"/>
      <c r="J1143" s="3" t="s">
        <v>1872</v>
      </c>
      <c r="K1143" s="3" t="s">
        <v>3919</v>
      </c>
      <c r="L1143" s="3" t="s">
        <v>3842</v>
      </c>
      <c r="M1143" s="3" t="s">
        <v>15469</v>
      </c>
    </row>
    <row r="1144" spans="1:13">
      <c r="A1144" s="8"/>
      <c r="B1144" s="3" t="s">
        <v>8138</v>
      </c>
      <c r="C1144" s="3" t="s">
        <v>3981</v>
      </c>
      <c r="D1144" s="7" t="s">
        <v>5540</v>
      </c>
      <c r="G1144" s="3"/>
      <c r="I1144" s="10"/>
      <c r="J1144" s="3" t="s">
        <v>1872</v>
      </c>
      <c r="K1144" s="3" t="s">
        <v>3919</v>
      </c>
      <c r="L1144" s="3" t="s">
        <v>3842</v>
      </c>
      <c r="M1144" s="3" t="s">
        <v>15470</v>
      </c>
    </row>
    <row r="1145" spans="1:13">
      <c r="A1145" s="8"/>
      <c r="B1145" s="3" t="s">
        <v>8139</v>
      </c>
      <c r="C1145" s="3" t="s">
        <v>3904</v>
      </c>
      <c r="D1145" s="7" t="s">
        <v>5520</v>
      </c>
      <c r="F1145" s="3" t="s">
        <v>3876</v>
      </c>
      <c r="G1145" s="3"/>
      <c r="J1145" s="3" t="s">
        <v>1872</v>
      </c>
      <c r="K1145" s="3" t="s">
        <v>3919</v>
      </c>
      <c r="L1145" s="3" t="s">
        <v>3842</v>
      </c>
      <c r="M1145" s="3" t="s">
        <v>15471</v>
      </c>
    </row>
    <row r="1146" spans="1:13">
      <c r="A1146" s="8"/>
      <c r="B1146" s="3" t="s">
        <v>8140</v>
      </c>
      <c r="C1146" s="3" t="s">
        <v>3982</v>
      </c>
      <c r="D1146" s="7" t="s">
        <v>5521</v>
      </c>
      <c r="G1146" s="3"/>
      <c r="J1146" s="3" t="s">
        <v>1872</v>
      </c>
      <c r="K1146" s="3" t="s">
        <v>3919</v>
      </c>
      <c r="L1146" s="3" t="s">
        <v>3842</v>
      </c>
      <c r="M1146" s="3" t="s">
        <v>15472</v>
      </c>
    </row>
    <row r="1147" spans="1:13">
      <c r="A1147" s="8"/>
      <c r="B1147" s="3" t="s">
        <v>8141</v>
      </c>
      <c r="C1147" s="3" t="s">
        <v>3983</v>
      </c>
      <c r="D1147" s="7" t="s">
        <v>5541</v>
      </c>
      <c r="G1147" s="9"/>
      <c r="J1147" s="3" t="s">
        <v>1872</v>
      </c>
      <c r="K1147" s="3" t="s">
        <v>3919</v>
      </c>
      <c r="L1147" s="3" t="s">
        <v>3842</v>
      </c>
      <c r="M1147" s="3" t="s">
        <v>15473</v>
      </c>
    </row>
    <row r="1148" spans="1:13">
      <c r="A1148" s="8"/>
      <c r="B1148" s="3" t="s">
        <v>8142</v>
      </c>
      <c r="C1148" s="3" t="s">
        <v>3984</v>
      </c>
      <c r="D1148" s="7" t="s">
        <v>5522</v>
      </c>
      <c r="G1148" s="3"/>
      <c r="J1148" s="3" t="s">
        <v>1872</v>
      </c>
      <c r="K1148" s="3" t="s">
        <v>3919</v>
      </c>
      <c r="L1148" s="3" t="s">
        <v>3842</v>
      </c>
      <c r="M1148" s="3" t="s">
        <v>15474</v>
      </c>
    </row>
    <row r="1149" spans="1:13">
      <c r="A1149" s="8"/>
      <c r="B1149" s="3" t="s">
        <v>8143</v>
      </c>
      <c r="C1149" s="3" t="s">
        <v>3985</v>
      </c>
      <c r="D1149" s="7" t="s">
        <v>5523</v>
      </c>
      <c r="G1149" s="3"/>
      <c r="J1149" s="3" t="s">
        <v>1872</v>
      </c>
      <c r="K1149" s="3" t="s">
        <v>3919</v>
      </c>
      <c r="L1149" s="3" t="s">
        <v>3842</v>
      </c>
      <c r="M1149" s="3" t="s">
        <v>15475</v>
      </c>
    </row>
    <row r="1150" spans="1:13">
      <c r="A1150" s="8"/>
      <c r="B1150" s="3" t="s">
        <v>8127</v>
      </c>
      <c r="C1150" s="3" t="s">
        <v>3979</v>
      </c>
      <c r="D1150" s="7" t="s">
        <v>5538</v>
      </c>
      <c r="G1150" s="3"/>
      <c r="J1150" s="3" t="s">
        <v>1872</v>
      </c>
      <c r="K1150" s="3" t="s">
        <v>3919</v>
      </c>
      <c r="L1150" s="3" t="s">
        <v>3842</v>
      </c>
      <c r="M1150" s="3" t="s">
        <v>15476</v>
      </c>
    </row>
    <row r="1151" spans="1:13">
      <c r="A1151" s="8"/>
      <c r="B1151" s="3" t="s">
        <v>8144</v>
      </c>
      <c r="C1151" s="3" t="s">
        <v>3986</v>
      </c>
      <c r="D1151" s="7" t="s">
        <v>5524</v>
      </c>
      <c r="G1151" s="3"/>
      <c r="J1151" s="3" t="s">
        <v>1872</v>
      </c>
      <c r="K1151" s="3" t="s">
        <v>3919</v>
      </c>
      <c r="L1151" s="3" t="s">
        <v>3842</v>
      </c>
      <c r="M1151" s="3" t="s">
        <v>15477</v>
      </c>
    </row>
    <row r="1152" spans="1:13">
      <c r="A1152" s="8"/>
      <c r="B1152" s="3" t="s">
        <v>8145</v>
      </c>
      <c r="C1152" s="3" t="str">
        <f>MID(D1152,1,FIND("[",D1152)-1) &amp; " mitochondrial transport"</f>
        <v>Glutathione mitochondrial transport</v>
      </c>
      <c r="D1152" s="7" t="s">
        <v>11928</v>
      </c>
      <c r="G1152" s="3"/>
      <c r="J1152" s="3" t="s">
        <v>1872</v>
      </c>
      <c r="K1152" s="3" t="s">
        <v>3919</v>
      </c>
      <c r="L1152" s="3" t="s">
        <v>3842</v>
      </c>
      <c r="M1152" s="3" t="s">
        <v>15478</v>
      </c>
    </row>
    <row r="1153" spans="1:13">
      <c r="A1153" s="8"/>
      <c r="B1153" s="3" t="s">
        <v>8146</v>
      </c>
      <c r="C1153" s="3" t="s">
        <v>3987</v>
      </c>
      <c r="D1153" s="7" t="s">
        <v>5525</v>
      </c>
      <c r="G1153" s="3"/>
      <c r="I1153" s="10"/>
      <c r="J1153" s="3" t="s">
        <v>1872</v>
      </c>
      <c r="K1153" s="3" t="s">
        <v>3919</v>
      </c>
      <c r="L1153" s="3" t="s">
        <v>3842</v>
      </c>
      <c r="M1153" s="3" t="s">
        <v>15479</v>
      </c>
    </row>
    <row r="1154" spans="1:13">
      <c r="A1154" s="8"/>
      <c r="B1154" s="3" t="s">
        <v>8147</v>
      </c>
      <c r="C1154" s="3" t="s">
        <v>3988</v>
      </c>
      <c r="D1154" s="7" t="s">
        <v>5526</v>
      </c>
      <c r="G1154" s="3"/>
      <c r="J1154" s="3" t="s">
        <v>1872</v>
      </c>
      <c r="K1154" s="3" t="s">
        <v>3919</v>
      </c>
      <c r="L1154" s="3" t="s">
        <v>3842</v>
      </c>
      <c r="M1154" s="3" t="s">
        <v>15480</v>
      </c>
    </row>
    <row r="1155" spans="1:13">
      <c r="A1155" s="8"/>
      <c r="B1155" s="3" t="s">
        <v>8148</v>
      </c>
      <c r="C1155" s="3" t="s">
        <v>3989</v>
      </c>
      <c r="D1155" s="7" t="s">
        <v>5527</v>
      </c>
      <c r="G1155" s="3"/>
      <c r="J1155" s="3" t="s">
        <v>1872</v>
      </c>
      <c r="K1155" s="3" t="s">
        <v>3919</v>
      </c>
      <c r="L1155" s="3" t="s">
        <v>3842</v>
      </c>
      <c r="M1155" s="3" t="s">
        <v>15481</v>
      </c>
    </row>
    <row r="1156" spans="1:13">
      <c r="A1156" s="8"/>
      <c r="B1156" s="3" t="s">
        <v>8149</v>
      </c>
      <c r="C1156" s="3" t="s">
        <v>3990</v>
      </c>
      <c r="D1156" s="7" t="s">
        <v>5528</v>
      </c>
      <c r="G1156" s="3"/>
      <c r="J1156" s="3" t="s">
        <v>1872</v>
      </c>
      <c r="K1156" s="3" t="s">
        <v>3919</v>
      </c>
      <c r="L1156" s="3" t="s">
        <v>3842</v>
      </c>
      <c r="M1156" s="3" t="s">
        <v>15482</v>
      </c>
    </row>
    <row r="1157" spans="1:13">
      <c r="A1157" s="8"/>
      <c r="B1157" s="3" t="s">
        <v>8150</v>
      </c>
      <c r="C1157" s="3" t="s">
        <v>3991</v>
      </c>
      <c r="D1157" s="7" t="s">
        <v>5529</v>
      </c>
      <c r="G1157" s="3"/>
      <c r="J1157" s="3" t="s">
        <v>1872</v>
      </c>
      <c r="K1157" s="3" t="s">
        <v>3919</v>
      </c>
      <c r="L1157" s="3" t="s">
        <v>3842</v>
      </c>
      <c r="M1157" s="3" t="s">
        <v>15483</v>
      </c>
    </row>
    <row r="1158" spans="1:13">
      <c r="A1158" s="8"/>
      <c r="B1158" s="3" t="s">
        <v>8151</v>
      </c>
      <c r="C1158" s="3" t="s">
        <v>3992</v>
      </c>
      <c r="D1158" s="7" t="s">
        <v>7971</v>
      </c>
      <c r="G1158" s="3"/>
      <c r="J1158" s="3" t="s">
        <v>1872</v>
      </c>
      <c r="K1158" s="3" t="s">
        <v>3919</v>
      </c>
      <c r="L1158" s="3" t="s">
        <v>3842</v>
      </c>
      <c r="M1158" s="3" t="s">
        <v>15484</v>
      </c>
    </row>
    <row r="1159" spans="1:13">
      <c r="A1159" s="8"/>
      <c r="B1159" s="3" t="s">
        <v>8152</v>
      </c>
      <c r="C1159" s="3" t="s">
        <v>3993</v>
      </c>
      <c r="D1159" s="7" t="s">
        <v>5530</v>
      </c>
      <c r="G1159" s="3"/>
      <c r="J1159" s="3" t="s">
        <v>1872</v>
      </c>
      <c r="K1159" s="3" t="s">
        <v>3919</v>
      </c>
      <c r="L1159" s="3" t="s">
        <v>3842</v>
      </c>
      <c r="M1159" s="3" t="s">
        <v>15485</v>
      </c>
    </row>
    <row r="1160" spans="1:13">
      <c r="A1160" s="8"/>
      <c r="B1160" s="3" t="s">
        <v>8128</v>
      </c>
      <c r="C1160" s="3" t="s">
        <v>11707</v>
      </c>
      <c r="D1160" s="7" t="s">
        <v>10839</v>
      </c>
      <c r="F1160" s="11" t="s">
        <v>3885</v>
      </c>
      <c r="J1160" s="3" t="s">
        <v>1872</v>
      </c>
      <c r="K1160" s="3" t="s">
        <v>3919</v>
      </c>
      <c r="L1160" s="3" t="s">
        <v>3842</v>
      </c>
      <c r="M1160" s="3" t="s">
        <v>15486</v>
      </c>
    </row>
    <row r="1161" spans="1:13">
      <c r="A1161" s="8"/>
      <c r="B1161" s="3" t="s">
        <v>8153</v>
      </c>
      <c r="C1161" s="3" t="s">
        <v>3994</v>
      </c>
      <c r="D1161" s="7" t="s">
        <v>11701</v>
      </c>
      <c r="G1161" s="9"/>
      <c r="J1161" s="3" t="s">
        <v>1872</v>
      </c>
      <c r="K1161" s="3" t="s">
        <v>3919</v>
      </c>
      <c r="L1161" s="3" t="s">
        <v>3842</v>
      </c>
      <c r="M1161" s="3" t="s">
        <v>15487</v>
      </c>
    </row>
    <row r="1162" spans="1:13">
      <c r="A1162" s="8"/>
      <c r="B1162" s="3" t="s">
        <v>8154</v>
      </c>
      <c r="C1162" s="3" t="s">
        <v>3995</v>
      </c>
      <c r="D1162" s="7" t="s">
        <v>5531</v>
      </c>
      <c r="G1162" s="3"/>
      <c r="J1162" s="3" t="s">
        <v>1872</v>
      </c>
      <c r="K1162" s="3" t="s">
        <v>3919</v>
      </c>
      <c r="L1162" s="3" t="s">
        <v>3842</v>
      </c>
      <c r="M1162" s="3" t="s">
        <v>15488</v>
      </c>
    </row>
    <row r="1163" spans="1:13">
      <c r="A1163" s="8"/>
      <c r="B1163" s="3" t="s">
        <v>8155</v>
      </c>
      <c r="C1163" s="3" t="str">
        <f>MID(D1163,1,FIND("[",D1163)-1) &amp; " mitochondrial transport"</f>
        <v>Phosphatidylserine mitochondrial transport</v>
      </c>
      <c r="D1163" s="7" t="s">
        <v>11929</v>
      </c>
      <c r="G1163" s="3"/>
      <c r="J1163" s="3" t="s">
        <v>1872</v>
      </c>
      <c r="K1163" s="3" t="s">
        <v>3919</v>
      </c>
      <c r="L1163" s="3" t="s">
        <v>3842</v>
      </c>
      <c r="M1163" s="3" t="s">
        <v>15489</v>
      </c>
    </row>
    <row r="1164" spans="1:13">
      <c r="A1164" s="8"/>
      <c r="B1164" s="3" t="s">
        <v>8156</v>
      </c>
      <c r="C1164" s="3" t="s">
        <v>3996</v>
      </c>
      <c r="D1164" s="7" t="s">
        <v>11937</v>
      </c>
      <c r="G1164" s="3"/>
      <c r="J1164" s="3" t="s">
        <v>1872</v>
      </c>
      <c r="K1164" s="3" t="s">
        <v>3919</v>
      </c>
      <c r="L1164" s="3" t="s">
        <v>3842</v>
      </c>
      <c r="M1164" s="3" t="s">
        <v>15490</v>
      </c>
    </row>
    <row r="1165" spans="1:13">
      <c r="A1165" s="8"/>
      <c r="B1165" s="3" t="s">
        <v>8157</v>
      </c>
      <c r="C1165" s="3" t="s">
        <v>3997</v>
      </c>
      <c r="D1165" s="7" t="s">
        <v>5532</v>
      </c>
      <c r="G1165" s="3"/>
      <c r="J1165" s="3" t="s">
        <v>1872</v>
      </c>
      <c r="K1165" s="3" t="s">
        <v>3919</v>
      </c>
      <c r="L1165" s="3" t="s">
        <v>3842</v>
      </c>
      <c r="M1165" s="3" t="s">
        <v>15491</v>
      </c>
    </row>
    <row r="1166" spans="1:13">
      <c r="A1166" s="8"/>
      <c r="B1166" s="3" t="s">
        <v>8158</v>
      </c>
      <c r="C1166" s="3" t="s">
        <v>3998</v>
      </c>
      <c r="D1166" s="7" t="s">
        <v>5533</v>
      </c>
      <c r="G1166" s="3"/>
      <c r="J1166" s="3" t="s">
        <v>1872</v>
      </c>
      <c r="K1166" s="3" t="s">
        <v>3919</v>
      </c>
      <c r="L1166" s="3" t="s">
        <v>3842</v>
      </c>
      <c r="M1166" s="3" t="s">
        <v>15492</v>
      </c>
    </row>
    <row r="1167" spans="1:13">
      <c r="A1167" s="8"/>
      <c r="B1167" s="3" t="s">
        <v>8159</v>
      </c>
      <c r="C1167" s="3" t="s">
        <v>3999</v>
      </c>
      <c r="D1167" s="7" t="s">
        <v>5534</v>
      </c>
      <c r="G1167" s="3"/>
      <c r="J1167" s="3" t="s">
        <v>1872</v>
      </c>
      <c r="K1167" s="3" t="s">
        <v>3919</v>
      </c>
      <c r="L1167" s="3" t="s">
        <v>3842</v>
      </c>
      <c r="M1167" s="3" t="s">
        <v>15493</v>
      </c>
    </row>
    <row r="1168" spans="1:13">
      <c r="A1168" s="8"/>
      <c r="B1168" s="3" t="s">
        <v>8160</v>
      </c>
      <c r="C1168" s="3" t="s">
        <v>4000</v>
      </c>
      <c r="D1168" s="7" t="s">
        <v>5535</v>
      </c>
      <c r="G1168" s="3"/>
      <c r="J1168" s="3" t="s">
        <v>1872</v>
      </c>
      <c r="K1168" s="3" t="s">
        <v>3919</v>
      </c>
      <c r="L1168" s="3" t="s">
        <v>3842</v>
      </c>
      <c r="M1168" s="3" t="s">
        <v>15494</v>
      </c>
    </row>
    <row r="1169" spans="1:13">
      <c r="A1169" s="8"/>
      <c r="B1169" s="3" t="s">
        <v>8161</v>
      </c>
      <c r="C1169" s="3" t="s">
        <v>4001</v>
      </c>
      <c r="D1169" s="7" t="s">
        <v>3954</v>
      </c>
      <c r="G1169" s="3"/>
      <c r="J1169" s="3" t="s">
        <v>1872</v>
      </c>
      <c r="K1169" s="3" t="s">
        <v>3919</v>
      </c>
      <c r="L1169" s="3" t="s">
        <v>3842</v>
      </c>
      <c r="M1169" s="3" t="s">
        <v>15495</v>
      </c>
    </row>
    <row r="1170" spans="1:13">
      <c r="A1170" s="8"/>
      <c r="B1170" s="3" t="s">
        <v>8162</v>
      </c>
      <c r="C1170" s="3" t="s">
        <v>4002</v>
      </c>
      <c r="D1170" s="7" t="s">
        <v>4003</v>
      </c>
      <c r="F1170" s="3" t="s">
        <v>3854</v>
      </c>
      <c r="G1170" s="3"/>
      <c r="J1170" s="3" t="s">
        <v>1872</v>
      </c>
      <c r="K1170" s="3" t="s">
        <v>3919</v>
      </c>
      <c r="L1170" s="3" t="s">
        <v>3842</v>
      </c>
      <c r="M1170" s="3" t="s">
        <v>15496</v>
      </c>
    </row>
    <row r="1171" spans="1:13">
      <c r="A1171" s="8"/>
      <c r="B1171" s="3" t="s">
        <v>8163</v>
      </c>
      <c r="C1171" s="3" t="s">
        <v>3902</v>
      </c>
      <c r="D1171" s="7" t="s">
        <v>4004</v>
      </c>
      <c r="F1171" s="3" t="s">
        <v>4005</v>
      </c>
      <c r="G1171" s="3"/>
      <c r="J1171" s="3" t="s">
        <v>1872</v>
      </c>
      <c r="K1171" s="3" t="s">
        <v>3919</v>
      </c>
      <c r="L1171" s="3" t="s">
        <v>3842</v>
      </c>
      <c r="M1171" s="3" t="s">
        <v>15497</v>
      </c>
    </row>
    <row r="1172" spans="1:13">
      <c r="A1172" s="8"/>
      <c r="B1172" s="3" t="s">
        <v>8164</v>
      </c>
      <c r="C1172" s="3" t="s">
        <v>3858</v>
      </c>
      <c r="D1172" s="7" t="s">
        <v>11936</v>
      </c>
      <c r="F1172" s="3" t="s">
        <v>3859</v>
      </c>
      <c r="G1172" s="3"/>
      <c r="J1172" s="3" t="s">
        <v>1872</v>
      </c>
      <c r="K1172" s="3" t="s">
        <v>3919</v>
      </c>
      <c r="L1172" s="3" t="s">
        <v>3842</v>
      </c>
      <c r="M1172" s="3" t="s">
        <v>15498</v>
      </c>
    </row>
    <row r="1173" spans="1:13">
      <c r="A1173" s="8"/>
      <c r="B1173" s="3" t="s">
        <v>8165</v>
      </c>
      <c r="C1173" s="3" t="str">
        <f>MID(D1173,1,FIND("[",D1173)-1) &amp; " mitochondrial transport"</f>
        <v>Phosphatidylethanolamine mitochondrial transport</v>
      </c>
      <c r="D1173" s="7" t="s">
        <v>11930</v>
      </c>
      <c r="G1173" s="3"/>
      <c r="J1173" s="3" t="s">
        <v>1872</v>
      </c>
      <c r="K1173" s="3" t="s">
        <v>3919</v>
      </c>
      <c r="L1173" s="3" t="s">
        <v>3842</v>
      </c>
      <c r="M1173" s="3" t="s">
        <v>15499</v>
      </c>
    </row>
    <row r="1174" spans="1:13">
      <c r="A1174" s="8"/>
      <c r="B1174" s="3" t="s">
        <v>8166</v>
      </c>
      <c r="C1174" s="3" t="s">
        <v>3893</v>
      </c>
      <c r="D1174" s="7" t="s">
        <v>11711</v>
      </c>
      <c r="F1174" s="3" t="s">
        <v>3863</v>
      </c>
      <c r="G1174" s="3"/>
      <c r="J1174" s="3" t="s">
        <v>1872</v>
      </c>
      <c r="K1174" s="3" t="s">
        <v>3919</v>
      </c>
      <c r="L1174" s="3" t="s">
        <v>3842</v>
      </c>
      <c r="M1174" s="3" t="s">
        <v>15500</v>
      </c>
    </row>
    <row r="1175" spans="1:13">
      <c r="A1175" s="8"/>
      <c r="B1175" s="3" t="s">
        <v>8167</v>
      </c>
      <c r="C1175" s="3" t="s">
        <v>3917</v>
      </c>
      <c r="D1175" s="7" t="s">
        <v>3918</v>
      </c>
      <c r="F1175" s="3" t="s">
        <v>3877</v>
      </c>
      <c r="G1175" s="3"/>
      <c r="J1175" s="3" t="s">
        <v>1872</v>
      </c>
      <c r="K1175" s="3" t="s">
        <v>3919</v>
      </c>
      <c r="L1175" s="3" t="s">
        <v>3842</v>
      </c>
      <c r="M1175" s="3" t="s">
        <v>15501</v>
      </c>
    </row>
    <row r="1176" spans="1:13">
      <c r="A1176" s="8"/>
      <c r="B1176" s="3" t="s">
        <v>8168</v>
      </c>
      <c r="C1176" s="3" t="s">
        <v>3912</v>
      </c>
      <c r="D1176" s="7" t="s">
        <v>11931</v>
      </c>
      <c r="F1176" s="3" t="s">
        <v>3857</v>
      </c>
      <c r="G1176" s="3"/>
      <c r="J1176" s="3" t="s">
        <v>1872</v>
      </c>
      <c r="K1176" s="3" t="s">
        <v>3919</v>
      </c>
      <c r="L1176" s="3" t="s">
        <v>3842</v>
      </c>
      <c r="M1176" s="3" t="s">
        <v>15502</v>
      </c>
    </row>
    <row r="1177" spans="1:13">
      <c r="A1177" s="8"/>
      <c r="B1177" s="3" t="s">
        <v>8169</v>
      </c>
      <c r="C1177" s="3" t="s">
        <v>3891</v>
      </c>
      <c r="D1177" s="7" t="s">
        <v>11900</v>
      </c>
      <c r="F1177" s="3" t="s">
        <v>3854</v>
      </c>
      <c r="G1177" s="3"/>
      <c r="J1177" s="3" t="s">
        <v>1872</v>
      </c>
      <c r="K1177" s="3" t="s">
        <v>3919</v>
      </c>
      <c r="L1177" s="3" t="s">
        <v>3842</v>
      </c>
      <c r="M1177" s="3" t="s">
        <v>15503</v>
      </c>
    </row>
    <row r="1178" spans="1:13">
      <c r="A1178" s="8"/>
      <c r="B1178" s="3" t="s">
        <v>8129</v>
      </c>
      <c r="C1178" s="3" t="str">
        <f>MID(D1178,1,FIND("[",D1178)-1) &amp; " mitochondrial transport"</f>
        <v>(R)-2-Hydroxybutane-1,2,4-tricarboxylate mitochondrial transport</v>
      </c>
      <c r="D1178" s="7" t="s">
        <v>11923</v>
      </c>
      <c r="G1178" s="3"/>
      <c r="J1178" s="3" t="s">
        <v>1872</v>
      </c>
      <c r="K1178" s="3" t="s">
        <v>3919</v>
      </c>
      <c r="L1178" s="3" t="s">
        <v>3842</v>
      </c>
      <c r="M1178" s="3" t="s">
        <v>15504</v>
      </c>
    </row>
    <row r="1179" spans="1:13">
      <c r="A1179" s="8"/>
      <c r="B1179" s="3" t="s">
        <v>8170</v>
      </c>
      <c r="C1179" s="3" t="s">
        <v>3892</v>
      </c>
      <c r="D1179" s="7" t="s">
        <v>11939</v>
      </c>
      <c r="F1179" s="7" t="s">
        <v>3884</v>
      </c>
      <c r="G1179" s="3"/>
      <c r="J1179" s="3" t="s">
        <v>1872</v>
      </c>
      <c r="K1179" s="3" t="s">
        <v>3919</v>
      </c>
      <c r="L1179" s="3" t="s">
        <v>3842</v>
      </c>
      <c r="M1179" s="3" t="s">
        <v>15505</v>
      </c>
    </row>
    <row r="1180" spans="1:13">
      <c r="A1180" s="8"/>
      <c r="B1180" s="3" t="s">
        <v>8171</v>
      </c>
      <c r="C1180" s="3" t="s">
        <v>3955</v>
      </c>
      <c r="D1180" s="7" t="s">
        <v>11208</v>
      </c>
      <c r="F1180" s="3" t="s">
        <v>3864</v>
      </c>
      <c r="G1180" s="3"/>
      <c r="J1180" s="3" t="s">
        <v>1872</v>
      </c>
      <c r="K1180" s="3" t="s">
        <v>3919</v>
      </c>
      <c r="L1180" s="3" t="s">
        <v>3842</v>
      </c>
      <c r="M1180" s="3" t="s">
        <v>15506</v>
      </c>
    </row>
    <row r="1181" spans="1:13">
      <c r="A1181" s="8"/>
      <c r="B1181" s="3" t="s">
        <v>8172</v>
      </c>
      <c r="C1181" s="3" t="s">
        <v>7963</v>
      </c>
      <c r="D1181" s="7" t="s">
        <v>11932</v>
      </c>
      <c r="F1181" s="11"/>
      <c r="G1181" s="3"/>
      <c r="J1181" s="3" t="s">
        <v>1872</v>
      </c>
      <c r="K1181" s="3" t="s">
        <v>3919</v>
      </c>
      <c r="L1181" s="3" t="s">
        <v>3842</v>
      </c>
      <c r="M1181" s="3" t="s">
        <v>15507</v>
      </c>
    </row>
    <row r="1182" spans="1:13">
      <c r="A1182" s="8"/>
      <c r="B1182" s="3" t="s">
        <v>8173</v>
      </c>
      <c r="C1182" s="3" t="s">
        <v>3908</v>
      </c>
      <c r="D1182" s="7" t="s">
        <v>11933</v>
      </c>
      <c r="F1182" s="3" t="s">
        <v>4008</v>
      </c>
      <c r="G1182" s="3"/>
      <c r="J1182" s="3" t="s">
        <v>1872</v>
      </c>
      <c r="K1182" s="3" t="s">
        <v>3919</v>
      </c>
      <c r="L1182" s="3" t="s">
        <v>3842</v>
      </c>
      <c r="M1182" s="3" t="s">
        <v>15508</v>
      </c>
    </row>
    <row r="1183" spans="1:13">
      <c r="A1183" s="8"/>
      <c r="B1183" s="3" t="s">
        <v>8174</v>
      </c>
      <c r="C1183" s="3" t="s">
        <v>3956</v>
      </c>
      <c r="D1183" s="7" t="s">
        <v>11934</v>
      </c>
      <c r="F1183" s="3" t="s">
        <v>3903</v>
      </c>
      <c r="G1183" s="3"/>
      <c r="I1183" s="10"/>
      <c r="J1183" s="3" t="s">
        <v>1872</v>
      </c>
      <c r="K1183" s="3" t="s">
        <v>3919</v>
      </c>
      <c r="L1183" s="3" t="s">
        <v>3842</v>
      </c>
      <c r="M1183" s="3" t="s">
        <v>15509</v>
      </c>
    </row>
    <row r="1184" spans="1:13">
      <c r="A1184" s="8"/>
      <c r="B1184" s="3" t="s">
        <v>8175</v>
      </c>
      <c r="C1184" s="3" t="s">
        <v>3957</v>
      </c>
      <c r="D1184" s="7" t="s">
        <v>5498</v>
      </c>
      <c r="F1184" s="3" t="s">
        <v>5489</v>
      </c>
      <c r="G1184" s="3"/>
      <c r="J1184" s="3" t="s">
        <v>1872</v>
      </c>
      <c r="K1184" s="3" t="s">
        <v>3919</v>
      </c>
      <c r="L1184" s="3" t="s">
        <v>3842</v>
      </c>
      <c r="M1184" s="3" t="s">
        <v>15510</v>
      </c>
    </row>
    <row r="1185" spans="1:13">
      <c r="A1185" s="8"/>
      <c r="B1185" s="3" t="s">
        <v>8176</v>
      </c>
      <c r="C1185" s="3" t="s">
        <v>3958</v>
      </c>
      <c r="D1185" s="7" t="s">
        <v>11209</v>
      </c>
      <c r="F1185" s="3" t="s">
        <v>3862</v>
      </c>
      <c r="G1185" s="3"/>
      <c r="J1185" s="3" t="s">
        <v>1872</v>
      </c>
      <c r="K1185" s="3" t="s">
        <v>3919</v>
      </c>
      <c r="L1185" s="3" t="s">
        <v>3842</v>
      </c>
      <c r="M1185" s="3" t="s">
        <v>15511</v>
      </c>
    </row>
    <row r="1186" spans="1:13">
      <c r="A1186" s="8"/>
      <c r="B1186" s="3" t="s">
        <v>8130</v>
      </c>
      <c r="C1186" s="3" t="s">
        <v>3976</v>
      </c>
      <c r="D1186" s="7" t="s">
        <v>11924</v>
      </c>
      <c r="G1186" s="3"/>
      <c r="J1186" s="3" t="s">
        <v>1872</v>
      </c>
      <c r="K1186" s="3" t="s">
        <v>3919</v>
      </c>
      <c r="L1186" s="3" t="s">
        <v>3842</v>
      </c>
      <c r="M1186" s="3" t="s">
        <v>15512</v>
      </c>
    </row>
    <row r="1187" spans="1:13">
      <c r="A1187" s="8"/>
      <c r="B1187" s="3" t="s">
        <v>8177</v>
      </c>
      <c r="C1187" s="3" t="s">
        <v>3905</v>
      </c>
      <c r="D1187" s="7" t="s">
        <v>5499</v>
      </c>
      <c r="F1187" s="3" t="s">
        <v>4010</v>
      </c>
      <c r="G1187" s="3"/>
      <c r="J1187" s="3" t="s">
        <v>1872</v>
      </c>
      <c r="K1187" s="3" t="s">
        <v>3919</v>
      </c>
      <c r="L1187" s="3" t="s">
        <v>3842</v>
      </c>
      <c r="M1187" s="3" t="s">
        <v>15513</v>
      </c>
    </row>
    <row r="1188" spans="1:13">
      <c r="A1188" s="8"/>
      <c r="B1188" s="3" t="s">
        <v>8178</v>
      </c>
      <c r="C1188" s="3" t="s">
        <v>3959</v>
      </c>
      <c r="D1188" s="7" t="s">
        <v>5488</v>
      </c>
      <c r="F1188" s="3" t="s">
        <v>4009</v>
      </c>
      <c r="G1188" s="3"/>
      <c r="J1188" s="3" t="s">
        <v>1872</v>
      </c>
      <c r="K1188" s="3" t="s">
        <v>3919</v>
      </c>
      <c r="L1188" s="3" t="s">
        <v>3842</v>
      </c>
      <c r="M1188" s="3" t="s">
        <v>15514</v>
      </c>
    </row>
    <row r="1189" spans="1:13">
      <c r="A1189" s="8"/>
      <c r="B1189" s="3" t="s">
        <v>8179</v>
      </c>
      <c r="C1189" s="3" t="str">
        <f>MID(D1189,1,FIND("[",D1189)-1) &amp; " mitochondrial transport"</f>
        <v>Hexadecanoic acid mitochondrial transport</v>
      </c>
      <c r="D1189" s="7" t="s">
        <v>11659</v>
      </c>
      <c r="G1189" s="3"/>
      <c r="J1189" s="3" t="s">
        <v>1872</v>
      </c>
      <c r="K1189" s="3" t="s">
        <v>3919</v>
      </c>
      <c r="L1189" s="3" t="s">
        <v>3842</v>
      </c>
      <c r="M1189" s="3" t="s">
        <v>15515</v>
      </c>
    </row>
    <row r="1190" spans="1:13">
      <c r="A1190" s="8"/>
      <c r="B1190" s="3" t="s">
        <v>8180</v>
      </c>
      <c r="C1190" s="3" t="str">
        <f>MID(D1190,1,FIND("[",D1190)-1) &amp; " mitochondrial transport"</f>
        <v>Octadecanoic acid mitochondrial transport</v>
      </c>
      <c r="D1190" s="7" t="s">
        <v>11660</v>
      </c>
      <c r="G1190" s="3"/>
      <c r="J1190" s="3" t="s">
        <v>1872</v>
      </c>
      <c r="K1190" s="3" t="s">
        <v>3919</v>
      </c>
      <c r="L1190" s="3" t="s">
        <v>3842</v>
      </c>
      <c r="M1190" s="3" t="s">
        <v>15516</v>
      </c>
    </row>
    <row r="1191" spans="1:13">
      <c r="A1191" s="8"/>
      <c r="B1191" s="3" t="s">
        <v>8181</v>
      </c>
      <c r="C1191" s="3" t="str">
        <f>MID(D1191,1,FIND("[",D1191)-1) &amp; " mitochondrial transport"</f>
        <v>Tetradecanoic acid mitochondrial transport</v>
      </c>
      <c r="D1191" s="7" t="s">
        <v>11661</v>
      </c>
      <c r="G1191" s="3"/>
      <c r="J1191" s="3" t="s">
        <v>1872</v>
      </c>
      <c r="K1191" s="3" t="s">
        <v>3919</v>
      </c>
      <c r="L1191" s="3" t="s">
        <v>3842</v>
      </c>
      <c r="M1191" s="3" t="s">
        <v>15517</v>
      </c>
    </row>
    <row r="1192" spans="1:13">
      <c r="A1192" s="8"/>
      <c r="B1192" s="3" t="s">
        <v>8182</v>
      </c>
      <c r="C1192" s="3" t="str">
        <f>MID(D1192,1,FIND("[",D1192)-1) &amp; " mitochondrial transport"</f>
        <v>Oxygen mitochondrial transport</v>
      </c>
      <c r="D1192" s="7" t="s">
        <v>7901</v>
      </c>
      <c r="G1192" s="3"/>
      <c r="J1192" s="3" t="s">
        <v>1872</v>
      </c>
      <c r="K1192" s="3" t="s">
        <v>3919</v>
      </c>
      <c r="L1192" s="3" t="s">
        <v>3842</v>
      </c>
      <c r="M1192" s="3" t="s">
        <v>15518</v>
      </c>
    </row>
    <row r="1193" spans="1:13">
      <c r="A1193" s="8"/>
      <c r="B1193" s="3" t="s">
        <v>8183</v>
      </c>
      <c r="C1193" s="3" t="str">
        <f>MID(D1193,1,FIND("[",D1193)-1) &amp; " mitochondrial transport"</f>
        <v>Dodecanoic acid mitochondrial transport</v>
      </c>
      <c r="D1193" s="7" t="s">
        <v>11662</v>
      </c>
      <c r="G1193" s="3"/>
      <c r="J1193" s="3" t="s">
        <v>1872</v>
      </c>
      <c r="K1193" s="3" t="s">
        <v>3919</v>
      </c>
      <c r="L1193" s="3" t="s">
        <v>3842</v>
      </c>
      <c r="M1193" s="3" t="s">
        <v>15519</v>
      </c>
    </row>
    <row r="1194" spans="1:13">
      <c r="A1194" s="8"/>
      <c r="B1194" s="3" t="s">
        <v>8184</v>
      </c>
      <c r="C1194" s="3" t="s">
        <v>3893</v>
      </c>
      <c r="D1194" s="7" t="s">
        <v>11938</v>
      </c>
      <c r="F1194" s="3" t="s">
        <v>4007</v>
      </c>
      <c r="G1194" s="3"/>
      <c r="J1194" s="3" t="s">
        <v>1872</v>
      </c>
      <c r="K1194" s="3" t="s">
        <v>3919</v>
      </c>
      <c r="L1194" s="3" t="s">
        <v>3842</v>
      </c>
      <c r="M1194" s="3" t="s">
        <v>15520</v>
      </c>
    </row>
    <row r="1195" spans="1:13">
      <c r="A1195" s="8"/>
      <c r="B1195" s="3" t="s">
        <v>8185</v>
      </c>
      <c r="C1195" s="3" t="s">
        <v>3960</v>
      </c>
      <c r="D1195" s="7" t="s">
        <v>11919</v>
      </c>
      <c r="F1195" s="3" t="s">
        <v>2976</v>
      </c>
      <c r="G1195" s="3"/>
      <c r="J1195" s="3" t="s">
        <v>1872</v>
      </c>
      <c r="K1195" s="3" t="s">
        <v>3919</v>
      </c>
      <c r="L1195" s="3" t="s">
        <v>3842</v>
      </c>
      <c r="M1195" s="3" t="s">
        <v>15521</v>
      </c>
    </row>
    <row r="1196" spans="1:13">
      <c r="A1196" s="8"/>
      <c r="B1196" s="3" t="s">
        <v>8186</v>
      </c>
      <c r="C1196" s="3" t="s">
        <v>3961</v>
      </c>
      <c r="D1196" s="7" t="s">
        <v>5500</v>
      </c>
      <c r="G1196" s="3"/>
      <c r="J1196" s="3" t="s">
        <v>1872</v>
      </c>
      <c r="K1196" s="3" t="s">
        <v>3919</v>
      </c>
      <c r="L1196" s="3" t="s">
        <v>3842</v>
      </c>
      <c r="M1196" s="3" t="s">
        <v>15522</v>
      </c>
    </row>
    <row r="1197" spans="1:13">
      <c r="A1197" s="8"/>
      <c r="B1197" s="3" t="s">
        <v>8187</v>
      </c>
      <c r="C1197" s="3" t="str">
        <f>MID(D1197,1,FIND("[",D1197)-1) &amp; " mitochondrial transport"</f>
        <v>Fe2+ mitochondrial transport</v>
      </c>
      <c r="D1197" s="7" t="s">
        <v>11709</v>
      </c>
      <c r="G1197" s="3"/>
      <c r="J1197" s="3" t="s">
        <v>1872</v>
      </c>
      <c r="K1197" s="3" t="s">
        <v>3919</v>
      </c>
      <c r="L1197" s="3" t="s">
        <v>3842</v>
      </c>
      <c r="M1197" s="3" t="s">
        <v>15523</v>
      </c>
    </row>
    <row r="1198" spans="1:13">
      <c r="A1198" s="8"/>
      <c r="B1198" s="3" t="s">
        <v>8188</v>
      </c>
      <c r="C1198" s="3" t="str">
        <f>MID(D1198,1,FIND("[",D1198)-1) &amp; " mitochondrial transport"</f>
        <v>Glycerone phosphate mitochondrial transport</v>
      </c>
      <c r="D1198" s="7" t="s">
        <v>11921</v>
      </c>
      <c r="G1198" s="3"/>
      <c r="J1198" s="3" t="s">
        <v>1872</v>
      </c>
      <c r="K1198" s="3" t="s">
        <v>3919</v>
      </c>
      <c r="L1198" s="3" t="s">
        <v>3842</v>
      </c>
      <c r="M1198" s="3" t="s">
        <v>15524</v>
      </c>
    </row>
    <row r="1199" spans="1:13">
      <c r="A1199" s="8"/>
      <c r="B1199" s="3" t="s">
        <v>8189</v>
      </c>
      <c r="C1199" s="3" t="s">
        <v>3962</v>
      </c>
      <c r="D1199" s="7" t="s">
        <v>5501</v>
      </c>
      <c r="G1199" s="3"/>
      <c r="J1199" s="3" t="s">
        <v>1872</v>
      </c>
      <c r="K1199" s="3" t="s">
        <v>3919</v>
      </c>
      <c r="L1199" s="3" t="s">
        <v>3842</v>
      </c>
      <c r="M1199" s="3" t="s">
        <v>15525</v>
      </c>
    </row>
    <row r="1200" spans="1:13">
      <c r="A1200" s="8"/>
      <c r="B1200" s="3" t="s">
        <v>8190</v>
      </c>
      <c r="C1200" s="3" t="s">
        <v>3963</v>
      </c>
      <c r="D1200" s="7" t="s">
        <v>5502</v>
      </c>
      <c r="F1200" s="3" t="s">
        <v>3885</v>
      </c>
      <c r="G1200" s="3"/>
      <c r="J1200" s="3" t="s">
        <v>1872</v>
      </c>
      <c r="K1200" s="3" t="s">
        <v>3919</v>
      </c>
      <c r="L1200" s="3" t="s">
        <v>3842</v>
      </c>
      <c r="M1200" s="3" t="s">
        <v>15526</v>
      </c>
    </row>
    <row r="1201" spans="1:13">
      <c r="A1201" s="8"/>
      <c r="B1201" s="3" t="s">
        <v>8191</v>
      </c>
      <c r="C1201" s="3" t="str">
        <f>MID(D1201,1,FIND("[",D1201)-1) &amp; " mitochondrial transport"</f>
        <v>(S)-Lactate mitochondrial transport</v>
      </c>
      <c r="D1201" s="7" t="s">
        <v>7928</v>
      </c>
      <c r="G1201" s="3"/>
      <c r="J1201" s="3" t="s">
        <v>1872</v>
      </c>
      <c r="K1201" s="3" t="s">
        <v>3919</v>
      </c>
      <c r="L1201" s="3" t="s">
        <v>3842</v>
      </c>
      <c r="M1201" s="3" t="s">
        <v>15527</v>
      </c>
    </row>
    <row r="1202" spans="1:13">
      <c r="A1202" s="8"/>
      <c r="B1202" s="3" t="s">
        <v>8192</v>
      </c>
      <c r="C1202" s="3" t="s">
        <v>3907</v>
      </c>
      <c r="D1202" s="7" t="s">
        <v>5503</v>
      </c>
      <c r="F1202" s="3" t="s">
        <v>4006</v>
      </c>
      <c r="G1202" s="3"/>
      <c r="J1202" s="3" t="s">
        <v>1872</v>
      </c>
      <c r="K1202" s="3" t="s">
        <v>3919</v>
      </c>
      <c r="L1202" s="3" t="s">
        <v>3842</v>
      </c>
      <c r="M1202" s="3" t="s">
        <v>15528</v>
      </c>
    </row>
    <row r="1203" spans="1:13">
      <c r="A1203" s="8"/>
      <c r="B1203" s="3" t="s">
        <v>8193</v>
      </c>
      <c r="C1203" s="3" t="s">
        <v>11706</v>
      </c>
      <c r="D1203" s="7" t="s">
        <v>5504</v>
      </c>
      <c r="F1203" s="11" t="s">
        <v>3885</v>
      </c>
      <c r="G1203" s="3"/>
      <c r="J1203" s="3" t="s">
        <v>1872</v>
      </c>
      <c r="K1203" s="3" t="s">
        <v>3919</v>
      </c>
      <c r="L1203" s="3" t="s">
        <v>3842</v>
      </c>
      <c r="M1203" s="3" t="s">
        <v>15529</v>
      </c>
    </row>
    <row r="1204" spans="1:13">
      <c r="A1204" s="8"/>
      <c r="B1204" s="3" t="s">
        <v>8131</v>
      </c>
      <c r="C1204" s="3" t="s">
        <v>3977</v>
      </c>
      <c r="D1204" s="7" t="s">
        <v>5536</v>
      </c>
      <c r="G1204" s="3"/>
      <c r="J1204" s="3" t="s">
        <v>1872</v>
      </c>
      <c r="K1204" s="3" t="s">
        <v>3919</v>
      </c>
      <c r="L1204" s="3" t="s">
        <v>3842</v>
      </c>
      <c r="M1204" s="3" t="s">
        <v>15530</v>
      </c>
    </row>
    <row r="1205" spans="1:13">
      <c r="A1205" s="8"/>
      <c r="B1205" s="3" t="s">
        <v>8194</v>
      </c>
      <c r="C1205" s="3" t="s">
        <v>3964</v>
      </c>
      <c r="D1205" s="7" t="s">
        <v>5505</v>
      </c>
      <c r="F1205" s="3" t="s">
        <v>3885</v>
      </c>
      <c r="G1205" s="3"/>
      <c r="J1205" s="3" t="s">
        <v>1872</v>
      </c>
      <c r="K1205" s="3" t="s">
        <v>3919</v>
      </c>
      <c r="L1205" s="3" t="s">
        <v>3842</v>
      </c>
      <c r="M1205" s="3" t="s">
        <v>15531</v>
      </c>
    </row>
    <row r="1206" spans="1:13">
      <c r="A1206" s="8"/>
      <c r="B1206" s="3" t="s">
        <v>8195</v>
      </c>
      <c r="C1206" s="3" t="s">
        <v>11717</v>
      </c>
      <c r="D1206" s="7" t="s">
        <v>11901</v>
      </c>
      <c r="G1206" s="3"/>
      <c r="J1206" s="3" t="s">
        <v>1872</v>
      </c>
      <c r="K1206" s="3" t="s">
        <v>3919</v>
      </c>
      <c r="L1206" s="3" t="s">
        <v>3842</v>
      </c>
      <c r="M1206" s="3" t="s">
        <v>15532</v>
      </c>
    </row>
    <row r="1207" spans="1:13">
      <c r="A1207" s="8"/>
      <c r="B1207" s="3" t="s">
        <v>8196</v>
      </c>
      <c r="C1207" s="3" t="s">
        <v>2898</v>
      </c>
      <c r="D1207" s="7" t="s">
        <v>11935</v>
      </c>
      <c r="F1207" s="3" t="s">
        <v>2897</v>
      </c>
      <c r="G1207" s="3"/>
      <c r="J1207" s="3" t="s">
        <v>1872</v>
      </c>
      <c r="K1207" s="3" t="s">
        <v>3919</v>
      </c>
      <c r="L1207" s="3" t="s">
        <v>3842</v>
      </c>
      <c r="M1207" s="3" t="s">
        <v>15533</v>
      </c>
    </row>
    <row r="1208" spans="1:13">
      <c r="A1208" s="8"/>
      <c r="B1208" s="3" t="s">
        <v>8197</v>
      </c>
      <c r="C1208" s="3" t="s">
        <v>3965</v>
      </c>
      <c r="D1208" s="7" t="s">
        <v>5506</v>
      </c>
      <c r="F1208" s="3" t="s">
        <v>3885</v>
      </c>
      <c r="G1208" s="3"/>
      <c r="J1208" s="3" t="s">
        <v>1872</v>
      </c>
      <c r="K1208" s="3" t="s">
        <v>3919</v>
      </c>
      <c r="L1208" s="3" t="s">
        <v>3842</v>
      </c>
      <c r="M1208" s="3" t="s">
        <v>15534</v>
      </c>
    </row>
    <row r="1209" spans="1:13">
      <c r="A1209" s="8"/>
      <c r="B1209" s="3" t="s">
        <v>8198</v>
      </c>
      <c r="C1209" s="3" t="str">
        <f>MID(D1209,1,FIND("[",D1209)-1) &amp; " mitochondrial transport"</f>
        <v>(R)-Lactate mitochondrial transport</v>
      </c>
      <c r="D1209" s="7" t="s">
        <v>7929</v>
      </c>
      <c r="G1209" s="3"/>
      <c r="J1209" s="3" t="s">
        <v>1872</v>
      </c>
      <c r="K1209" s="3" t="s">
        <v>3919</v>
      </c>
      <c r="L1209" s="3" t="s">
        <v>3842</v>
      </c>
      <c r="M1209" s="3" t="s">
        <v>15535</v>
      </c>
    </row>
    <row r="1210" spans="1:13">
      <c r="A1210" s="8"/>
      <c r="B1210" s="3" t="s">
        <v>8199</v>
      </c>
      <c r="C1210" s="3" t="s">
        <v>3966</v>
      </c>
      <c r="D1210" s="7" t="s">
        <v>5507</v>
      </c>
      <c r="F1210" s="3" t="s">
        <v>3885</v>
      </c>
      <c r="G1210" s="3"/>
      <c r="J1210" s="3" t="s">
        <v>1872</v>
      </c>
      <c r="K1210" s="3" t="s">
        <v>3919</v>
      </c>
      <c r="L1210" s="3" t="s">
        <v>3842</v>
      </c>
      <c r="M1210" s="3" t="s">
        <v>15536</v>
      </c>
    </row>
    <row r="1211" spans="1:13">
      <c r="A1211" s="8"/>
      <c r="B1211" s="3" t="s">
        <v>8236</v>
      </c>
      <c r="C1211" s="3" t="s">
        <v>3913</v>
      </c>
      <c r="D1211" s="7" t="s">
        <v>11656</v>
      </c>
      <c r="F1211" s="3" t="s">
        <v>4011</v>
      </c>
      <c r="G1211" s="3"/>
      <c r="J1211" s="3" t="s">
        <v>1903</v>
      </c>
      <c r="K1211" s="3" t="s">
        <v>4013</v>
      </c>
      <c r="L1211" s="3" t="s">
        <v>3842</v>
      </c>
      <c r="M1211" s="3" t="s">
        <v>15539</v>
      </c>
    </row>
    <row r="1212" spans="1:13">
      <c r="A1212" s="8"/>
      <c r="B1212" s="3" t="s">
        <v>8237</v>
      </c>
      <c r="C1212" s="3" t="s">
        <v>3913</v>
      </c>
      <c r="D1212" s="7" t="s">
        <v>11657</v>
      </c>
      <c r="F1212" s="3" t="s">
        <v>4011</v>
      </c>
      <c r="G1212" s="3"/>
      <c r="J1212" s="3" t="s">
        <v>1903</v>
      </c>
      <c r="K1212" s="3" t="s">
        <v>4013</v>
      </c>
      <c r="L1212" s="3" t="s">
        <v>3842</v>
      </c>
      <c r="M1212" s="3" t="s">
        <v>15540</v>
      </c>
    </row>
    <row r="1213" spans="1:13">
      <c r="A1213" s="8"/>
      <c r="B1213" s="3" t="s">
        <v>11351</v>
      </c>
      <c r="C1213" s="3" t="str">
        <f>MID(D1213,1,FIND("[",D1213)-1) &amp; " peroxisomal transport"</f>
        <v>Formaldehyde peroxisomal transport</v>
      </c>
      <c r="D1213" s="7" t="s">
        <v>7230</v>
      </c>
      <c r="G1213" s="3"/>
      <c r="J1213" s="3" t="s">
        <v>1903</v>
      </c>
      <c r="K1213" s="3" t="s">
        <v>4013</v>
      </c>
      <c r="L1213" s="3" t="s">
        <v>3842</v>
      </c>
      <c r="M1213" s="3" t="s">
        <v>15541</v>
      </c>
    </row>
    <row r="1214" spans="1:13">
      <c r="A1214" s="8"/>
      <c r="B1214" s="3" t="s">
        <v>8252</v>
      </c>
      <c r="C1214" s="3" t="str">
        <f>MID(D1214,1,FIND("[",D1214)-1) &amp; " peroxisomal transport"</f>
        <v>(S)-Malate peroxisomal transport</v>
      </c>
      <c r="D1214" s="7" t="s">
        <v>11957</v>
      </c>
      <c r="G1214" s="3"/>
      <c r="J1214" s="3" t="s">
        <v>1903</v>
      </c>
      <c r="K1214" s="3" t="s">
        <v>7224</v>
      </c>
      <c r="L1214" s="3" t="s">
        <v>3842</v>
      </c>
      <c r="M1214" s="3" t="s">
        <v>9165</v>
      </c>
    </row>
    <row r="1215" spans="1:13">
      <c r="A1215" s="2"/>
      <c r="B1215" s="3" t="s">
        <v>12106</v>
      </c>
      <c r="C1215" s="3" t="s">
        <v>12106</v>
      </c>
      <c r="D1215" s="3" t="s">
        <v>12044</v>
      </c>
      <c r="G1215" s="3"/>
      <c r="H1215" s="3"/>
      <c r="I1215" s="3"/>
      <c r="J1215" s="3" t="s">
        <v>1934</v>
      </c>
      <c r="K1215" s="3" t="s">
        <v>7224</v>
      </c>
      <c r="L1215" s="3" t="s">
        <v>3842</v>
      </c>
      <c r="M1215" s="3" t="s">
        <v>15542</v>
      </c>
    </row>
    <row r="1216" spans="1:13">
      <c r="A1216" s="8"/>
      <c r="B1216" s="3" t="s">
        <v>8244</v>
      </c>
      <c r="C1216" s="3" t="s">
        <v>12439</v>
      </c>
      <c r="D1216" s="7" t="s">
        <v>11948</v>
      </c>
      <c r="F1216" s="3" t="s">
        <v>7491</v>
      </c>
      <c r="G1216" s="3"/>
      <c r="J1216" s="3" t="s">
        <v>1903</v>
      </c>
      <c r="K1216" s="3" t="s">
        <v>7224</v>
      </c>
      <c r="L1216" s="3" t="s">
        <v>3842</v>
      </c>
      <c r="M1216" s="3" t="s">
        <v>15543</v>
      </c>
    </row>
    <row r="1217" spans="1:13">
      <c r="A1217" s="8"/>
      <c r="B1217" s="3" t="s">
        <v>8245</v>
      </c>
      <c r="C1217" s="3" t="s">
        <v>12440</v>
      </c>
      <c r="D1217" s="7" t="s">
        <v>11949</v>
      </c>
      <c r="F1217" s="3" t="s">
        <v>7491</v>
      </c>
      <c r="G1217" s="3"/>
      <c r="J1217" s="3" t="s">
        <v>1903</v>
      </c>
      <c r="K1217" s="3" t="s">
        <v>7224</v>
      </c>
      <c r="L1217" s="3" t="s">
        <v>3842</v>
      </c>
      <c r="M1217" s="3" t="s">
        <v>15544</v>
      </c>
    </row>
    <row r="1218" spans="1:13">
      <c r="A1218" s="8"/>
      <c r="B1218" s="3" t="s">
        <v>8246</v>
      </c>
      <c r="C1218" s="3" t="s">
        <v>12441</v>
      </c>
      <c r="D1218" s="7" t="s">
        <v>11950</v>
      </c>
      <c r="F1218" s="3" t="s">
        <v>7491</v>
      </c>
      <c r="G1218" s="3"/>
      <c r="J1218" s="3" t="s">
        <v>1903</v>
      </c>
      <c r="K1218" s="3" t="s">
        <v>7224</v>
      </c>
      <c r="L1218" s="3" t="s">
        <v>3842</v>
      </c>
      <c r="M1218" s="3" t="s">
        <v>15545</v>
      </c>
    </row>
    <row r="1219" spans="1:13">
      <c r="A1219" s="8"/>
      <c r="B1219" s="3" t="s">
        <v>8247</v>
      </c>
      <c r="C1219" s="3" t="s">
        <v>12442</v>
      </c>
      <c r="D1219" s="7" t="s">
        <v>11951</v>
      </c>
      <c r="F1219" s="3" t="s">
        <v>7491</v>
      </c>
      <c r="G1219" s="3"/>
      <c r="J1219" s="3" t="s">
        <v>1903</v>
      </c>
      <c r="K1219" s="3" t="s">
        <v>7224</v>
      </c>
      <c r="L1219" s="3" t="s">
        <v>3842</v>
      </c>
      <c r="M1219" s="3" t="s">
        <v>15546</v>
      </c>
    </row>
    <row r="1220" spans="1:13">
      <c r="A1220" s="8"/>
      <c r="B1220" s="3" t="s">
        <v>8248</v>
      </c>
      <c r="C1220" s="3" t="s">
        <v>7504</v>
      </c>
      <c r="D1220" s="7" t="s">
        <v>11952</v>
      </c>
      <c r="F1220" s="3" t="s">
        <v>7491</v>
      </c>
      <c r="G1220" s="3"/>
      <c r="J1220" s="3" t="s">
        <v>1903</v>
      </c>
      <c r="K1220" s="3" t="s">
        <v>7224</v>
      </c>
      <c r="L1220" s="3" t="s">
        <v>3842</v>
      </c>
      <c r="M1220" s="3" t="s">
        <v>15547</v>
      </c>
    </row>
    <row r="1221" spans="1:13">
      <c r="A1221" s="8"/>
      <c r="B1221" s="3" t="s">
        <v>12448</v>
      </c>
      <c r="C1221" s="3" t="s">
        <v>12443</v>
      </c>
      <c r="D1221" s="7" t="s">
        <v>11953</v>
      </c>
      <c r="F1221" s="3" t="s">
        <v>7491</v>
      </c>
      <c r="G1221" s="3"/>
      <c r="J1221" s="3" t="s">
        <v>1903</v>
      </c>
      <c r="K1221" s="3" t="s">
        <v>7224</v>
      </c>
      <c r="L1221" s="3" t="s">
        <v>3842</v>
      </c>
      <c r="M1221" s="3" t="s">
        <v>15548</v>
      </c>
    </row>
    <row r="1222" spans="1:13">
      <c r="A1222" s="8"/>
      <c r="B1222" s="3" t="s">
        <v>8249</v>
      </c>
      <c r="C1222" s="3" t="s">
        <v>12444</v>
      </c>
      <c r="D1222" s="7" t="s">
        <v>11954</v>
      </c>
      <c r="F1222" s="3" t="s">
        <v>7491</v>
      </c>
      <c r="G1222" s="3"/>
      <c r="J1222" s="3" t="s">
        <v>1903</v>
      </c>
      <c r="K1222" s="3" t="s">
        <v>7224</v>
      </c>
      <c r="L1222" s="3" t="s">
        <v>3842</v>
      </c>
      <c r="M1222" s="3" t="s">
        <v>15549</v>
      </c>
    </row>
    <row r="1223" spans="1:13">
      <c r="A1223" s="8"/>
      <c r="B1223" s="3" t="s">
        <v>8250</v>
      </c>
      <c r="C1223" s="3" t="s">
        <v>12445</v>
      </c>
      <c r="D1223" s="7" t="s">
        <v>11955</v>
      </c>
      <c r="F1223" s="3" t="s">
        <v>7491</v>
      </c>
      <c r="G1223" s="3"/>
      <c r="J1223" s="3" t="s">
        <v>1903</v>
      </c>
      <c r="K1223" s="3" t="s">
        <v>7224</v>
      </c>
      <c r="L1223" s="3" t="s">
        <v>3842</v>
      </c>
      <c r="M1223" s="3" t="s">
        <v>15550</v>
      </c>
    </row>
    <row r="1224" spans="1:13">
      <c r="A1224" s="8"/>
      <c r="B1224" s="3" t="s">
        <v>12449</v>
      </c>
      <c r="C1224" s="3" t="str">
        <f>MID(D1224,1,FIND("[",D1224)-1) &amp; " peroxisomal transport"</f>
        <v>Methanol peroxisomal transport</v>
      </c>
      <c r="D1224" s="7" t="s">
        <v>7227</v>
      </c>
      <c r="G1224" s="3"/>
      <c r="J1224" s="3" t="s">
        <v>1903</v>
      </c>
      <c r="K1224" s="3" t="s">
        <v>7224</v>
      </c>
      <c r="L1224" s="3" t="s">
        <v>3842</v>
      </c>
      <c r="M1224" s="3" t="s">
        <v>15551</v>
      </c>
    </row>
    <row r="1225" spans="1:13">
      <c r="A1225" s="8"/>
      <c r="B1225" s="3" t="s">
        <v>8251</v>
      </c>
      <c r="C1225" s="3" t="str">
        <f>MID(D1225,1,FIND("[",D1225)-1) &amp; " peroxisomal transport"</f>
        <v>L-Aspartate peroxisomal transport</v>
      </c>
      <c r="D1225" s="7" t="s">
        <v>11956</v>
      </c>
      <c r="G1225" s="3"/>
      <c r="J1225" s="3" t="s">
        <v>1903</v>
      </c>
      <c r="K1225" s="3" t="s">
        <v>7224</v>
      </c>
      <c r="L1225" s="3" t="s">
        <v>3842</v>
      </c>
      <c r="M1225" s="3" t="s">
        <v>15552</v>
      </c>
    </row>
    <row r="1226" spans="1:13">
      <c r="A1226" s="8"/>
      <c r="B1226" s="3" t="s">
        <v>8253</v>
      </c>
      <c r="C1226" s="3" t="s">
        <v>3960</v>
      </c>
      <c r="D1226" s="7" t="s">
        <v>11958</v>
      </c>
      <c r="G1226" s="3"/>
      <c r="J1226" s="3" t="s">
        <v>1903</v>
      </c>
      <c r="K1226" s="3" t="s">
        <v>7224</v>
      </c>
      <c r="L1226" s="3" t="s">
        <v>3842</v>
      </c>
      <c r="M1226" s="3" t="s">
        <v>15553</v>
      </c>
    </row>
    <row r="1227" spans="1:13">
      <c r="A1227" s="8"/>
      <c r="B1227" s="3" t="s">
        <v>8254</v>
      </c>
      <c r="C1227" s="3" t="s">
        <v>3960</v>
      </c>
      <c r="D1227" s="7" t="s">
        <v>11959</v>
      </c>
      <c r="G1227" s="3"/>
      <c r="J1227" s="3" t="s">
        <v>1903</v>
      </c>
      <c r="K1227" s="3" t="s">
        <v>7224</v>
      </c>
      <c r="L1227" s="3" t="s">
        <v>3842</v>
      </c>
      <c r="M1227" s="3" t="s">
        <v>15554</v>
      </c>
    </row>
    <row r="1228" spans="1:13">
      <c r="A1228" s="8"/>
      <c r="B1228" s="3" t="s">
        <v>8255</v>
      </c>
      <c r="C1228" s="3" t="str">
        <f t="shared" ref="C1228:C1237" si="1">MID(D1228,1,FIND("[",D1228)-1) &amp; " peroxisomal transport"</f>
        <v>D-Xylulose 5-phosphate peroxisomal transport</v>
      </c>
      <c r="D1228" s="7" t="s">
        <v>7226</v>
      </c>
      <c r="G1228" s="3"/>
      <c r="J1228" s="3" t="s">
        <v>1903</v>
      </c>
      <c r="K1228" s="3" t="s">
        <v>7224</v>
      </c>
      <c r="L1228" s="3" t="s">
        <v>3842</v>
      </c>
      <c r="M1228" s="3" t="s">
        <v>15555</v>
      </c>
    </row>
    <row r="1229" spans="1:13">
      <c r="A1229" s="8"/>
      <c r="B1229" s="3" t="s">
        <v>8256</v>
      </c>
      <c r="C1229" s="3" t="str">
        <f t="shared" si="1"/>
        <v>Glycerone peroxisomal transport</v>
      </c>
      <c r="D1229" s="7" t="s">
        <v>7225</v>
      </c>
      <c r="G1229" s="3"/>
      <c r="J1229" s="3" t="s">
        <v>1903</v>
      </c>
      <c r="K1229" s="3" t="s">
        <v>7224</v>
      </c>
      <c r="L1229" s="3" t="s">
        <v>3842</v>
      </c>
      <c r="M1229" s="3" t="s">
        <v>15556</v>
      </c>
    </row>
    <row r="1230" spans="1:13">
      <c r="A1230" s="8"/>
      <c r="B1230" s="3" t="s">
        <v>8257</v>
      </c>
      <c r="C1230" s="3" t="str">
        <f t="shared" si="1"/>
        <v>D-Glyceraldehyde 3-phosphate peroxisomal transport</v>
      </c>
      <c r="D1230" s="7" t="s">
        <v>7223</v>
      </c>
      <c r="G1230" s="3"/>
      <c r="J1230" s="3" t="s">
        <v>1903</v>
      </c>
      <c r="K1230" s="3" t="s">
        <v>7224</v>
      </c>
      <c r="L1230" s="3" t="s">
        <v>3842</v>
      </c>
      <c r="M1230" s="3" t="s">
        <v>15557</v>
      </c>
    </row>
    <row r="1231" spans="1:13">
      <c r="A1231" s="8"/>
      <c r="B1231" s="3" t="s">
        <v>8258</v>
      </c>
      <c r="C1231" s="3" t="str">
        <f t="shared" si="1"/>
        <v>Crotonoyl-CoA peroxisomal transport</v>
      </c>
      <c r="D1231" s="7" t="s">
        <v>11960</v>
      </c>
      <c r="G1231" s="3"/>
      <c r="J1231" s="3" t="s">
        <v>1903</v>
      </c>
      <c r="K1231" s="3" t="s">
        <v>7224</v>
      </c>
      <c r="L1231" s="3" t="s">
        <v>3842</v>
      </c>
      <c r="M1231" s="3" t="s">
        <v>15558</v>
      </c>
    </row>
    <row r="1232" spans="1:13">
      <c r="A1232" s="8"/>
      <c r="B1232" s="3" t="s">
        <v>11352</v>
      </c>
      <c r="C1232" s="3" t="str">
        <f t="shared" si="1"/>
        <v>Succinate peroxisomal transport</v>
      </c>
      <c r="D1232" s="7" t="s">
        <v>11961</v>
      </c>
      <c r="G1232" s="3"/>
      <c r="J1232" s="3" t="s">
        <v>1903</v>
      </c>
      <c r="K1232" s="3" t="s">
        <v>7224</v>
      </c>
      <c r="L1232" s="3" t="s">
        <v>3842</v>
      </c>
      <c r="M1232" s="3" t="s">
        <v>15559</v>
      </c>
    </row>
    <row r="1233" spans="1:13">
      <c r="A1233" s="8"/>
      <c r="B1233" s="3" t="s">
        <v>11191</v>
      </c>
      <c r="C1233" s="3" t="str">
        <f t="shared" si="1"/>
        <v>Oxygen peroxisomal transport</v>
      </c>
      <c r="D1233" s="7" t="s">
        <v>11962</v>
      </c>
      <c r="G1233" s="3"/>
      <c r="J1233" s="3" t="s">
        <v>1903</v>
      </c>
      <c r="K1233" s="3" t="s">
        <v>7224</v>
      </c>
      <c r="L1233" s="3" t="s">
        <v>3842</v>
      </c>
      <c r="M1233" s="3" t="s">
        <v>15560</v>
      </c>
    </row>
    <row r="1234" spans="1:13">
      <c r="A1234" s="8"/>
      <c r="B1234" s="3" t="s">
        <v>11353</v>
      </c>
      <c r="C1234" s="3" t="str">
        <f t="shared" si="1"/>
        <v>CoA peroxisomal transport</v>
      </c>
      <c r="D1234" s="7" t="s">
        <v>11981</v>
      </c>
      <c r="G1234" s="9"/>
      <c r="J1234" s="3" t="s">
        <v>1903</v>
      </c>
      <c r="K1234" s="3" t="s">
        <v>7224</v>
      </c>
      <c r="L1234" s="3" t="s">
        <v>3842</v>
      </c>
      <c r="M1234" s="3" t="s">
        <v>15561</v>
      </c>
    </row>
    <row r="1235" spans="1:13">
      <c r="A1235" s="8"/>
      <c r="B1235" s="3" t="s">
        <v>8238</v>
      </c>
      <c r="C1235" s="3" t="str">
        <f t="shared" si="1"/>
        <v>H2O peroxisomal transport</v>
      </c>
      <c r="D1235" s="7" t="s">
        <v>11668</v>
      </c>
      <c r="G1235" s="3"/>
      <c r="J1235" s="3" t="s">
        <v>1903</v>
      </c>
      <c r="K1235" s="3" t="s">
        <v>11212</v>
      </c>
      <c r="L1235" s="3" t="s">
        <v>3842</v>
      </c>
      <c r="M1235" s="3" t="s">
        <v>15562</v>
      </c>
    </row>
    <row r="1236" spans="1:13">
      <c r="A1236" s="8"/>
      <c r="B1236" s="3" t="s">
        <v>8239</v>
      </c>
      <c r="C1236" s="3" t="str">
        <f t="shared" si="1"/>
        <v>Citrate peroxisomal transport</v>
      </c>
      <c r="D1236" s="7" t="s">
        <v>11211</v>
      </c>
      <c r="G1236" s="3"/>
      <c r="J1236" s="3" t="s">
        <v>1903</v>
      </c>
      <c r="K1236" s="3" t="s">
        <v>11212</v>
      </c>
      <c r="L1236" s="3" t="s">
        <v>3842</v>
      </c>
      <c r="M1236" s="3" t="s">
        <v>15563</v>
      </c>
    </row>
    <row r="1237" spans="1:13">
      <c r="A1237" s="8"/>
      <c r="B1237" s="3" t="s">
        <v>8240</v>
      </c>
      <c r="C1237" s="3" t="str">
        <f t="shared" si="1"/>
        <v>Diphosphate peroxisomal transport</v>
      </c>
      <c r="D1237" s="7" t="s">
        <v>11944</v>
      </c>
      <c r="G1237" s="9"/>
      <c r="J1237" s="3" t="s">
        <v>1903</v>
      </c>
      <c r="K1237" s="3" t="s">
        <v>7224</v>
      </c>
      <c r="L1237" s="3" t="s">
        <v>3842</v>
      </c>
      <c r="M1237" s="3" t="s">
        <v>15564</v>
      </c>
    </row>
    <row r="1238" spans="1:13">
      <c r="A1238" s="8"/>
      <c r="B1238" s="3" t="s">
        <v>8241</v>
      </c>
      <c r="C1238" s="3" t="s">
        <v>7492</v>
      </c>
      <c r="D1238" s="7" t="s">
        <v>11945</v>
      </c>
      <c r="F1238" s="3" t="s">
        <v>7491</v>
      </c>
      <c r="G1238" s="3"/>
      <c r="J1238" s="3" t="s">
        <v>1903</v>
      </c>
      <c r="K1238" s="3" t="s">
        <v>7224</v>
      </c>
      <c r="L1238" s="3" t="s">
        <v>3842</v>
      </c>
      <c r="M1238" s="3" t="s">
        <v>15565</v>
      </c>
    </row>
    <row r="1239" spans="1:13">
      <c r="A1239" s="8"/>
      <c r="B1239" s="3" t="s">
        <v>8242</v>
      </c>
      <c r="C1239" s="3" t="s">
        <v>7494</v>
      </c>
      <c r="D1239" s="7" t="s">
        <v>11946</v>
      </c>
      <c r="F1239" s="3" t="s">
        <v>7491</v>
      </c>
      <c r="G1239" s="3"/>
      <c r="J1239" s="3" t="s">
        <v>1903</v>
      </c>
      <c r="K1239" s="3" t="s">
        <v>7224</v>
      </c>
      <c r="L1239" s="3" t="s">
        <v>3842</v>
      </c>
      <c r="M1239" s="3" t="s">
        <v>15566</v>
      </c>
    </row>
    <row r="1240" spans="1:13">
      <c r="A1240" s="8"/>
      <c r="B1240" s="3" t="s">
        <v>8243</v>
      </c>
      <c r="C1240" s="3" t="s">
        <v>7504</v>
      </c>
      <c r="D1240" s="7" t="s">
        <v>11947</v>
      </c>
      <c r="F1240" s="3" t="s">
        <v>7491</v>
      </c>
      <c r="G1240" s="3"/>
      <c r="J1240" s="3" t="s">
        <v>1903</v>
      </c>
      <c r="K1240" s="3" t="s">
        <v>7224</v>
      </c>
      <c r="L1240" s="3" t="s">
        <v>3842</v>
      </c>
      <c r="M1240" s="3" t="s">
        <v>15567</v>
      </c>
    </row>
    <row r="1241" spans="1:13">
      <c r="A1241" s="2"/>
      <c r="B1241" s="3" t="s">
        <v>12446</v>
      </c>
      <c r="C1241" s="3" t="str">
        <f>MID(D1241,1,FIND("[",D1241)-1) &amp; " peroxisomal transport"</f>
        <v>Pyruvate peroxisomal transport</v>
      </c>
      <c r="D1241" s="3" t="s">
        <v>12031</v>
      </c>
      <c r="G1241" s="3"/>
      <c r="H1241" s="3"/>
      <c r="I1241" s="3"/>
      <c r="J1241" s="3" t="s">
        <v>1903</v>
      </c>
      <c r="K1241" s="3" t="s">
        <v>12035</v>
      </c>
      <c r="L1241" s="3" t="s">
        <v>3842</v>
      </c>
      <c r="M1241" s="3" t="s">
        <v>15568</v>
      </c>
    </row>
    <row r="1242" spans="1:13">
      <c r="A1242" s="2"/>
      <c r="B1242" s="3" t="s">
        <v>12447</v>
      </c>
      <c r="C1242" s="3" t="str">
        <f>MID(D1242,1,FIND("[",D1242)-1) &amp; " peroxisomal transport"</f>
        <v>NH3 peroxisomal transport</v>
      </c>
      <c r="D1242" s="3" t="s">
        <v>12033</v>
      </c>
      <c r="G1242" s="3"/>
      <c r="H1242" s="3"/>
      <c r="I1242" s="3"/>
      <c r="J1242" s="3" t="s">
        <v>1903</v>
      </c>
      <c r="K1242" s="3" t="s">
        <v>12035</v>
      </c>
      <c r="L1242" s="3" t="s">
        <v>3842</v>
      </c>
      <c r="M1242" s="3" t="s">
        <v>15569</v>
      </c>
    </row>
    <row r="1243" spans="1:13">
      <c r="A1243" s="2"/>
      <c r="B1243" s="3" t="s">
        <v>12450</v>
      </c>
      <c r="C1243" s="3" t="str">
        <f>MID(D1243,1,FIND("[",D1243)-1) &amp; " peroxisomal transport"</f>
        <v>(S)-Malate peroxisomal transport</v>
      </c>
      <c r="D1243" s="7" t="s">
        <v>12049</v>
      </c>
      <c r="G1243" s="3"/>
      <c r="H1243" s="3"/>
      <c r="J1243" s="3" t="s">
        <v>1903</v>
      </c>
      <c r="K1243" s="3" t="s">
        <v>12035</v>
      </c>
      <c r="L1243" s="3" t="s">
        <v>3842</v>
      </c>
      <c r="M1243" s="3" t="s">
        <v>15570</v>
      </c>
    </row>
    <row r="1244" spans="1:13">
      <c r="A1244" s="2"/>
      <c r="B1244" s="3" t="s">
        <v>12451</v>
      </c>
      <c r="C1244" s="3" t="str">
        <f>MID(D1244,1,FIND("[",D1244)-1) &amp; " peroxisomal transport"</f>
        <v>Oxaloacetate peroxisomal transport</v>
      </c>
      <c r="D1244" s="7" t="s">
        <v>12050</v>
      </c>
      <c r="G1244" s="3"/>
      <c r="H1244" s="3"/>
      <c r="I1244" s="3"/>
      <c r="J1244" s="3" t="s">
        <v>1903</v>
      </c>
      <c r="K1244" s="3" t="s">
        <v>12035</v>
      </c>
      <c r="L1244" s="3" t="s">
        <v>3842</v>
      </c>
      <c r="M1244" s="3" t="s">
        <v>15571</v>
      </c>
    </row>
    <row r="1245" spans="1:13">
      <c r="A1245" s="8"/>
      <c r="B1245" s="3" t="s">
        <v>8123</v>
      </c>
      <c r="C1245" s="3" t="s">
        <v>12425</v>
      </c>
      <c r="D1245" s="7" t="s">
        <v>11902</v>
      </c>
      <c r="J1245" s="3" t="s">
        <v>3852</v>
      </c>
      <c r="K1245" s="3" t="s">
        <v>7923</v>
      </c>
      <c r="L1245" s="3" t="s">
        <v>3842</v>
      </c>
      <c r="M1245" s="3" t="s">
        <v>12772</v>
      </c>
    </row>
    <row r="1246" spans="1:13">
      <c r="A1246" s="8"/>
      <c r="B1246" s="3" t="s">
        <v>8124</v>
      </c>
      <c r="C1246" s="3" t="s">
        <v>12426</v>
      </c>
      <c r="D1246" s="7" t="s">
        <v>10607</v>
      </c>
      <c r="G1246" s="3"/>
      <c r="H1246" s="7"/>
      <c r="J1246" s="3" t="s">
        <v>3852</v>
      </c>
      <c r="K1246" s="3" t="s">
        <v>7923</v>
      </c>
      <c r="L1246" s="3" t="s">
        <v>3842</v>
      </c>
      <c r="M1246" s="3" t="s">
        <v>12773</v>
      </c>
    </row>
    <row r="1247" spans="1:13">
      <c r="A1247" s="8"/>
      <c r="B1247" s="3" t="s">
        <v>11343</v>
      </c>
      <c r="C1247" s="3" t="s">
        <v>12427</v>
      </c>
      <c r="D1247" s="7" t="s">
        <v>11916</v>
      </c>
      <c r="G1247" s="3"/>
      <c r="J1247" s="3" t="s">
        <v>3852</v>
      </c>
      <c r="K1247" s="3" t="s">
        <v>7923</v>
      </c>
      <c r="L1247" s="3" t="s">
        <v>3842</v>
      </c>
      <c r="M1247" s="3" t="s">
        <v>12774</v>
      </c>
    </row>
    <row r="1248" spans="1:13">
      <c r="A1248" s="8"/>
      <c r="B1248" s="3" t="s">
        <v>11344</v>
      </c>
      <c r="C1248" s="3" t="s">
        <v>12428</v>
      </c>
      <c r="D1248" s="7" t="s">
        <v>11917</v>
      </c>
      <c r="G1248" s="3"/>
      <c r="J1248" s="3" t="s">
        <v>3852</v>
      </c>
      <c r="K1248" s="3" t="s">
        <v>7923</v>
      </c>
      <c r="L1248" s="3" t="s">
        <v>3842</v>
      </c>
      <c r="M1248" s="3" t="s">
        <v>12775</v>
      </c>
    </row>
    <row r="1249" spans="1:13">
      <c r="A1249" s="8"/>
      <c r="B1249" s="3" t="s">
        <v>11345</v>
      </c>
      <c r="C1249" s="3" t="s">
        <v>12429</v>
      </c>
      <c r="D1249" s="7" t="s">
        <v>11907</v>
      </c>
      <c r="G1249" s="3"/>
      <c r="J1249" s="3" t="s">
        <v>3852</v>
      </c>
      <c r="K1249" s="3" t="s">
        <v>7923</v>
      </c>
      <c r="L1249" s="3" t="s">
        <v>3842</v>
      </c>
      <c r="M1249" s="3" t="s">
        <v>12776</v>
      </c>
    </row>
    <row r="1250" spans="1:13">
      <c r="A1250" s="8"/>
      <c r="B1250" s="3" t="s">
        <v>11862</v>
      </c>
      <c r="C1250" s="3" t="s">
        <v>12430</v>
      </c>
      <c r="D1250" s="7" t="s">
        <v>11918</v>
      </c>
      <c r="G1250" s="3"/>
      <c r="H1250" s="7"/>
      <c r="J1250" s="3" t="s">
        <v>3852</v>
      </c>
      <c r="K1250" s="3" t="s">
        <v>8296</v>
      </c>
      <c r="L1250" s="3" t="s">
        <v>3842</v>
      </c>
      <c r="M1250" s="3" t="s">
        <v>12777</v>
      </c>
    </row>
    <row r="1251" spans="1:13">
      <c r="A1251" s="8"/>
      <c r="B1251" s="3" t="s">
        <v>8259</v>
      </c>
      <c r="C1251" s="3" t="s">
        <v>12398</v>
      </c>
      <c r="D1251" s="7" t="s">
        <v>7989</v>
      </c>
      <c r="G1251" s="3"/>
      <c r="J1251" s="3" t="s">
        <v>3851</v>
      </c>
      <c r="K1251" s="3" t="s">
        <v>8297</v>
      </c>
      <c r="L1251" s="3" t="s">
        <v>3842</v>
      </c>
      <c r="M1251" s="3" t="s">
        <v>9178</v>
      </c>
    </row>
    <row r="1252" spans="1:13">
      <c r="A1252" s="8"/>
      <c r="B1252" s="3" t="s">
        <v>8267</v>
      </c>
      <c r="C1252" s="3" t="str">
        <f t="shared" ref="C1252:C1266" si="2">MID(D1252,1,FIND("[",D1252)-1) &amp; " ER transport"</f>
        <v>CoA ER transport</v>
      </c>
      <c r="D1252" s="7" t="s">
        <v>11908</v>
      </c>
      <c r="G1252" s="3"/>
      <c r="J1252" s="3" t="s">
        <v>3851</v>
      </c>
      <c r="K1252" s="3" t="s">
        <v>8297</v>
      </c>
      <c r="L1252" s="3" t="s">
        <v>3842</v>
      </c>
      <c r="M1252" s="3" t="s">
        <v>9179</v>
      </c>
    </row>
    <row r="1253" spans="1:13">
      <c r="A1253" s="8"/>
      <c r="B1253" s="3" t="s">
        <v>8268</v>
      </c>
      <c r="C1253" s="3" t="str">
        <f t="shared" si="2"/>
        <v>Palmitoyl-CoA ER transport</v>
      </c>
      <c r="D1253" s="7" t="s">
        <v>11909</v>
      </c>
      <c r="G1253" s="3"/>
      <c r="J1253" s="3" t="s">
        <v>3851</v>
      </c>
      <c r="K1253" s="3" t="s">
        <v>8297</v>
      </c>
      <c r="L1253" s="3" t="s">
        <v>3842</v>
      </c>
      <c r="M1253" s="3" t="s">
        <v>9180</v>
      </c>
    </row>
    <row r="1254" spans="1:13">
      <c r="A1254" s="8"/>
      <c r="B1254" s="3" t="s">
        <v>8269</v>
      </c>
      <c r="C1254" s="3" t="str">
        <f t="shared" si="2"/>
        <v>Acetate ER transport</v>
      </c>
      <c r="D1254" s="7" t="s">
        <v>11910</v>
      </c>
      <c r="G1254" s="3"/>
      <c r="J1254" s="3" t="s">
        <v>3851</v>
      </c>
      <c r="K1254" s="3" t="s">
        <v>8297</v>
      </c>
      <c r="L1254" s="3" t="s">
        <v>3842</v>
      </c>
      <c r="M1254" s="3" t="s">
        <v>9181</v>
      </c>
    </row>
    <row r="1255" spans="1:13">
      <c r="A1255" s="8"/>
      <c r="B1255" s="3" t="s">
        <v>8270</v>
      </c>
      <c r="C1255" s="3" t="str">
        <f t="shared" si="2"/>
        <v>UMP ER transport</v>
      </c>
      <c r="D1255" s="7" t="s">
        <v>7290</v>
      </c>
      <c r="G1255" s="3"/>
      <c r="J1255" s="3" t="s">
        <v>3851</v>
      </c>
      <c r="K1255" s="3" t="s">
        <v>8297</v>
      </c>
      <c r="L1255" s="3" t="s">
        <v>3842</v>
      </c>
      <c r="M1255" s="3" t="s">
        <v>9182</v>
      </c>
    </row>
    <row r="1256" spans="1:13">
      <c r="A1256" s="8"/>
      <c r="B1256" s="3" t="s">
        <v>8298</v>
      </c>
      <c r="C1256" s="3" t="str">
        <f t="shared" si="2"/>
        <v>Orthophosphate ER transport</v>
      </c>
      <c r="D1256" s="7" t="s">
        <v>11906</v>
      </c>
      <c r="G1256" s="3"/>
      <c r="H1256" s="7"/>
      <c r="J1256" s="3" t="s">
        <v>3851</v>
      </c>
      <c r="K1256" s="3" t="s">
        <v>8297</v>
      </c>
      <c r="L1256" s="3" t="s">
        <v>3842</v>
      </c>
      <c r="M1256" s="3" t="s">
        <v>12765</v>
      </c>
    </row>
    <row r="1257" spans="1:13">
      <c r="A1257" s="8"/>
      <c r="B1257" s="3" t="s">
        <v>11184</v>
      </c>
      <c r="C1257" s="3" t="str">
        <f t="shared" si="2"/>
        <v>H2O ER transport</v>
      </c>
      <c r="D1257" s="7" t="s">
        <v>10606</v>
      </c>
      <c r="G1257" s="3"/>
      <c r="H1257" s="7"/>
      <c r="J1257" s="3" t="s">
        <v>3851</v>
      </c>
      <c r="K1257" s="3" t="s">
        <v>8297</v>
      </c>
      <c r="L1257" s="3" t="s">
        <v>3842</v>
      </c>
      <c r="M1257" s="3" t="s">
        <v>9183</v>
      </c>
    </row>
    <row r="1258" spans="1:13">
      <c r="A1258" s="8"/>
      <c r="B1258" s="3" t="s">
        <v>11185</v>
      </c>
      <c r="C1258" s="3" t="str">
        <f t="shared" si="2"/>
        <v>ATP ER transport</v>
      </c>
      <c r="D1258" s="7" t="s">
        <v>10608</v>
      </c>
      <c r="G1258" s="3"/>
      <c r="H1258" s="7"/>
      <c r="J1258" s="3" t="s">
        <v>3851</v>
      </c>
      <c r="K1258" s="3" t="s">
        <v>8297</v>
      </c>
      <c r="L1258" s="3" t="s">
        <v>3842</v>
      </c>
      <c r="M1258" s="3" t="s">
        <v>9184</v>
      </c>
    </row>
    <row r="1259" spans="1:13">
      <c r="A1259" s="8"/>
      <c r="B1259" s="3" t="s">
        <v>11186</v>
      </c>
      <c r="C1259" s="3" t="str">
        <f t="shared" si="2"/>
        <v>ADP ER transport</v>
      </c>
      <c r="D1259" s="7" t="s">
        <v>10609</v>
      </c>
      <c r="G1259" s="3"/>
      <c r="H1259" s="7"/>
      <c r="J1259" s="3" t="s">
        <v>3851</v>
      </c>
      <c r="K1259" s="3" t="s">
        <v>8297</v>
      </c>
      <c r="L1259" s="3" t="s">
        <v>3842</v>
      </c>
      <c r="M1259" s="3" t="s">
        <v>12766</v>
      </c>
    </row>
    <row r="1260" spans="1:13">
      <c r="A1260" s="8"/>
      <c r="B1260" s="3" t="s">
        <v>8260</v>
      </c>
      <c r="C1260" s="3" t="str">
        <f t="shared" si="2"/>
        <v>H2O2 ER transport</v>
      </c>
      <c r="D1260" s="7" t="s">
        <v>7990</v>
      </c>
      <c r="G1260" s="9"/>
      <c r="J1260" s="3" t="s">
        <v>3851</v>
      </c>
      <c r="K1260" s="3" t="s">
        <v>8297</v>
      </c>
      <c r="L1260" s="3" t="s">
        <v>3842</v>
      </c>
      <c r="M1260" s="3" t="s">
        <v>9185</v>
      </c>
    </row>
    <row r="1261" spans="1:13">
      <c r="A1261" s="8"/>
      <c r="B1261" s="3" t="s">
        <v>8261</v>
      </c>
      <c r="C1261" s="3" t="str">
        <f t="shared" si="2"/>
        <v>1-Phosphatidyl-D-myo-inositol ER transport</v>
      </c>
      <c r="D1261" s="7" t="s">
        <v>11911</v>
      </c>
      <c r="G1261" s="3"/>
      <c r="J1261" s="3" t="s">
        <v>3851</v>
      </c>
      <c r="K1261" s="3" t="s">
        <v>8297</v>
      </c>
      <c r="L1261" s="3" t="s">
        <v>3842</v>
      </c>
      <c r="M1261" s="3" t="s">
        <v>9186</v>
      </c>
    </row>
    <row r="1262" spans="1:13">
      <c r="A1262" s="8"/>
      <c r="B1262" s="3" t="s">
        <v>8262</v>
      </c>
      <c r="C1262" s="3" t="str">
        <f t="shared" si="2"/>
        <v>CDP ER transport</v>
      </c>
      <c r="D1262" s="7" t="s">
        <v>11912</v>
      </c>
      <c r="G1262" s="3"/>
      <c r="J1262" s="3" t="s">
        <v>3851</v>
      </c>
      <c r="K1262" s="3" t="s">
        <v>8297</v>
      </c>
      <c r="L1262" s="3" t="s">
        <v>3842</v>
      </c>
      <c r="M1262" s="3" t="s">
        <v>9187</v>
      </c>
    </row>
    <row r="1263" spans="1:13">
      <c r="A1263" s="8"/>
      <c r="B1263" s="3" t="s">
        <v>8263</v>
      </c>
      <c r="C1263" s="3" t="str">
        <f t="shared" si="2"/>
        <v>ADP ER transport</v>
      </c>
      <c r="D1263" s="7" t="s">
        <v>11905</v>
      </c>
      <c r="G1263" s="3"/>
      <c r="J1263" s="3" t="s">
        <v>3851</v>
      </c>
      <c r="K1263" s="3" t="s">
        <v>8297</v>
      </c>
      <c r="L1263" s="3" t="s">
        <v>3842</v>
      </c>
      <c r="M1263" s="3" t="s">
        <v>9188</v>
      </c>
    </row>
    <row r="1264" spans="1:13">
      <c r="A1264" s="8"/>
      <c r="B1264" s="3" t="s">
        <v>8264</v>
      </c>
      <c r="C1264" s="3" t="str">
        <f t="shared" si="2"/>
        <v>UDP-glucose ER transport</v>
      </c>
      <c r="D1264" s="7" t="s">
        <v>11913</v>
      </c>
      <c r="G1264" s="3"/>
      <c r="J1264" s="3" t="s">
        <v>3851</v>
      </c>
      <c r="K1264" s="3" t="s">
        <v>8297</v>
      </c>
      <c r="L1264" s="3" t="s">
        <v>3842</v>
      </c>
      <c r="M1264" s="3" t="s">
        <v>9189</v>
      </c>
    </row>
    <row r="1265" spans="1:13">
      <c r="A1265" s="8"/>
      <c r="B1265" s="3" t="s">
        <v>8265</v>
      </c>
      <c r="C1265" s="3" t="str">
        <f t="shared" si="2"/>
        <v>GDP-mannose ER transport</v>
      </c>
      <c r="D1265" s="7" t="s">
        <v>11914</v>
      </c>
      <c r="G1265" s="3"/>
      <c r="J1265" s="3" t="s">
        <v>3851</v>
      </c>
      <c r="K1265" s="3" t="s">
        <v>8297</v>
      </c>
      <c r="L1265" s="3" t="s">
        <v>3842</v>
      </c>
      <c r="M1265" s="3" t="s">
        <v>9190</v>
      </c>
    </row>
    <row r="1266" spans="1:13">
      <c r="A1266" s="8"/>
      <c r="B1266" s="3" t="s">
        <v>8266</v>
      </c>
      <c r="C1266" s="3" t="str">
        <f t="shared" si="2"/>
        <v>CTP ER transport</v>
      </c>
      <c r="D1266" s="7" t="s">
        <v>11915</v>
      </c>
      <c r="G1266" s="3"/>
      <c r="J1266" s="3" t="s">
        <v>3851</v>
      </c>
      <c r="K1266" s="3" t="s">
        <v>8297</v>
      </c>
      <c r="L1266" s="3" t="s">
        <v>3842</v>
      </c>
      <c r="M1266" s="3" t="s">
        <v>9191</v>
      </c>
    </row>
    <row r="1267" spans="1:13">
      <c r="A1267" s="8"/>
      <c r="B1267" s="3" t="s">
        <v>8271</v>
      </c>
      <c r="C1267" s="3" t="str">
        <f>MID(D1267,1,FIND("[",D1267)-1) &amp; " vacuolar transport"</f>
        <v>Orthophosphate vacuolar transport</v>
      </c>
      <c r="D1267" s="7" t="s">
        <v>11903</v>
      </c>
      <c r="F1267" s="3" t="s">
        <v>7924</v>
      </c>
      <c r="G1267" s="3"/>
      <c r="H1267" s="7"/>
      <c r="J1267" s="3" t="s">
        <v>3850</v>
      </c>
      <c r="K1267" s="3" t="s">
        <v>4020</v>
      </c>
      <c r="L1267" s="3" t="s">
        <v>3842</v>
      </c>
      <c r="M1267" s="3" t="s">
        <v>15637</v>
      </c>
    </row>
    <row r="1268" spans="1:13">
      <c r="A1268" s="8"/>
      <c r="B1268" s="3" t="s">
        <v>8280</v>
      </c>
      <c r="C1268" s="3" t="s">
        <v>4016</v>
      </c>
      <c r="D1268" s="7" t="s">
        <v>11966</v>
      </c>
      <c r="F1268" s="3" t="s">
        <v>3953</v>
      </c>
      <c r="G1268" s="9"/>
      <c r="J1268" s="3" t="s">
        <v>3850</v>
      </c>
      <c r="K1268" s="3" t="s">
        <v>4020</v>
      </c>
      <c r="L1268" s="3" t="s">
        <v>3842</v>
      </c>
      <c r="M1268" s="3" t="s">
        <v>15638</v>
      </c>
    </row>
    <row r="1269" spans="1:13">
      <c r="A1269" s="8"/>
      <c r="B1269" s="3" t="s">
        <v>8281</v>
      </c>
      <c r="C1269" s="3" t="str">
        <f t="shared" ref="C1269:C1291" si="3">MID(D1269,1,FIND("[",D1269)-1) &amp; " vacuolar transport"</f>
        <v>L-Isoleucine vacuolar transport</v>
      </c>
      <c r="D1269" s="7" t="s">
        <v>11967</v>
      </c>
      <c r="F1269" s="3" t="s">
        <v>4015</v>
      </c>
      <c r="G1269" s="9"/>
      <c r="J1269" s="3" t="s">
        <v>3850</v>
      </c>
      <c r="K1269" s="3" t="s">
        <v>4020</v>
      </c>
      <c r="L1269" s="3" t="s">
        <v>3842</v>
      </c>
      <c r="M1269" s="3" t="s">
        <v>15639</v>
      </c>
    </row>
    <row r="1270" spans="1:13">
      <c r="A1270" s="8"/>
      <c r="B1270" s="3" t="s">
        <v>8282</v>
      </c>
      <c r="C1270" s="3" t="str">
        <f t="shared" si="3"/>
        <v>L-Cystine vacuolar transport</v>
      </c>
      <c r="D1270" s="7" t="s">
        <v>11968</v>
      </c>
      <c r="F1270" s="3" t="s">
        <v>12487</v>
      </c>
      <c r="G1270" s="9"/>
      <c r="J1270" s="3" t="s">
        <v>3850</v>
      </c>
      <c r="K1270" s="3" t="s">
        <v>4020</v>
      </c>
      <c r="L1270" s="3" t="s">
        <v>3842</v>
      </c>
      <c r="M1270" s="3" t="s">
        <v>15640</v>
      </c>
    </row>
    <row r="1271" spans="1:13">
      <c r="A1271" s="8"/>
      <c r="B1271" s="3" t="s">
        <v>8283</v>
      </c>
      <c r="C1271" s="3" t="str">
        <f t="shared" si="3"/>
        <v>Glycerone vacuolar transport</v>
      </c>
      <c r="D1271" s="7" t="s">
        <v>11969</v>
      </c>
      <c r="G1271" s="3"/>
      <c r="J1271" s="3" t="s">
        <v>3850</v>
      </c>
      <c r="K1271" s="3" t="s">
        <v>4020</v>
      </c>
      <c r="L1271" s="3" t="s">
        <v>3842</v>
      </c>
      <c r="M1271" s="3" t="s">
        <v>15641</v>
      </c>
    </row>
    <row r="1272" spans="1:13">
      <c r="A1272" s="8"/>
      <c r="B1272" s="3" t="s">
        <v>8284</v>
      </c>
      <c r="C1272" s="3" t="str">
        <f t="shared" si="3"/>
        <v>L-Leucine vacuolar transport</v>
      </c>
      <c r="D1272" s="7" t="s">
        <v>11970</v>
      </c>
      <c r="F1272" s="3" t="s">
        <v>3952</v>
      </c>
      <c r="G1272" s="9"/>
      <c r="J1272" s="3" t="s">
        <v>3850</v>
      </c>
      <c r="K1272" s="3" t="s">
        <v>4020</v>
      </c>
      <c r="L1272" s="3" t="s">
        <v>3842</v>
      </c>
      <c r="M1272" s="3" t="s">
        <v>15642</v>
      </c>
    </row>
    <row r="1273" spans="1:13">
      <c r="A1273" s="8"/>
      <c r="B1273" s="3" t="s">
        <v>8285</v>
      </c>
      <c r="C1273" s="3" t="str">
        <f t="shared" si="3"/>
        <v>L-Lysine vacuolar transport</v>
      </c>
      <c r="D1273" s="7" t="s">
        <v>11971</v>
      </c>
      <c r="F1273" s="3" t="s">
        <v>3953</v>
      </c>
      <c r="G1273" s="9"/>
      <c r="J1273" s="3" t="s">
        <v>3850</v>
      </c>
      <c r="K1273" s="3" t="s">
        <v>4020</v>
      </c>
      <c r="L1273" s="3" t="s">
        <v>3842</v>
      </c>
      <c r="M1273" s="3" t="s">
        <v>15643</v>
      </c>
    </row>
    <row r="1274" spans="1:13">
      <c r="A1274" s="8"/>
      <c r="B1274" s="3" t="s">
        <v>8286</v>
      </c>
      <c r="C1274" s="3" t="str">
        <f t="shared" si="3"/>
        <v>L-Tyrosine vacuolar transport</v>
      </c>
      <c r="D1274" s="7" t="s">
        <v>11972</v>
      </c>
      <c r="F1274" s="3" t="s">
        <v>4017</v>
      </c>
      <c r="G1274" s="9"/>
      <c r="J1274" s="3" t="s">
        <v>3850</v>
      </c>
      <c r="K1274" s="3" t="s">
        <v>4020</v>
      </c>
      <c r="L1274" s="3" t="s">
        <v>3842</v>
      </c>
      <c r="M1274" s="3" t="s">
        <v>15644</v>
      </c>
    </row>
    <row r="1275" spans="1:13">
      <c r="A1275" s="8"/>
      <c r="B1275" s="3" t="s">
        <v>8287</v>
      </c>
      <c r="C1275" s="3" t="str">
        <f t="shared" si="3"/>
        <v>L-Tyrosine vacuolar transport</v>
      </c>
      <c r="D1275" s="7" t="s">
        <v>11973</v>
      </c>
      <c r="F1275" s="3" t="s">
        <v>3952</v>
      </c>
      <c r="G1275" s="9"/>
      <c r="J1275" s="3" t="s">
        <v>3850</v>
      </c>
      <c r="K1275" s="3" t="s">
        <v>4020</v>
      </c>
      <c r="L1275" s="3" t="s">
        <v>3842</v>
      </c>
      <c r="M1275" s="3" t="s">
        <v>15645</v>
      </c>
    </row>
    <row r="1276" spans="1:13">
      <c r="A1276" s="8"/>
      <c r="B1276" s="3" t="s">
        <v>8288</v>
      </c>
      <c r="C1276" s="3" t="str">
        <f t="shared" si="3"/>
        <v>GTP vacuolar transport</v>
      </c>
      <c r="D1276" s="7" t="s">
        <v>11302</v>
      </c>
      <c r="G1276" s="9"/>
      <c r="J1276" s="3" t="s">
        <v>3850</v>
      </c>
      <c r="K1276" s="3" t="s">
        <v>4020</v>
      </c>
      <c r="L1276" s="3" t="s">
        <v>3842</v>
      </c>
      <c r="M1276" s="3" t="s">
        <v>15646</v>
      </c>
    </row>
    <row r="1277" spans="1:13">
      <c r="A1277" s="8"/>
      <c r="B1277" s="3" t="s">
        <v>8289</v>
      </c>
      <c r="C1277" s="3" t="str">
        <f t="shared" si="3"/>
        <v>H2O vacuolar transport</v>
      </c>
      <c r="D1277" s="7" t="s">
        <v>10603</v>
      </c>
      <c r="J1277" s="3" t="s">
        <v>3850</v>
      </c>
      <c r="K1277" s="3" t="s">
        <v>4020</v>
      </c>
      <c r="L1277" s="3" t="s">
        <v>3842</v>
      </c>
      <c r="M1277" s="3" t="s">
        <v>15647</v>
      </c>
    </row>
    <row r="1278" spans="1:13">
      <c r="A1278" s="8"/>
      <c r="B1278" s="3" t="s">
        <v>8272</v>
      </c>
      <c r="C1278" s="3" t="str">
        <f t="shared" si="3"/>
        <v>ADP vacuolar transport</v>
      </c>
      <c r="D1278" s="7" t="s">
        <v>11964</v>
      </c>
      <c r="F1278" s="3" t="s">
        <v>4007</v>
      </c>
      <c r="G1278" s="3"/>
      <c r="J1278" s="3" t="s">
        <v>3850</v>
      </c>
      <c r="K1278" s="3" t="s">
        <v>4020</v>
      </c>
      <c r="L1278" s="3" t="s">
        <v>3842</v>
      </c>
      <c r="M1278" s="3" t="s">
        <v>15648</v>
      </c>
    </row>
    <row r="1279" spans="1:13">
      <c r="A1279" s="8"/>
      <c r="B1279" s="3" t="s">
        <v>8290</v>
      </c>
      <c r="C1279" s="3" t="str">
        <f t="shared" si="3"/>
        <v>Phosphatidylserine vacuolar transport</v>
      </c>
      <c r="D1279" s="7" t="s">
        <v>11975</v>
      </c>
      <c r="G1279" s="3"/>
      <c r="J1279" s="3" t="s">
        <v>3850</v>
      </c>
      <c r="K1279" s="3" t="s">
        <v>4020</v>
      </c>
      <c r="L1279" s="3" t="s">
        <v>3842</v>
      </c>
      <c r="M1279" s="3" t="s">
        <v>15649</v>
      </c>
    </row>
    <row r="1280" spans="1:13">
      <c r="A1280" s="8"/>
      <c r="B1280" s="3" t="s">
        <v>12489</v>
      </c>
      <c r="C1280" s="3" t="str">
        <f t="shared" si="3"/>
        <v>Phosphatidylethanolamine vacuolar transport</v>
      </c>
      <c r="D1280" s="7" t="s">
        <v>11976</v>
      </c>
      <c r="G1280" s="3"/>
      <c r="J1280" s="3" t="s">
        <v>3850</v>
      </c>
      <c r="K1280" s="3" t="s">
        <v>4020</v>
      </c>
      <c r="L1280" s="3" t="s">
        <v>3842</v>
      </c>
      <c r="M1280" s="3" t="s">
        <v>15650</v>
      </c>
    </row>
    <row r="1281" spans="1:13">
      <c r="A1281" s="8"/>
      <c r="B1281" s="3" t="s">
        <v>8291</v>
      </c>
      <c r="C1281" s="3" t="str">
        <f t="shared" si="3"/>
        <v>GTP vacuolar transport</v>
      </c>
      <c r="D1281" s="7" t="s">
        <v>11977</v>
      </c>
      <c r="G1281" s="9"/>
      <c r="J1281" s="3" t="s">
        <v>3850</v>
      </c>
      <c r="K1281" s="3" t="s">
        <v>4020</v>
      </c>
      <c r="L1281" s="3" t="s">
        <v>3842</v>
      </c>
      <c r="M1281" s="3" t="s">
        <v>15651</v>
      </c>
    </row>
    <row r="1282" spans="1:13">
      <c r="A1282" s="8"/>
      <c r="B1282" s="3" t="s">
        <v>8292</v>
      </c>
      <c r="C1282" s="3" t="str">
        <f t="shared" si="3"/>
        <v>Glycogen vacuolar transport</v>
      </c>
      <c r="D1282" s="7" t="s">
        <v>7922</v>
      </c>
      <c r="G1282" s="9"/>
      <c r="J1282" s="3" t="s">
        <v>965</v>
      </c>
      <c r="K1282" s="3" t="s">
        <v>4020</v>
      </c>
      <c r="L1282" s="3" t="s">
        <v>3842</v>
      </c>
      <c r="M1282" s="3" t="s">
        <v>15652</v>
      </c>
    </row>
    <row r="1283" spans="1:13">
      <c r="A1283" s="8"/>
      <c r="B1283" s="3" t="s">
        <v>8293</v>
      </c>
      <c r="C1283" s="3" t="str">
        <f t="shared" si="3"/>
        <v>L-Arginine vacuolar transport</v>
      </c>
      <c r="D1283" s="7" t="s">
        <v>11978</v>
      </c>
      <c r="F1283" s="3" t="s">
        <v>3886</v>
      </c>
      <c r="G1283" s="9"/>
      <c r="J1283" s="3" t="s">
        <v>3850</v>
      </c>
      <c r="K1283" s="3" t="s">
        <v>4020</v>
      </c>
      <c r="L1283" s="3" t="s">
        <v>3842</v>
      </c>
      <c r="M1283" s="3" t="s">
        <v>15653</v>
      </c>
    </row>
    <row r="1284" spans="1:13">
      <c r="A1284" s="8"/>
      <c r="B1284" s="3" t="s">
        <v>8294</v>
      </c>
      <c r="C1284" s="3" t="str">
        <f t="shared" si="3"/>
        <v>L-Asparagine vacuolar transport</v>
      </c>
      <c r="D1284" s="7" t="s">
        <v>11979</v>
      </c>
      <c r="F1284" s="3" t="s">
        <v>4015</v>
      </c>
      <c r="G1284" s="9"/>
      <c r="J1284" s="3" t="s">
        <v>3850</v>
      </c>
      <c r="K1284" s="3" t="s">
        <v>4020</v>
      </c>
      <c r="L1284" s="3" t="s">
        <v>3842</v>
      </c>
      <c r="M1284" s="3" t="s">
        <v>15654</v>
      </c>
    </row>
    <row r="1285" spans="1:13">
      <c r="A1285" s="8"/>
      <c r="B1285" s="3" t="s">
        <v>8295</v>
      </c>
      <c r="C1285" s="3" t="str">
        <f t="shared" si="3"/>
        <v>L-Aspartate vacuolar transport</v>
      </c>
      <c r="D1285" s="7" t="s">
        <v>11980</v>
      </c>
      <c r="F1285" s="3" t="s">
        <v>3871</v>
      </c>
      <c r="G1285" s="9"/>
      <c r="J1285" s="3" t="s">
        <v>3850</v>
      </c>
      <c r="K1285" s="3" t="s">
        <v>4020</v>
      </c>
      <c r="L1285" s="3" t="s">
        <v>3842</v>
      </c>
      <c r="M1285" s="3" t="s">
        <v>15655</v>
      </c>
    </row>
    <row r="1286" spans="1:13">
      <c r="A1286" s="8"/>
      <c r="B1286" s="3" t="s">
        <v>8273</v>
      </c>
      <c r="C1286" s="3" t="str">
        <f t="shared" si="3"/>
        <v>H2O vacuolar transport</v>
      </c>
      <c r="D1286" s="7" t="s">
        <v>10603</v>
      </c>
      <c r="J1286" s="3" t="s">
        <v>3850</v>
      </c>
      <c r="K1286" s="3" t="s">
        <v>4020</v>
      </c>
      <c r="L1286" s="3" t="s">
        <v>3842</v>
      </c>
      <c r="M1286" s="3" t="s">
        <v>15656</v>
      </c>
    </row>
    <row r="1287" spans="1:13">
      <c r="A1287" s="8"/>
      <c r="B1287" s="3" t="s">
        <v>8274</v>
      </c>
      <c r="C1287" s="3" t="str">
        <f t="shared" si="3"/>
        <v>GTP vacuolar transport</v>
      </c>
      <c r="D1287" s="7" t="s">
        <v>11302</v>
      </c>
      <c r="G1287" s="3"/>
      <c r="J1287" s="3" t="s">
        <v>3850</v>
      </c>
      <c r="K1287" s="3" t="s">
        <v>4020</v>
      </c>
      <c r="L1287" s="3" t="s">
        <v>3842</v>
      </c>
      <c r="M1287" s="3" t="s">
        <v>15657</v>
      </c>
    </row>
    <row r="1288" spans="1:13">
      <c r="A1288" s="8"/>
      <c r="B1288" s="3" t="s">
        <v>8275</v>
      </c>
      <c r="C1288" s="3" t="str">
        <f t="shared" si="3"/>
        <v>Glycerone phosphate vacuolar transport</v>
      </c>
      <c r="D1288" s="7" t="s">
        <v>8017</v>
      </c>
      <c r="G1288" s="3"/>
      <c r="I1288" s="10"/>
      <c r="J1288" s="3" t="s">
        <v>3850</v>
      </c>
      <c r="K1288" s="3" t="s">
        <v>4020</v>
      </c>
      <c r="L1288" s="3" t="s">
        <v>3842</v>
      </c>
      <c r="M1288" s="3" t="s">
        <v>15658</v>
      </c>
    </row>
    <row r="1289" spans="1:13">
      <c r="A1289" s="8"/>
      <c r="B1289" s="3" t="s">
        <v>8276</v>
      </c>
      <c r="C1289" s="3" t="str">
        <f t="shared" si="3"/>
        <v>CO2 vacuolar transport</v>
      </c>
      <c r="D1289" s="7" t="s">
        <v>3951</v>
      </c>
      <c r="G1289" s="9"/>
      <c r="J1289" s="3" t="s">
        <v>3850</v>
      </c>
      <c r="K1289" s="3" t="s">
        <v>4020</v>
      </c>
      <c r="L1289" s="3" t="s">
        <v>3842</v>
      </c>
      <c r="M1289" s="3" t="s">
        <v>15659</v>
      </c>
    </row>
    <row r="1290" spans="1:13">
      <c r="A1290" s="8"/>
      <c r="B1290" s="3" t="s">
        <v>8277</v>
      </c>
      <c r="C1290" s="3" t="str">
        <f t="shared" si="3"/>
        <v>alpha-D-Glucose vacuolar transport</v>
      </c>
      <c r="D1290" s="7" t="s">
        <v>7509</v>
      </c>
      <c r="G1290" s="9"/>
      <c r="J1290" s="3" t="s">
        <v>3850</v>
      </c>
      <c r="K1290" s="3" t="s">
        <v>4020</v>
      </c>
      <c r="L1290" s="3" t="s">
        <v>3842</v>
      </c>
      <c r="M1290" s="3" t="s">
        <v>15660</v>
      </c>
    </row>
    <row r="1291" spans="1:13">
      <c r="A1291" s="8"/>
      <c r="B1291" s="3" t="s">
        <v>8278</v>
      </c>
      <c r="C1291" s="3" t="str">
        <f t="shared" si="3"/>
        <v>L-Glutamine vacuolar transport</v>
      </c>
      <c r="D1291" s="7" t="s">
        <v>11965</v>
      </c>
      <c r="F1291" s="3" t="s">
        <v>12485</v>
      </c>
      <c r="G1291" s="9"/>
      <c r="J1291" s="3" t="s">
        <v>3850</v>
      </c>
      <c r="K1291" s="3" t="s">
        <v>4020</v>
      </c>
      <c r="L1291" s="3" t="s">
        <v>3842</v>
      </c>
      <c r="M1291" s="3" t="s">
        <v>15661</v>
      </c>
    </row>
    <row r="1292" spans="1:13">
      <c r="A1292" s="8"/>
      <c r="B1292" s="3" t="s">
        <v>8279</v>
      </c>
      <c r="C1292" s="3" t="s">
        <v>12486</v>
      </c>
      <c r="D1292" s="7" t="s">
        <v>11995</v>
      </c>
      <c r="F1292" s="3" t="s">
        <v>3865</v>
      </c>
      <c r="G1292" s="9"/>
      <c r="J1292" s="3" t="s">
        <v>3850</v>
      </c>
      <c r="K1292" s="3" t="s">
        <v>4020</v>
      </c>
      <c r="L1292" s="3" t="s">
        <v>3842</v>
      </c>
      <c r="M1292" s="3" t="s">
        <v>15662</v>
      </c>
    </row>
    <row r="1293" spans="1:13">
      <c r="A1293" s="8"/>
      <c r="B1293" s="3" t="s">
        <v>11182</v>
      </c>
      <c r="C1293" s="3" t="str">
        <f>MID(D1293,1,FIND("[",D1293)-1) &amp; " vacuolar transport"</f>
        <v>alpha,alpha-Trehalose vacuolar transport</v>
      </c>
      <c r="D1293" s="7" t="s">
        <v>7918</v>
      </c>
      <c r="G1293" s="9"/>
      <c r="J1293" s="3" t="s">
        <v>965</v>
      </c>
      <c r="K1293" s="3" t="s">
        <v>7292</v>
      </c>
      <c r="L1293" s="3" t="s">
        <v>3842</v>
      </c>
      <c r="M1293" s="3" t="s">
        <v>15663</v>
      </c>
    </row>
    <row r="1294" spans="1:13">
      <c r="A1294" s="8"/>
      <c r="B1294" s="3" t="s">
        <v>11183</v>
      </c>
      <c r="C1294" s="3" t="str">
        <f>MID(D1294,1,FIND("[",D1294)-1) &amp; " vacuolar transport"</f>
        <v>D-Mannose vacuolar transport</v>
      </c>
      <c r="D1294" s="7" t="s">
        <v>11974</v>
      </c>
      <c r="G1294" s="9"/>
      <c r="J1294" s="3" t="s">
        <v>3850</v>
      </c>
      <c r="K1294" s="3" t="s">
        <v>7292</v>
      </c>
      <c r="L1294" s="3" t="s">
        <v>3842</v>
      </c>
      <c r="M1294" s="3" t="s">
        <v>15664</v>
      </c>
    </row>
    <row r="1295" spans="1:13">
      <c r="A1295" s="8"/>
      <c r="B1295" s="3" t="s">
        <v>12461</v>
      </c>
      <c r="C1295" s="3" t="s">
        <v>12461</v>
      </c>
      <c r="D1295" s="7" t="s">
        <v>7887</v>
      </c>
      <c r="G1295" s="3"/>
      <c r="J1295" s="3" t="s">
        <v>1934</v>
      </c>
      <c r="K1295" s="3" t="s">
        <v>7888</v>
      </c>
      <c r="L1295" s="3" t="s">
        <v>3842</v>
      </c>
      <c r="M1295" s="3" t="s">
        <v>15580</v>
      </c>
    </row>
    <row r="1296" spans="1:13">
      <c r="A1296" s="8"/>
      <c r="B1296" s="3" t="s">
        <v>8203</v>
      </c>
      <c r="C1296" s="3" t="s">
        <v>12462</v>
      </c>
      <c r="D1296" s="7" t="s">
        <v>7439</v>
      </c>
      <c r="G1296" s="3"/>
      <c r="J1296" s="3" t="s">
        <v>1934</v>
      </c>
      <c r="K1296" s="3" t="s">
        <v>7888</v>
      </c>
      <c r="L1296" s="3" t="s">
        <v>3842</v>
      </c>
      <c r="M1296" s="3" t="s">
        <v>15581</v>
      </c>
    </row>
    <row r="1297" spans="1:13">
      <c r="A1297" s="8"/>
      <c r="B1297" s="3" t="s">
        <v>8204</v>
      </c>
      <c r="C1297" s="3" t="s">
        <v>8119</v>
      </c>
      <c r="D1297" s="7" t="s">
        <v>7894</v>
      </c>
      <c r="G1297" s="3"/>
      <c r="J1297" s="3" t="s">
        <v>1934</v>
      </c>
      <c r="K1297" s="3" t="s">
        <v>7888</v>
      </c>
      <c r="L1297" s="3" t="s">
        <v>3842</v>
      </c>
      <c r="M1297" s="3" t="s">
        <v>15582</v>
      </c>
    </row>
    <row r="1298" spans="1:13">
      <c r="A1298" s="8"/>
      <c r="B1298" s="3" t="s">
        <v>8231</v>
      </c>
      <c r="C1298" s="3" t="s">
        <v>11570</v>
      </c>
      <c r="D1298" s="7" t="s">
        <v>12085</v>
      </c>
      <c r="F1298" s="3" t="s">
        <v>11585</v>
      </c>
      <c r="G1298" s="3"/>
      <c r="J1298" s="3" t="s">
        <v>1934</v>
      </c>
      <c r="K1298" s="3" t="s">
        <v>7421</v>
      </c>
      <c r="L1298" s="3" t="s">
        <v>3842</v>
      </c>
      <c r="M1298" s="3" t="s">
        <v>12758</v>
      </c>
    </row>
    <row r="1299" spans="1:13">
      <c r="A1299" s="8"/>
      <c r="B1299" s="3" t="s">
        <v>8211</v>
      </c>
      <c r="C1299" s="3" t="s">
        <v>8112</v>
      </c>
      <c r="D1299" s="7" t="s">
        <v>7637</v>
      </c>
      <c r="G1299" s="3"/>
      <c r="J1299" s="3" t="s">
        <v>1934</v>
      </c>
      <c r="K1299" s="3" t="s">
        <v>7421</v>
      </c>
      <c r="L1299" s="3" t="s">
        <v>3842</v>
      </c>
      <c r="M1299" s="3" t="s">
        <v>15583</v>
      </c>
    </row>
    <row r="1300" spans="1:13">
      <c r="A1300" s="8"/>
      <c r="B1300" s="3" t="s">
        <v>8212</v>
      </c>
      <c r="C1300" s="3" t="s">
        <v>11282</v>
      </c>
      <c r="D1300" s="7" t="s">
        <v>11281</v>
      </c>
      <c r="F1300" s="3" t="s">
        <v>11284</v>
      </c>
      <c r="J1300" s="3" t="s">
        <v>1934</v>
      </c>
      <c r="K1300" s="3" t="s">
        <v>7421</v>
      </c>
      <c r="L1300" s="3" t="s">
        <v>3842</v>
      </c>
      <c r="M1300" s="3" t="s">
        <v>15584</v>
      </c>
    </row>
    <row r="1301" spans="1:13">
      <c r="A1301" s="8"/>
      <c r="B1301" s="3" t="s">
        <v>8213</v>
      </c>
      <c r="C1301" s="3" t="s">
        <v>11290</v>
      </c>
      <c r="D1301" s="7" t="s">
        <v>11289</v>
      </c>
      <c r="F1301" s="7" t="s">
        <v>11288</v>
      </c>
      <c r="J1301" s="3" t="s">
        <v>1934</v>
      </c>
      <c r="K1301" s="3" t="s">
        <v>7421</v>
      </c>
      <c r="L1301" s="3" t="s">
        <v>3842</v>
      </c>
      <c r="M1301" s="3" t="s">
        <v>15585</v>
      </c>
    </row>
    <row r="1302" spans="1:13">
      <c r="A1302" s="8"/>
      <c r="B1302" s="3" t="s">
        <v>8214</v>
      </c>
      <c r="C1302" s="3" t="s">
        <v>7430</v>
      </c>
      <c r="D1302" s="7" t="s">
        <v>11507</v>
      </c>
      <c r="G1302" s="3"/>
      <c r="J1302" s="3" t="s">
        <v>1934</v>
      </c>
      <c r="K1302" s="3" t="s">
        <v>7421</v>
      </c>
      <c r="L1302" s="3" t="s">
        <v>3842</v>
      </c>
      <c r="M1302" s="3" t="s">
        <v>15586</v>
      </c>
    </row>
    <row r="1303" spans="1:13">
      <c r="A1303" s="8"/>
      <c r="B1303" s="3" t="s">
        <v>11588</v>
      </c>
      <c r="C1303" s="3" t="s">
        <v>7431</v>
      </c>
      <c r="D1303" s="7" t="s">
        <v>7439</v>
      </c>
      <c r="G1303" s="3"/>
      <c r="J1303" s="3" t="s">
        <v>1934</v>
      </c>
      <c r="K1303" s="3" t="s">
        <v>7421</v>
      </c>
      <c r="L1303" s="3" t="s">
        <v>3842</v>
      </c>
      <c r="M1303" s="3" t="s">
        <v>15587</v>
      </c>
    </row>
    <row r="1304" spans="1:13">
      <c r="A1304" s="8"/>
      <c r="B1304" s="3" t="s">
        <v>8215</v>
      </c>
      <c r="C1304" s="3" t="s">
        <v>7433</v>
      </c>
      <c r="D1304" s="7" t="s">
        <v>12296</v>
      </c>
      <c r="G1304" s="3"/>
      <c r="J1304" s="3" t="s">
        <v>1934</v>
      </c>
      <c r="K1304" s="3" t="s">
        <v>7421</v>
      </c>
      <c r="L1304" s="3" t="s">
        <v>3842</v>
      </c>
      <c r="M1304" s="3" t="s">
        <v>15588</v>
      </c>
    </row>
    <row r="1305" spans="1:13">
      <c r="A1305" s="8"/>
      <c r="B1305" s="3" t="s">
        <v>8216</v>
      </c>
      <c r="C1305" s="3" t="s">
        <v>7432</v>
      </c>
      <c r="D1305" s="7" t="s">
        <v>12293</v>
      </c>
      <c r="G1305" s="3"/>
      <c r="J1305" s="3" t="s">
        <v>1934</v>
      </c>
      <c r="K1305" s="3" t="s">
        <v>7421</v>
      </c>
      <c r="L1305" s="3" t="s">
        <v>3842</v>
      </c>
      <c r="M1305" s="3" t="s">
        <v>15589</v>
      </c>
    </row>
    <row r="1306" spans="1:13">
      <c r="A1306" s="8"/>
      <c r="B1306" s="3" t="s">
        <v>8217</v>
      </c>
      <c r="C1306" s="3" t="s">
        <v>2948</v>
      </c>
      <c r="D1306" s="7" t="s">
        <v>7436</v>
      </c>
      <c r="F1306" s="3" t="s">
        <v>11897</v>
      </c>
      <c r="G1306" s="3"/>
      <c r="J1306" s="3" t="s">
        <v>1934</v>
      </c>
      <c r="K1306" s="3" t="s">
        <v>7421</v>
      </c>
      <c r="L1306" s="3" t="s">
        <v>3842</v>
      </c>
      <c r="M1306" s="3" t="s">
        <v>15590</v>
      </c>
    </row>
    <row r="1307" spans="1:13">
      <c r="A1307" s="8"/>
      <c r="B1307" s="3" t="s">
        <v>8218</v>
      </c>
      <c r="C1307" s="3" t="s">
        <v>12464</v>
      </c>
      <c r="D1307" s="7" t="s">
        <v>7441</v>
      </c>
      <c r="G1307" s="3"/>
      <c r="J1307" s="3" t="s">
        <v>1934</v>
      </c>
      <c r="K1307" s="3" t="s">
        <v>7421</v>
      </c>
      <c r="L1307" s="3" t="s">
        <v>3842</v>
      </c>
      <c r="M1307" s="3" t="s">
        <v>15591</v>
      </c>
    </row>
    <row r="1308" spans="1:13">
      <c r="A1308" s="8"/>
      <c r="B1308" s="3" t="s">
        <v>12468</v>
      </c>
      <c r="C1308" s="3" t="s">
        <v>12465</v>
      </c>
      <c r="D1308" s="7" t="s">
        <v>7442</v>
      </c>
      <c r="G1308" s="3"/>
      <c r="J1308" s="3" t="s">
        <v>1934</v>
      </c>
      <c r="K1308" s="3" t="s">
        <v>7421</v>
      </c>
      <c r="L1308" s="3" t="s">
        <v>3842</v>
      </c>
      <c r="M1308" s="3" t="s">
        <v>15592</v>
      </c>
    </row>
    <row r="1309" spans="1:13">
      <c r="A1309" s="8"/>
      <c r="B1309" s="3" t="s">
        <v>8219</v>
      </c>
      <c r="C1309" s="3" t="s">
        <v>12466</v>
      </c>
      <c r="D1309" s="7" t="s">
        <v>7446</v>
      </c>
      <c r="G1309" s="3"/>
      <c r="J1309" s="3" t="s">
        <v>1934</v>
      </c>
      <c r="K1309" s="3" t="s">
        <v>7421</v>
      </c>
      <c r="L1309" s="3" t="s">
        <v>3842</v>
      </c>
      <c r="M1309" s="3" t="s">
        <v>15593</v>
      </c>
    </row>
    <row r="1310" spans="1:13">
      <c r="A1310" s="8"/>
      <c r="B1310" s="3" t="s">
        <v>8220</v>
      </c>
      <c r="C1310" s="3" t="s">
        <v>12467</v>
      </c>
      <c r="D1310" s="7" t="s">
        <v>11223</v>
      </c>
      <c r="G1310" s="3"/>
      <c r="J1310" s="3" t="s">
        <v>1934</v>
      </c>
      <c r="K1310" s="3" t="s">
        <v>7421</v>
      </c>
      <c r="L1310" s="3" t="s">
        <v>3842</v>
      </c>
      <c r="M1310" s="3" t="s">
        <v>15594</v>
      </c>
    </row>
    <row r="1311" spans="1:13">
      <c r="A1311" s="8"/>
      <c r="B1311" s="3" t="s">
        <v>8221</v>
      </c>
      <c r="C1311" s="3" t="s">
        <v>7423</v>
      </c>
      <c r="D1311" s="7" t="s">
        <v>12082</v>
      </c>
      <c r="G1311" s="3"/>
      <c r="J1311" s="3" t="s">
        <v>1934</v>
      </c>
      <c r="K1311" s="3" t="s">
        <v>7421</v>
      </c>
      <c r="L1311" s="3" t="s">
        <v>3842</v>
      </c>
      <c r="M1311" s="3" t="s">
        <v>15595</v>
      </c>
    </row>
    <row r="1312" spans="1:13">
      <c r="A1312" s="8"/>
      <c r="B1312" s="3" t="s">
        <v>11354</v>
      </c>
      <c r="C1312" s="3" t="s">
        <v>12463</v>
      </c>
      <c r="D1312" s="7" t="s">
        <v>7420</v>
      </c>
      <c r="F1312" s="11" t="s">
        <v>7598</v>
      </c>
      <c r="G1312" s="3"/>
      <c r="J1312" s="3" t="s">
        <v>1934</v>
      </c>
      <c r="K1312" s="3" t="s">
        <v>7421</v>
      </c>
      <c r="L1312" s="3" t="s">
        <v>3842</v>
      </c>
      <c r="M1312" s="3" t="s">
        <v>15596</v>
      </c>
    </row>
    <row r="1313" spans="1:13">
      <c r="A1313" s="8"/>
      <c r="B1313" s="3" t="s">
        <v>8222</v>
      </c>
      <c r="C1313" s="3" t="s">
        <v>7425</v>
      </c>
      <c r="D1313" s="7" t="s">
        <v>8022</v>
      </c>
      <c r="G1313" s="3"/>
      <c r="J1313" s="3" t="s">
        <v>1934</v>
      </c>
      <c r="K1313" s="3" t="s">
        <v>7421</v>
      </c>
      <c r="L1313" s="3" t="s">
        <v>3842</v>
      </c>
      <c r="M1313" s="3" t="s">
        <v>15597</v>
      </c>
    </row>
    <row r="1314" spans="1:13">
      <c r="A1314" s="8"/>
      <c r="B1314" s="3" t="s">
        <v>12469</v>
      </c>
      <c r="C1314" s="3" t="s">
        <v>7426</v>
      </c>
      <c r="D1314" s="7" t="s">
        <v>7427</v>
      </c>
      <c r="G1314" s="3"/>
      <c r="J1314" s="3" t="s">
        <v>1934</v>
      </c>
      <c r="K1314" s="3" t="s">
        <v>7421</v>
      </c>
      <c r="L1314" s="3" t="s">
        <v>3842</v>
      </c>
      <c r="M1314" s="3" t="s">
        <v>15598</v>
      </c>
    </row>
    <row r="1315" spans="1:13">
      <c r="A1315" s="8"/>
      <c r="B1315" s="3" t="s">
        <v>8223</v>
      </c>
      <c r="C1315" s="3" t="s">
        <v>8113</v>
      </c>
      <c r="D1315" s="7" t="s">
        <v>7217</v>
      </c>
      <c r="F1315" s="3" t="s">
        <v>7216</v>
      </c>
      <c r="G1315" s="3"/>
      <c r="J1315" s="3" t="s">
        <v>1934</v>
      </c>
      <c r="K1315" s="3" t="s">
        <v>7421</v>
      </c>
      <c r="L1315" s="3" t="s">
        <v>3842</v>
      </c>
      <c r="M1315" s="3" t="s">
        <v>15599</v>
      </c>
    </row>
    <row r="1316" spans="1:13">
      <c r="A1316" s="8"/>
      <c r="B1316" s="3" t="s">
        <v>8224</v>
      </c>
      <c r="C1316" s="3" t="s">
        <v>7428</v>
      </c>
      <c r="D1316" s="7" t="s">
        <v>7438</v>
      </c>
      <c r="G1316" s="3"/>
      <c r="J1316" s="3" t="s">
        <v>1934</v>
      </c>
      <c r="K1316" s="3" t="s">
        <v>7421</v>
      </c>
      <c r="L1316" s="3" t="s">
        <v>3842</v>
      </c>
      <c r="M1316" s="3" t="s">
        <v>15600</v>
      </c>
    </row>
    <row r="1317" spans="1:13">
      <c r="A1317" s="8"/>
      <c r="B1317" s="3" t="s">
        <v>8225</v>
      </c>
      <c r="C1317" s="3" t="s">
        <v>7429</v>
      </c>
      <c r="D1317" s="7" t="s">
        <v>11999</v>
      </c>
      <c r="G1317" s="3"/>
      <c r="J1317" s="3" t="s">
        <v>1934</v>
      </c>
      <c r="K1317" s="3" t="s">
        <v>7421</v>
      </c>
      <c r="L1317" s="3" t="s">
        <v>3842</v>
      </c>
      <c r="M1317" s="3" t="s">
        <v>15601</v>
      </c>
    </row>
    <row r="1318" spans="1:13">
      <c r="A1318" s="8"/>
      <c r="B1318" s="3" t="s">
        <v>8226</v>
      </c>
      <c r="C1318" s="3" t="s">
        <v>8114</v>
      </c>
      <c r="D1318" s="7" t="s">
        <v>7232</v>
      </c>
      <c r="G1318" s="3"/>
      <c r="J1318" s="3" t="s">
        <v>1934</v>
      </c>
      <c r="K1318" s="3" t="s">
        <v>7421</v>
      </c>
      <c r="L1318" s="3" t="s">
        <v>3842</v>
      </c>
      <c r="M1318" s="3" t="s">
        <v>15602</v>
      </c>
    </row>
    <row r="1319" spans="1:13">
      <c r="A1319" s="8"/>
      <c r="B1319" s="3" t="s">
        <v>8227</v>
      </c>
      <c r="C1319" s="3" t="s">
        <v>8115</v>
      </c>
      <c r="D1319" s="7" t="s">
        <v>7265</v>
      </c>
      <c r="G1319" s="3"/>
      <c r="J1319" s="3" t="s">
        <v>1934</v>
      </c>
      <c r="K1319" s="3" t="s">
        <v>7421</v>
      </c>
      <c r="L1319" s="3" t="s">
        <v>3842</v>
      </c>
      <c r="M1319" s="3" t="s">
        <v>15603</v>
      </c>
    </row>
    <row r="1320" spans="1:13">
      <c r="A1320" s="8"/>
      <c r="B1320" s="3" t="s">
        <v>8228</v>
      </c>
      <c r="C1320" s="3" t="s">
        <v>8116</v>
      </c>
      <c r="D1320" s="7" t="s">
        <v>12104</v>
      </c>
      <c r="F1320" s="3" t="s">
        <v>11584</v>
      </c>
      <c r="J1320" s="3" t="s">
        <v>1934</v>
      </c>
      <c r="K1320" s="3" t="s">
        <v>7421</v>
      </c>
      <c r="L1320" s="3" t="s">
        <v>3842</v>
      </c>
      <c r="M1320" s="3" t="s">
        <v>15604</v>
      </c>
    </row>
    <row r="1321" spans="1:13">
      <c r="A1321" s="8"/>
      <c r="B1321" s="3" t="s">
        <v>8229</v>
      </c>
      <c r="C1321" s="3" t="s">
        <v>8121</v>
      </c>
      <c r="D1321" s="7" t="s">
        <v>12083</v>
      </c>
      <c r="F1321" s="3" t="s">
        <v>11583</v>
      </c>
      <c r="G1321" s="3"/>
      <c r="J1321" s="3" t="s">
        <v>1934</v>
      </c>
      <c r="K1321" s="3" t="s">
        <v>7421</v>
      </c>
      <c r="L1321" s="3" t="s">
        <v>3842</v>
      </c>
      <c r="M1321" s="3" t="s">
        <v>15605</v>
      </c>
    </row>
    <row r="1322" spans="1:13">
      <c r="A1322" s="8"/>
      <c r="B1322" s="3" t="s">
        <v>8230</v>
      </c>
      <c r="C1322" s="3" t="s">
        <v>11569</v>
      </c>
      <c r="D1322" s="7" t="s">
        <v>12084</v>
      </c>
      <c r="F1322" s="3" t="s">
        <v>11582</v>
      </c>
      <c r="J1322" s="3" t="s">
        <v>1934</v>
      </c>
      <c r="K1322" s="3" t="s">
        <v>7421</v>
      </c>
      <c r="L1322" s="3" t="s">
        <v>3842</v>
      </c>
      <c r="M1322" s="3" t="s">
        <v>15606</v>
      </c>
    </row>
    <row r="1323" spans="1:13">
      <c r="A1323" s="8"/>
      <c r="B1323" s="3" t="s">
        <v>12470</v>
      </c>
      <c r="C1323" s="3" t="s">
        <v>11571</v>
      </c>
      <c r="D1323" s="7" t="s">
        <v>12086</v>
      </c>
      <c r="F1323" s="3" t="s">
        <v>11586</v>
      </c>
      <c r="G1323" s="3"/>
      <c r="J1323" s="3" t="s">
        <v>1934</v>
      </c>
      <c r="K1323" s="3" t="s">
        <v>7421</v>
      </c>
      <c r="L1323" s="3" t="s">
        <v>3842</v>
      </c>
      <c r="M1323" s="3" t="s">
        <v>15607</v>
      </c>
    </row>
    <row r="1324" spans="1:13">
      <c r="A1324" s="8"/>
      <c r="B1324" s="3" t="s">
        <v>8232</v>
      </c>
      <c r="C1324" s="3" t="s">
        <v>11572</v>
      </c>
      <c r="D1324" s="7" t="s">
        <v>12087</v>
      </c>
      <c r="F1324" s="3" t="s">
        <v>11587</v>
      </c>
      <c r="G1324" s="3"/>
      <c r="J1324" s="3" t="s">
        <v>1934</v>
      </c>
      <c r="K1324" s="3" t="s">
        <v>7421</v>
      </c>
      <c r="L1324" s="3" t="s">
        <v>3842</v>
      </c>
      <c r="M1324" s="3" t="s">
        <v>15608</v>
      </c>
    </row>
    <row r="1325" spans="1:13">
      <c r="A1325" s="8"/>
      <c r="B1325" s="3" t="s">
        <v>8233</v>
      </c>
      <c r="C1325" s="3" t="s">
        <v>11563</v>
      </c>
      <c r="D1325" s="7" t="s">
        <v>12088</v>
      </c>
      <c r="F1325" s="3" t="s">
        <v>11560</v>
      </c>
      <c r="G1325" s="3"/>
      <c r="J1325" s="3" t="s">
        <v>1934</v>
      </c>
      <c r="K1325" s="3" t="s">
        <v>7421</v>
      </c>
      <c r="L1325" s="3" t="s">
        <v>3842</v>
      </c>
      <c r="M1325" s="3" t="s">
        <v>15609</v>
      </c>
    </row>
    <row r="1326" spans="1:13">
      <c r="A1326" s="8"/>
      <c r="B1326" s="3" t="s">
        <v>8234</v>
      </c>
      <c r="C1326" s="3" t="s">
        <v>11562</v>
      </c>
      <c r="D1326" s="7" t="s">
        <v>12089</v>
      </c>
      <c r="F1326" s="3" t="s">
        <v>11583</v>
      </c>
      <c r="G1326" s="3"/>
      <c r="J1326" s="3" t="s">
        <v>1934</v>
      </c>
      <c r="K1326" s="3" t="s">
        <v>7421</v>
      </c>
      <c r="L1326" s="3" t="s">
        <v>3842</v>
      </c>
      <c r="M1326" s="3" t="s">
        <v>15610</v>
      </c>
    </row>
    <row r="1327" spans="1:13">
      <c r="A1327" s="8"/>
      <c r="B1327" s="3" t="s">
        <v>12471</v>
      </c>
      <c r="C1327" s="3" t="s">
        <v>11561</v>
      </c>
      <c r="D1327" s="7" t="s">
        <v>12090</v>
      </c>
      <c r="F1327" s="3" t="s">
        <v>11560</v>
      </c>
      <c r="G1327" s="3"/>
      <c r="J1327" s="3" t="s">
        <v>1934</v>
      </c>
      <c r="K1327" s="3" t="s">
        <v>7421</v>
      </c>
      <c r="L1327" s="3" t="s">
        <v>3842</v>
      </c>
      <c r="M1327" s="3" t="s">
        <v>15611</v>
      </c>
    </row>
    <row r="1328" spans="1:13">
      <c r="A1328" s="8"/>
      <c r="B1328" s="3" t="s">
        <v>8205</v>
      </c>
      <c r="C1328" s="3" t="s">
        <v>7424</v>
      </c>
      <c r="D1328" s="7" t="s">
        <v>11963</v>
      </c>
      <c r="G1328" s="3"/>
      <c r="J1328" s="3" t="s">
        <v>1934</v>
      </c>
      <c r="K1328" s="3" t="s">
        <v>7421</v>
      </c>
      <c r="L1328" s="3" t="s">
        <v>3842</v>
      </c>
      <c r="M1328" s="3" t="s">
        <v>15612</v>
      </c>
    </row>
    <row r="1329" spans="1:13">
      <c r="A1329" s="8"/>
      <c r="B1329" s="3" t="s">
        <v>12472</v>
      </c>
      <c r="C1329" s="3" t="s">
        <v>11565</v>
      </c>
      <c r="D1329" s="7" t="s">
        <v>12091</v>
      </c>
      <c r="F1329" s="3" t="s">
        <v>11560</v>
      </c>
      <c r="G1329" s="3"/>
      <c r="J1329" s="3" t="s">
        <v>1934</v>
      </c>
      <c r="K1329" s="3" t="s">
        <v>7421</v>
      </c>
      <c r="L1329" s="3" t="s">
        <v>3842</v>
      </c>
      <c r="M1329" s="3" t="s">
        <v>15613</v>
      </c>
    </row>
    <row r="1330" spans="1:13">
      <c r="A1330" s="8"/>
      <c r="B1330" s="3" t="s">
        <v>12473</v>
      </c>
      <c r="C1330" s="3" t="s">
        <v>11566</v>
      </c>
      <c r="D1330" s="7" t="s">
        <v>12092</v>
      </c>
      <c r="F1330" s="3" t="s">
        <v>11560</v>
      </c>
      <c r="G1330" s="3"/>
      <c r="J1330" s="3" t="s">
        <v>1934</v>
      </c>
      <c r="K1330" s="3" t="s">
        <v>7421</v>
      </c>
      <c r="L1330" s="3" t="s">
        <v>3842</v>
      </c>
      <c r="M1330" s="3" t="s">
        <v>15614</v>
      </c>
    </row>
    <row r="1331" spans="1:13">
      <c r="A1331" s="8"/>
      <c r="B1331" s="3" t="s">
        <v>8235</v>
      </c>
      <c r="C1331" s="3" t="s">
        <v>11567</v>
      </c>
      <c r="D1331" s="7" t="s">
        <v>12093</v>
      </c>
      <c r="F1331" s="3" t="s">
        <v>11560</v>
      </c>
      <c r="J1331" s="3" t="s">
        <v>1934</v>
      </c>
      <c r="K1331" s="3" t="s">
        <v>7421</v>
      </c>
      <c r="L1331" s="3" t="s">
        <v>3842</v>
      </c>
      <c r="M1331" s="3" t="s">
        <v>15615</v>
      </c>
    </row>
    <row r="1332" spans="1:13">
      <c r="A1332" s="8"/>
      <c r="B1332" s="3" t="s">
        <v>11193</v>
      </c>
      <c r="C1332" s="3" t="s">
        <v>11564</v>
      </c>
      <c r="D1332" s="7" t="s">
        <v>12094</v>
      </c>
      <c r="F1332" s="3" t="s">
        <v>11560</v>
      </c>
      <c r="J1332" s="3" t="s">
        <v>1934</v>
      </c>
      <c r="K1332" s="3" t="s">
        <v>7421</v>
      </c>
      <c r="L1332" s="3" t="s">
        <v>3842</v>
      </c>
      <c r="M1332" s="3" t="s">
        <v>15616</v>
      </c>
    </row>
    <row r="1333" spans="1:13">
      <c r="A1333" s="8"/>
      <c r="B1333" s="3" t="s">
        <v>11194</v>
      </c>
      <c r="C1333" s="3" t="s">
        <v>11568</v>
      </c>
      <c r="D1333" s="7" t="s">
        <v>12095</v>
      </c>
      <c r="F1333" s="3" t="s">
        <v>11560</v>
      </c>
      <c r="J1333" s="3" t="s">
        <v>1934</v>
      </c>
      <c r="K1333" s="3" t="s">
        <v>7421</v>
      </c>
      <c r="L1333" s="3" t="s">
        <v>3842</v>
      </c>
      <c r="M1333" s="3" t="s">
        <v>15617</v>
      </c>
    </row>
    <row r="1334" spans="1:13">
      <c r="A1334" s="8"/>
      <c r="B1334" s="3" t="s">
        <v>11355</v>
      </c>
      <c r="C1334" s="3" t="s">
        <v>11573</v>
      </c>
      <c r="D1334" s="7" t="s">
        <v>12096</v>
      </c>
      <c r="F1334" s="3" t="s">
        <v>11560</v>
      </c>
      <c r="J1334" s="3" t="s">
        <v>1934</v>
      </c>
      <c r="K1334" s="3" t="s">
        <v>7421</v>
      </c>
      <c r="L1334" s="3" t="s">
        <v>3842</v>
      </c>
      <c r="M1334" s="3" t="s">
        <v>15618</v>
      </c>
    </row>
    <row r="1335" spans="1:13">
      <c r="A1335" s="8"/>
      <c r="B1335" s="3" t="s">
        <v>11356</v>
      </c>
      <c r="C1335" s="3" t="s">
        <v>11574</v>
      </c>
      <c r="D1335" s="7" t="s">
        <v>12097</v>
      </c>
      <c r="F1335" s="3" t="s">
        <v>11560</v>
      </c>
      <c r="J1335" s="3" t="s">
        <v>1934</v>
      </c>
      <c r="K1335" s="3" t="s">
        <v>7421</v>
      </c>
      <c r="L1335" s="3" t="s">
        <v>3842</v>
      </c>
      <c r="M1335" s="3" t="s">
        <v>15619</v>
      </c>
    </row>
    <row r="1336" spans="1:13">
      <c r="A1336" s="8"/>
      <c r="B1336" s="3" t="s">
        <v>12474</v>
      </c>
      <c r="C1336" s="3" t="s">
        <v>11575</v>
      </c>
      <c r="D1336" s="7" t="s">
        <v>12098</v>
      </c>
      <c r="F1336" s="3" t="s">
        <v>11560</v>
      </c>
      <c r="J1336" s="3" t="s">
        <v>1934</v>
      </c>
      <c r="K1336" s="3" t="s">
        <v>7421</v>
      </c>
      <c r="L1336" s="3" t="s">
        <v>3842</v>
      </c>
      <c r="M1336" s="3" t="s">
        <v>15620</v>
      </c>
    </row>
    <row r="1337" spans="1:13">
      <c r="A1337" s="8"/>
      <c r="B1337" s="3" t="s">
        <v>12475</v>
      </c>
      <c r="C1337" s="3" t="s">
        <v>11576</v>
      </c>
      <c r="D1337" s="7" t="s">
        <v>12099</v>
      </c>
      <c r="F1337" s="3" t="s">
        <v>11560</v>
      </c>
      <c r="G1337" s="3"/>
      <c r="J1337" s="3" t="s">
        <v>1934</v>
      </c>
      <c r="K1337" s="3" t="s">
        <v>7421</v>
      </c>
      <c r="L1337" s="3" t="s">
        <v>3842</v>
      </c>
      <c r="M1337" s="3" t="s">
        <v>15621</v>
      </c>
    </row>
    <row r="1338" spans="1:13">
      <c r="A1338" s="8"/>
      <c r="B1338" s="3" t="s">
        <v>12476</v>
      </c>
      <c r="C1338" s="3" t="s">
        <v>11577</v>
      </c>
      <c r="D1338" s="7" t="s">
        <v>12100</v>
      </c>
      <c r="F1338" s="3" t="s">
        <v>11560</v>
      </c>
      <c r="G1338" s="3"/>
      <c r="J1338" s="3" t="s">
        <v>1934</v>
      </c>
      <c r="K1338" s="3" t="s">
        <v>7421</v>
      </c>
      <c r="L1338" s="3" t="s">
        <v>3842</v>
      </c>
      <c r="M1338" s="3" t="s">
        <v>15622</v>
      </c>
    </row>
    <row r="1339" spans="1:13">
      <c r="A1339" s="8"/>
      <c r="B1339" s="3" t="s">
        <v>8206</v>
      </c>
      <c r="C1339" s="3" t="s">
        <v>8117</v>
      </c>
      <c r="D1339" s="7" t="s">
        <v>7228</v>
      </c>
      <c r="G1339" s="3"/>
      <c r="J1339" s="3" t="s">
        <v>1934</v>
      </c>
      <c r="K1339" s="3" t="s">
        <v>7421</v>
      </c>
      <c r="L1339" s="3" t="s">
        <v>3842</v>
      </c>
      <c r="M1339" s="3" t="s">
        <v>15623</v>
      </c>
    </row>
    <row r="1340" spans="1:13">
      <c r="A1340" s="8"/>
      <c r="B1340" s="3" t="s">
        <v>12477</v>
      </c>
      <c r="C1340" s="3" t="s">
        <v>11578</v>
      </c>
      <c r="D1340" s="7" t="s">
        <v>12101</v>
      </c>
      <c r="F1340" s="3" t="s">
        <v>11560</v>
      </c>
      <c r="G1340" s="3"/>
      <c r="J1340" s="3" t="s">
        <v>1934</v>
      </c>
      <c r="K1340" s="3" t="s">
        <v>7421</v>
      </c>
      <c r="L1340" s="3" t="s">
        <v>3842</v>
      </c>
      <c r="M1340" s="3" t="s">
        <v>15624</v>
      </c>
    </row>
    <row r="1341" spans="1:13">
      <c r="A1341" s="8"/>
      <c r="B1341" s="3" t="s">
        <v>12478</v>
      </c>
      <c r="C1341" s="3" t="s">
        <v>11579</v>
      </c>
      <c r="D1341" s="7" t="s">
        <v>12102</v>
      </c>
      <c r="F1341" s="3" t="s">
        <v>11560</v>
      </c>
      <c r="G1341" s="3"/>
      <c r="J1341" s="3" t="s">
        <v>1934</v>
      </c>
      <c r="K1341" s="3" t="s">
        <v>7421</v>
      </c>
      <c r="L1341" s="3" t="s">
        <v>3842</v>
      </c>
      <c r="M1341" s="3" t="s">
        <v>15625</v>
      </c>
    </row>
    <row r="1342" spans="1:13">
      <c r="A1342" s="8"/>
      <c r="B1342" s="3" t="s">
        <v>12479</v>
      </c>
      <c r="C1342" s="3" t="s">
        <v>11580</v>
      </c>
      <c r="D1342" s="7" t="s">
        <v>12103</v>
      </c>
      <c r="F1342" s="3" t="s">
        <v>11560</v>
      </c>
      <c r="G1342" s="3"/>
      <c r="J1342" s="3" t="s">
        <v>1934</v>
      </c>
      <c r="K1342" s="3" t="s">
        <v>7421</v>
      </c>
      <c r="L1342" s="3" t="s">
        <v>3842</v>
      </c>
      <c r="M1342" s="3" t="s">
        <v>15626</v>
      </c>
    </row>
    <row r="1343" spans="1:13">
      <c r="A1343" s="8"/>
      <c r="B1343" s="3" t="s">
        <v>12480</v>
      </c>
      <c r="C1343" s="3" t="s">
        <v>11652</v>
      </c>
      <c r="D1343" s="7" t="s">
        <v>11650</v>
      </c>
      <c r="G1343" s="3"/>
      <c r="J1343" s="3" t="s">
        <v>1934</v>
      </c>
      <c r="K1343" s="3" t="s">
        <v>7421</v>
      </c>
      <c r="L1343" s="3" t="s">
        <v>3842</v>
      </c>
      <c r="M1343" s="3" t="s">
        <v>15627</v>
      </c>
    </row>
    <row r="1344" spans="1:13">
      <c r="B1344" s="3" t="s">
        <v>12481</v>
      </c>
      <c r="C1344" s="3" t="s">
        <v>12018</v>
      </c>
      <c r="D1344" s="7" t="s">
        <v>12016</v>
      </c>
      <c r="G1344" s="3"/>
      <c r="H1344" s="3"/>
      <c r="I1344" s="3"/>
      <c r="J1344" s="3" t="s">
        <v>965</v>
      </c>
      <c r="K1344" s="3" t="s">
        <v>7421</v>
      </c>
      <c r="L1344" s="3" t="s">
        <v>3842</v>
      </c>
      <c r="M1344" s="3" t="s">
        <v>15628</v>
      </c>
    </row>
    <row r="1345" spans="1:13">
      <c r="A1345" s="2"/>
      <c r="B1345" s="3" t="s">
        <v>12482</v>
      </c>
      <c r="C1345" s="3" t="s">
        <v>12316</v>
      </c>
      <c r="D1345" s="3" t="s">
        <v>12313</v>
      </c>
      <c r="G1345" s="3"/>
      <c r="H1345" s="7"/>
      <c r="I1345" s="3"/>
      <c r="J1345" s="3" t="s">
        <v>1934</v>
      </c>
      <c r="K1345" s="3" t="s">
        <v>7421</v>
      </c>
      <c r="L1345" s="3" t="s">
        <v>3842</v>
      </c>
      <c r="M1345" s="3" t="s">
        <v>15629</v>
      </c>
    </row>
    <row r="1346" spans="1:13">
      <c r="A1346" s="8"/>
      <c r="B1346" s="3" t="s">
        <v>8207</v>
      </c>
      <c r="C1346" s="3" t="s">
        <v>8118</v>
      </c>
      <c r="D1346" s="7" t="s">
        <v>12079</v>
      </c>
      <c r="F1346" s="3" t="s">
        <v>2921</v>
      </c>
      <c r="G1346" s="3"/>
      <c r="I1346" s="10"/>
      <c r="J1346" s="3" t="s">
        <v>1934</v>
      </c>
      <c r="K1346" s="3" t="s">
        <v>7421</v>
      </c>
      <c r="L1346" s="3" t="s">
        <v>3842</v>
      </c>
      <c r="M1346" s="3" t="s">
        <v>15630</v>
      </c>
    </row>
    <row r="1347" spans="1:13">
      <c r="A1347" s="8"/>
      <c r="B1347" s="3" t="s">
        <v>8208</v>
      </c>
      <c r="C1347" s="3" t="s">
        <v>8119</v>
      </c>
      <c r="D1347" s="7" t="s">
        <v>12080</v>
      </c>
      <c r="F1347" s="3" t="s">
        <v>2921</v>
      </c>
      <c r="G1347" s="3"/>
      <c r="I1347" s="10"/>
      <c r="J1347" s="3" t="s">
        <v>1934</v>
      </c>
      <c r="K1347" s="3" t="s">
        <v>7421</v>
      </c>
      <c r="L1347" s="3" t="s">
        <v>3842</v>
      </c>
      <c r="M1347" s="3" t="s">
        <v>15631</v>
      </c>
    </row>
    <row r="1348" spans="1:13">
      <c r="A1348" s="8"/>
      <c r="B1348" s="3" t="s">
        <v>8209</v>
      </c>
      <c r="C1348" s="3" t="s">
        <v>8120</v>
      </c>
      <c r="D1348" s="7" t="s">
        <v>12081</v>
      </c>
      <c r="F1348" s="11" t="s">
        <v>2921</v>
      </c>
      <c r="G1348" s="3"/>
      <c r="J1348" s="3" t="s">
        <v>1934</v>
      </c>
      <c r="K1348" s="3" t="s">
        <v>7421</v>
      </c>
      <c r="L1348" s="3" t="s">
        <v>3842</v>
      </c>
      <c r="M1348" s="3" t="s">
        <v>15632</v>
      </c>
    </row>
    <row r="1349" spans="1:13">
      <c r="A1349" s="8"/>
      <c r="B1349" s="3" t="s">
        <v>8210</v>
      </c>
      <c r="C1349" s="3" t="s">
        <v>8122</v>
      </c>
      <c r="D1349" s="7" t="s">
        <v>11904</v>
      </c>
      <c r="F1349" s="3" t="s">
        <v>7926</v>
      </c>
      <c r="G1349" s="3"/>
      <c r="H1349" s="7"/>
      <c r="J1349" s="3" t="s">
        <v>1934</v>
      </c>
      <c r="K1349" s="3" t="s">
        <v>7421</v>
      </c>
      <c r="L1349" s="3" t="s">
        <v>3842</v>
      </c>
      <c r="M1349" s="3" t="s">
        <v>15633</v>
      </c>
    </row>
    <row r="1350" spans="1:13">
      <c r="A1350" s="2"/>
      <c r="B1350" s="3" t="s">
        <v>12138</v>
      </c>
      <c r="C1350" s="3" t="s">
        <v>12116</v>
      </c>
      <c r="D1350" s="3" t="s">
        <v>12110</v>
      </c>
      <c r="G1350" s="3"/>
      <c r="H1350" s="7"/>
      <c r="I1350" s="3"/>
      <c r="J1350" s="3" t="s">
        <v>1934</v>
      </c>
      <c r="K1350" s="3" t="s">
        <v>12125</v>
      </c>
      <c r="L1350" s="3" t="s">
        <v>3842</v>
      </c>
      <c r="M1350" s="3" t="s">
        <v>15579</v>
      </c>
    </row>
    <row r="1351" spans="1:13">
      <c r="A1351" s="8"/>
      <c r="B1351" s="3" t="s">
        <v>7993</v>
      </c>
      <c r="C1351" s="3" t="str">
        <f>"Uptake of " &amp; MID(D1351,1,FIND("[",D1351)-1)</f>
        <v>Uptake of (R)-Lactate</v>
      </c>
      <c r="D1351" s="7" t="s">
        <v>7893</v>
      </c>
      <c r="G1351" s="3"/>
      <c r="I1351" s="10"/>
      <c r="J1351" s="3" t="s">
        <v>2884</v>
      </c>
      <c r="K1351" s="3" t="s">
        <v>7489</v>
      </c>
      <c r="L1351" s="3" t="s">
        <v>3842</v>
      </c>
      <c r="M1351" s="3" t="s">
        <v>9192</v>
      </c>
    </row>
    <row r="1352" spans="1:13">
      <c r="A1352" s="8"/>
      <c r="B1352" s="3" t="s">
        <v>7992</v>
      </c>
      <c r="C1352" s="3" t="str">
        <f>"Uptake of " &amp; MID(D1352,1,FIND("[",D1352)-1)</f>
        <v>Uptake of (S)-Lactate</v>
      </c>
      <c r="D1352" s="7" t="s">
        <v>7450</v>
      </c>
      <c r="G1352" s="3"/>
      <c r="I1352" s="10"/>
      <c r="J1352" s="3" t="s">
        <v>2884</v>
      </c>
      <c r="K1352" s="3" t="s">
        <v>7489</v>
      </c>
      <c r="L1352" s="3" t="s">
        <v>3842</v>
      </c>
      <c r="M1352" s="3" t="s">
        <v>9193</v>
      </c>
    </row>
    <row r="1353" spans="1:13">
      <c r="A1353" s="8"/>
      <c r="B1353" s="3" t="s">
        <v>7398</v>
      </c>
      <c r="C1353" s="3" t="str">
        <f>"Uptake of " &amp; MID(D1353,1,FIND("[",D1353)-1)</f>
        <v>Uptake of Acetate</v>
      </c>
      <c r="D1353" s="7" t="s">
        <v>7407</v>
      </c>
      <c r="G1353" s="3"/>
      <c r="J1353" s="3" t="s">
        <v>2884</v>
      </c>
      <c r="K1353" s="3" t="s">
        <v>7489</v>
      </c>
      <c r="L1353" s="3" t="s">
        <v>3842</v>
      </c>
      <c r="M1353" s="3" t="s">
        <v>9194</v>
      </c>
    </row>
    <row r="1354" spans="1:13">
      <c r="A1354" s="8"/>
      <c r="B1354" s="3" t="s">
        <v>11651</v>
      </c>
      <c r="C1354" s="3" t="str">
        <f>"Uptake of " &amp; MID(D1354,1,FIND("[",D1354)-1)</f>
        <v>Uptake of Acyl-carrier protein</v>
      </c>
      <c r="D1354" s="7" t="s">
        <v>11649</v>
      </c>
      <c r="G1354" s="3"/>
      <c r="J1354" s="3" t="s">
        <v>2884</v>
      </c>
      <c r="K1354" s="3" t="s">
        <v>7489</v>
      </c>
      <c r="L1354" s="3" t="s">
        <v>3842</v>
      </c>
      <c r="M1354" s="3" t="s">
        <v>9195</v>
      </c>
    </row>
    <row r="1355" spans="1:13">
      <c r="A1355" s="8"/>
      <c r="B1355" s="3" t="s">
        <v>11590</v>
      </c>
      <c r="C1355" s="3" t="str">
        <f>MID(D1355,1,FIND("[",D1355)-1) &amp; " uptake or drain"</f>
        <v>L-Alanine uptake or drain</v>
      </c>
      <c r="D1355" s="7" t="s">
        <v>12052</v>
      </c>
      <c r="G1355" s="3"/>
      <c r="J1355" s="3" t="s">
        <v>2884</v>
      </c>
      <c r="K1355" s="3" t="s">
        <v>7489</v>
      </c>
      <c r="L1355" s="3" t="s">
        <v>3842</v>
      </c>
      <c r="M1355" s="3" t="s">
        <v>9196</v>
      </c>
    </row>
    <row r="1356" spans="1:13">
      <c r="A1356" s="8"/>
      <c r="B1356" s="3" t="s">
        <v>11286</v>
      </c>
      <c r="C1356" s="3" t="str">
        <f>"Uptake of " &amp; MID(D1356,1,FIND("[",D1356)-1)</f>
        <v>Uptake of (S)(+)-Allantoin</v>
      </c>
      <c r="D1356" s="7" t="s">
        <v>11285</v>
      </c>
      <c r="G1356" s="3"/>
      <c r="J1356" s="3" t="s">
        <v>2884</v>
      </c>
      <c r="K1356" s="3" t="s">
        <v>7489</v>
      </c>
      <c r="L1356" s="3" t="s">
        <v>3842</v>
      </c>
      <c r="M1356" s="3" t="s">
        <v>9197</v>
      </c>
    </row>
    <row r="1357" spans="1:13">
      <c r="A1357" s="2"/>
      <c r="B1357" s="3" t="s">
        <v>12315</v>
      </c>
      <c r="C1357" s="3" t="str">
        <f>"Uptake of " &amp; MID(D1357,1,FIND("[",D1357)-1)</f>
        <v>Uptake of D-Arabitol</v>
      </c>
      <c r="D1357" s="3" t="s">
        <v>12314</v>
      </c>
      <c r="G1357" s="3"/>
      <c r="H1357" s="7"/>
      <c r="I1357" s="3"/>
      <c r="J1357" s="3" t="s">
        <v>2884</v>
      </c>
      <c r="K1357" s="3" t="s">
        <v>7489</v>
      </c>
      <c r="L1357" s="3" t="s">
        <v>3842</v>
      </c>
      <c r="M1357" s="3" t="s">
        <v>9198</v>
      </c>
    </row>
    <row r="1358" spans="1:13">
      <c r="A1358" s="8"/>
      <c r="B1358" s="3" t="s">
        <v>11593</v>
      </c>
      <c r="C1358" s="3" t="str">
        <f>MID(D1358,1,FIND("[",D1358)-1) &amp; " uptake or drain"</f>
        <v>L-Arginine uptake or drain</v>
      </c>
      <c r="D1358" s="7" t="s">
        <v>12055</v>
      </c>
      <c r="G1358" s="3"/>
      <c r="J1358" s="3" t="s">
        <v>2884</v>
      </c>
      <c r="K1358" s="3" t="s">
        <v>7489</v>
      </c>
      <c r="L1358" s="3" t="s">
        <v>3842</v>
      </c>
      <c r="M1358" s="3" t="s">
        <v>9199</v>
      </c>
    </row>
    <row r="1359" spans="1:13">
      <c r="A1359" s="8"/>
      <c r="B1359" s="3" t="s">
        <v>11595</v>
      </c>
      <c r="C1359" s="3" t="str">
        <f>MID(D1359,1,FIND("[",D1359)-1) &amp; " uptake or drain"</f>
        <v>L-Asparagine uptake or drain</v>
      </c>
      <c r="D1359" s="7" t="s">
        <v>12057</v>
      </c>
      <c r="G1359" s="3"/>
      <c r="J1359" s="3" t="s">
        <v>2884</v>
      </c>
      <c r="K1359" s="3" t="s">
        <v>7489</v>
      </c>
      <c r="L1359" s="3" t="s">
        <v>3842</v>
      </c>
      <c r="M1359" s="3" t="s">
        <v>9200</v>
      </c>
    </row>
    <row r="1360" spans="1:13">
      <c r="A1360" s="8"/>
      <c r="B1360" s="3" t="s">
        <v>11596</v>
      </c>
      <c r="C1360" s="3" t="str">
        <f>MID(D1360,1,FIND("[",D1360)-1) &amp; " uptake or drain"</f>
        <v>L-Aspartate uptake or drain</v>
      </c>
      <c r="D1360" s="7" t="s">
        <v>12058</v>
      </c>
      <c r="G1360" s="3"/>
      <c r="J1360" s="3" t="s">
        <v>2884</v>
      </c>
      <c r="K1360" s="3" t="s">
        <v>7489</v>
      </c>
      <c r="L1360" s="3" t="s">
        <v>3842</v>
      </c>
      <c r="M1360" s="3" t="s">
        <v>9201</v>
      </c>
    </row>
    <row r="1361" spans="1:13">
      <c r="A1361" s="8"/>
      <c r="B1361" s="3" t="s">
        <v>7418</v>
      </c>
      <c r="C1361" s="3" t="str">
        <f>"Uptake of " &amp; MID(D1361,1,FIND("[",D1361)-1)</f>
        <v>Uptake of Biotin</v>
      </c>
      <c r="D1361" s="7" t="s">
        <v>7636</v>
      </c>
      <c r="G1361" s="3"/>
      <c r="J1361" s="3" t="s">
        <v>2884</v>
      </c>
      <c r="K1361" s="3" t="s">
        <v>7489</v>
      </c>
      <c r="L1361" s="3" t="s">
        <v>3842</v>
      </c>
      <c r="M1361" s="3" t="s">
        <v>9202</v>
      </c>
    </row>
    <row r="1362" spans="1:13">
      <c r="A1362" s="8"/>
      <c r="B1362" s="3" t="s">
        <v>7399</v>
      </c>
      <c r="C1362" s="3" t="s">
        <v>12401</v>
      </c>
      <c r="D1362" s="7" t="s">
        <v>7443</v>
      </c>
      <c r="G1362" s="3"/>
      <c r="J1362" s="3" t="s">
        <v>2884</v>
      </c>
      <c r="K1362" s="3" t="s">
        <v>7489</v>
      </c>
      <c r="L1362" s="3" t="s">
        <v>3842</v>
      </c>
      <c r="M1362" s="3" t="s">
        <v>9203</v>
      </c>
    </row>
    <row r="1363" spans="1:13">
      <c r="A1363" s="8"/>
      <c r="B1363" s="3" t="s">
        <v>7400</v>
      </c>
      <c r="C1363" s="3" t="str">
        <f>"Uptake of " &amp; MID(D1363,1,FIND("[",D1363)-1)</f>
        <v>Uptake of Carnitine</v>
      </c>
      <c r="D1363" s="7" t="s">
        <v>7444</v>
      </c>
      <c r="G1363" s="3"/>
      <c r="I1363" s="10"/>
      <c r="J1363" s="3" t="s">
        <v>2884</v>
      </c>
      <c r="K1363" s="3" t="s">
        <v>7489</v>
      </c>
      <c r="L1363" s="3" t="s">
        <v>3842</v>
      </c>
      <c r="M1363" s="3" t="s">
        <v>9204</v>
      </c>
    </row>
    <row r="1364" spans="1:13">
      <c r="A1364" s="8"/>
      <c r="B1364" s="3" t="s">
        <v>7995</v>
      </c>
      <c r="C1364" s="3" t="str">
        <f>"Uptake of " &amp; MID(D1364,1,FIND("[",D1364)-1)</f>
        <v>Uptake of Cellobiose</v>
      </c>
      <c r="D1364" s="7" t="s">
        <v>7994</v>
      </c>
      <c r="G1364" s="3"/>
      <c r="J1364" s="3" t="s">
        <v>2884</v>
      </c>
      <c r="K1364" s="3" t="s">
        <v>7489</v>
      </c>
      <c r="L1364" s="3" t="s">
        <v>3842</v>
      </c>
      <c r="M1364" s="3" t="s">
        <v>9205</v>
      </c>
    </row>
    <row r="1365" spans="1:13">
      <c r="A1365" s="8"/>
      <c r="B1365" s="3" t="s">
        <v>7401</v>
      </c>
      <c r="C1365" s="3" t="str">
        <f>"Uptake of " &amp; MID(D1365,1,FIND("[",D1365)-1)</f>
        <v>Uptake of Chitin</v>
      </c>
      <c r="D1365" s="7" t="s">
        <v>7437</v>
      </c>
      <c r="G1365" s="3"/>
      <c r="I1365" s="10"/>
      <c r="J1365" s="3" t="s">
        <v>2884</v>
      </c>
      <c r="K1365" s="3" t="s">
        <v>7489</v>
      </c>
      <c r="L1365" s="3" t="s">
        <v>3842</v>
      </c>
      <c r="M1365" s="3" t="s">
        <v>9206</v>
      </c>
    </row>
    <row r="1366" spans="1:13">
      <c r="A1366" s="8"/>
      <c r="B1366" s="3" t="s">
        <v>3845</v>
      </c>
      <c r="C1366" s="3" t="s">
        <v>12402</v>
      </c>
      <c r="D1366" s="7" t="s">
        <v>12322</v>
      </c>
      <c r="G1366" s="3"/>
      <c r="J1366" s="3" t="s">
        <v>2884</v>
      </c>
      <c r="K1366" s="3" t="s">
        <v>7489</v>
      </c>
      <c r="L1366" s="3" t="s">
        <v>3842</v>
      </c>
      <c r="M1366" s="3" t="s">
        <v>9207</v>
      </c>
    </row>
    <row r="1367" spans="1:13">
      <c r="A1367" s="8"/>
      <c r="B1367" s="3" t="s">
        <v>11700</v>
      </c>
      <c r="C1367" s="3" t="str">
        <f>"Uptake of " &amp; MID(D1367,1,FIND("[",D1367)-1)</f>
        <v>Uptake of CoA</v>
      </c>
      <c r="D1367" s="7" t="s">
        <v>11699</v>
      </c>
      <c r="G1367" s="3"/>
      <c r="J1367" s="3" t="s">
        <v>2884</v>
      </c>
      <c r="K1367" s="3" t="s">
        <v>7489</v>
      </c>
      <c r="L1367" s="3" t="s">
        <v>3842</v>
      </c>
      <c r="M1367" s="3" t="s">
        <v>9208</v>
      </c>
    </row>
    <row r="1368" spans="1:13">
      <c r="A1368" s="8"/>
      <c r="B1368" s="3" t="s">
        <v>11597</v>
      </c>
      <c r="C1368" s="3" t="str">
        <f>MID(D1368,1,FIND("[",D1368)-1) &amp; " uptake or drain"</f>
        <v>L-Cysteine uptake or drain</v>
      </c>
      <c r="D1368" s="7" t="s">
        <v>12059</v>
      </c>
      <c r="G1368" s="3"/>
      <c r="J1368" s="3" t="s">
        <v>2884</v>
      </c>
      <c r="K1368" s="3" t="s">
        <v>7489</v>
      </c>
      <c r="L1368" s="3" t="s">
        <v>3842</v>
      </c>
      <c r="M1368" s="3" t="s">
        <v>9209</v>
      </c>
    </row>
    <row r="1369" spans="1:13">
      <c r="A1369" s="2"/>
      <c r="B1369" s="3" t="s">
        <v>12034</v>
      </c>
      <c r="C1369" s="3" t="s">
        <v>12105</v>
      </c>
      <c r="D1369" s="3" t="s">
        <v>12045</v>
      </c>
      <c r="G1369" s="3"/>
      <c r="H1369" s="3"/>
      <c r="I1369" s="3"/>
      <c r="J1369" s="3" t="s">
        <v>2884</v>
      </c>
      <c r="K1369" s="3" t="s">
        <v>7489</v>
      </c>
      <c r="L1369" s="3" t="s">
        <v>3842</v>
      </c>
      <c r="M1369" s="3" t="s">
        <v>9210</v>
      </c>
    </row>
    <row r="1370" spans="1:13">
      <c r="A1370" s="8"/>
      <c r="B1370" s="3" t="s">
        <v>12294</v>
      </c>
      <c r="C1370" s="3" t="str">
        <f>MID(D1370,1,FIND("[",D1370)-1) &amp; " uptake or drain"</f>
        <v>Ethanol uptake or drain</v>
      </c>
      <c r="D1370" s="7" t="s">
        <v>12295</v>
      </c>
      <c r="E1370" s="8"/>
      <c r="G1370" s="3"/>
      <c r="J1370" s="3" t="s">
        <v>2884</v>
      </c>
      <c r="K1370" s="3" t="s">
        <v>7489</v>
      </c>
      <c r="L1370" s="3" t="s">
        <v>3842</v>
      </c>
      <c r="M1370" s="3" t="s">
        <v>9211</v>
      </c>
    </row>
    <row r="1371" spans="1:13">
      <c r="A1371" s="8"/>
      <c r="B1371" s="3" t="s">
        <v>11878</v>
      </c>
      <c r="C1371" s="3" t="str">
        <f>"Uptake of " &amp; MID(D1371,1,FIND("[",D1371)-1)</f>
        <v>Uptake of Fe2+</v>
      </c>
      <c r="D1371" s="7" t="s">
        <v>11879</v>
      </c>
      <c r="J1371" s="3" t="s">
        <v>2884</v>
      </c>
      <c r="K1371" s="3" t="s">
        <v>7489</v>
      </c>
      <c r="L1371" s="3" t="s">
        <v>3842</v>
      </c>
      <c r="M1371" s="3" t="s">
        <v>9212</v>
      </c>
    </row>
    <row r="1372" spans="1:13">
      <c r="B1372" s="3" t="s">
        <v>12017</v>
      </c>
      <c r="C1372" s="3" t="str">
        <f>"Uptake of " &amp; MID(D1372,1,FIND("[",D1372)-1)</f>
        <v>Uptake of Formate</v>
      </c>
      <c r="D1372" s="7" t="s">
        <v>12015</v>
      </c>
      <c r="G1372" s="3"/>
      <c r="H1372" s="3"/>
      <c r="I1372" s="3"/>
      <c r="J1372" s="3" t="s">
        <v>2884</v>
      </c>
      <c r="K1372" s="3" t="s">
        <v>7489</v>
      </c>
      <c r="L1372" s="3" t="s">
        <v>3842</v>
      </c>
      <c r="M1372" s="3" t="s">
        <v>9213</v>
      </c>
    </row>
    <row r="1373" spans="1:13">
      <c r="A1373" s="8"/>
      <c r="B1373" s="3" t="s">
        <v>11866</v>
      </c>
      <c r="C1373" s="3" t="str">
        <f>"Uptake of " &amp; MID(D1373,1,FIND("[",D1373)-1)</f>
        <v>Uptake of beta-D-Fructose</v>
      </c>
      <c r="D1373" s="7" t="s">
        <v>11867</v>
      </c>
      <c r="G1373" s="3"/>
      <c r="J1373" s="3" t="s">
        <v>2884</v>
      </c>
      <c r="K1373" s="3" t="s">
        <v>7489</v>
      </c>
      <c r="L1373" s="3" t="s">
        <v>3842</v>
      </c>
      <c r="M1373" s="3" t="s">
        <v>9214</v>
      </c>
    </row>
    <row r="1374" spans="1:13">
      <c r="A1374" s="8"/>
      <c r="B1374" s="3" t="s">
        <v>3843</v>
      </c>
      <c r="C1374" s="3" t="str">
        <f>"Uptake of " &amp; MID(D1374,1,FIND("[",D1374)-1)</f>
        <v>Uptake of alpha-D-Glucose</v>
      </c>
      <c r="D1374" s="7" t="s">
        <v>7419</v>
      </c>
      <c r="G1374" s="3"/>
      <c r="J1374" s="3" t="s">
        <v>2884</v>
      </c>
      <c r="K1374" s="3" t="s">
        <v>7489</v>
      </c>
      <c r="L1374" s="3" t="s">
        <v>3842</v>
      </c>
      <c r="M1374" s="3" t="s">
        <v>9215</v>
      </c>
    </row>
    <row r="1375" spans="1:13">
      <c r="A1375" s="8"/>
      <c r="B1375" s="3" t="s">
        <v>11598</v>
      </c>
      <c r="C1375" s="3" t="str">
        <f>MID(D1375,1,FIND("[",D1375)-1) &amp; " uptake or drain"</f>
        <v>L-Glutamine uptake or drain</v>
      </c>
      <c r="D1375" s="7" t="s">
        <v>12060</v>
      </c>
      <c r="G1375" s="3"/>
      <c r="J1375" s="3" t="s">
        <v>2884</v>
      </c>
      <c r="K1375" s="3" t="s">
        <v>7489</v>
      </c>
      <c r="L1375" s="3" t="s">
        <v>3842</v>
      </c>
      <c r="M1375" s="3" t="s">
        <v>9216</v>
      </c>
    </row>
    <row r="1376" spans="1:13">
      <c r="A1376" s="8"/>
      <c r="B1376" s="3" t="s">
        <v>11599</v>
      </c>
      <c r="C1376" s="3" t="str">
        <f>MID(D1376,1,FIND("[",D1376)-1) &amp; " uptake or drain"</f>
        <v>L-Glutamate uptake or drain</v>
      </c>
      <c r="D1376" s="7" t="s">
        <v>12061</v>
      </c>
      <c r="G1376" s="3"/>
      <c r="J1376" s="3" t="s">
        <v>2884</v>
      </c>
      <c r="K1376" s="3" t="s">
        <v>7489</v>
      </c>
      <c r="L1376" s="3" t="s">
        <v>3842</v>
      </c>
      <c r="M1376" s="3" t="s">
        <v>9217</v>
      </c>
    </row>
    <row r="1377" spans="1:13">
      <c r="A1377" s="8"/>
      <c r="B1377" s="3" t="s">
        <v>7410</v>
      </c>
      <c r="C1377" s="3" t="s">
        <v>7411</v>
      </c>
      <c r="D1377" s="7" t="s">
        <v>7412</v>
      </c>
      <c r="F1377" s="11"/>
      <c r="G1377" s="3"/>
      <c r="J1377" s="3" t="s">
        <v>2884</v>
      </c>
      <c r="K1377" s="3" t="s">
        <v>7489</v>
      </c>
      <c r="L1377" s="3" t="s">
        <v>3842</v>
      </c>
      <c r="M1377" s="3" t="s">
        <v>9218</v>
      </c>
    </row>
    <row r="1378" spans="1:13">
      <c r="A1378" s="8"/>
      <c r="B1378" s="3" t="s">
        <v>12072</v>
      </c>
      <c r="C1378" s="3" t="str">
        <f>MID(D1378,1,FIND("[",D1378)-1) &amp; " uptake or drain"</f>
        <v>Glycine uptake or drain</v>
      </c>
      <c r="D1378" s="7" t="s">
        <v>12062</v>
      </c>
      <c r="G1378" s="3"/>
      <c r="J1378" s="3" t="s">
        <v>2884</v>
      </c>
      <c r="K1378" s="3" t="s">
        <v>7489</v>
      </c>
      <c r="L1378" s="3" t="s">
        <v>3842</v>
      </c>
      <c r="M1378" s="3" t="s">
        <v>12767</v>
      </c>
    </row>
    <row r="1379" spans="1:13">
      <c r="A1379" s="8"/>
      <c r="B1379" s="3" t="s">
        <v>11990</v>
      </c>
      <c r="C1379" s="3" t="str">
        <f>"Drain of " &amp; MID(D1379,1,FIND("[",D1379)-1)</f>
        <v>Drain of H2O</v>
      </c>
      <c r="D1379" s="7" t="s">
        <v>11994</v>
      </c>
      <c r="G1379" s="3"/>
      <c r="J1379" s="3" t="s">
        <v>2884</v>
      </c>
      <c r="K1379" s="3" t="s">
        <v>7489</v>
      </c>
      <c r="L1379" s="3" t="s">
        <v>3842</v>
      </c>
      <c r="M1379" s="3" t="s">
        <v>9219</v>
      </c>
    </row>
    <row r="1380" spans="1:13">
      <c r="A1380" s="8"/>
      <c r="B1380" s="3" t="s">
        <v>11600</v>
      </c>
      <c r="C1380" s="3" t="str">
        <f>MID(D1380,1,FIND("[",D1380)-1) &amp; " uptake or drain"</f>
        <v>L-Histidine uptake or drain</v>
      </c>
      <c r="D1380" s="7" t="s">
        <v>12063</v>
      </c>
      <c r="G1380" s="3"/>
      <c r="J1380" s="3" t="s">
        <v>2884</v>
      </c>
      <c r="K1380" s="3" t="s">
        <v>7489</v>
      </c>
      <c r="L1380" s="3" t="s">
        <v>3842</v>
      </c>
      <c r="M1380" s="3" t="s">
        <v>9220</v>
      </c>
    </row>
    <row r="1381" spans="1:13">
      <c r="A1381" s="2"/>
      <c r="B1381" s="3" t="s">
        <v>12005</v>
      </c>
      <c r="C1381" s="3" t="str">
        <f>"Uptake of " &amp; MID(D1381,1,FIND("[",D1381)-1)</f>
        <v>Uptake of myo-inositol</v>
      </c>
      <c r="D1381" s="7" t="s">
        <v>12008</v>
      </c>
      <c r="F1381" s="3" t="s">
        <v>12006</v>
      </c>
      <c r="G1381" s="3"/>
      <c r="H1381" s="7"/>
      <c r="J1381" s="3" t="s">
        <v>2884</v>
      </c>
      <c r="K1381" s="3" t="s">
        <v>7489</v>
      </c>
      <c r="L1381" s="3" t="s">
        <v>3842</v>
      </c>
      <c r="M1381" s="3" t="s">
        <v>9221</v>
      </c>
    </row>
    <row r="1382" spans="1:13">
      <c r="A1382" s="8"/>
      <c r="B1382" s="3" t="s">
        <v>11601</v>
      </c>
      <c r="C1382" s="3" t="str">
        <f>MID(D1382,1,FIND("[",D1382)-1) &amp; " uptake or drain"</f>
        <v>L-Isoleucine uptake or drain</v>
      </c>
      <c r="D1382" s="7" t="s">
        <v>12064</v>
      </c>
      <c r="G1382" s="3"/>
      <c r="J1382" s="3" t="s">
        <v>2884</v>
      </c>
      <c r="K1382" s="3" t="s">
        <v>7489</v>
      </c>
      <c r="L1382" s="3" t="s">
        <v>3842</v>
      </c>
      <c r="M1382" s="3" t="s">
        <v>9222</v>
      </c>
    </row>
    <row r="1383" spans="1:13">
      <c r="A1383" s="8"/>
      <c r="B1383" s="3" t="s">
        <v>11602</v>
      </c>
      <c r="C1383" s="3" t="str">
        <f>MID(D1383,1,FIND("[",D1383)-1) &amp; " uptake or drain"</f>
        <v>L-Leucine uptake or drain</v>
      </c>
      <c r="D1383" s="7" t="s">
        <v>12065</v>
      </c>
      <c r="G1383" s="3"/>
      <c r="J1383" s="3" t="s">
        <v>2884</v>
      </c>
      <c r="K1383" s="3" t="s">
        <v>7489</v>
      </c>
      <c r="L1383" s="3" t="s">
        <v>3842</v>
      </c>
      <c r="M1383" s="3" t="s">
        <v>9223</v>
      </c>
    </row>
    <row r="1384" spans="1:13">
      <c r="A1384" s="8"/>
      <c r="B1384" s="3" t="s">
        <v>11594</v>
      </c>
      <c r="C1384" s="3" t="str">
        <f>MID(D1384,1,FIND("[",D1384)-1) &amp; " uptake or drain"</f>
        <v>L-Lysine uptake or drain</v>
      </c>
      <c r="D1384" s="7" t="s">
        <v>12056</v>
      </c>
      <c r="G1384" s="3"/>
      <c r="J1384" s="3" t="s">
        <v>2884</v>
      </c>
      <c r="K1384" s="3" t="s">
        <v>7489</v>
      </c>
      <c r="L1384" s="3" t="s">
        <v>3842</v>
      </c>
      <c r="M1384" s="3" t="s">
        <v>9224</v>
      </c>
    </row>
    <row r="1385" spans="1:13">
      <c r="A1385" s="8"/>
      <c r="B1385" s="3" t="s">
        <v>7415</v>
      </c>
      <c r="C1385" s="3" t="str">
        <f>"Uptake of " &amp; MID(D1385,1,FIND("[",D1385)-1)</f>
        <v>Uptake of Mannitol</v>
      </c>
      <c r="D1385" s="7" t="s">
        <v>7416</v>
      </c>
      <c r="G1385" s="3"/>
      <c r="J1385" s="3" t="s">
        <v>2884</v>
      </c>
      <c r="K1385" s="3" t="s">
        <v>7489</v>
      </c>
      <c r="L1385" s="3" t="s">
        <v>3842</v>
      </c>
      <c r="M1385" s="3" t="s">
        <v>9225</v>
      </c>
    </row>
    <row r="1386" spans="1:13">
      <c r="A1386" s="8"/>
      <c r="B1386" s="3" t="s">
        <v>11592</v>
      </c>
      <c r="C1386" s="3" t="str">
        <f>MID(D1386,1,FIND("[",D1386)-1) &amp; " uptake or drain"</f>
        <v>L-Methionine uptake or drain</v>
      </c>
      <c r="D1386" s="7" t="s">
        <v>12054</v>
      </c>
      <c r="G1386" s="3"/>
      <c r="J1386" s="3" t="s">
        <v>2884</v>
      </c>
      <c r="K1386" s="3" t="s">
        <v>7489</v>
      </c>
      <c r="L1386" s="3" t="s">
        <v>3842</v>
      </c>
      <c r="M1386" s="3" t="s">
        <v>9226</v>
      </c>
    </row>
    <row r="1387" spans="1:13">
      <c r="A1387" s="8"/>
      <c r="B1387" s="3" t="s">
        <v>7408</v>
      </c>
      <c r="C1387" s="3" t="s">
        <v>7409</v>
      </c>
      <c r="D1387" s="7" t="s">
        <v>7991</v>
      </c>
      <c r="G1387" s="3"/>
      <c r="J1387" s="3" t="s">
        <v>2884</v>
      </c>
      <c r="K1387" s="3" t="s">
        <v>7489</v>
      </c>
      <c r="L1387" s="3" t="s">
        <v>3842</v>
      </c>
      <c r="M1387" s="3" t="s">
        <v>9227</v>
      </c>
    </row>
    <row r="1388" spans="1:13">
      <c r="A1388" s="8"/>
      <c r="B1388" s="3" t="s">
        <v>7402</v>
      </c>
      <c r="C1388" s="3" t="str">
        <f>"Uptake of " &amp; MID(D1388,1,FIND("[",D1388)-1)</f>
        <v>Uptake of NH3</v>
      </c>
      <c r="D1388" s="7" t="s">
        <v>12184</v>
      </c>
      <c r="G1388" s="3"/>
      <c r="J1388" s="3" t="s">
        <v>2884</v>
      </c>
      <c r="K1388" s="3" t="s">
        <v>7489</v>
      </c>
      <c r="L1388" s="3" t="s">
        <v>3842</v>
      </c>
      <c r="M1388" s="3" t="s">
        <v>9228</v>
      </c>
    </row>
    <row r="1389" spans="1:13">
      <c r="A1389" s="8"/>
      <c r="B1389" s="3" t="s">
        <v>7403</v>
      </c>
      <c r="C1389" s="3" t="s">
        <v>3844</v>
      </c>
      <c r="D1389" s="7" t="s">
        <v>12185</v>
      </c>
      <c r="E1389" s="8"/>
      <c r="G1389" s="3"/>
      <c r="J1389" s="3" t="s">
        <v>2884</v>
      </c>
      <c r="K1389" s="3" t="s">
        <v>7489</v>
      </c>
      <c r="L1389" s="3" t="s">
        <v>3842</v>
      </c>
      <c r="M1389" s="3" t="s">
        <v>9229</v>
      </c>
    </row>
    <row r="1390" spans="1:13">
      <c r="A1390" s="8"/>
      <c r="B1390" s="3" t="s">
        <v>7490</v>
      </c>
      <c r="C1390" s="3" t="str">
        <f>"Uptake of " &amp; MID(D1390,1,FIND("[",D1390)-1)</f>
        <v>Uptake of (9Z)-Octadecenoic acid</v>
      </c>
      <c r="D1390" s="7" t="s">
        <v>12048</v>
      </c>
      <c r="E1390" s="12"/>
      <c r="G1390" s="3"/>
      <c r="J1390" s="3" t="s">
        <v>2884</v>
      </c>
      <c r="K1390" s="3" t="s">
        <v>7489</v>
      </c>
      <c r="L1390" s="3" t="s">
        <v>3842</v>
      </c>
      <c r="M1390" s="3" t="s">
        <v>9230</v>
      </c>
    </row>
    <row r="1391" spans="1:13">
      <c r="A1391" s="8"/>
      <c r="B1391" s="3" t="s">
        <v>11603</v>
      </c>
      <c r="C1391" s="3" t="str">
        <f>MID(D1391,1,FIND("[",D1391)-1) &amp; " uptake or drain"</f>
        <v>L-Ornithine uptake or drain</v>
      </c>
      <c r="D1391" s="7" t="s">
        <v>12066</v>
      </c>
      <c r="G1391" s="3"/>
      <c r="J1391" s="3" t="s">
        <v>2884</v>
      </c>
      <c r="K1391" s="3" t="s">
        <v>7489</v>
      </c>
      <c r="L1391" s="3" t="s">
        <v>3842</v>
      </c>
      <c r="M1391" s="3" t="s">
        <v>12768</v>
      </c>
    </row>
    <row r="1392" spans="1:13">
      <c r="A1392" s="8"/>
      <c r="B1392" s="3" t="s">
        <v>11604</v>
      </c>
      <c r="C1392" s="3" t="str">
        <f>MID(D1392,1,FIND("[",D1392)-1) &amp; " uptake or drain"</f>
        <v>L-Phenylalanine uptake or drain</v>
      </c>
      <c r="D1392" s="7" t="s">
        <v>12067</v>
      </c>
      <c r="G1392" s="3"/>
      <c r="J1392" s="3" t="s">
        <v>2884</v>
      </c>
      <c r="K1392" s="3" t="s">
        <v>7489</v>
      </c>
      <c r="L1392" s="3" t="s">
        <v>3842</v>
      </c>
      <c r="M1392" s="3" t="s">
        <v>12769</v>
      </c>
    </row>
    <row r="1393" spans="1:13">
      <c r="A1393" s="8"/>
      <c r="B1393" s="3" t="s">
        <v>7404</v>
      </c>
      <c r="C1393" s="3" t="str">
        <f>"Uptake of " &amp; MID(D1393,1,FIND("[",D1393)-1)</f>
        <v>Uptake of Orthophosphate</v>
      </c>
      <c r="D1393" s="7" t="s">
        <v>7434</v>
      </c>
      <c r="G1393" s="3"/>
      <c r="J1393" s="3" t="s">
        <v>2884</v>
      </c>
      <c r="K1393" s="3" t="s">
        <v>7489</v>
      </c>
      <c r="L1393" s="3" t="s">
        <v>3842</v>
      </c>
      <c r="M1393" s="3" t="s">
        <v>9231</v>
      </c>
    </row>
    <row r="1394" spans="1:13">
      <c r="A1394" s="8"/>
      <c r="B1394" s="3" t="s">
        <v>11591</v>
      </c>
      <c r="C1394" s="3" t="str">
        <f>MID(D1394,1,FIND("[",D1394)-1) &amp; " uptake or drain"</f>
        <v>L-Proline uptake or drain</v>
      </c>
      <c r="D1394" s="7" t="s">
        <v>12053</v>
      </c>
      <c r="G1394" s="3"/>
      <c r="J1394" s="3" t="s">
        <v>2884</v>
      </c>
      <c r="K1394" s="3" t="s">
        <v>7489</v>
      </c>
      <c r="L1394" s="3" t="s">
        <v>3842</v>
      </c>
      <c r="M1394" s="3" t="s">
        <v>9232</v>
      </c>
    </row>
    <row r="1395" spans="1:13">
      <c r="A1395" s="8"/>
      <c r="B1395" s="3" t="s">
        <v>11206</v>
      </c>
      <c r="C1395" s="3" t="str">
        <f>"Drain of " &amp; MID(D1395,1,FIND("[",D1395)-1)</f>
        <v>Drain of Protein</v>
      </c>
      <c r="D1395" s="7" t="s">
        <v>11205</v>
      </c>
      <c r="G1395" s="3"/>
      <c r="J1395" s="3" t="s">
        <v>2884</v>
      </c>
      <c r="K1395" s="3" t="s">
        <v>7489</v>
      </c>
      <c r="L1395" s="3" t="s">
        <v>3842</v>
      </c>
      <c r="M1395" s="3" t="s">
        <v>9233</v>
      </c>
    </row>
    <row r="1396" spans="1:13">
      <c r="A1396" s="8"/>
      <c r="B1396" s="3" t="s">
        <v>7997</v>
      </c>
      <c r="C1396" s="3" t="str">
        <f>"Uptake of " &amp; MID(D1396,1,FIND("[",D1396)-1)</f>
        <v>Uptake of Pyruvate</v>
      </c>
      <c r="D1396" s="7" t="s">
        <v>7996</v>
      </c>
      <c r="G1396" s="3"/>
      <c r="I1396" s="10"/>
      <c r="J1396" s="3" t="s">
        <v>2884</v>
      </c>
      <c r="K1396" s="3" t="s">
        <v>7489</v>
      </c>
      <c r="L1396" s="3" t="s">
        <v>3842</v>
      </c>
      <c r="M1396" s="3" t="s">
        <v>9234</v>
      </c>
    </row>
    <row r="1397" spans="1:13">
      <c r="A1397" s="8"/>
      <c r="B1397" s="3" t="s">
        <v>11605</v>
      </c>
      <c r="C1397" s="3" t="str">
        <f>MID(D1397,1,FIND("[",D1397)-1) &amp; " uptake or drain"</f>
        <v>L-Serine uptake or drain</v>
      </c>
      <c r="D1397" s="7" t="s">
        <v>12068</v>
      </c>
      <c r="G1397" s="3"/>
      <c r="J1397" s="3" t="s">
        <v>2884</v>
      </c>
      <c r="K1397" s="3" t="s">
        <v>7489</v>
      </c>
      <c r="L1397" s="3" t="s">
        <v>3842</v>
      </c>
      <c r="M1397" s="3" t="s">
        <v>12770</v>
      </c>
    </row>
    <row r="1398" spans="1:13">
      <c r="A1398" s="8"/>
      <c r="B1398" s="3" t="s">
        <v>7405</v>
      </c>
      <c r="C1398" s="3" t="str">
        <f>"Uptake of " &amp; MID(D1398,1,FIND("[",D1398)-1)</f>
        <v>Uptake of Sulfate</v>
      </c>
      <c r="D1398" s="7" t="s">
        <v>7435</v>
      </c>
      <c r="G1398" s="3"/>
      <c r="J1398" s="3" t="s">
        <v>2884</v>
      </c>
      <c r="K1398" s="3" t="s">
        <v>7489</v>
      </c>
      <c r="L1398" s="3" t="s">
        <v>3842</v>
      </c>
      <c r="M1398" s="3" t="s">
        <v>9235</v>
      </c>
    </row>
    <row r="1399" spans="1:13">
      <c r="A1399" s="8"/>
      <c r="B1399" s="3" t="s">
        <v>7414</v>
      </c>
      <c r="C1399" s="3" t="str">
        <f>"Uptake of " &amp; MID(D1399,1,FIND("[",D1399)-1)</f>
        <v>Uptake of D-Sorbitol</v>
      </c>
      <c r="D1399" s="7" t="s">
        <v>8023</v>
      </c>
      <c r="G1399" s="3"/>
      <c r="J1399" s="3" t="s">
        <v>2884</v>
      </c>
      <c r="K1399" s="3" t="s">
        <v>7489</v>
      </c>
      <c r="L1399" s="3" t="s">
        <v>3842</v>
      </c>
      <c r="M1399" s="3" t="s">
        <v>9236</v>
      </c>
    </row>
    <row r="1400" spans="1:13">
      <c r="A1400" s="8"/>
      <c r="B1400" s="3" t="s">
        <v>7406</v>
      </c>
      <c r="C1400" s="3" t="str">
        <f>"Uptake of " &amp; MID(D1400,1,FIND("[",D1400)-1)</f>
        <v>Uptake of Sulfur</v>
      </c>
      <c r="D1400" s="7" t="s">
        <v>7445</v>
      </c>
      <c r="G1400" s="3"/>
      <c r="J1400" s="3" t="s">
        <v>2884</v>
      </c>
      <c r="K1400" s="3" t="s">
        <v>7489</v>
      </c>
      <c r="L1400" s="3" t="s">
        <v>3842</v>
      </c>
      <c r="M1400" s="3" t="s">
        <v>9237</v>
      </c>
    </row>
    <row r="1401" spans="1:13">
      <c r="A1401" s="8"/>
      <c r="B1401" s="3" t="s">
        <v>7417</v>
      </c>
      <c r="C1401" s="3" t="str">
        <f>"Uptake of " &amp; MID(D1401,1,FIND("[",D1401)-1)</f>
        <v>Uptake of Thiamin</v>
      </c>
      <c r="D1401" s="7" t="s">
        <v>7440</v>
      </c>
      <c r="G1401" s="3"/>
      <c r="J1401" s="3" t="s">
        <v>2884</v>
      </c>
      <c r="K1401" s="3" t="s">
        <v>7489</v>
      </c>
      <c r="L1401" s="3" t="s">
        <v>3842</v>
      </c>
      <c r="M1401" s="3" t="s">
        <v>9238</v>
      </c>
    </row>
    <row r="1402" spans="1:13">
      <c r="A1402" s="8"/>
      <c r="B1402" s="3" t="s">
        <v>7413</v>
      </c>
      <c r="C1402" s="3" t="str">
        <f>"Uptake of " &amp; MID(D1402,1,FIND("[",D1402)-1)</f>
        <v>Uptake of alpha,alpha-Trehalose</v>
      </c>
      <c r="D1402" s="7" t="s">
        <v>7422</v>
      </c>
      <c r="G1402" s="3"/>
      <c r="J1402" s="3" t="s">
        <v>2884</v>
      </c>
      <c r="K1402" s="3" t="s">
        <v>7489</v>
      </c>
      <c r="L1402" s="3" t="s">
        <v>3842</v>
      </c>
      <c r="M1402" s="3" t="s">
        <v>9239</v>
      </c>
    </row>
    <row r="1403" spans="1:13">
      <c r="A1403" s="8"/>
      <c r="B1403" s="3" t="s">
        <v>12073</v>
      </c>
      <c r="C1403" s="3" t="str">
        <f>MID(D1403,1,FIND("[",D1403)-1) &amp; " uptake or drain"</f>
        <v>L-Threonine uptake or drain</v>
      </c>
      <c r="D1403" s="7" t="s">
        <v>12069</v>
      </c>
      <c r="G1403" s="3"/>
      <c r="J1403" s="3" t="s">
        <v>2884</v>
      </c>
      <c r="K1403" s="3" t="s">
        <v>7489</v>
      </c>
      <c r="L1403" s="3" t="s">
        <v>3842</v>
      </c>
      <c r="M1403" s="3" t="s">
        <v>9240</v>
      </c>
    </row>
    <row r="1404" spans="1:13">
      <c r="A1404" s="8"/>
      <c r="B1404" s="3" t="s">
        <v>12074</v>
      </c>
      <c r="C1404" s="3" t="str">
        <f>MID(D1404,1,FIND("[",D1404)-1) &amp; " uptake or drain"</f>
        <v>L-Tryptophan uptake or drain</v>
      </c>
      <c r="D1404" s="7" t="s">
        <v>12070</v>
      </c>
      <c r="G1404" s="3"/>
      <c r="J1404" s="3" t="s">
        <v>2884</v>
      </c>
      <c r="K1404" s="3" t="s">
        <v>7489</v>
      </c>
      <c r="L1404" s="3" t="s">
        <v>3842</v>
      </c>
      <c r="M1404" s="3" t="s">
        <v>9241</v>
      </c>
    </row>
    <row r="1405" spans="1:13">
      <c r="A1405" s="8"/>
      <c r="B1405" s="3" t="s">
        <v>11606</v>
      </c>
      <c r="C1405" s="3" t="str">
        <f>MID(D1405,1,FIND("[",D1405)-1) &amp; " uptake or drain"</f>
        <v>L-Tyrosine uptake or drain</v>
      </c>
      <c r="D1405" s="7" t="s">
        <v>12071</v>
      </c>
      <c r="G1405" s="3"/>
      <c r="J1405" s="3" t="s">
        <v>2884</v>
      </c>
      <c r="K1405" s="3" t="s">
        <v>7489</v>
      </c>
      <c r="L1405" s="3" t="s">
        <v>3842</v>
      </c>
      <c r="M1405" s="3" t="s">
        <v>9242</v>
      </c>
    </row>
    <row r="1406" spans="1:13">
      <c r="A1406" s="8"/>
      <c r="B1406" s="3" t="s">
        <v>11291</v>
      </c>
      <c r="C1406" s="3" t="str">
        <f>"Drain of " &amp; MID(D1406,1,FIND("[",D1406)-1)</f>
        <v>Drain of Urea</v>
      </c>
      <c r="D1406" s="7" t="s">
        <v>11608</v>
      </c>
      <c r="G1406" s="3"/>
      <c r="J1406" s="3" t="s">
        <v>2884</v>
      </c>
      <c r="K1406" s="3" t="s">
        <v>7489</v>
      </c>
      <c r="L1406" s="3" t="s">
        <v>3842</v>
      </c>
      <c r="M1406" s="3" t="s">
        <v>9243</v>
      </c>
    </row>
    <row r="1407" spans="1:13">
      <c r="A1407" s="8"/>
      <c r="B1407" s="3" t="s">
        <v>11607</v>
      </c>
      <c r="C1407" s="3" t="str">
        <f>MID(D1407,1,FIND("[",D1407)-1) &amp; " uptake or drain"</f>
        <v>L-Valine uptake or drain</v>
      </c>
      <c r="D1407" s="7" t="s">
        <v>11589</v>
      </c>
      <c r="G1407" s="3"/>
      <c r="J1407" s="3" t="s">
        <v>2884</v>
      </c>
      <c r="K1407" s="3" t="s">
        <v>7489</v>
      </c>
      <c r="L1407" s="3" t="s">
        <v>3842</v>
      </c>
      <c r="M1407" s="3" t="s">
        <v>9244</v>
      </c>
    </row>
    <row r="1408" spans="1:13">
      <c r="A1408" s="2"/>
      <c r="B1408" s="3" t="s">
        <v>12123</v>
      </c>
      <c r="C1408" s="3" t="s">
        <v>12117</v>
      </c>
      <c r="D1408" s="3" t="s">
        <v>12111</v>
      </c>
      <c r="G1408" s="3"/>
      <c r="H1408" s="7"/>
      <c r="I1408" s="3"/>
      <c r="J1408" s="3" t="s">
        <v>2884</v>
      </c>
      <c r="K1408" s="3" t="s">
        <v>12125</v>
      </c>
      <c r="L1408" s="3" t="s">
        <v>3842</v>
      </c>
      <c r="M1408" s="3" t="s">
        <v>15578</v>
      </c>
    </row>
    <row r="1409" spans="1:13" ht="16.5">
      <c r="A1409" s="8"/>
      <c r="B1409" s="3" t="s">
        <v>7148</v>
      </c>
      <c r="C1409" s="3" t="s">
        <v>12785</v>
      </c>
      <c r="D1409" s="7" t="s">
        <v>12332</v>
      </c>
      <c r="G1409" s="3"/>
      <c r="J1409" s="3" t="s">
        <v>965</v>
      </c>
      <c r="K1409" s="3" t="s">
        <v>7133</v>
      </c>
      <c r="L1409" s="3" t="s">
        <v>3841</v>
      </c>
      <c r="M1409" s="3" t="s">
        <v>12760</v>
      </c>
    </row>
    <row r="1410" spans="1:13">
      <c r="A1410" s="8"/>
      <c r="B1410" s="3" t="s">
        <v>7150</v>
      </c>
      <c r="C1410" s="3" t="s">
        <v>11833</v>
      </c>
      <c r="D1410" s="7" t="s">
        <v>11982</v>
      </c>
      <c r="G1410" s="3"/>
      <c r="J1410" s="3" t="s">
        <v>965</v>
      </c>
      <c r="K1410" s="3" t="s">
        <v>7133</v>
      </c>
      <c r="L1410" s="3" t="s">
        <v>3841</v>
      </c>
      <c r="M1410" s="3" t="s">
        <v>12761</v>
      </c>
    </row>
    <row r="1411" spans="1:13">
      <c r="A1411" s="8"/>
      <c r="B1411" s="3" t="s">
        <v>7151</v>
      </c>
      <c r="C1411" s="3" t="s">
        <v>11835</v>
      </c>
      <c r="D1411" s="7" t="s">
        <v>11983</v>
      </c>
      <c r="F1411" s="11"/>
      <c r="G1411" s="3"/>
      <c r="J1411" s="3" t="s">
        <v>965</v>
      </c>
      <c r="K1411" s="3" t="s">
        <v>7133</v>
      </c>
      <c r="L1411" s="3" t="s">
        <v>3841</v>
      </c>
      <c r="M1411" s="3" t="s">
        <v>12762</v>
      </c>
    </row>
    <row r="1412" spans="1:13">
      <c r="A1412" s="8"/>
      <c r="B1412" s="3" t="s">
        <v>7155</v>
      </c>
      <c r="C1412" s="3" t="s">
        <v>11834</v>
      </c>
      <c r="D1412" s="7" t="s">
        <v>11702</v>
      </c>
      <c r="G1412" s="3"/>
      <c r="J1412" s="3" t="s">
        <v>965</v>
      </c>
      <c r="K1412" s="3" t="s">
        <v>7133</v>
      </c>
      <c r="L1412" s="3" t="s">
        <v>3841</v>
      </c>
      <c r="M1412" s="3" t="s">
        <v>12763</v>
      </c>
    </row>
    <row r="1413" spans="1:13">
      <c r="A1413" s="8"/>
      <c r="B1413" s="3" t="s">
        <v>7153</v>
      </c>
      <c r="C1413" s="3" t="s">
        <v>11836</v>
      </c>
      <c r="D1413" s="7" t="s">
        <v>11703</v>
      </c>
      <c r="G1413" s="3"/>
      <c r="J1413" s="3" t="s">
        <v>965</v>
      </c>
      <c r="K1413" s="3" t="s">
        <v>7133</v>
      </c>
      <c r="L1413" s="3" t="s">
        <v>3841</v>
      </c>
      <c r="M1413" s="3" t="s">
        <v>12764</v>
      </c>
    </row>
    <row r="1414" spans="1:13">
      <c r="A1414" s="8"/>
      <c r="B1414" s="3" t="s">
        <v>7156</v>
      </c>
      <c r="C1414" s="3" t="s">
        <v>11837</v>
      </c>
      <c r="D1414" s="7" t="s">
        <v>11704</v>
      </c>
      <c r="G1414" s="3"/>
      <c r="J1414" s="3" t="s">
        <v>965</v>
      </c>
      <c r="K1414" s="3" t="s">
        <v>7133</v>
      </c>
      <c r="L1414" s="3" t="s">
        <v>3841</v>
      </c>
      <c r="M1414" s="3" t="s">
        <v>9167</v>
      </c>
    </row>
    <row r="1415" spans="1:13">
      <c r="A1415" s="8"/>
      <c r="B1415" s="3" t="s">
        <v>10599</v>
      </c>
      <c r="C1415" s="3" t="s">
        <v>11832</v>
      </c>
      <c r="D1415" s="7" t="s">
        <v>10598</v>
      </c>
      <c r="F1415" s="3" t="s">
        <v>10601</v>
      </c>
      <c r="G1415" s="3"/>
      <c r="J1415" s="3" t="s">
        <v>3850</v>
      </c>
      <c r="K1415" s="3" t="s">
        <v>7133</v>
      </c>
      <c r="L1415" s="3" t="s">
        <v>3841</v>
      </c>
      <c r="M1415" s="3" t="s">
        <v>9168</v>
      </c>
    </row>
    <row r="1416" spans="1:13">
      <c r="A1416" s="8"/>
      <c r="B1416" s="3" t="s">
        <v>7149</v>
      </c>
      <c r="C1416" s="3" t="s">
        <v>11838</v>
      </c>
      <c r="D1416" s="7" t="s">
        <v>11984</v>
      </c>
      <c r="G1416" s="3"/>
      <c r="J1416" s="3" t="s">
        <v>965</v>
      </c>
      <c r="K1416" s="3" t="s">
        <v>7133</v>
      </c>
      <c r="L1416" s="3" t="s">
        <v>3841</v>
      </c>
      <c r="M1416" s="3" t="s">
        <v>9169</v>
      </c>
    </row>
    <row r="1417" spans="1:13">
      <c r="A1417" s="8"/>
      <c r="B1417" s="3" t="s">
        <v>7152</v>
      </c>
      <c r="C1417" s="3" t="s">
        <v>11839</v>
      </c>
      <c r="D1417" s="7" t="s">
        <v>11985</v>
      </c>
      <c r="G1417" s="3"/>
      <c r="J1417" s="3" t="s">
        <v>965</v>
      </c>
      <c r="K1417" s="3" t="s">
        <v>7133</v>
      </c>
      <c r="L1417" s="3" t="s">
        <v>3841</v>
      </c>
      <c r="M1417" s="3" t="s">
        <v>9170</v>
      </c>
    </row>
    <row r="1418" spans="1:13">
      <c r="A1418" s="8"/>
      <c r="B1418" s="3" t="s">
        <v>7154</v>
      </c>
      <c r="C1418" s="3" t="s">
        <v>11840</v>
      </c>
      <c r="D1418" s="7" t="s">
        <v>11705</v>
      </c>
      <c r="G1418" s="3"/>
      <c r="J1418" s="3" t="s">
        <v>965</v>
      </c>
      <c r="K1418" s="3" t="s">
        <v>7133</v>
      </c>
      <c r="L1418" s="3" t="s">
        <v>3841</v>
      </c>
      <c r="M1418" s="3" t="s">
        <v>9171</v>
      </c>
    </row>
    <row r="1419" spans="1:13">
      <c r="A1419" s="2"/>
      <c r="B1419" s="3" t="s">
        <v>12118</v>
      </c>
      <c r="C1419" s="3" t="s">
        <v>12112</v>
      </c>
      <c r="D1419" s="3" t="s">
        <v>12109</v>
      </c>
      <c r="G1419" s="3"/>
      <c r="H1419" s="7"/>
      <c r="I1419" s="3"/>
      <c r="J1419" s="3" t="s">
        <v>965</v>
      </c>
      <c r="K1419" s="3" t="s">
        <v>12124</v>
      </c>
      <c r="L1419" s="3" t="s">
        <v>3841</v>
      </c>
      <c r="M1419" s="3" t="s">
        <v>9172</v>
      </c>
    </row>
    <row r="1420" spans="1:13">
      <c r="A1420" s="2"/>
      <c r="B1420" s="3" t="s">
        <v>12120</v>
      </c>
      <c r="C1420" s="3" t="s">
        <v>12114</v>
      </c>
      <c r="D1420" s="3" t="s">
        <v>12139</v>
      </c>
      <c r="G1420" s="3"/>
      <c r="H1420" s="7"/>
      <c r="I1420" s="3"/>
      <c r="J1420" s="3" t="s">
        <v>965</v>
      </c>
      <c r="K1420" s="3" t="s">
        <v>12124</v>
      </c>
      <c r="L1420" s="3" t="s">
        <v>3841</v>
      </c>
      <c r="M1420" s="3" t="s">
        <v>9173</v>
      </c>
    </row>
    <row r="1421" spans="1:13">
      <c r="A1421" s="2"/>
      <c r="B1421" s="3" t="s">
        <v>12121</v>
      </c>
      <c r="C1421" s="3" t="s">
        <v>12115</v>
      </c>
      <c r="D1421" s="3" t="s">
        <v>12331</v>
      </c>
      <c r="G1421" s="3"/>
      <c r="H1421" s="7"/>
      <c r="I1421" s="3"/>
      <c r="J1421" s="3" t="s">
        <v>965</v>
      </c>
      <c r="K1421" s="3" t="s">
        <v>12124</v>
      </c>
      <c r="L1421" s="3" t="s">
        <v>3841</v>
      </c>
      <c r="M1421" s="3" t="s">
        <v>9174</v>
      </c>
    </row>
    <row r="1422" spans="1:13">
      <c r="A1422" s="2"/>
      <c r="B1422" s="3" t="s">
        <v>12119</v>
      </c>
      <c r="C1422" s="3" t="s">
        <v>12113</v>
      </c>
      <c r="D1422" s="3" t="s">
        <v>12140</v>
      </c>
      <c r="G1422" s="3"/>
      <c r="H1422" s="7"/>
      <c r="I1422" s="3"/>
      <c r="J1422" s="3" t="s">
        <v>965</v>
      </c>
      <c r="K1422" s="3" t="s">
        <v>12124</v>
      </c>
      <c r="L1422" s="3" t="s">
        <v>3841</v>
      </c>
      <c r="M1422" s="3" t="s">
        <v>9175</v>
      </c>
    </row>
    <row r="1423" spans="1:13">
      <c r="A1423" s="8"/>
      <c r="B1423" s="3" t="s">
        <v>11842</v>
      </c>
      <c r="C1423" s="3" t="s">
        <v>11841</v>
      </c>
      <c r="D1423" s="7" t="s">
        <v>12078</v>
      </c>
      <c r="J1423" s="3" t="s">
        <v>965</v>
      </c>
      <c r="K1423" s="3" t="s">
        <v>11843</v>
      </c>
      <c r="L1423" s="3" t="s">
        <v>3841</v>
      </c>
      <c r="M1423" s="3" t="s">
        <v>12778</v>
      </c>
    </row>
    <row r="1424" spans="1:13">
      <c r="A1424" s="8"/>
      <c r="B1424" s="3" t="s">
        <v>11998</v>
      </c>
      <c r="C1424" s="3" t="s">
        <v>11998</v>
      </c>
      <c r="D1424" s="7" t="s">
        <v>11997</v>
      </c>
      <c r="J1424" s="3" t="s">
        <v>965</v>
      </c>
      <c r="K1424" s="3" t="s">
        <v>11998</v>
      </c>
      <c r="L1424" s="3" t="s">
        <v>3841</v>
      </c>
      <c r="M1424" s="3" t="s">
        <v>12779</v>
      </c>
    </row>
    <row r="1425" spans="1:14">
      <c r="D1425" s="3"/>
      <c r="G1425" s="3"/>
      <c r="H1425" s="7"/>
      <c r="I1425" s="3"/>
      <c r="M1425"/>
    </row>
    <row r="1426" spans="1:14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</row>
    <row r="1427" spans="1:14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</row>
    <row r="1428" spans="1:14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</row>
    <row r="1429" spans="1:14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</row>
    <row r="1430" spans="1:14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</row>
    <row r="1431" spans="1:14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</row>
    <row r="1434" spans="1:1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</row>
    <row r="1435" spans="1:14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</row>
    <row r="1436" spans="1:14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</row>
    <row r="1437" spans="1:14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</row>
    <row r="1438" spans="1:14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</row>
    <row r="1439" spans="1:14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</row>
    <row r="1440" spans="1:14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</row>
    <row r="1443" spans="1:14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</row>
    <row r="1444" spans="1:1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</row>
    <row r="1445" spans="1:14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</row>
    <row r="1446" spans="1:14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</row>
    <row r="1447" spans="1:14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</row>
    <row r="1448" spans="1:14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</row>
    <row r="1449" spans="1:14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</row>
    <row r="1450" spans="1:14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</row>
    <row r="1451" spans="1:14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</row>
    <row r="1452" spans="1:14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</row>
    <row r="1453" spans="1:14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</row>
    <row r="1454" spans="1:1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</row>
    <row r="1455" spans="1:14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</row>
    <row r="1456" spans="1:14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</row>
    <row r="1457" spans="1:14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</row>
    <row r="1458" spans="1:14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</row>
    <row r="1459" spans="1:14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</row>
    <row r="1460" spans="1:14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</row>
    <row r="1461" spans="1:14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</row>
    <row r="1462" spans="1:14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</row>
    <row r="1463" spans="1:14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</row>
    <row r="1464" spans="1:14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</row>
    <row r="1465" spans="1:14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</row>
    <row r="1466" spans="1:14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</row>
    <row r="1467" spans="1:14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</row>
    <row r="1468" spans="1:14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</row>
    <row r="1469" spans="1:14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</row>
    <row r="1470" spans="1:14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</row>
    <row r="1471" spans="1:14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</row>
    <row r="1472" spans="1:14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</row>
    <row r="1473" spans="1:14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</row>
    <row r="1474" spans="1:14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</row>
    <row r="1475" spans="1:14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</row>
    <row r="1476" spans="1:14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</row>
    <row r="1477" spans="1:14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</row>
    <row r="1478" spans="1:14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</row>
    <row r="1479" spans="1:14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</row>
    <row r="1480" spans="1:14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</row>
    <row r="1481" spans="1:14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</row>
    <row r="1482" spans="1:14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</row>
    <row r="1483" spans="1:14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</row>
    <row r="1484" spans="1:1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</row>
    <row r="1485" spans="1:14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</row>
    <row r="1486" spans="1:14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</row>
    <row r="1487" spans="1:14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</row>
    <row r="1488" spans="1:14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</row>
    <row r="1489" spans="1:14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</row>
    <row r="1490" spans="1:14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</row>
    <row r="1491" spans="1:14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</row>
    <row r="1492" spans="1:14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</row>
    <row r="1493" spans="1:14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</row>
    <row r="1494" spans="1:1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</row>
    <row r="1495" spans="1:14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</row>
    <row r="1496" spans="1:14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</row>
    <row r="1497" spans="1:14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</row>
    <row r="1498" spans="1:14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</row>
    <row r="1499" spans="1:14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</row>
    <row r="1500" spans="1:14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</row>
    <row r="1501" spans="1:14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</row>
    <row r="1502" spans="1:14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</row>
    <row r="1503" spans="1:14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</row>
    <row r="1504" spans="1:1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</row>
    <row r="1505" spans="1:14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</row>
    <row r="1506" spans="1:14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</row>
    <row r="1507" spans="1:14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</row>
    <row r="1508" spans="1:14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</row>
    <row r="1509" spans="1:14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</row>
    <row r="1510" spans="1:14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</row>
    <row r="1511" spans="1:14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</row>
    <row r="1512" spans="1:14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</row>
    <row r="1513" spans="1:14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</row>
    <row r="1514" spans="1: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</row>
    <row r="1515" spans="1:14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</row>
    <row r="1516" spans="1:14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</row>
    <row r="1517" spans="1:14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</row>
    <row r="1518" spans="1:14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</row>
    <row r="1519" spans="1:14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</row>
    <row r="1520" spans="1:14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</row>
    <row r="1521" spans="1:14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</row>
    <row r="1522" spans="1:14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</row>
    <row r="1523" spans="1:14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</row>
    <row r="1524" spans="1:14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</row>
    <row r="1525" spans="1:14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</row>
    <row r="1526" spans="1:14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</row>
    <row r="1527" spans="1:14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</row>
    <row r="1528" spans="1:14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</row>
    <row r="1529" spans="1:14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</row>
    <row r="1530" spans="1:14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</row>
    <row r="1531" spans="1:14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</row>
    <row r="1532" spans="1:14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</row>
    <row r="1533" spans="1:14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</row>
    <row r="1534" spans="1:1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</row>
    <row r="1535" spans="1:14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</row>
    <row r="1536" spans="1:14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</row>
    <row r="1537" spans="1:14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</row>
    <row r="1538" spans="1:14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</row>
    <row r="1539" spans="1:14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</row>
    <row r="1540" spans="1:14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</row>
    <row r="1541" spans="1:14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</row>
    <row r="1542" spans="1:14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</row>
    <row r="1543" spans="1:14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</row>
    <row r="1544" spans="1:1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</row>
    <row r="1545" spans="1:14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</row>
    <row r="1546" spans="1:14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</row>
    <row r="1547" spans="1:14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</row>
    <row r="1548" spans="1:14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</row>
    <row r="1549" spans="1:14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</row>
    <row r="1550" spans="1:14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</row>
    <row r="1551" spans="1:14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</row>
    <row r="1552" spans="1:14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</row>
    <row r="1553" spans="1:14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</row>
    <row r="1554" spans="1:1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</row>
    <row r="1555" spans="1:14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</row>
    <row r="1556" spans="1:14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</row>
    <row r="1557" spans="1:14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</row>
    <row r="1558" spans="1:14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</row>
    <row r="1559" spans="1:14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</row>
    <row r="1560" spans="1:14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</row>
    <row r="1561" spans="1:14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</row>
    <row r="1562" spans="1:14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</row>
    <row r="1563" spans="1:14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</row>
    <row r="1564" spans="1:1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</row>
    <row r="1565" spans="1:14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</row>
    <row r="1566" spans="1:14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</row>
    <row r="1567" spans="1:14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</row>
    <row r="1568" spans="1:14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</row>
    <row r="1569" spans="1:14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</row>
    <row r="1570" spans="1:14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</row>
    <row r="1571" spans="1:14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</row>
    <row r="1572" spans="1:14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</row>
    <row r="1573" spans="1:14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</row>
    <row r="1574" spans="1:1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</row>
    <row r="1575" spans="1:14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</row>
    <row r="1576" spans="1:14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</row>
    <row r="1577" spans="1:14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</row>
    <row r="1578" spans="1:14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</row>
    <row r="1579" spans="1:14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</row>
    <row r="1580" spans="1:14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</row>
    <row r="1581" spans="1:14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</row>
    <row r="1582" spans="1:14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</row>
    <row r="1583" spans="1:14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</row>
    <row r="1584" spans="1:1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</row>
    <row r="1585" spans="1:14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</row>
    <row r="1586" spans="1:14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</row>
    <row r="1587" spans="1:14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</row>
    <row r="1588" spans="1:14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</row>
    <row r="1589" spans="1:14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</row>
    <row r="1590" spans="1:14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</row>
    <row r="1591" spans="1:14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</row>
    <row r="1592" spans="1:14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</row>
    <row r="1593" spans="1:14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</row>
    <row r="1594" spans="1:1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</row>
    <row r="1595" spans="1:14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</row>
    <row r="1596" spans="1:14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</row>
    <row r="1597" spans="1:14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</row>
    <row r="1598" spans="1:14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</row>
    <row r="1599" spans="1:14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</row>
    <row r="1600" spans="1:14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</row>
    <row r="1601" spans="1:14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</row>
    <row r="1602" spans="1:14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</row>
    <row r="1603" spans="1:14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</row>
    <row r="1604" spans="1:14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</row>
    <row r="1605" spans="1:14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</row>
    <row r="1606" spans="1:14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</row>
    <row r="1607" spans="1:14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</row>
    <row r="1608" spans="1:14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</row>
    <row r="1609" spans="1:14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</row>
    <row r="1610" spans="1:14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</row>
    <row r="1611" spans="1:14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</row>
    <row r="1612" spans="1:14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</row>
    <row r="1613" spans="1:14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</row>
    <row r="1614" spans="1: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</row>
    <row r="1615" spans="1:14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</row>
    <row r="1616" spans="1:14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</row>
    <row r="1617" spans="1:14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</row>
    <row r="1618" spans="1:14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</row>
    <row r="1619" spans="1:14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</row>
    <row r="1620" spans="1:14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</row>
    <row r="1621" spans="1:14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</row>
    <row r="1622" spans="1:14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</row>
    <row r="1623" spans="1:14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</row>
    <row r="1624" spans="1:1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</row>
    <row r="1625" spans="1:14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</row>
    <row r="1626" spans="1:14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</row>
    <row r="1627" spans="1:14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</row>
    <row r="1628" spans="1:14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</row>
    <row r="1629" spans="1:14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</row>
    <row r="1630" spans="1:14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</row>
    <row r="1631" spans="1:14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</row>
    <row r="1632" spans="1:14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</row>
    <row r="1633" spans="1:14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</row>
    <row r="1634" spans="1:14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</row>
    <row r="1635" spans="1:14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</row>
    <row r="1636" spans="1:14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</row>
    <row r="1637" spans="1:14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</row>
    <row r="1638" spans="1:14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</row>
    <row r="1639" spans="1:14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</row>
    <row r="1640" spans="1:14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</row>
    <row r="1641" spans="1:14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</row>
    <row r="1642" spans="1:14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</row>
    <row r="1643" spans="1:14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</row>
    <row r="1644" spans="1:1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</row>
    <row r="1645" spans="1:14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</row>
    <row r="1646" spans="1:14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</row>
    <row r="1647" spans="1:14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</row>
    <row r="1648" spans="1:14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</row>
    <row r="1649" spans="1:14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</row>
    <row r="1650" spans="1:14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</row>
    <row r="1651" spans="1:14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</row>
    <row r="1652" spans="1:14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</row>
    <row r="1653" spans="1:14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</row>
    <row r="1654" spans="1:1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</row>
    <row r="1655" spans="1:14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</row>
    <row r="1656" spans="1:14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</row>
    <row r="1657" spans="1:14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</row>
    <row r="1658" spans="1:14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</row>
    <row r="1659" spans="1:14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</row>
    <row r="1660" spans="1:14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</row>
    <row r="1661" spans="1:14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</row>
    <row r="1662" spans="1:14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</row>
    <row r="1663" spans="1:14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</row>
    <row r="1664" spans="1:14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</row>
    <row r="1665" spans="1:14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</row>
    <row r="1666" spans="1:14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</row>
    <row r="1667" spans="1:14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</row>
    <row r="1668" spans="1:14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</row>
    <row r="1669" spans="1:14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</row>
    <row r="1670" spans="1:14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</row>
    <row r="1671" spans="1:14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</row>
    <row r="1672" spans="1:14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</row>
    <row r="1673" spans="1:14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</row>
    <row r="1674" spans="1:1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</row>
    <row r="1675" spans="1:14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</row>
    <row r="1676" spans="1:14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</row>
    <row r="1677" spans="1:14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</row>
    <row r="1678" spans="1:14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</row>
    <row r="1679" spans="1:14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</row>
    <row r="1680" spans="1:14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</row>
    <row r="1681" spans="1:14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</row>
    <row r="1682" spans="1:14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</row>
    <row r="1683" spans="1:14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</row>
    <row r="1684" spans="1:1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</row>
    <row r="1685" spans="1:14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</row>
    <row r="1686" spans="1:14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</row>
    <row r="1687" spans="1:14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</row>
    <row r="1688" spans="1:14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</row>
    <row r="1689" spans="1:14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</row>
    <row r="1690" spans="1:14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</row>
    <row r="1691" spans="1:14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</row>
    <row r="1692" spans="1:14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</row>
    <row r="1693" spans="1:14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</row>
    <row r="1694" spans="1:14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</row>
    <row r="1695" spans="1:14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</row>
    <row r="1696" spans="1:14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</row>
    <row r="1697" spans="1:14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</row>
    <row r="1698" spans="1:14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</row>
    <row r="1699" spans="1:14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</row>
    <row r="1700" spans="1:14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</row>
    <row r="1701" spans="1:14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</row>
    <row r="1702" spans="1:14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</row>
    <row r="1703" spans="1:14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</row>
    <row r="1704" spans="1:1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</row>
    <row r="1705" spans="1:14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</row>
    <row r="1706" spans="1:14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</row>
    <row r="1707" spans="1:14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</row>
    <row r="1708" spans="1:14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</row>
    <row r="1709" spans="1:14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</row>
    <row r="1710" spans="1:14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</row>
    <row r="1711" spans="1:14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</row>
    <row r="1712" spans="1:14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</row>
    <row r="1713" spans="1:14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</row>
    <row r="1714" spans="1:14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</row>
    <row r="1715" spans="1:14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</row>
    <row r="1716" spans="1:14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</row>
    <row r="1717" spans="1:14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</row>
    <row r="1718" spans="1:14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</row>
    <row r="1719" spans="1:14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</row>
    <row r="1720" spans="1:14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</row>
    <row r="1721" spans="1:14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</row>
    <row r="1722" spans="1:14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</row>
    <row r="1723" spans="1:14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</row>
    <row r="1724" spans="1:14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</row>
    <row r="1725" spans="1:14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</row>
    <row r="1726" spans="1:14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</row>
    <row r="1727" spans="1:14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</row>
    <row r="1728" spans="1:14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</row>
    <row r="1729" spans="1:14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</row>
    <row r="1730" spans="1:14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</row>
    <row r="1731" spans="1:14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</row>
    <row r="1732" spans="1:14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</row>
    <row r="1733" spans="1:14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</row>
    <row r="1734" spans="1:1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</row>
    <row r="1735" spans="1:14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</row>
    <row r="1736" spans="1:14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</row>
    <row r="1737" spans="1:14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</row>
    <row r="1738" spans="1:14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</row>
    <row r="1739" spans="1:14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</row>
    <row r="1740" spans="1:14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</row>
    <row r="1741" spans="1:14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</row>
    <row r="1742" spans="1:14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</row>
    <row r="1743" spans="1:14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</row>
    <row r="1744" spans="1:1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</row>
    <row r="1745" spans="1:14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</row>
    <row r="1746" spans="1:14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</row>
    <row r="1747" spans="1:14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</row>
    <row r="1748" spans="1:14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</row>
    <row r="1749" spans="1:14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</row>
    <row r="1750" spans="1:14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</row>
    <row r="1751" spans="1:14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</row>
    <row r="1752" spans="1:14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</row>
    <row r="1753" spans="1:14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</row>
    <row r="1754" spans="1:1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</row>
    <row r="1755" spans="1:14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</row>
    <row r="1756" spans="1:14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</row>
    <row r="1757" spans="1:14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</row>
    <row r="1758" spans="1:14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</row>
    <row r="1759" spans="1:14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</row>
    <row r="1760" spans="1:14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</row>
    <row r="1761" spans="1:14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</row>
    <row r="1762" spans="1:14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</row>
    <row r="1763" spans="1:14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</row>
    <row r="1764" spans="1:14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</row>
    <row r="1765" spans="1:14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</row>
    <row r="1766" spans="1:14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</row>
    <row r="1767" spans="1:14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</row>
    <row r="1768" spans="1:14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</row>
    <row r="1769" spans="1:14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</row>
    <row r="1770" spans="1:14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</row>
    <row r="1771" spans="1:14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</row>
    <row r="1772" spans="1:14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</row>
    <row r="1773" spans="1:14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</row>
    <row r="1774" spans="1:1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</row>
    <row r="1775" spans="1:14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</row>
    <row r="1776" spans="1:14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</row>
    <row r="1777" spans="1:14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</row>
    <row r="1778" spans="1:14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</row>
    <row r="1779" spans="1:14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</row>
    <row r="1780" spans="1:14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</row>
    <row r="1781" spans="1:14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</row>
    <row r="1782" spans="1:14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</row>
    <row r="1783" spans="1:14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</row>
    <row r="1784" spans="1:1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</row>
    <row r="1785" spans="1:14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</row>
    <row r="1786" spans="1:14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</row>
    <row r="1787" spans="1:14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</row>
    <row r="1788" spans="1:14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</row>
    <row r="1789" spans="1:14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</row>
    <row r="1790" spans="1:14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</row>
    <row r="1791" spans="1:14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</row>
    <row r="1792" spans="1:14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</row>
    <row r="1793" spans="1:14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</row>
    <row r="1794" spans="1:1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</row>
    <row r="1795" spans="1:14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</row>
    <row r="1796" spans="1:14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</row>
    <row r="1797" spans="1:14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</row>
    <row r="1798" spans="1:14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</row>
    <row r="1799" spans="1:14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</row>
    <row r="1800" spans="1:14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</row>
    <row r="1801" spans="1:14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</row>
    <row r="1802" spans="1:14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</row>
    <row r="1803" spans="1:14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</row>
    <row r="1804" spans="1:1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</row>
    <row r="1805" spans="1:14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</row>
    <row r="1806" spans="1:14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</row>
    <row r="1807" spans="1:14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</row>
    <row r="1808" spans="1:14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</row>
    <row r="1809" spans="1:14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</row>
    <row r="1810" spans="1:14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</row>
    <row r="1811" spans="1:14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</row>
    <row r="1812" spans="1:14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</row>
    <row r="1813" spans="1:14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</row>
    <row r="1814" spans="1: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</row>
    <row r="1815" spans="1:14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</row>
    <row r="1816" spans="1:14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</row>
    <row r="1817" spans="1:14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</row>
    <row r="1818" spans="1:14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</row>
    <row r="1819" spans="1:14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</row>
    <row r="1820" spans="1:14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</row>
    <row r="1821" spans="1:14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</row>
    <row r="1822" spans="1:14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</row>
    <row r="1823" spans="1:14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</row>
    <row r="1824" spans="1:1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</row>
    <row r="1825" spans="1:14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</row>
    <row r="1826" spans="1:14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</row>
    <row r="1827" spans="1:14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</row>
    <row r="1828" spans="1:14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</row>
    <row r="1829" spans="1:14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</row>
    <row r="1830" spans="1:14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</row>
    <row r="1831" spans="1:14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</row>
    <row r="1832" spans="1:14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</row>
    <row r="1833" spans="1:14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</row>
    <row r="1834" spans="1:1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</row>
    <row r="1835" spans="1:14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</row>
    <row r="1836" spans="1:14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</row>
    <row r="1837" spans="1:14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</row>
    <row r="1838" spans="1:14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</row>
    <row r="1839" spans="1:14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</row>
    <row r="1840" spans="1:14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</row>
    <row r="1841" spans="1:14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</row>
    <row r="1842" spans="1:14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</row>
    <row r="1843" spans="1:14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</row>
    <row r="1844" spans="1:1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</row>
    <row r="1845" spans="1:14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</row>
    <row r="1846" spans="1:14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</row>
    <row r="1847" spans="1:14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</row>
    <row r="1848" spans="1:14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</row>
    <row r="1849" spans="1:14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</row>
    <row r="1850" spans="1:14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</row>
    <row r="1851" spans="1:14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</row>
    <row r="1852" spans="1:14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</row>
    <row r="1853" spans="1:14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</row>
    <row r="1854" spans="1:1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</row>
    <row r="1855" spans="1:14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</row>
    <row r="1856" spans="1:14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</row>
    <row r="1857" spans="1:14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</row>
    <row r="1858" spans="1:14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</row>
    <row r="1859" spans="1:14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</row>
    <row r="1860" spans="1:14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</row>
    <row r="1861" spans="1:14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</row>
    <row r="1862" spans="1:14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</row>
    <row r="1863" spans="1:14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</row>
    <row r="1864" spans="1:1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</row>
    <row r="1865" spans="1:14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</row>
    <row r="1866" spans="1:14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</row>
    <row r="1867" spans="1:14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</row>
    <row r="1868" spans="1:14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</row>
    <row r="1869" spans="1:14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</row>
    <row r="1870" spans="1:14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</row>
    <row r="1871" spans="1:14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</row>
    <row r="1872" spans="1:14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</row>
    <row r="1873" spans="1:14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</row>
    <row r="1874" spans="1:1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</row>
    <row r="1875" spans="1:14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</row>
    <row r="1876" spans="1:14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</row>
    <row r="1877" spans="1:14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</row>
    <row r="1878" spans="1:14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</row>
    <row r="1879" spans="1:14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</row>
    <row r="1880" spans="1:14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</row>
    <row r="1881" spans="1:14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</row>
    <row r="1882" spans="1:14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</row>
    <row r="1883" spans="1:14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</row>
    <row r="1884" spans="1:1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</row>
    <row r="1885" spans="1:14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</row>
    <row r="1886" spans="1:14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</row>
    <row r="1887" spans="1:14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</row>
    <row r="1888" spans="1:14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</row>
  </sheetData>
  <sortState ref="A2:N14">
    <sortCondition ref="E2:E14"/>
  </sortState>
  <dataValidations disablePrompts="1" count="1">
    <dataValidation type="list" allowBlank="1" showInputMessage="1" showErrorMessage="1" sqref="L1">
      <formula1>#REF!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U16247"/>
  <sheetViews>
    <sheetView workbookViewId="0">
      <selection activeCell="J25" sqref="J25"/>
    </sheetView>
  </sheetViews>
  <sheetFormatPr defaultRowHeight="15"/>
  <cols>
    <col min="1" max="1" width="2.140625" style="16" bestFit="1" customWidth="1"/>
    <col min="2" max="2" width="25" style="16" customWidth="1"/>
    <col min="3" max="3" width="18.85546875" style="16" customWidth="1"/>
    <col min="4" max="4" width="20.42578125" style="16" bestFit="1" customWidth="1"/>
    <col min="5" max="5" width="17.140625" style="16" customWidth="1"/>
    <col min="6" max="6" width="19.28515625" style="16" customWidth="1"/>
    <col min="7" max="7" width="14.42578125" style="16" customWidth="1"/>
    <col min="8" max="8" width="9.140625" style="16"/>
    <col min="9" max="9" width="20.140625" style="16" bestFit="1" customWidth="1"/>
    <col min="10" max="10" width="15.140625" style="16" bestFit="1" customWidth="1"/>
    <col min="11" max="11" width="9.140625" style="16"/>
    <col min="13" max="14" width="9.140625" style="16"/>
    <col min="15" max="16" width="10.85546875" style="16" customWidth="1"/>
    <col min="17" max="17" width="21.7109375" style="14" customWidth="1"/>
    <col min="18" max="18" width="21.28515625" style="14" customWidth="1"/>
    <col min="19" max="21" width="9.140625" style="14"/>
    <col min="22" max="16384" width="9.140625" style="16"/>
  </cols>
  <sheetData>
    <row r="1" spans="1:18" s="33" customFormat="1">
      <c r="A1" s="33" t="s">
        <v>953</v>
      </c>
      <c r="B1" s="33" t="s">
        <v>2886</v>
      </c>
      <c r="C1" s="33" t="s">
        <v>11844</v>
      </c>
      <c r="D1" s="33" t="s">
        <v>2887</v>
      </c>
      <c r="E1" s="33" t="s">
        <v>2888</v>
      </c>
      <c r="F1" s="33" t="s">
        <v>2889</v>
      </c>
      <c r="G1" s="33" t="s">
        <v>2890</v>
      </c>
      <c r="H1" s="33" t="s">
        <v>958</v>
      </c>
      <c r="I1" s="33" t="s">
        <v>961</v>
      </c>
      <c r="J1" s="33" t="s">
        <v>6292</v>
      </c>
    </row>
    <row r="2" spans="1:18">
      <c r="A2" s="15"/>
      <c r="B2" s="15" t="s">
        <v>4565</v>
      </c>
      <c r="C2" s="15" t="s">
        <v>2008</v>
      </c>
      <c r="D2" s="15"/>
      <c r="E2" s="15" t="s">
        <v>3511</v>
      </c>
      <c r="F2" s="15" t="s">
        <v>2220</v>
      </c>
      <c r="G2" s="15" t="s">
        <v>5566</v>
      </c>
      <c r="H2" s="14" t="s">
        <v>965</v>
      </c>
      <c r="I2" s="15" t="s">
        <v>9251</v>
      </c>
      <c r="J2" s="15" t="s">
        <v>5586</v>
      </c>
      <c r="K2" s="14"/>
      <c r="M2" s="14"/>
      <c r="N2" s="14"/>
      <c r="O2" s="14"/>
      <c r="P2" s="14"/>
      <c r="Q2" s="1"/>
      <c r="R2" s="1"/>
    </row>
    <row r="3" spans="1:18">
      <c r="A3" s="15"/>
      <c r="B3" s="15" t="s">
        <v>7452</v>
      </c>
      <c r="C3" s="15" t="s">
        <v>2096</v>
      </c>
      <c r="D3" s="15"/>
      <c r="E3" s="15" t="s">
        <v>3505</v>
      </c>
      <c r="F3" s="15" t="s">
        <v>2242</v>
      </c>
      <c r="G3" s="15" t="s">
        <v>10987</v>
      </c>
      <c r="H3" s="14" t="s">
        <v>1934</v>
      </c>
      <c r="I3" s="15" t="s">
        <v>9252</v>
      </c>
      <c r="J3" s="15" t="s">
        <v>5751</v>
      </c>
      <c r="K3" s="14"/>
      <c r="M3" s="14"/>
      <c r="N3" s="14"/>
      <c r="O3" s="14"/>
      <c r="P3" s="14"/>
      <c r="Q3" s="1"/>
      <c r="R3" s="1"/>
    </row>
    <row r="4" spans="1:18">
      <c r="A4" s="15"/>
      <c r="B4" s="15" t="s">
        <v>4566</v>
      </c>
      <c r="C4" s="15" t="s">
        <v>2012</v>
      </c>
      <c r="D4" s="15"/>
      <c r="E4" s="15" t="s">
        <v>3512</v>
      </c>
      <c r="F4" s="15" t="s">
        <v>2226</v>
      </c>
      <c r="G4" s="15" t="s">
        <v>5564</v>
      </c>
      <c r="H4" s="14" t="s">
        <v>965</v>
      </c>
      <c r="I4" s="15" t="s">
        <v>9253</v>
      </c>
      <c r="J4" s="15" t="s">
        <v>5592</v>
      </c>
      <c r="K4" s="14"/>
      <c r="M4" s="14"/>
      <c r="N4" s="14"/>
      <c r="O4" s="14"/>
      <c r="P4" s="14"/>
      <c r="Q4" s="1"/>
      <c r="R4" s="1"/>
    </row>
    <row r="5" spans="1:18">
      <c r="A5" s="15"/>
      <c r="B5" s="15" t="s">
        <v>4788</v>
      </c>
      <c r="C5" s="15" t="s">
        <v>2113</v>
      </c>
      <c r="D5" s="15"/>
      <c r="E5" s="15" t="s">
        <v>3613</v>
      </c>
      <c r="F5" s="15" t="s">
        <v>2283</v>
      </c>
      <c r="G5" s="15" t="s">
        <v>10988</v>
      </c>
      <c r="H5" s="14" t="s">
        <v>965</v>
      </c>
      <c r="I5" s="15" t="s">
        <v>9254</v>
      </c>
      <c r="J5" s="15" t="s">
        <v>5857</v>
      </c>
      <c r="K5" s="14"/>
      <c r="M5" s="14"/>
      <c r="N5" s="14"/>
      <c r="O5" s="14"/>
      <c r="P5" s="14"/>
      <c r="Q5" s="1"/>
      <c r="R5" s="1"/>
    </row>
    <row r="6" spans="1:18">
      <c r="A6" s="15"/>
      <c r="B6" s="15" t="s">
        <v>4532</v>
      </c>
      <c r="C6" s="15" t="s">
        <v>2011</v>
      </c>
      <c r="D6" s="15"/>
      <c r="E6" s="15" t="s">
        <v>3492</v>
      </c>
      <c r="F6" s="15" t="s">
        <v>2011</v>
      </c>
      <c r="G6" s="15" t="s">
        <v>5571</v>
      </c>
      <c r="H6" s="14" t="s">
        <v>965</v>
      </c>
      <c r="I6" s="15" t="s">
        <v>9255</v>
      </c>
      <c r="J6" s="15" t="s">
        <v>5585</v>
      </c>
      <c r="K6" s="14"/>
      <c r="M6" s="14"/>
      <c r="N6" s="14"/>
      <c r="O6" s="14"/>
      <c r="P6" s="14"/>
      <c r="Q6" s="1"/>
      <c r="R6" s="1"/>
    </row>
    <row r="7" spans="1:18">
      <c r="A7" s="15"/>
      <c r="B7" s="15" t="s">
        <v>4557</v>
      </c>
      <c r="C7" s="15" t="s">
        <v>2096</v>
      </c>
      <c r="D7" s="15"/>
      <c r="E7" s="15" t="s">
        <v>3505</v>
      </c>
      <c r="F7" s="15" t="s">
        <v>2242</v>
      </c>
      <c r="G7" s="15" t="s">
        <v>10987</v>
      </c>
      <c r="H7" s="14" t="s">
        <v>965</v>
      </c>
      <c r="I7" s="15" t="s">
        <v>9256</v>
      </c>
      <c r="J7" s="15" t="s">
        <v>5751</v>
      </c>
      <c r="K7" s="14"/>
      <c r="M7" s="14"/>
      <c r="N7" s="14"/>
      <c r="O7" s="14"/>
      <c r="P7" s="14"/>
      <c r="Q7" s="1"/>
      <c r="R7" s="1"/>
    </row>
    <row r="8" spans="1:18">
      <c r="A8" s="15"/>
      <c r="B8" s="15" t="s">
        <v>4533</v>
      </c>
      <c r="C8" s="15" t="s">
        <v>6421</v>
      </c>
      <c r="D8" s="15"/>
      <c r="E8" s="15" t="s">
        <v>3493</v>
      </c>
      <c r="F8" s="15" t="s">
        <v>2227</v>
      </c>
      <c r="G8" s="15" t="s">
        <v>5582</v>
      </c>
      <c r="H8" s="14" t="s">
        <v>965</v>
      </c>
      <c r="I8" s="15" t="s">
        <v>9257</v>
      </c>
      <c r="J8" s="15" t="s">
        <v>5593</v>
      </c>
      <c r="K8" s="14"/>
      <c r="M8" s="14"/>
      <c r="N8" s="14"/>
      <c r="O8" s="14"/>
      <c r="P8" s="14"/>
      <c r="Q8" s="1"/>
      <c r="R8" s="1"/>
    </row>
    <row r="9" spans="1:18">
      <c r="A9" s="15"/>
      <c r="B9" s="15" t="s">
        <v>4555</v>
      </c>
      <c r="C9" s="15" t="s">
        <v>2115</v>
      </c>
      <c r="D9" s="15"/>
      <c r="E9" s="15" t="s">
        <v>11889</v>
      </c>
      <c r="F9" s="15" t="s">
        <v>2242</v>
      </c>
      <c r="G9" s="15" t="s">
        <v>11890</v>
      </c>
      <c r="H9" s="14" t="s">
        <v>965</v>
      </c>
      <c r="I9" s="15" t="s">
        <v>9258</v>
      </c>
      <c r="J9" s="15" t="s">
        <v>11888</v>
      </c>
      <c r="K9" s="14"/>
      <c r="M9" s="14"/>
      <c r="N9" s="14"/>
      <c r="O9" s="14"/>
      <c r="P9" s="14"/>
      <c r="Q9" s="1"/>
      <c r="R9" s="1"/>
    </row>
    <row r="10" spans="1:18">
      <c r="A10" s="15"/>
      <c r="B10" s="15" t="s">
        <v>4765</v>
      </c>
      <c r="C10" s="15" t="s">
        <v>2093</v>
      </c>
      <c r="D10" s="15"/>
      <c r="E10" s="15" t="s">
        <v>3604</v>
      </c>
      <c r="F10" s="15" t="s">
        <v>2283</v>
      </c>
      <c r="G10" s="15" t="s">
        <v>10992</v>
      </c>
      <c r="H10" s="14" t="s">
        <v>965</v>
      </c>
      <c r="I10" s="15" t="s">
        <v>9259</v>
      </c>
      <c r="J10" s="15" t="s">
        <v>6164</v>
      </c>
      <c r="K10" s="14"/>
      <c r="M10" s="14"/>
      <c r="N10" s="14"/>
      <c r="O10" s="14"/>
      <c r="P10" s="14"/>
      <c r="Q10" s="1"/>
      <c r="R10" s="1"/>
    </row>
    <row r="11" spans="1:18">
      <c r="A11" s="15"/>
      <c r="B11" s="15" t="s">
        <v>4825</v>
      </c>
      <c r="C11" s="15" t="s">
        <v>2114</v>
      </c>
      <c r="D11" s="15"/>
      <c r="E11" s="15" t="s">
        <v>3631</v>
      </c>
      <c r="F11" s="15" t="s">
        <v>2388</v>
      </c>
      <c r="G11" s="15" t="s">
        <v>10991</v>
      </c>
      <c r="H11" s="14" t="s">
        <v>965</v>
      </c>
      <c r="I11" s="15" t="s">
        <v>9260</v>
      </c>
      <c r="J11" s="15" t="s">
        <v>6165</v>
      </c>
      <c r="K11" s="14"/>
      <c r="M11" s="14"/>
      <c r="N11" s="14"/>
      <c r="O11" s="14"/>
      <c r="P11" s="14"/>
      <c r="Q11" s="1"/>
      <c r="R11" s="1"/>
    </row>
    <row r="12" spans="1:18">
      <c r="A12" s="15"/>
      <c r="B12" s="15" t="s">
        <v>4757</v>
      </c>
      <c r="C12" s="15" t="s">
        <v>6538</v>
      </c>
      <c r="D12" s="15"/>
      <c r="E12" s="15" t="s">
        <v>3601</v>
      </c>
      <c r="F12" s="15" t="s">
        <v>2300</v>
      </c>
      <c r="G12" s="15" t="s">
        <v>11059</v>
      </c>
      <c r="H12" s="14" t="s">
        <v>965</v>
      </c>
      <c r="I12" s="15" t="s">
        <v>9261</v>
      </c>
      <c r="J12" s="15" t="s">
        <v>5668</v>
      </c>
      <c r="K12" s="14"/>
      <c r="M12" s="14"/>
      <c r="N12" s="14"/>
      <c r="O12" s="14"/>
      <c r="P12" s="14"/>
      <c r="Q12" s="1"/>
      <c r="R12" s="1"/>
    </row>
    <row r="13" spans="1:18">
      <c r="A13" s="15"/>
      <c r="B13" s="15" t="s">
        <v>4809</v>
      </c>
      <c r="C13" s="15" t="s">
        <v>6567</v>
      </c>
      <c r="D13" s="15"/>
      <c r="E13" s="15" t="s">
        <v>3622</v>
      </c>
      <c r="F13" s="15" t="s">
        <v>2300</v>
      </c>
      <c r="G13" s="15" t="s">
        <v>11025</v>
      </c>
      <c r="H13" s="14" t="s">
        <v>965</v>
      </c>
      <c r="I13" s="15" t="s">
        <v>9262</v>
      </c>
      <c r="J13" s="15" t="s">
        <v>5673</v>
      </c>
      <c r="K13" s="14"/>
      <c r="M13" s="14"/>
      <c r="N13" s="14"/>
      <c r="O13" s="14"/>
      <c r="P13" s="14"/>
      <c r="Q13" s="1"/>
      <c r="R13" s="1"/>
    </row>
    <row r="14" spans="1:18">
      <c r="A14" s="15"/>
      <c r="B14" s="15" t="s">
        <v>4578</v>
      </c>
      <c r="C14" s="15" t="s">
        <v>6441</v>
      </c>
      <c r="D14" s="15"/>
      <c r="E14" s="15" t="s">
        <v>3514</v>
      </c>
      <c r="F14" s="15" t="s">
        <v>2221</v>
      </c>
      <c r="G14" s="15" t="s">
        <v>5575</v>
      </c>
      <c r="H14" s="14" t="s">
        <v>965</v>
      </c>
      <c r="I14" s="15" t="s">
        <v>9263</v>
      </c>
      <c r="J14" s="15" t="s">
        <v>5587</v>
      </c>
      <c r="K14" s="14"/>
      <c r="M14" s="14"/>
      <c r="N14" s="14"/>
      <c r="O14" s="14"/>
      <c r="P14" s="14"/>
      <c r="Q14" s="1"/>
      <c r="R14" s="1"/>
    </row>
    <row r="15" spans="1:18">
      <c r="A15" s="15"/>
      <c r="B15" s="15" t="s">
        <v>4822</v>
      </c>
      <c r="C15" s="15" t="s">
        <v>6574</v>
      </c>
      <c r="D15" s="15"/>
      <c r="E15" s="15" t="s">
        <v>3629</v>
      </c>
      <c r="F15" s="15" t="s">
        <v>2353</v>
      </c>
      <c r="G15" s="15" t="s">
        <v>10949</v>
      </c>
      <c r="H15" s="14" t="s">
        <v>965</v>
      </c>
      <c r="I15" s="15" t="s">
        <v>9264</v>
      </c>
      <c r="J15" s="15" t="s">
        <v>5736</v>
      </c>
      <c r="K15" s="14"/>
      <c r="M15" s="14"/>
      <c r="N15" s="14"/>
      <c r="O15" s="14"/>
      <c r="P15" s="14"/>
      <c r="Q15" s="1"/>
      <c r="R15" s="1"/>
    </row>
    <row r="16" spans="1:18">
      <c r="A16" s="15"/>
      <c r="B16" s="15" t="s">
        <v>4577</v>
      </c>
      <c r="C16" s="15" t="s">
        <v>2006</v>
      </c>
      <c r="D16" s="15"/>
      <c r="E16" s="15" t="s">
        <v>3515</v>
      </c>
      <c r="F16" s="15" t="s">
        <v>2222</v>
      </c>
      <c r="G16" s="15" t="s">
        <v>5576</v>
      </c>
      <c r="H16" s="14" t="s">
        <v>965</v>
      </c>
      <c r="I16" s="15" t="s">
        <v>9265</v>
      </c>
      <c r="J16" s="15" t="s">
        <v>5588</v>
      </c>
      <c r="K16" s="14"/>
      <c r="M16" s="14"/>
      <c r="N16" s="14"/>
      <c r="O16" s="14"/>
      <c r="P16" s="14"/>
      <c r="Q16" s="1"/>
      <c r="R16" s="1"/>
    </row>
    <row r="17" spans="1:18">
      <c r="A17" s="15"/>
      <c r="B17" s="15" t="s">
        <v>4550</v>
      </c>
      <c r="C17" s="15" t="s">
        <v>6431</v>
      </c>
      <c r="D17" s="15"/>
      <c r="E17" s="15" t="s">
        <v>6297</v>
      </c>
      <c r="F17" s="15" t="s">
        <v>2279</v>
      </c>
      <c r="G17" s="15"/>
      <c r="H17" s="14" t="s">
        <v>965</v>
      </c>
      <c r="I17" s="15" t="s">
        <v>9266</v>
      </c>
      <c r="J17" s="15" t="s">
        <v>5648</v>
      </c>
      <c r="K17" s="14"/>
      <c r="M17" s="14"/>
      <c r="N17" s="14"/>
      <c r="O17" s="14"/>
      <c r="P17" s="14"/>
      <c r="Q17" s="1"/>
      <c r="R17" s="1"/>
    </row>
    <row r="18" spans="1:18">
      <c r="A18" s="15"/>
      <c r="B18" s="15" t="s">
        <v>4900</v>
      </c>
      <c r="C18" s="15" t="s">
        <v>6626</v>
      </c>
      <c r="D18" s="15"/>
      <c r="E18" s="15" t="s">
        <v>3671</v>
      </c>
      <c r="F18" s="15" t="s">
        <v>2346</v>
      </c>
      <c r="G18" s="15" t="s">
        <v>10948</v>
      </c>
      <c r="H18" s="14" t="s">
        <v>965</v>
      </c>
      <c r="I18" s="15" t="s">
        <v>9267</v>
      </c>
      <c r="J18" s="15" t="s">
        <v>5722</v>
      </c>
      <c r="K18" s="14"/>
      <c r="M18" s="14"/>
      <c r="N18" s="14"/>
      <c r="O18" s="14"/>
      <c r="P18" s="14"/>
      <c r="Q18" s="1"/>
      <c r="R18" s="1"/>
    </row>
    <row r="19" spans="1:18">
      <c r="A19" s="15"/>
      <c r="B19" s="15" t="s">
        <v>4724</v>
      </c>
      <c r="C19" s="15" t="s">
        <v>6516</v>
      </c>
      <c r="D19" s="15"/>
      <c r="E19" s="15" t="s">
        <v>3583</v>
      </c>
      <c r="F19" s="15" t="s">
        <v>2346</v>
      </c>
      <c r="G19" s="15" t="s">
        <v>10923</v>
      </c>
      <c r="H19" s="14" t="s">
        <v>965</v>
      </c>
      <c r="I19" s="15" t="s">
        <v>9268</v>
      </c>
      <c r="J19" s="15" t="s">
        <v>5851</v>
      </c>
      <c r="K19" s="14"/>
      <c r="M19" s="14"/>
      <c r="N19" s="14"/>
      <c r="O19" s="14"/>
      <c r="P19" s="14"/>
      <c r="Q19" s="1"/>
      <c r="R19" s="1"/>
    </row>
    <row r="20" spans="1:18">
      <c r="A20" s="15"/>
      <c r="B20" s="15" t="s">
        <v>4615</v>
      </c>
      <c r="C20" s="15" t="s">
        <v>6458</v>
      </c>
      <c r="D20" s="15"/>
      <c r="E20" s="15" t="s">
        <v>3538</v>
      </c>
      <c r="F20" s="15" t="s">
        <v>2274</v>
      </c>
      <c r="G20" s="15" t="s">
        <v>11135</v>
      </c>
      <c r="H20" s="14" t="s">
        <v>965</v>
      </c>
      <c r="I20" s="15" t="s">
        <v>9269</v>
      </c>
      <c r="J20" s="15" t="s">
        <v>5643</v>
      </c>
      <c r="K20" s="14"/>
      <c r="M20" s="14"/>
      <c r="N20" s="14"/>
      <c r="O20" s="14"/>
      <c r="P20" s="14"/>
      <c r="Q20" s="1"/>
      <c r="R20" s="1"/>
    </row>
    <row r="21" spans="1:18">
      <c r="A21" s="15"/>
      <c r="B21" s="15" t="s">
        <v>4614</v>
      </c>
      <c r="C21" s="15" t="s">
        <v>6423</v>
      </c>
      <c r="D21" s="15"/>
      <c r="E21" s="15" t="s">
        <v>6294</v>
      </c>
      <c r="F21" s="15" t="s">
        <v>2236</v>
      </c>
      <c r="G21" s="15"/>
      <c r="H21" s="14" t="s">
        <v>965</v>
      </c>
      <c r="I21" s="15" t="s">
        <v>9270</v>
      </c>
      <c r="J21" s="15" t="s">
        <v>5605</v>
      </c>
      <c r="K21" s="14"/>
      <c r="M21" s="14"/>
      <c r="N21" s="14"/>
      <c r="O21" s="14"/>
      <c r="P21" s="14"/>
      <c r="Q21" s="1"/>
      <c r="R21" s="1"/>
    </row>
    <row r="22" spans="1:18">
      <c r="A22" s="15"/>
      <c r="B22" s="15" t="s">
        <v>11790</v>
      </c>
      <c r="C22" s="15" t="s">
        <v>11791</v>
      </c>
      <c r="D22" s="15"/>
      <c r="E22" s="15" t="s">
        <v>6920</v>
      </c>
      <c r="F22" s="15" t="s">
        <v>2283</v>
      </c>
      <c r="G22" s="15"/>
      <c r="H22" s="14" t="s">
        <v>965</v>
      </c>
      <c r="I22" s="15" t="s">
        <v>9271</v>
      </c>
      <c r="J22" s="15" t="s">
        <v>5662</v>
      </c>
      <c r="K22" s="14"/>
      <c r="M22" s="14"/>
      <c r="N22" s="14"/>
      <c r="O22" s="14"/>
      <c r="P22" s="14"/>
      <c r="Q22" s="1"/>
      <c r="R22" s="1"/>
    </row>
    <row r="23" spans="1:18">
      <c r="A23" s="15"/>
      <c r="B23" s="15" t="s">
        <v>4599</v>
      </c>
      <c r="C23" s="15" t="s">
        <v>2018</v>
      </c>
      <c r="D23" s="15"/>
      <c r="E23" s="15" t="s">
        <v>3526</v>
      </c>
      <c r="F23" s="15" t="s">
        <v>2275</v>
      </c>
      <c r="G23" s="15" t="s">
        <v>11172</v>
      </c>
      <c r="H23" s="14" t="s">
        <v>965</v>
      </c>
      <c r="I23" s="15" t="s">
        <v>9272</v>
      </c>
      <c r="J23" s="15" t="s">
        <v>5644</v>
      </c>
      <c r="K23" s="14"/>
      <c r="M23" s="14"/>
      <c r="N23" s="14"/>
      <c r="O23" s="14"/>
      <c r="P23" s="14"/>
      <c r="Q23" s="1"/>
      <c r="R23" s="1"/>
    </row>
    <row r="24" spans="1:18">
      <c r="A24" s="15"/>
      <c r="B24" s="15" t="s">
        <v>4531</v>
      </c>
      <c r="C24" s="15" t="s">
        <v>6420</v>
      </c>
      <c r="D24" s="15"/>
      <c r="E24" s="15" t="s">
        <v>3491</v>
      </c>
      <c r="F24" s="15" t="s">
        <v>2230</v>
      </c>
      <c r="G24" s="15" t="s">
        <v>5570</v>
      </c>
      <c r="H24" s="14" t="s">
        <v>965</v>
      </c>
      <c r="I24" s="15" t="s">
        <v>9273</v>
      </c>
      <c r="J24" s="15" t="s">
        <v>5597</v>
      </c>
      <c r="K24" s="14"/>
      <c r="M24" s="14"/>
      <c r="N24" s="14"/>
      <c r="O24" s="14"/>
      <c r="P24" s="14"/>
      <c r="Q24" s="1"/>
      <c r="R24" s="1"/>
    </row>
    <row r="25" spans="1:18">
      <c r="A25" s="15"/>
      <c r="B25" s="15" t="s">
        <v>4641</v>
      </c>
      <c r="C25" s="15" t="s">
        <v>2133</v>
      </c>
      <c r="D25" s="15"/>
      <c r="E25" s="15" t="s">
        <v>3546</v>
      </c>
      <c r="F25" s="15" t="s">
        <v>2241</v>
      </c>
      <c r="G25" s="15" t="s">
        <v>11165</v>
      </c>
      <c r="H25" s="14" t="s">
        <v>965</v>
      </c>
      <c r="I25" s="15" t="s">
        <v>9274</v>
      </c>
      <c r="J25" s="15" t="s">
        <v>5610</v>
      </c>
      <c r="K25" s="14"/>
      <c r="M25" s="14"/>
      <c r="N25" s="14"/>
      <c r="O25" s="14"/>
      <c r="P25" s="14"/>
      <c r="Q25" s="1"/>
      <c r="R25" s="1"/>
    </row>
    <row r="26" spans="1:18">
      <c r="A26" s="15"/>
      <c r="B26" s="15" t="s">
        <v>4597</v>
      </c>
      <c r="C26" s="15" t="s">
        <v>2022</v>
      </c>
      <c r="D26" s="15"/>
      <c r="E26" s="15" t="s">
        <v>3524</v>
      </c>
      <c r="F26" s="15" t="s">
        <v>2231</v>
      </c>
      <c r="G26" s="15" t="s">
        <v>11164</v>
      </c>
      <c r="H26" s="14" t="s">
        <v>965</v>
      </c>
      <c r="I26" s="15" t="s">
        <v>9275</v>
      </c>
      <c r="J26" s="15" t="s">
        <v>5599</v>
      </c>
      <c r="K26" s="14"/>
      <c r="M26" s="14"/>
      <c r="N26" s="14"/>
      <c r="O26" s="14"/>
      <c r="P26" s="14"/>
      <c r="Q26" s="1"/>
      <c r="R26" s="1"/>
    </row>
    <row r="27" spans="1:18">
      <c r="A27" s="15"/>
      <c r="B27" s="15" t="s">
        <v>5086</v>
      </c>
      <c r="C27" s="15" t="s">
        <v>6731</v>
      </c>
      <c r="D27" s="15"/>
      <c r="E27" s="15" t="s">
        <v>3748</v>
      </c>
      <c r="F27" s="15" t="s">
        <v>2462</v>
      </c>
      <c r="G27" s="15"/>
      <c r="H27" s="14" t="s">
        <v>965</v>
      </c>
      <c r="I27" s="15" t="s">
        <v>9276</v>
      </c>
      <c r="J27" s="15" t="s">
        <v>5893</v>
      </c>
      <c r="K27" s="14"/>
      <c r="M27" s="14"/>
      <c r="N27" s="14"/>
      <c r="O27" s="14"/>
      <c r="P27" s="14"/>
      <c r="Q27" s="1"/>
      <c r="R27" s="1"/>
    </row>
    <row r="28" spans="1:18">
      <c r="A28" s="15"/>
      <c r="B28" s="15" t="s">
        <v>5049</v>
      </c>
      <c r="C28" s="15" t="s">
        <v>6714</v>
      </c>
      <c r="D28" s="15"/>
      <c r="E28" s="15" t="s">
        <v>3734</v>
      </c>
      <c r="F28" s="15" t="s">
        <v>2459</v>
      </c>
      <c r="G28" s="15" t="s">
        <v>10986</v>
      </c>
      <c r="H28" s="14" t="s">
        <v>965</v>
      </c>
      <c r="I28" s="15" t="s">
        <v>9277</v>
      </c>
      <c r="J28" s="15" t="s">
        <v>5863</v>
      </c>
      <c r="K28" s="14"/>
      <c r="M28" s="14"/>
      <c r="N28" s="14"/>
      <c r="O28" s="14"/>
      <c r="P28" s="14"/>
      <c r="Q28" s="1"/>
    </row>
    <row r="29" spans="1:18">
      <c r="A29" s="15"/>
      <c r="B29" s="15" t="s">
        <v>4544</v>
      </c>
      <c r="C29" s="15" t="s">
        <v>6425</v>
      </c>
      <c r="D29" s="15"/>
      <c r="E29" s="15" t="s">
        <v>3499</v>
      </c>
      <c r="F29" s="15" t="s">
        <v>2286</v>
      </c>
      <c r="G29" s="15" t="s">
        <v>10985</v>
      </c>
      <c r="H29" s="14" t="s">
        <v>965</v>
      </c>
      <c r="I29" s="15" t="s">
        <v>11552</v>
      </c>
      <c r="J29" s="15" t="s">
        <v>5910</v>
      </c>
      <c r="K29" s="14"/>
      <c r="M29" s="14"/>
      <c r="N29" s="14"/>
      <c r="O29" s="14"/>
      <c r="P29" s="14"/>
      <c r="Q29" s="1"/>
      <c r="R29" s="1"/>
    </row>
    <row r="30" spans="1:18">
      <c r="A30" s="15"/>
      <c r="B30" s="15" t="s">
        <v>7458</v>
      </c>
      <c r="C30" s="15" t="s">
        <v>6425</v>
      </c>
      <c r="D30" s="15"/>
      <c r="E30" s="15" t="s">
        <v>3499</v>
      </c>
      <c r="F30" s="15" t="s">
        <v>2286</v>
      </c>
      <c r="G30" s="15" t="s">
        <v>10985</v>
      </c>
      <c r="H30" s="14" t="s">
        <v>1934</v>
      </c>
      <c r="I30" s="15" t="s">
        <v>9278</v>
      </c>
      <c r="J30" s="15" t="s">
        <v>5910</v>
      </c>
      <c r="K30" s="14"/>
      <c r="M30" s="14"/>
      <c r="N30" s="14"/>
      <c r="O30" s="14"/>
      <c r="P30" s="14"/>
      <c r="Q30" s="1"/>
      <c r="R30" s="1"/>
    </row>
    <row r="31" spans="1:18">
      <c r="A31" s="15"/>
      <c r="B31" s="15" t="s">
        <v>4543</v>
      </c>
      <c r="C31" s="15" t="s">
        <v>2011</v>
      </c>
      <c r="D31" s="15"/>
      <c r="E31" s="15" t="s">
        <v>3492</v>
      </c>
      <c r="F31" s="15" t="s">
        <v>2011</v>
      </c>
      <c r="G31" s="15" t="s">
        <v>5571</v>
      </c>
      <c r="H31" s="14" t="s">
        <v>1934</v>
      </c>
      <c r="I31" s="15" t="s">
        <v>9279</v>
      </c>
      <c r="J31" s="15" t="s">
        <v>5585</v>
      </c>
      <c r="K31" s="14"/>
      <c r="M31" s="14"/>
      <c r="N31" s="14"/>
      <c r="O31" s="14"/>
      <c r="P31" s="14"/>
      <c r="Q31" s="1"/>
      <c r="R31" s="1"/>
    </row>
    <row r="32" spans="1:18">
      <c r="A32" s="15"/>
      <c r="B32" s="15" t="s">
        <v>7697</v>
      </c>
      <c r="C32" s="15" t="s">
        <v>7698</v>
      </c>
      <c r="D32" s="15"/>
      <c r="E32" s="15" t="s">
        <v>7867</v>
      </c>
      <c r="F32" s="15" t="s">
        <v>7835</v>
      </c>
      <c r="G32" s="15"/>
      <c r="H32" s="14" t="s">
        <v>965</v>
      </c>
      <c r="I32" s="15" t="s">
        <v>9280</v>
      </c>
      <c r="J32" s="15" t="s">
        <v>7834</v>
      </c>
      <c r="K32" s="14"/>
      <c r="M32" s="14"/>
      <c r="N32" s="14"/>
      <c r="O32" s="14"/>
      <c r="P32" s="14"/>
      <c r="Q32" s="1"/>
      <c r="R32" s="1"/>
    </row>
    <row r="33" spans="1:18">
      <c r="A33" s="15"/>
      <c r="B33" s="15" t="s">
        <v>11881</v>
      </c>
      <c r="C33" s="15" t="s">
        <v>11882</v>
      </c>
      <c r="D33" s="15"/>
      <c r="E33" s="15"/>
      <c r="F33" s="15"/>
      <c r="G33" s="15"/>
      <c r="H33" s="14" t="s">
        <v>965</v>
      </c>
      <c r="I33" s="15" t="s">
        <v>9281</v>
      </c>
      <c r="J33" s="15"/>
      <c r="K33" s="14"/>
      <c r="M33" s="14"/>
      <c r="N33" s="14"/>
      <c r="O33" s="14"/>
      <c r="P33" s="14"/>
      <c r="Q33" s="1"/>
      <c r="R33" s="1"/>
    </row>
    <row r="34" spans="1:18">
      <c r="A34" s="15"/>
      <c r="B34" s="15" t="s">
        <v>4554</v>
      </c>
      <c r="C34" s="15" t="s">
        <v>6435</v>
      </c>
      <c r="D34" s="15"/>
      <c r="E34" s="15" t="s">
        <v>3503</v>
      </c>
      <c r="F34" s="15" t="s">
        <v>2286</v>
      </c>
      <c r="G34" s="15" t="s">
        <v>10999</v>
      </c>
      <c r="H34" s="14" t="s">
        <v>965</v>
      </c>
      <c r="I34" s="15" t="s">
        <v>9282</v>
      </c>
      <c r="J34" s="15" t="s">
        <v>5716</v>
      </c>
      <c r="K34" s="14"/>
      <c r="M34" s="14"/>
      <c r="N34" s="14"/>
      <c r="O34" s="14"/>
      <c r="P34" s="14"/>
      <c r="Q34" s="1"/>
      <c r="R34" s="1"/>
    </row>
    <row r="35" spans="1:18">
      <c r="A35" s="15"/>
      <c r="B35" s="15" t="s">
        <v>4935</v>
      </c>
      <c r="C35" s="15" t="s">
        <v>2193</v>
      </c>
      <c r="D35" s="15"/>
      <c r="E35" s="15" t="s">
        <v>3686</v>
      </c>
      <c r="F35" s="15" t="s">
        <v>2396</v>
      </c>
      <c r="G35" s="15"/>
      <c r="H35" s="14" t="s">
        <v>965</v>
      </c>
      <c r="I35" s="15" t="s">
        <v>9283</v>
      </c>
      <c r="J35" s="15" t="s">
        <v>5792</v>
      </c>
      <c r="K35" s="14"/>
      <c r="M35" s="14"/>
      <c r="N35" s="14"/>
      <c r="O35" s="14"/>
      <c r="P35" s="14"/>
      <c r="Q35" s="1"/>
      <c r="R35" s="1"/>
    </row>
    <row r="36" spans="1:18">
      <c r="A36" s="15"/>
      <c r="B36" s="15" t="s">
        <v>4643</v>
      </c>
      <c r="C36" s="15" t="s">
        <v>6475</v>
      </c>
      <c r="D36" s="15"/>
      <c r="E36" s="15" t="s">
        <v>6921</v>
      </c>
      <c r="F36" s="15" t="s">
        <v>2462</v>
      </c>
      <c r="G36" s="15"/>
      <c r="H36" s="14" t="s">
        <v>965</v>
      </c>
      <c r="I36" s="15" t="s">
        <v>11218</v>
      </c>
      <c r="J36" s="15" t="s">
        <v>5866</v>
      </c>
      <c r="K36" s="14"/>
      <c r="M36" s="14"/>
      <c r="N36" s="14"/>
      <c r="O36" s="14"/>
      <c r="P36" s="14"/>
      <c r="Q36" s="1"/>
      <c r="R36" s="1"/>
    </row>
    <row r="37" spans="1:18">
      <c r="A37" s="15"/>
      <c r="B37" s="15" t="s">
        <v>4642</v>
      </c>
      <c r="C37" s="15" t="s">
        <v>6474</v>
      </c>
      <c r="D37" s="15"/>
      <c r="E37" s="15" t="s">
        <v>6920</v>
      </c>
      <c r="F37" s="15" t="s">
        <v>2283</v>
      </c>
      <c r="G37" s="15"/>
      <c r="H37" s="14" t="s">
        <v>965</v>
      </c>
      <c r="I37" s="15" t="s">
        <v>9284</v>
      </c>
      <c r="J37" s="15" t="s">
        <v>5662</v>
      </c>
      <c r="K37" s="14"/>
      <c r="M37" s="14"/>
      <c r="N37" s="14"/>
      <c r="O37" s="14"/>
      <c r="P37" s="14"/>
      <c r="Q37" s="1"/>
      <c r="R37" s="1"/>
    </row>
    <row r="38" spans="1:18">
      <c r="A38" s="15"/>
      <c r="B38" s="15" t="s">
        <v>4556</v>
      </c>
      <c r="C38" s="15" t="s">
        <v>6436</v>
      </c>
      <c r="D38" s="15"/>
      <c r="E38" s="15" t="s">
        <v>3504</v>
      </c>
      <c r="F38" s="15" t="s">
        <v>2286</v>
      </c>
      <c r="G38" s="15" t="s">
        <v>11107</v>
      </c>
      <c r="H38" s="14" t="s">
        <v>965</v>
      </c>
      <c r="I38" s="15" t="s">
        <v>9285</v>
      </c>
      <c r="J38" s="15" t="s">
        <v>5725</v>
      </c>
      <c r="K38" s="14"/>
      <c r="M38" s="14"/>
      <c r="N38" s="14"/>
      <c r="O38" s="14"/>
      <c r="P38" s="14"/>
      <c r="Q38" s="1"/>
      <c r="R38" s="1"/>
    </row>
    <row r="39" spans="1:18">
      <c r="A39" s="15"/>
      <c r="B39" s="15" t="s">
        <v>7483</v>
      </c>
      <c r="C39" s="15" t="s">
        <v>6456</v>
      </c>
      <c r="D39" s="15"/>
      <c r="E39" s="15" t="s">
        <v>6909</v>
      </c>
      <c r="F39" s="15" t="s">
        <v>2341</v>
      </c>
      <c r="G39" s="15"/>
      <c r="H39" s="14" t="s">
        <v>965</v>
      </c>
      <c r="I39" s="15" t="s">
        <v>9286</v>
      </c>
      <c r="J39" s="15" t="s">
        <v>5717</v>
      </c>
      <c r="K39" s="14"/>
      <c r="M39" s="14"/>
      <c r="N39" s="14"/>
      <c r="O39" s="14"/>
      <c r="P39" s="14"/>
      <c r="Q39" s="1"/>
      <c r="R39" s="1"/>
    </row>
    <row r="40" spans="1:18">
      <c r="A40" s="15"/>
      <c r="B40" s="15" t="s">
        <v>4612</v>
      </c>
      <c r="C40" s="15" t="s">
        <v>6430</v>
      </c>
      <c r="D40" s="15"/>
      <c r="E40" s="15" t="s">
        <v>3501</v>
      </c>
      <c r="F40" s="15" t="s">
        <v>2310</v>
      </c>
      <c r="G40" s="15"/>
      <c r="H40" s="14" t="s">
        <v>1872</v>
      </c>
      <c r="I40" s="15" t="s">
        <v>9287</v>
      </c>
      <c r="J40" s="15" t="s">
        <v>5679</v>
      </c>
      <c r="K40" s="14"/>
      <c r="M40" s="14"/>
      <c r="N40" s="14"/>
      <c r="O40" s="14"/>
      <c r="P40" s="14"/>
      <c r="Q40" s="1"/>
      <c r="R40" s="1"/>
    </row>
    <row r="41" spans="1:18">
      <c r="A41" s="15"/>
      <c r="B41" s="15" t="s">
        <v>4613</v>
      </c>
      <c r="C41" s="15" t="s">
        <v>6429</v>
      </c>
      <c r="D41" s="15"/>
      <c r="E41" s="15" t="s">
        <v>3500</v>
      </c>
      <c r="F41" s="15" t="s">
        <v>2310</v>
      </c>
      <c r="G41" s="15"/>
      <c r="H41" s="14" t="s">
        <v>1872</v>
      </c>
      <c r="I41" s="15" t="s">
        <v>9288</v>
      </c>
      <c r="J41" s="15" t="s">
        <v>5680</v>
      </c>
      <c r="K41" s="14"/>
      <c r="M41" s="14"/>
      <c r="N41" s="14"/>
      <c r="O41" s="14"/>
      <c r="P41" s="14"/>
      <c r="Q41" s="1"/>
      <c r="R41" s="1"/>
    </row>
    <row r="42" spans="1:18">
      <c r="A42" s="15"/>
      <c r="B42" s="15" t="s">
        <v>4611</v>
      </c>
      <c r="C42" s="15" t="s">
        <v>6456</v>
      </c>
      <c r="D42" s="15"/>
      <c r="E42" s="15" t="s">
        <v>6909</v>
      </c>
      <c r="F42" s="15" t="s">
        <v>2341</v>
      </c>
      <c r="G42" s="15"/>
      <c r="H42" s="14" t="s">
        <v>1872</v>
      </c>
      <c r="I42" s="15" t="s">
        <v>9289</v>
      </c>
      <c r="J42" s="15" t="s">
        <v>5717</v>
      </c>
      <c r="K42" s="14"/>
      <c r="M42" s="14"/>
      <c r="N42" s="14"/>
      <c r="O42" s="14"/>
      <c r="P42" s="14"/>
      <c r="Q42" s="1"/>
      <c r="R42" s="1"/>
    </row>
    <row r="43" spans="1:18">
      <c r="A43" s="15"/>
      <c r="B43" s="15" t="s">
        <v>4537</v>
      </c>
      <c r="C43" s="15" t="s">
        <v>6423</v>
      </c>
      <c r="D43" s="15"/>
      <c r="E43" s="15" t="s">
        <v>6294</v>
      </c>
      <c r="F43" s="15" t="s">
        <v>2236</v>
      </c>
      <c r="G43" s="15"/>
      <c r="H43" s="14" t="s">
        <v>1872</v>
      </c>
      <c r="I43" s="15" t="s">
        <v>9290</v>
      </c>
      <c r="J43" s="15" t="s">
        <v>5605</v>
      </c>
      <c r="K43" s="14"/>
      <c r="M43" s="14"/>
      <c r="N43" s="14"/>
      <c r="O43" s="14"/>
      <c r="P43" s="14"/>
      <c r="Q43" s="1"/>
      <c r="R43" s="1"/>
    </row>
    <row r="44" spans="1:18">
      <c r="A44" s="15"/>
      <c r="B44" s="15" t="s">
        <v>4581</v>
      </c>
      <c r="C44" s="15" t="s">
        <v>6431</v>
      </c>
      <c r="D44" s="15"/>
      <c r="E44" s="15" t="s">
        <v>6297</v>
      </c>
      <c r="F44" s="15" t="s">
        <v>2279</v>
      </c>
      <c r="G44" s="15"/>
      <c r="H44" s="14" t="s">
        <v>1872</v>
      </c>
      <c r="I44" s="15" t="s">
        <v>9291</v>
      </c>
      <c r="J44" s="15" t="s">
        <v>5648</v>
      </c>
      <c r="K44" s="14"/>
      <c r="M44" s="14"/>
      <c r="N44" s="14"/>
      <c r="O44" s="14"/>
      <c r="P44" s="14"/>
      <c r="Q44" s="1"/>
      <c r="R44" s="1"/>
    </row>
    <row r="45" spans="1:18">
      <c r="A45" s="15"/>
      <c r="B45" s="15" t="s">
        <v>4929</v>
      </c>
      <c r="C45" s="15" t="s">
        <v>6457</v>
      </c>
      <c r="D45" s="15"/>
      <c r="E45" s="15" t="s">
        <v>6910</v>
      </c>
      <c r="F45" s="15" t="s">
        <v>2341</v>
      </c>
      <c r="G45" s="15"/>
      <c r="H45" s="14" t="s">
        <v>965</v>
      </c>
      <c r="I45" s="15" t="s">
        <v>9292</v>
      </c>
      <c r="J45" s="15" t="s">
        <v>5746</v>
      </c>
      <c r="K45" s="14"/>
      <c r="M45" s="14"/>
      <c r="N45" s="14"/>
      <c r="O45" s="14"/>
      <c r="P45" s="14"/>
      <c r="Q45" s="1"/>
      <c r="R45" s="1"/>
    </row>
    <row r="46" spans="1:18">
      <c r="A46" s="15"/>
      <c r="B46" s="15" t="s">
        <v>7912</v>
      </c>
      <c r="C46" s="15" t="s">
        <v>6457</v>
      </c>
      <c r="D46" s="15"/>
      <c r="E46" s="15" t="s">
        <v>6910</v>
      </c>
      <c r="F46" s="15" t="s">
        <v>2341</v>
      </c>
      <c r="G46" s="15"/>
      <c r="H46" s="14" t="s">
        <v>1872</v>
      </c>
      <c r="I46" s="15" t="s">
        <v>9293</v>
      </c>
      <c r="J46" s="15" t="s">
        <v>5746</v>
      </c>
      <c r="K46" s="14"/>
      <c r="M46" s="14"/>
      <c r="N46" s="14"/>
      <c r="O46" s="14"/>
      <c r="P46" s="14"/>
      <c r="Q46" s="1"/>
    </row>
    <row r="47" spans="1:18">
      <c r="A47" s="15"/>
      <c r="B47" s="15" t="s">
        <v>4545</v>
      </c>
      <c r="C47" s="15" t="s">
        <v>6427</v>
      </c>
      <c r="D47" s="15"/>
      <c r="E47" s="15" t="s">
        <v>6905</v>
      </c>
      <c r="F47" s="15" t="s">
        <v>2271</v>
      </c>
      <c r="G47" s="15"/>
      <c r="H47" s="14" t="s">
        <v>1872</v>
      </c>
      <c r="I47" s="15" t="s">
        <v>9294</v>
      </c>
      <c r="J47" s="15" t="s">
        <v>5641</v>
      </c>
      <c r="K47" s="14"/>
      <c r="M47" s="14"/>
      <c r="N47" s="14"/>
      <c r="O47" s="14"/>
      <c r="P47" s="14"/>
      <c r="Q47" s="1"/>
      <c r="R47" s="1"/>
    </row>
    <row r="48" spans="1:18">
      <c r="A48" s="15"/>
      <c r="B48" s="15" t="s">
        <v>4546</v>
      </c>
      <c r="C48" s="15" t="s">
        <v>6428</v>
      </c>
      <c r="D48" s="15"/>
      <c r="E48" s="15" t="s">
        <v>6906</v>
      </c>
      <c r="F48" s="15" t="s">
        <v>2654</v>
      </c>
      <c r="G48" s="15"/>
      <c r="H48" s="14" t="s">
        <v>1872</v>
      </c>
      <c r="I48" s="15" t="s">
        <v>9295</v>
      </c>
      <c r="J48" s="15" t="s">
        <v>6141</v>
      </c>
      <c r="K48" s="14"/>
      <c r="M48" s="14"/>
      <c r="N48" s="14"/>
      <c r="O48" s="14"/>
      <c r="P48" s="14"/>
      <c r="Q48" s="1"/>
      <c r="R48" s="1"/>
    </row>
    <row r="49" spans="1:18">
      <c r="A49" s="15"/>
      <c r="B49" s="15" t="s">
        <v>4539</v>
      </c>
      <c r="C49" s="15" t="s">
        <v>2010</v>
      </c>
      <c r="D49" s="15"/>
      <c r="E49" s="15" t="s">
        <v>3494</v>
      </c>
      <c r="F49" s="15" t="s">
        <v>2010</v>
      </c>
      <c r="G49" s="15" t="s">
        <v>5568</v>
      </c>
      <c r="H49" s="14" t="s">
        <v>1872</v>
      </c>
      <c r="I49" s="15" t="s">
        <v>9296</v>
      </c>
      <c r="J49" s="15" t="s">
        <v>5595</v>
      </c>
      <c r="K49" s="14"/>
      <c r="M49" s="14"/>
      <c r="N49" s="14"/>
      <c r="O49" s="14"/>
      <c r="P49" s="14"/>
      <c r="Q49" s="1"/>
      <c r="R49" s="1"/>
    </row>
    <row r="50" spans="1:18">
      <c r="A50" s="15"/>
      <c r="B50" s="15" t="s">
        <v>4919</v>
      </c>
      <c r="C50" s="15" t="s">
        <v>6630</v>
      </c>
      <c r="D50" s="15"/>
      <c r="E50" s="15" t="s">
        <v>6341</v>
      </c>
      <c r="F50" s="15" t="s">
        <v>2549</v>
      </c>
      <c r="G50" s="15"/>
      <c r="H50" s="14" t="s">
        <v>1872</v>
      </c>
      <c r="I50" s="15" t="s">
        <v>9297</v>
      </c>
      <c r="J50" s="15" t="s">
        <v>6265</v>
      </c>
      <c r="K50" s="14"/>
      <c r="M50" s="14"/>
      <c r="N50" s="14"/>
      <c r="O50" s="14"/>
      <c r="P50" s="14"/>
      <c r="Q50" s="1"/>
      <c r="R50" s="1"/>
    </row>
    <row r="51" spans="1:18">
      <c r="A51" s="15"/>
      <c r="B51" s="15" t="s">
        <v>4920</v>
      </c>
      <c r="C51" s="15" t="s">
        <v>6631</v>
      </c>
      <c r="D51" s="15"/>
      <c r="E51" s="15" t="s">
        <v>6342</v>
      </c>
      <c r="F51" s="15" t="s">
        <v>2742</v>
      </c>
      <c r="G51" s="15"/>
      <c r="H51" s="14" t="s">
        <v>1872</v>
      </c>
      <c r="I51" s="15" t="s">
        <v>9298</v>
      </c>
      <c r="J51" s="15" t="s">
        <v>6283</v>
      </c>
      <c r="K51" s="14"/>
      <c r="M51" s="14"/>
      <c r="N51" s="14"/>
      <c r="O51" s="14"/>
      <c r="P51" s="14"/>
      <c r="Q51" s="1"/>
      <c r="R51" s="1"/>
    </row>
    <row r="52" spans="1:18">
      <c r="A52" s="15"/>
      <c r="B52" s="15" t="s">
        <v>4630</v>
      </c>
      <c r="C52" s="15" t="s">
        <v>6448</v>
      </c>
      <c r="D52" s="15"/>
      <c r="E52" s="15" t="s">
        <v>3522</v>
      </c>
      <c r="F52" s="15" t="s">
        <v>2228</v>
      </c>
      <c r="G52" s="15" t="s">
        <v>5569</v>
      </c>
      <c r="H52" s="14" t="s">
        <v>1872</v>
      </c>
      <c r="I52" s="15" t="s">
        <v>9299</v>
      </c>
      <c r="J52" s="15" t="s">
        <v>5594</v>
      </c>
      <c r="K52" s="14"/>
      <c r="M52" s="14"/>
      <c r="N52" s="14"/>
      <c r="O52" s="14"/>
      <c r="P52" s="14"/>
      <c r="Q52" s="1"/>
      <c r="R52" s="1"/>
    </row>
    <row r="53" spans="1:18">
      <c r="A53" s="15"/>
      <c r="B53" s="15" t="s">
        <v>4629</v>
      </c>
      <c r="C53" s="15" t="s">
        <v>6462</v>
      </c>
      <c r="D53" s="15"/>
      <c r="E53" s="15" t="s">
        <v>3541</v>
      </c>
      <c r="F53" s="15" t="s">
        <v>2238</v>
      </c>
      <c r="G53" s="15" t="s">
        <v>5563</v>
      </c>
      <c r="H53" s="14" t="s">
        <v>1872</v>
      </c>
      <c r="I53" s="15" t="s">
        <v>9300</v>
      </c>
      <c r="J53" s="15" t="s">
        <v>5606</v>
      </c>
      <c r="K53" s="14"/>
      <c r="M53" s="14"/>
      <c r="N53" s="14"/>
      <c r="O53" s="14"/>
      <c r="P53" s="14"/>
      <c r="Q53" s="1"/>
      <c r="R53" s="1"/>
    </row>
    <row r="54" spans="1:18">
      <c r="A54" s="15"/>
      <c r="B54" s="15" t="s">
        <v>5037</v>
      </c>
      <c r="C54" s="15" t="s">
        <v>6701</v>
      </c>
      <c r="D54" s="15"/>
      <c r="E54" s="15" t="s">
        <v>6343</v>
      </c>
      <c r="F54" s="15" t="s">
        <v>2579</v>
      </c>
      <c r="G54" s="15"/>
      <c r="H54" s="14" t="s">
        <v>1872</v>
      </c>
      <c r="I54" s="15" t="s">
        <v>9301</v>
      </c>
      <c r="J54" s="15" t="s">
        <v>6266</v>
      </c>
      <c r="K54" s="14"/>
      <c r="M54" s="14"/>
      <c r="N54" s="14"/>
      <c r="O54" s="14"/>
      <c r="P54" s="14"/>
      <c r="Q54" s="1"/>
      <c r="R54" s="1"/>
    </row>
    <row r="55" spans="1:18">
      <c r="A55" s="15"/>
      <c r="B55" s="15" t="s">
        <v>4583</v>
      </c>
      <c r="C55" s="15" t="s">
        <v>6441</v>
      </c>
      <c r="D55" s="15"/>
      <c r="E55" s="15" t="s">
        <v>3514</v>
      </c>
      <c r="F55" s="15" t="s">
        <v>2221</v>
      </c>
      <c r="G55" s="15" t="s">
        <v>5575</v>
      </c>
      <c r="H55" s="14" t="s">
        <v>1872</v>
      </c>
      <c r="I55" s="15" t="s">
        <v>9302</v>
      </c>
      <c r="J55" s="15" t="s">
        <v>5587</v>
      </c>
      <c r="K55" s="14"/>
      <c r="M55" s="14"/>
      <c r="N55" s="14"/>
      <c r="O55" s="14"/>
      <c r="P55" s="14"/>
      <c r="Q55" s="1"/>
      <c r="R55" s="1"/>
    </row>
    <row r="56" spans="1:18">
      <c r="A56" s="15"/>
      <c r="B56" s="15" t="s">
        <v>4580</v>
      </c>
      <c r="C56" s="15" t="s">
        <v>2006</v>
      </c>
      <c r="D56" s="15"/>
      <c r="E56" s="15" t="s">
        <v>3515</v>
      </c>
      <c r="F56" s="15" t="s">
        <v>2222</v>
      </c>
      <c r="G56" s="15" t="s">
        <v>5576</v>
      </c>
      <c r="H56" s="14" t="s">
        <v>1872</v>
      </c>
      <c r="I56" s="15" t="s">
        <v>9303</v>
      </c>
      <c r="J56" s="15" t="s">
        <v>5588</v>
      </c>
      <c r="K56" s="14"/>
      <c r="M56" s="14"/>
      <c r="N56" s="14"/>
      <c r="O56" s="14"/>
      <c r="P56" s="14"/>
      <c r="Q56" s="1"/>
      <c r="R56" s="1"/>
    </row>
    <row r="57" spans="1:18">
      <c r="A57" s="15"/>
      <c r="B57" s="15" t="s">
        <v>5015</v>
      </c>
      <c r="C57" s="15" t="s">
        <v>6685</v>
      </c>
      <c r="D57" s="15"/>
      <c r="E57" s="15" t="s">
        <v>3721</v>
      </c>
      <c r="F57" s="15" t="s">
        <v>2564</v>
      </c>
      <c r="G57" s="15" t="s">
        <v>10981</v>
      </c>
      <c r="H57" s="14" t="s">
        <v>1872</v>
      </c>
      <c r="I57" s="15" t="s">
        <v>9304</v>
      </c>
      <c r="J57" s="15" t="s">
        <v>6010</v>
      </c>
      <c r="K57" s="14"/>
      <c r="M57" s="14"/>
      <c r="N57" s="14"/>
      <c r="O57" s="14"/>
      <c r="P57" s="14"/>
      <c r="Q57" s="1"/>
      <c r="R57" s="1"/>
    </row>
    <row r="58" spans="1:18">
      <c r="A58" s="15"/>
      <c r="B58" s="15" t="s">
        <v>5014</v>
      </c>
      <c r="C58" s="15" t="s">
        <v>6684</v>
      </c>
      <c r="D58" s="15"/>
      <c r="E58" s="15" t="s">
        <v>7026</v>
      </c>
      <c r="F58" s="15" t="s">
        <v>2427</v>
      </c>
      <c r="G58" s="15"/>
      <c r="H58" s="14" t="s">
        <v>1872</v>
      </c>
      <c r="I58" s="15" t="s">
        <v>9305</v>
      </c>
      <c r="J58" s="15" t="s">
        <v>5823</v>
      </c>
      <c r="K58" s="14"/>
      <c r="M58" s="14"/>
      <c r="N58" s="14"/>
      <c r="O58" s="14"/>
      <c r="P58" s="14"/>
      <c r="Q58" s="1"/>
      <c r="R58" s="1"/>
    </row>
    <row r="59" spans="1:18">
      <c r="A59" s="15"/>
      <c r="B59" s="15" t="s">
        <v>4595</v>
      </c>
      <c r="C59" s="15" t="s">
        <v>6448</v>
      </c>
      <c r="D59" s="15"/>
      <c r="E59" s="15" t="s">
        <v>3522</v>
      </c>
      <c r="F59" s="15" t="s">
        <v>2228</v>
      </c>
      <c r="G59" s="15" t="s">
        <v>5569</v>
      </c>
      <c r="H59" s="14" t="s">
        <v>965</v>
      </c>
      <c r="I59" s="15" t="s">
        <v>9306</v>
      </c>
      <c r="J59" s="15" t="s">
        <v>5594</v>
      </c>
      <c r="K59" s="14"/>
      <c r="M59" s="14"/>
      <c r="N59" s="14"/>
      <c r="O59" s="14"/>
      <c r="P59" s="14"/>
      <c r="Q59" s="1"/>
      <c r="R59" s="1"/>
    </row>
    <row r="60" spans="1:18">
      <c r="A60" s="15"/>
      <c r="B60" s="15" t="s">
        <v>7336</v>
      </c>
      <c r="C60" s="15" t="s">
        <v>6685</v>
      </c>
      <c r="D60" s="15"/>
      <c r="E60" s="15" t="s">
        <v>3721</v>
      </c>
      <c r="F60" s="15" t="s">
        <v>2564</v>
      </c>
      <c r="G60" s="15" t="s">
        <v>10981</v>
      </c>
      <c r="H60" s="14" t="s">
        <v>965</v>
      </c>
      <c r="I60" s="15" t="s">
        <v>9307</v>
      </c>
      <c r="J60" s="15" t="s">
        <v>6010</v>
      </c>
      <c r="K60" s="14"/>
      <c r="M60" s="14"/>
      <c r="N60" s="14"/>
      <c r="O60" s="14"/>
      <c r="P60" s="14"/>
      <c r="Q60" s="1"/>
      <c r="R60" s="1"/>
    </row>
    <row r="61" spans="1:18">
      <c r="A61" s="15"/>
      <c r="B61" s="15" t="s">
        <v>4619</v>
      </c>
      <c r="C61" s="15" t="s">
        <v>6462</v>
      </c>
      <c r="D61" s="15"/>
      <c r="E61" s="15" t="s">
        <v>3541</v>
      </c>
      <c r="F61" s="15" t="s">
        <v>2238</v>
      </c>
      <c r="G61" s="15" t="s">
        <v>5563</v>
      </c>
      <c r="H61" s="14" t="s">
        <v>965</v>
      </c>
      <c r="I61" s="15" t="s">
        <v>9308</v>
      </c>
      <c r="J61" s="15" t="s">
        <v>5606</v>
      </c>
      <c r="K61" s="14"/>
      <c r="M61" s="14"/>
      <c r="N61" s="14"/>
      <c r="O61" s="14"/>
      <c r="P61" s="14"/>
      <c r="Q61" s="1"/>
      <c r="R61" s="1"/>
    </row>
    <row r="62" spans="1:18">
      <c r="A62" s="15"/>
      <c r="B62" s="15" t="s">
        <v>5019</v>
      </c>
      <c r="C62" s="15" t="s">
        <v>6684</v>
      </c>
      <c r="D62" s="15"/>
      <c r="E62" s="15" t="s">
        <v>7026</v>
      </c>
      <c r="F62" s="15" t="s">
        <v>2427</v>
      </c>
      <c r="G62" s="15"/>
      <c r="H62" s="14" t="s">
        <v>965</v>
      </c>
      <c r="I62" s="15" t="s">
        <v>9309</v>
      </c>
      <c r="J62" s="15" t="s">
        <v>5823</v>
      </c>
      <c r="K62" s="14"/>
      <c r="M62" s="14"/>
      <c r="N62" s="14"/>
      <c r="O62" s="14"/>
      <c r="P62" s="14"/>
      <c r="Q62" s="1"/>
      <c r="R62" s="1"/>
    </row>
    <row r="63" spans="1:18">
      <c r="A63" s="15"/>
      <c r="B63" s="15" t="s">
        <v>4660</v>
      </c>
      <c r="C63" s="15" t="s">
        <v>6483</v>
      </c>
      <c r="D63" s="15"/>
      <c r="E63" s="15" t="s">
        <v>6926</v>
      </c>
      <c r="F63" s="15" t="s">
        <v>2257</v>
      </c>
      <c r="G63" s="15"/>
      <c r="H63" s="14" t="s">
        <v>965</v>
      </c>
      <c r="I63" s="15" t="s">
        <v>9310</v>
      </c>
      <c r="J63" s="15" t="s">
        <v>5626</v>
      </c>
      <c r="K63" s="14"/>
      <c r="M63" s="14"/>
      <c r="N63" s="14"/>
      <c r="O63" s="14"/>
      <c r="P63" s="14"/>
      <c r="Q63" s="1"/>
      <c r="R63" s="1"/>
    </row>
    <row r="64" spans="1:18">
      <c r="A64" s="15"/>
      <c r="B64" s="15" t="s">
        <v>4617</v>
      </c>
      <c r="C64" s="15" t="s">
        <v>6460</v>
      </c>
      <c r="D64" s="15"/>
      <c r="E64" s="15" t="s">
        <v>6911</v>
      </c>
      <c r="F64" s="15" t="s">
        <v>2326</v>
      </c>
      <c r="G64" s="15"/>
      <c r="H64" s="14" t="s">
        <v>965</v>
      </c>
      <c r="I64" s="15" t="s">
        <v>9311</v>
      </c>
      <c r="J64" s="15" t="s">
        <v>5698</v>
      </c>
      <c r="K64" s="14"/>
      <c r="M64" s="14"/>
      <c r="N64" s="14"/>
      <c r="O64" s="14"/>
      <c r="P64" s="14"/>
      <c r="Q64" s="1"/>
      <c r="R64" s="1"/>
    </row>
    <row r="65" spans="1:18">
      <c r="A65" s="15"/>
      <c r="B65" s="15" t="s">
        <v>4622</v>
      </c>
      <c r="C65" s="15" t="s">
        <v>6462</v>
      </c>
      <c r="D65" s="15"/>
      <c r="E65" s="15" t="s">
        <v>3541</v>
      </c>
      <c r="F65" s="15" t="s">
        <v>2238</v>
      </c>
      <c r="G65" s="15" t="s">
        <v>5563</v>
      </c>
      <c r="H65" s="14" t="s">
        <v>1903</v>
      </c>
      <c r="I65" s="15" t="s">
        <v>9312</v>
      </c>
      <c r="J65" s="15" t="s">
        <v>5606</v>
      </c>
      <c r="K65" s="14"/>
      <c r="M65" s="14"/>
      <c r="N65" s="14"/>
      <c r="O65" s="14"/>
      <c r="P65" s="14"/>
      <c r="Q65" s="1"/>
      <c r="R65" s="1"/>
    </row>
    <row r="66" spans="1:18">
      <c r="A66" s="15"/>
      <c r="B66" s="15" t="s">
        <v>4542</v>
      </c>
      <c r="C66" s="15" t="s">
        <v>2011</v>
      </c>
      <c r="D66" s="15"/>
      <c r="E66" s="15" t="s">
        <v>3492</v>
      </c>
      <c r="F66" s="15" t="s">
        <v>2011</v>
      </c>
      <c r="G66" s="15" t="s">
        <v>5571</v>
      </c>
      <c r="H66" s="14" t="s">
        <v>1903</v>
      </c>
      <c r="I66" s="15" t="s">
        <v>9313</v>
      </c>
      <c r="J66" s="15" t="s">
        <v>5585</v>
      </c>
      <c r="K66" s="14"/>
      <c r="M66" s="14"/>
      <c r="N66" s="14"/>
      <c r="O66" s="14"/>
      <c r="P66" s="14"/>
      <c r="Q66" s="1"/>
      <c r="R66" s="1"/>
    </row>
    <row r="67" spans="1:18">
      <c r="A67" s="15"/>
      <c r="B67" s="15" t="s">
        <v>4691</v>
      </c>
      <c r="C67" s="15" t="s">
        <v>6483</v>
      </c>
      <c r="D67" s="15"/>
      <c r="E67" s="15" t="s">
        <v>6926</v>
      </c>
      <c r="F67" s="15" t="s">
        <v>2257</v>
      </c>
      <c r="G67" s="15"/>
      <c r="H67" s="14" t="s">
        <v>1903</v>
      </c>
      <c r="I67" s="15" t="s">
        <v>9314</v>
      </c>
      <c r="J67" s="15" t="s">
        <v>5626</v>
      </c>
      <c r="K67" s="14"/>
      <c r="M67" s="14"/>
      <c r="N67" s="14"/>
      <c r="O67" s="14"/>
      <c r="P67" s="14"/>
      <c r="Q67" s="1"/>
      <c r="R67" s="1"/>
    </row>
    <row r="68" spans="1:18">
      <c r="A68" s="15"/>
      <c r="B68" s="15" t="s">
        <v>7301</v>
      </c>
      <c r="C68" s="15" t="s">
        <v>6460</v>
      </c>
      <c r="D68" s="15"/>
      <c r="E68" s="15" t="s">
        <v>6911</v>
      </c>
      <c r="F68" s="15" t="s">
        <v>2326</v>
      </c>
      <c r="G68" s="15"/>
      <c r="H68" s="14" t="s">
        <v>1903</v>
      </c>
      <c r="I68" s="15" t="s">
        <v>9315</v>
      </c>
      <c r="J68" s="15" t="s">
        <v>5698</v>
      </c>
      <c r="K68" s="14"/>
      <c r="M68" s="14"/>
      <c r="N68" s="14"/>
      <c r="O68" s="14"/>
      <c r="P68" s="14"/>
      <c r="Q68" s="1"/>
      <c r="R68" s="1"/>
    </row>
    <row r="69" spans="1:18">
      <c r="A69" s="15"/>
      <c r="B69" s="15" t="s">
        <v>4621</v>
      </c>
      <c r="C69" s="15" t="s">
        <v>6448</v>
      </c>
      <c r="D69" s="15"/>
      <c r="E69" s="15" t="s">
        <v>3522</v>
      </c>
      <c r="F69" s="15" t="s">
        <v>2228</v>
      </c>
      <c r="G69" s="15" t="s">
        <v>5569</v>
      </c>
      <c r="H69" s="14" t="s">
        <v>1903</v>
      </c>
      <c r="I69" s="15" t="s">
        <v>9316</v>
      </c>
      <c r="J69" s="15" t="s">
        <v>5594</v>
      </c>
      <c r="K69" s="14"/>
      <c r="M69" s="14"/>
      <c r="N69" s="14"/>
      <c r="O69" s="14"/>
      <c r="P69" s="14"/>
      <c r="Q69" s="1"/>
      <c r="R69" s="1"/>
    </row>
    <row r="70" spans="1:18">
      <c r="A70" s="15"/>
      <c r="B70" s="15" t="s">
        <v>4616</v>
      </c>
      <c r="C70" s="15" t="s">
        <v>6460</v>
      </c>
      <c r="D70" s="15"/>
      <c r="E70" s="15" t="s">
        <v>6911</v>
      </c>
      <c r="F70" s="15" t="s">
        <v>2326</v>
      </c>
      <c r="G70" s="15"/>
      <c r="H70" s="14" t="s">
        <v>1872</v>
      </c>
      <c r="I70" s="15" t="s">
        <v>9317</v>
      </c>
      <c r="J70" s="15" t="s">
        <v>5698</v>
      </c>
      <c r="K70" s="14"/>
      <c r="M70" s="14"/>
      <c r="N70" s="14"/>
      <c r="O70" s="14"/>
      <c r="P70" s="14"/>
      <c r="Q70" s="1"/>
      <c r="R70" s="1"/>
    </row>
    <row r="71" spans="1:18">
      <c r="A71" s="15"/>
      <c r="B71" s="15" t="s">
        <v>4653</v>
      </c>
      <c r="C71" s="15" t="s">
        <v>6479</v>
      </c>
      <c r="D71" s="15"/>
      <c r="E71" s="15" t="s">
        <v>6923</v>
      </c>
      <c r="F71" s="15" t="s">
        <v>2246</v>
      </c>
      <c r="G71" s="15"/>
      <c r="H71" s="14" t="s">
        <v>1872</v>
      </c>
      <c r="I71" s="15" t="s">
        <v>9318</v>
      </c>
      <c r="J71" s="15" t="s">
        <v>5616</v>
      </c>
      <c r="K71" s="14"/>
      <c r="M71" s="14"/>
      <c r="N71" s="14"/>
      <c r="O71" s="14"/>
      <c r="P71" s="14"/>
      <c r="Q71" s="1"/>
      <c r="R71" s="1"/>
    </row>
    <row r="72" spans="1:18">
      <c r="A72" s="15"/>
      <c r="B72" s="15" t="s">
        <v>4652</v>
      </c>
      <c r="C72" s="15" t="s">
        <v>6479</v>
      </c>
      <c r="D72" s="15"/>
      <c r="E72" s="15" t="s">
        <v>6923</v>
      </c>
      <c r="F72" s="15" t="s">
        <v>2246</v>
      </c>
      <c r="G72" s="15"/>
      <c r="H72" s="14" t="s">
        <v>965</v>
      </c>
      <c r="I72" s="15" t="s">
        <v>9319</v>
      </c>
      <c r="J72" s="15" t="s">
        <v>5616</v>
      </c>
      <c r="K72" s="14"/>
      <c r="M72" s="14"/>
      <c r="N72" s="14"/>
      <c r="O72" s="14"/>
      <c r="P72" s="14"/>
      <c r="Q72" s="1"/>
      <c r="R72" s="1"/>
    </row>
    <row r="73" spans="1:18">
      <c r="A73" s="15"/>
      <c r="B73" s="15" t="s">
        <v>4860</v>
      </c>
      <c r="C73" s="15" t="s">
        <v>6597</v>
      </c>
      <c r="D73" s="15"/>
      <c r="E73" s="15" t="s">
        <v>3653</v>
      </c>
      <c r="F73" s="15" t="s">
        <v>2320</v>
      </c>
      <c r="G73" s="15" t="s">
        <v>10938</v>
      </c>
      <c r="H73" s="14" t="s">
        <v>965</v>
      </c>
      <c r="I73" s="15" t="s">
        <v>9320</v>
      </c>
      <c r="J73" s="15" t="s">
        <v>5693</v>
      </c>
      <c r="K73" s="14"/>
      <c r="M73" s="14"/>
      <c r="N73" s="14"/>
      <c r="O73" s="14"/>
      <c r="P73" s="14"/>
      <c r="Q73" s="1"/>
      <c r="R73" s="1"/>
    </row>
    <row r="74" spans="1:18">
      <c r="A74" s="15"/>
      <c r="B74" s="15" t="s">
        <v>5217</v>
      </c>
      <c r="C74" s="15" t="s">
        <v>6598</v>
      </c>
      <c r="D74" s="15"/>
      <c r="E74" s="15" t="s">
        <v>6974</v>
      </c>
      <c r="F74" s="15" t="s">
        <v>2551</v>
      </c>
      <c r="G74" s="15"/>
      <c r="H74" s="14" t="s">
        <v>965</v>
      </c>
      <c r="I74" s="15" t="s">
        <v>9321</v>
      </c>
      <c r="J74" s="15" t="s">
        <v>6006</v>
      </c>
      <c r="K74" s="14"/>
      <c r="M74" s="14"/>
      <c r="N74" s="14"/>
      <c r="O74" s="14"/>
      <c r="P74" s="14"/>
      <c r="Q74" s="1"/>
      <c r="R74" s="1"/>
    </row>
    <row r="75" spans="1:18">
      <c r="A75" s="15"/>
      <c r="B75" s="15" t="s">
        <v>4570</v>
      </c>
      <c r="C75" s="15" t="s">
        <v>2008</v>
      </c>
      <c r="D75" s="15"/>
      <c r="E75" s="15" t="s">
        <v>3511</v>
      </c>
      <c r="F75" s="15" t="s">
        <v>2220</v>
      </c>
      <c r="G75" s="15" t="s">
        <v>5566</v>
      </c>
      <c r="H75" s="14" t="s">
        <v>1872</v>
      </c>
      <c r="I75" s="15" t="s">
        <v>9322</v>
      </c>
      <c r="J75" s="15" t="s">
        <v>5586</v>
      </c>
      <c r="K75" s="14"/>
      <c r="M75" s="14"/>
      <c r="N75" s="14"/>
      <c r="O75" s="14"/>
      <c r="P75" s="14"/>
      <c r="Q75" s="1"/>
      <c r="R75" s="1"/>
    </row>
    <row r="76" spans="1:18">
      <c r="A76" s="15"/>
      <c r="B76" s="15" t="s">
        <v>4571</v>
      </c>
      <c r="C76" s="15" t="s">
        <v>2012</v>
      </c>
      <c r="D76" s="15"/>
      <c r="E76" s="15" t="s">
        <v>3512</v>
      </c>
      <c r="F76" s="15" t="s">
        <v>2226</v>
      </c>
      <c r="G76" s="15" t="s">
        <v>5564</v>
      </c>
      <c r="H76" s="14" t="s">
        <v>1872</v>
      </c>
      <c r="I76" s="15" t="s">
        <v>9323</v>
      </c>
      <c r="J76" s="15" t="s">
        <v>5592</v>
      </c>
      <c r="K76" s="14"/>
      <c r="M76" s="14"/>
      <c r="N76" s="14"/>
      <c r="O76" s="14"/>
      <c r="P76" s="14"/>
      <c r="Q76" s="1"/>
      <c r="R76" s="1"/>
    </row>
    <row r="77" spans="1:18">
      <c r="A77" s="15"/>
      <c r="B77" s="15" t="s">
        <v>4530</v>
      </c>
      <c r="C77" s="15" t="s">
        <v>6421</v>
      </c>
      <c r="D77" s="15"/>
      <c r="E77" s="15" t="s">
        <v>3493</v>
      </c>
      <c r="F77" s="15" t="s">
        <v>2227</v>
      </c>
      <c r="G77" s="15" t="s">
        <v>5582</v>
      </c>
      <c r="H77" s="14" t="s">
        <v>1872</v>
      </c>
      <c r="I77" s="15" t="s">
        <v>9324</v>
      </c>
      <c r="J77" s="15" t="s">
        <v>5593</v>
      </c>
      <c r="K77" s="14"/>
      <c r="M77" s="14"/>
      <c r="N77" s="14"/>
      <c r="O77" s="14"/>
      <c r="P77" s="14"/>
      <c r="Q77" s="1"/>
      <c r="R77" s="1"/>
    </row>
    <row r="78" spans="1:18">
      <c r="A78" s="15"/>
      <c r="B78" s="15" t="s">
        <v>4746</v>
      </c>
      <c r="C78" s="15" t="s">
        <v>6532</v>
      </c>
      <c r="D78" s="15"/>
      <c r="E78" s="15" t="s">
        <v>3594</v>
      </c>
      <c r="F78" s="15" t="s">
        <v>2281</v>
      </c>
      <c r="G78" s="15" t="s">
        <v>11106</v>
      </c>
      <c r="H78" s="14" t="s">
        <v>1872</v>
      </c>
      <c r="I78" s="15" t="s">
        <v>9325</v>
      </c>
      <c r="J78" s="15" t="s">
        <v>5650</v>
      </c>
      <c r="K78" s="14"/>
      <c r="M78" s="14"/>
      <c r="N78" s="14"/>
      <c r="O78" s="14"/>
      <c r="P78" s="14"/>
      <c r="Q78" s="1"/>
      <c r="R78" s="1"/>
    </row>
    <row r="79" spans="1:18">
      <c r="A79" s="15"/>
      <c r="B79" s="15" t="s">
        <v>4535</v>
      </c>
      <c r="C79" s="15" t="s">
        <v>2010</v>
      </c>
      <c r="D79" s="15"/>
      <c r="E79" s="15" t="s">
        <v>3494</v>
      </c>
      <c r="F79" s="15" t="s">
        <v>2010</v>
      </c>
      <c r="G79" s="15" t="s">
        <v>5568</v>
      </c>
      <c r="H79" s="14" t="s">
        <v>965</v>
      </c>
      <c r="I79" s="15" t="s">
        <v>9326</v>
      </c>
      <c r="J79" s="15" t="s">
        <v>5595</v>
      </c>
      <c r="K79" s="14"/>
      <c r="M79" s="14"/>
      <c r="N79" s="14"/>
      <c r="O79" s="14"/>
      <c r="P79" s="14"/>
      <c r="Q79" s="1"/>
      <c r="R79" s="1"/>
    </row>
    <row r="80" spans="1:18">
      <c r="A80" s="15"/>
      <c r="B80" s="15" t="s">
        <v>4745</v>
      </c>
      <c r="C80" s="15" t="s">
        <v>6532</v>
      </c>
      <c r="D80" s="15"/>
      <c r="E80" s="15" t="s">
        <v>3594</v>
      </c>
      <c r="F80" s="15" t="s">
        <v>2281</v>
      </c>
      <c r="G80" s="15" t="s">
        <v>11106</v>
      </c>
      <c r="H80" s="14" t="s">
        <v>965</v>
      </c>
      <c r="I80" s="15" t="s">
        <v>9327</v>
      </c>
      <c r="J80" s="15" t="s">
        <v>5650</v>
      </c>
      <c r="K80" s="14"/>
      <c r="M80" s="14"/>
      <c r="N80" s="14"/>
      <c r="O80" s="14"/>
      <c r="P80" s="14"/>
      <c r="Q80" s="1"/>
      <c r="R80" s="1"/>
    </row>
    <row r="81" spans="1:18">
      <c r="A81" s="15"/>
      <c r="B81" s="15" t="s">
        <v>4529</v>
      </c>
      <c r="C81" s="15" t="s">
        <v>2011</v>
      </c>
      <c r="D81" s="15"/>
      <c r="E81" s="15" t="s">
        <v>3492</v>
      </c>
      <c r="F81" s="15" t="s">
        <v>2011</v>
      </c>
      <c r="G81" s="15" t="s">
        <v>5571</v>
      </c>
      <c r="H81" s="14" t="s">
        <v>1872</v>
      </c>
      <c r="I81" s="15" t="s">
        <v>9328</v>
      </c>
      <c r="J81" s="15" t="s">
        <v>5585</v>
      </c>
      <c r="K81" s="14"/>
      <c r="M81" s="14"/>
      <c r="N81" s="14"/>
      <c r="O81" s="14"/>
      <c r="P81" s="14"/>
      <c r="Q81" s="1"/>
      <c r="R81" s="1"/>
    </row>
    <row r="82" spans="1:18">
      <c r="A82" s="15"/>
      <c r="B82" s="15" t="s">
        <v>4634</v>
      </c>
      <c r="C82" s="15" t="s">
        <v>6432</v>
      </c>
      <c r="D82" s="15"/>
      <c r="E82" s="15" t="s">
        <v>6298</v>
      </c>
      <c r="F82" s="15" t="s">
        <v>2240</v>
      </c>
      <c r="G82" s="15"/>
      <c r="H82" s="14" t="s">
        <v>1872</v>
      </c>
      <c r="I82" s="15" t="s">
        <v>9329</v>
      </c>
      <c r="J82" s="15" t="s">
        <v>5608</v>
      </c>
      <c r="K82" s="14"/>
      <c r="M82" s="14"/>
      <c r="N82" s="14"/>
      <c r="O82" s="14"/>
      <c r="P82" s="14"/>
      <c r="Q82" s="1"/>
      <c r="R82" s="1"/>
    </row>
    <row r="83" spans="1:18">
      <c r="A83" s="15"/>
      <c r="B83" s="15" t="s">
        <v>11481</v>
      </c>
      <c r="C83" s="15" t="s">
        <v>11480</v>
      </c>
      <c r="D83" s="15"/>
      <c r="E83" s="15" t="s">
        <v>6919</v>
      </c>
      <c r="F83" s="15" t="s">
        <v>2520</v>
      </c>
      <c r="G83" s="15"/>
      <c r="H83" s="14" t="s">
        <v>1872</v>
      </c>
      <c r="I83" s="15" t="s">
        <v>9330</v>
      </c>
      <c r="J83" s="15" t="s">
        <v>5942</v>
      </c>
      <c r="K83" s="14"/>
      <c r="M83" s="14"/>
      <c r="N83" s="14"/>
      <c r="O83" s="14"/>
      <c r="P83" s="14"/>
      <c r="Q83" s="1"/>
      <c r="R83" s="1"/>
    </row>
    <row r="84" spans="1:18">
      <c r="A84" s="15"/>
      <c r="B84" s="15" t="s">
        <v>4961</v>
      </c>
      <c r="C84" s="15" t="s">
        <v>6463</v>
      </c>
      <c r="D84" s="15"/>
      <c r="E84" s="15" t="s">
        <v>3542</v>
      </c>
      <c r="F84" s="15" t="s">
        <v>2376</v>
      </c>
      <c r="G84" s="15" t="s">
        <v>10980</v>
      </c>
      <c r="H84" s="14" t="s">
        <v>965</v>
      </c>
      <c r="I84" s="15" t="s">
        <v>9331</v>
      </c>
      <c r="J84" s="15" t="s">
        <v>5771</v>
      </c>
      <c r="K84" s="14"/>
      <c r="M84" s="14"/>
      <c r="N84" s="14"/>
      <c r="O84" s="14"/>
      <c r="P84" s="14"/>
      <c r="Q84" s="1"/>
      <c r="R84" s="1"/>
    </row>
    <row r="85" spans="1:18">
      <c r="A85" s="15"/>
      <c r="B85" s="15" t="s">
        <v>11694</v>
      </c>
      <c r="C85" s="15" t="s">
        <v>6463</v>
      </c>
      <c r="D85" s="15"/>
      <c r="E85" s="15" t="s">
        <v>3542</v>
      </c>
      <c r="F85" s="15" t="s">
        <v>2376</v>
      </c>
      <c r="G85" s="15" t="s">
        <v>10980</v>
      </c>
      <c r="H85" s="14" t="s">
        <v>1903</v>
      </c>
      <c r="I85" s="15" t="s">
        <v>9332</v>
      </c>
      <c r="J85" s="15" t="s">
        <v>5771</v>
      </c>
      <c r="K85" s="14"/>
      <c r="M85" s="14"/>
      <c r="N85" s="14"/>
      <c r="O85" s="14"/>
      <c r="P85" s="14"/>
      <c r="Q85" s="1"/>
      <c r="R85" s="1"/>
    </row>
    <row r="86" spans="1:18">
      <c r="A86" s="15"/>
      <c r="B86" s="15" t="s">
        <v>4538</v>
      </c>
      <c r="C86" s="15" t="s">
        <v>2066</v>
      </c>
      <c r="D86" s="15"/>
      <c r="E86" s="15" t="s">
        <v>3496</v>
      </c>
      <c r="F86" s="15" t="s">
        <v>2428</v>
      </c>
      <c r="G86" s="15" t="s">
        <v>10908</v>
      </c>
      <c r="H86" s="14" t="s">
        <v>1872</v>
      </c>
      <c r="I86" s="15" t="s">
        <v>9333</v>
      </c>
      <c r="J86" s="15" t="s">
        <v>5884</v>
      </c>
      <c r="K86" s="14"/>
      <c r="M86" s="14"/>
      <c r="N86" s="14"/>
      <c r="O86" s="14"/>
      <c r="P86" s="14"/>
      <c r="Q86" s="1"/>
      <c r="R86" s="1"/>
    </row>
    <row r="87" spans="1:18">
      <c r="A87" s="15"/>
      <c r="B87" s="15" t="s">
        <v>4620</v>
      </c>
      <c r="C87" s="15" t="s">
        <v>2059</v>
      </c>
      <c r="D87" s="15"/>
      <c r="E87" s="15" t="s">
        <v>6912</v>
      </c>
      <c r="F87" s="15" t="s">
        <v>2244</v>
      </c>
      <c r="G87" s="15"/>
      <c r="H87" s="14" t="s">
        <v>965</v>
      </c>
      <c r="I87" s="15" t="s">
        <v>9334</v>
      </c>
      <c r="J87" s="15" t="s">
        <v>5614</v>
      </c>
      <c r="K87" s="14"/>
      <c r="M87" s="14"/>
      <c r="N87" s="14"/>
      <c r="O87" s="14"/>
      <c r="P87" s="14"/>
      <c r="Q87" s="1"/>
      <c r="R87" s="1"/>
    </row>
    <row r="88" spans="1:18">
      <c r="A88" s="15"/>
      <c r="B88" s="15" t="s">
        <v>4722</v>
      </c>
      <c r="C88" s="15" t="s">
        <v>6514</v>
      </c>
      <c r="D88" s="15"/>
      <c r="E88" s="15" t="s">
        <v>3582</v>
      </c>
      <c r="F88" s="15" t="s">
        <v>2282</v>
      </c>
      <c r="G88" s="15" t="s">
        <v>10978</v>
      </c>
      <c r="H88" s="14" t="s">
        <v>965</v>
      </c>
      <c r="I88" s="15" t="s">
        <v>9335</v>
      </c>
      <c r="J88" s="15" t="s">
        <v>5651</v>
      </c>
      <c r="K88" s="14"/>
      <c r="M88" s="14"/>
      <c r="N88" s="14"/>
      <c r="O88" s="14"/>
      <c r="P88" s="14"/>
      <c r="Q88" s="1"/>
      <c r="R88" s="1"/>
    </row>
    <row r="89" spans="1:18">
      <c r="A89" s="15"/>
      <c r="B89" s="15" t="s">
        <v>4748</v>
      </c>
      <c r="C89" s="15" t="s">
        <v>2112</v>
      </c>
      <c r="D89" s="15"/>
      <c r="E89" s="15" t="s">
        <v>3595</v>
      </c>
      <c r="F89" s="15" t="s">
        <v>2425</v>
      </c>
      <c r="G89" s="15" t="s">
        <v>11045</v>
      </c>
      <c r="H89" s="14" t="s">
        <v>1872</v>
      </c>
      <c r="I89" s="15" t="s">
        <v>9336</v>
      </c>
      <c r="J89" s="15" t="s">
        <v>5820</v>
      </c>
      <c r="K89" s="14"/>
      <c r="M89" s="14"/>
      <c r="N89" s="14"/>
      <c r="O89" s="14"/>
      <c r="P89" s="14"/>
      <c r="Q89" s="1"/>
      <c r="R89" s="1"/>
    </row>
    <row r="90" spans="1:18">
      <c r="A90" s="15"/>
      <c r="B90" s="15" t="s">
        <v>4737</v>
      </c>
      <c r="C90" s="15" t="s">
        <v>6514</v>
      </c>
      <c r="D90" s="15"/>
      <c r="E90" s="15" t="s">
        <v>3582</v>
      </c>
      <c r="F90" s="15" t="s">
        <v>2282</v>
      </c>
      <c r="G90" s="15" t="s">
        <v>10978</v>
      </c>
      <c r="H90" s="14" t="s">
        <v>1872</v>
      </c>
      <c r="I90" s="15" t="s">
        <v>9337</v>
      </c>
      <c r="J90" s="15" t="s">
        <v>5651</v>
      </c>
      <c r="K90" s="14"/>
      <c r="M90" s="14"/>
      <c r="N90" s="14"/>
      <c r="O90" s="14"/>
      <c r="P90" s="14"/>
      <c r="Q90" s="1"/>
      <c r="R90" s="1"/>
    </row>
    <row r="91" spans="1:18">
      <c r="A91" s="15"/>
      <c r="B91" s="15" t="s">
        <v>5554</v>
      </c>
      <c r="C91" s="15" t="s">
        <v>2112</v>
      </c>
      <c r="D91" s="15"/>
      <c r="E91" s="15" t="s">
        <v>3595</v>
      </c>
      <c r="F91" s="15" t="s">
        <v>2425</v>
      </c>
      <c r="G91" s="15" t="s">
        <v>11045</v>
      </c>
      <c r="H91" s="14" t="s">
        <v>965</v>
      </c>
      <c r="I91" s="15" t="s">
        <v>9338</v>
      </c>
      <c r="J91" s="15" t="s">
        <v>5820</v>
      </c>
      <c r="K91" s="14"/>
      <c r="M91" s="14"/>
      <c r="N91" s="14"/>
      <c r="O91" s="14"/>
      <c r="P91" s="14"/>
      <c r="Q91" s="1"/>
      <c r="R91" s="1"/>
    </row>
    <row r="92" spans="1:18">
      <c r="A92" s="15"/>
      <c r="B92" s="15" t="s">
        <v>4591</v>
      </c>
      <c r="C92" s="15" t="s">
        <v>6445</v>
      </c>
      <c r="D92" s="15"/>
      <c r="E92" s="15" t="s">
        <v>3519</v>
      </c>
      <c r="F92" s="15" t="s">
        <v>2224</v>
      </c>
      <c r="G92" s="15" t="s">
        <v>5577</v>
      </c>
      <c r="H92" s="14" t="s">
        <v>965</v>
      </c>
      <c r="I92" s="15" t="s">
        <v>9339</v>
      </c>
      <c r="J92" s="15" t="s">
        <v>5590</v>
      </c>
      <c r="K92" s="14"/>
      <c r="M92" s="14"/>
      <c r="N92" s="14"/>
      <c r="O92" s="14"/>
      <c r="P92" s="14"/>
      <c r="Q92" s="1"/>
      <c r="R92" s="1"/>
    </row>
    <row r="93" spans="1:18">
      <c r="A93" s="15"/>
      <c r="B93" s="15" t="s">
        <v>4590</v>
      </c>
      <c r="C93" s="15" t="s">
        <v>2007</v>
      </c>
      <c r="D93" s="15"/>
      <c r="E93" s="15" t="s">
        <v>3520</v>
      </c>
      <c r="F93" s="15" t="s">
        <v>2223</v>
      </c>
      <c r="G93" s="15" t="s">
        <v>5578</v>
      </c>
      <c r="H93" s="14" t="s">
        <v>965</v>
      </c>
      <c r="I93" s="15" t="s">
        <v>9340</v>
      </c>
      <c r="J93" s="15" t="s">
        <v>5589</v>
      </c>
      <c r="K93" s="14"/>
      <c r="M93" s="14"/>
      <c r="N93" s="14"/>
      <c r="O93" s="14"/>
      <c r="P93" s="14"/>
      <c r="Q93" s="1"/>
      <c r="R93" s="1"/>
    </row>
    <row r="94" spans="1:18">
      <c r="A94" s="15"/>
      <c r="B94" s="15" t="s">
        <v>4738</v>
      </c>
      <c r="C94" s="15" t="s">
        <v>2059</v>
      </c>
      <c r="D94" s="15"/>
      <c r="E94" s="15" t="s">
        <v>6912</v>
      </c>
      <c r="F94" s="15" t="s">
        <v>2244</v>
      </c>
      <c r="G94" s="15"/>
      <c r="H94" s="14" t="s">
        <v>1872</v>
      </c>
      <c r="I94" s="15" t="s">
        <v>9341</v>
      </c>
      <c r="J94" s="15" t="s">
        <v>5614</v>
      </c>
      <c r="K94" s="14"/>
      <c r="M94" s="14"/>
      <c r="N94" s="14"/>
      <c r="O94" s="14"/>
      <c r="P94" s="14"/>
      <c r="Q94" s="1"/>
      <c r="R94" s="1"/>
    </row>
    <row r="95" spans="1:18">
      <c r="A95" s="15"/>
      <c r="B95" s="15" t="s">
        <v>4592</v>
      </c>
      <c r="C95" s="15" t="s">
        <v>2015</v>
      </c>
      <c r="D95" s="15"/>
      <c r="E95" s="15" t="s">
        <v>3518</v>
      </c>
      <c r="F95" s="15" t="s">
        <v>2234</v>
      </c>
      <c r="G95" s="15" t="s">
        <v>5565</v>
      </c>
      <c r="H95" s="14" t="s">
        <v>965</v>
      </c>
      <c r="I95" s="15" t="s">
        <v>9342</v>
      </c>
      <c r="J95" s="15" t="s">
        <v>5603</v>
      </c>
      <c r="K95" s="14"/>
      <c r="M95" s="14"/>
      <c r="N95" s="14"/>
      <c r="O95" s="14"/>
      <c r="P95" s="14"/>
      <c r="Q95" s="1"/>
      <c r="R95" s="1"/>
    </row>
    <row r="96" spans="1:18">
      <c r="A96" s="15"/>
      <c r="B96" s="15" t="s">
        <v>4654</v>
      </c>
      <c r="C96" s="15" t="s">
        <v>6480</v>
      </c>
      <c r="D96" s="15"/>
      <c r="E96" s="15" t="s">
        <v>6924</v>
      </c>
      <c r="F96" s="15" t="s">
        <v>2333</v>
      </c>
      <c r="G96" s="15"/>
      <c r="H96" s="14" t="s">
        <v>1872</v>
      </c>
      <c r="I96" s="15" t="s">
        <v>9343</v>
      </c>
      <c r="J96" s="15" t="s">
        <v>5705</v>
      </c>
      <c r="K96" s="14"/>
      <c r="M96" s="14"/>
      <c r="N96" s="14"/>
      <c r="O96" s="14"/>
      <c r="P96" s="14"/>
      <c r="Q96" s="1"/>
      <c r="R96" s="1"/>
    </row>
    <row r="97" spans="1:18">
      <c r="A97" s="15"/>
      <c r="B97" s="15" t="s">
        <v>4658</v>
      </c>
      <c r="C97" s="15" t="s">
        <v>6479</v>
      </c>
      <c r="D97" s="15"/>
      <c r="E97" s="15" t="s">
        <v>6923</v>
      </c>
      <c r="F97" s="15" t="s">
        <v>2246</v>
      </c>
      <c r="G97" s="15"/>
      <c r="H97" s="14" t="s">
        <v>1903</v>
      </c>
      <c r="I97" s="15" t="s">
        <v>9344</v>
      </c>
      <c r="J97" s="15" t="s">
        <v>5616</v>
      </c>
      <c r="K97" s="14"/>
      <c r="M97" s="14"/>
      <c r="N97" s="14"/>
      <c r="O97" s="14"/>
      <c r="P97" s="14"/>
      <c r="Q97" s="1"/>
      <c r="R97" s="1"/>
    </row>
    <row r="98" spans="1:18">
      <c r="A98" s="15"/>
      <c r="B98" s="15" t="s">
        <v>7302</v>
      </c>
      <c r="C98" s="15" t="s">
        <v>6480</v>
      </c>
      <c r="D98" s="15"/>
      <c r="E98" s="15" t="s">
        <v>6924</v>
      </c>
      <c r="F98" s="15" t="s">
        <v>2333</v>
      </c>
      <c r="G98" s="15"/>
      <c r="H98" s="14" t="s">
        <v>1903</v>
      </c>
      <c r="I98" s="15" t="s">
        <v>9345</v>
      </c>
      <c r="J98" s="15" t="s">
        <v>5705</v>
      </c>
      <c r="K98" s="14"/>
      <c r="M98" s="14"/>
      <c r="N98" s="14"/>
      <c r="O98" s="14"/>
      <c r="P98" s="14"/>
      <c r="Q98" s="1"/>
      <c r="R98" s="1"/>
    </row>
    <row r="99" spans="1:18">
      <c r="A99" s="15"/>
      <c r="B99" s="15" t="s">
        <v>4633</v>
      </c>
      <c r="C99" s="15" t="s">
        <v>6471</v>
      </c>
      <c r="D99" s="15"/>
      <c r="E99" s="15" t="s">
        <v>6917</v>
      </c>
      <c r="F99" s="15" t="s">
        <v>2333</v>
      </c>
      <c r="G99" s="15"/>
      <c r="H99" s="14" t="s">
        <v>1872</v>
      </c>
      <c r="I99" s="15" t="s">
        <v>9346</v>
      </c>
      <c r="J99" s="15" t="s">
        <v>5763</v>
      </c>
      <c r="K99" s="14"/>
      <c r="M99" s="14"/>
      <c r="N99" s="14"/>
      <c r="O99" s="14"/>
      <c r="P99" s="14"/>
      <c r="Q99" s="1"/>
      <c r="R99" s="1"/>
    </row>
    <row r="100" spans="1:18">
      <c r="A100" s="15"/>
      <c r="B100" s="15" t="s">
        <v>4692</v>
      </c>
      <c r="C100" s="15" t="s">
        <v>6471</v>
      </c>
      <c r="D100" s="15"/>
      <c r="E100" s="15" t="s">
        <v>6917</v>
      </c>
      <c r="F100" s="15" t="s">
        <v>2333</v>
      </c>
      <c r="G100" s="15"/>
      <c r="H100" s="14" t="s">
        <v>1903</v>
      </c>
      <c r="I100" s="15" t="s">
        <v>9347</v>
      </c>
      <c r="J100" s="15" t="s">
        <v>5763</v>
      </c>
      <c r="K100" s="14"/>
      <c r="M100" s="14"/>
      <c r="N100" s="14"/>
      <c r="O100" s="14"/>
      <c r="P100" s="14"/>
      <c r="Q100" s="1"/>
      <c r="R100" s="1"/>
    </row>
    <row r="101" spans="1:18">
      <c r="A101" s="15"/>
      <c r="B101" s="15" t="s">
        <v>4949</v>
      </c>
      <c r="C101" s="15" t="s">
        <v>6471</v>
      </c>
      <c r="D101" s="15"/>
      <c r="E101" s="15" t="s">
        <v>6917</v>
      </c>
      <c r="F101" s="15" t="s">
        <v>2333</v>
      </c>
      <c r="G101" s="15"/>
      <c r="H101" s="14" t="s">
        <v>965</v>
      </c>
      <c r="I101" s="15" t="s">
        <v>9348</v>
      </c>
      <c r="J101" s="15" t="s">
        <v>5763</v>
      </c>
      <c r="K101" s="14"/>
      <c r="M101" s="14"/>
      <c r="N101" s="14"/>
      <c r="O101" s="14"/>
      <c r="P101" s="14"/>
      <c r="Q101" s="1"/>
      <c r="R101" s="1"/>
    </row>
    <row r="102" spans="1:18">
      <c r="A102" s="15"/>
      <c r="B102" s="15" t="s">
        <v>4636</v>
      </c>
      <c r="C102" s="15" t="s">
        <v>6472</v>
      </c>
      <c r="D102" s="15"/>
      <c r="E102" s="15" t="s">
        <v>6918</v>
      </c>
      <c r="F102" s="15" t="s">
        <v>2675</v>
      </c>
      <c r="G102" s="15"/>
      <c r="H102" s="14" t="s">
        <v>965</v>
      </c>
      <c r="I102" s="15" t="s">
        <v>9349</v>
      </c>
      <c r="J102" s="15" t="s">
        <v>6166</v>
      </c>
      <c r="K102" s="14"/>
      <c r="M102" s="14"/>
      <c r="N102" s="14"/>
      <c r="O102" s="14"/>
      <c r="P102" s="14"/>
      <c r="Q102" s="1"/>
      <c r="R102" s="1"/>
    </row>
    <row r="103" spans="1:18">
      <c r="A103" s="15"/>
      <c r="B103" s="15" t="s">
        <v>4635</v>
      </c>
      <c r="C103" s="15" t="s">
        <v>6472</v>
      </c>
      <c r="D103" s="15"/>
      <c r="E103" s="15" t="s">
        <v>6918</v>
      </c>
      <c r="F103" s="15" t="s">
        <v>2675</v>
      </c>
      <c r="G103" s="15"/>
      <c r="H103" s="14" t="s">
        <v>1872</v>
      </c>
      <c r="I103" s="15" t="s">
        <v>9350</v>
      </c>
      <c r="J103" s="15" t="s">
        <v>6166</v>
      </c>
      <c r="K103" s="14"/>
      <c r="M103" s="14"/>
      <c r="N103" s="14"/>
      <c r="O103" s="14"/>
      <c r="P103" s="14"/>
      <c r="Q103" s="1"/>
      <c r="R103" s="1"/>
    </row>
    <row r="104" spans="1:18">
      <c r="A104" s="15"/>
      <c r="B104" s="15" t="s">
        <v>4548</v>
      </c>
      <c r="C104" s="15" t="s">
        <v>6432</v>
      </c>
      <c r="D104" s="15"/>
      <c r="E104" s="15" t="s">
        <v>6298</v>
      </c>
      <c r="F104" s="15" t="s">
        <v>2240</v>
      </c>
      <c r="G104" s="15"/>
      <c r="H104" s="14" t="s">
        <v>965</v>
      </c>
      <c r="I104" s="15" t="s">
        <v>9351</v>
      </c>
      <c r="J104" s="15" t="s">
        <v>5608</v>
      </c>
      <c r="K104" s="14"/>
      <c r="M104" s="14"/>
      <c r="N104" s="14"/>
      <c r="O104" s="14"/>
      <c r="P104" s="14"/>
      <c r="Q104" s="1"/>
      <c r="R104" s="1"/>
    </row>
    <row r="105" spans="1:18">
      <c r="A105" s="15"/>
      <c r="B105" s="15" t="s">
        <v>4721</v>
      </c>
      <c r="C105" s="15" t="s">
        <v>2071</v>
      </c>
      <c r="D105" s="15"/>
      <c r="E105" s="15" t="s">
        <v>6303</v>
      </c>
      <c r="F105" s="15" t="s">
        <v>2676</v>
      </c>
      <c r="G105" s="15"/>
      <c r="H105" s="14" t="s">
        <v>1872</v>
      </c>
      <c r="I105" s="15" t="s">
        <v>9352</v>
      </c>
      <c r="J105" s="15" t="s">
        <v>6167</v>
      </c>
      <c r="K105" s="14"/>
      <c r="M105" s="14"/>
      <c r="N105" s="14"/>
      <c r="O105" s="14"/>
      <c r="P105" s="14"/>
      <c r="Q105" s="1"/>
      <c r="R105" s="1"/>
    </row>
    <row r="106" spans="1:18">
      <c r="A106" s="15"/>
      <c r="B106" s="15" t="s">
        <v>5038</v>
      </c>
      <c r="C106" s="15" t="s">
        <v>6702</v>
      </c>
      <c r="D106" s="15"/>
      <c r="E106" s="15" t="s">
        <v>6344</v>
      </c>
      <c r="F106" s="15" t="s">
        <v>2741</v>
      </c>
      <c r="G106" s="15"/>
      <c r="H106" s="14" t="s">
        <v>1872</v>
      </c>
      <c r="I106" s="15" t="s">
        <v>9353</v>
      </c>
      <c r="J106" s="15" t="s">
        <v>6282</v>
      </c>
      <c r="K106" s="14"/>
      <c r="M106" s="14"/>
      <c r="N106" s="14"/>
      <c r="O106" s="14"/>
      <c r="P106" s="14"/>
    </row>
    <row r="107" spans="1:18">
      <c r="A107" s="15"/>
      <c r="B107" s="15" t="s">
        <v>4685</v>
      </c>
      <c r="C107" s="15" t="s">
        <v>6496</v>
      </c>
      <c r="D107" s="15"/>
      <c r="E107" s="15" t="s">
        <v>3560</v>
      </c>
      <c r="F107" s="15" t="s">
        <v>2287</v>
      </c>
      <c r="G107" s="15" t="s">
        <v>11157</v>
      </c>
      <c r="H107" s="14" t="s">
        <v>1872</v>
      </c>
      <c r="I107" s="15" t="s">
        <v>9354</v>
      </c>
      <c r="J107" s="15" t="s">
        <v>5654</v>
      </c>
      <c r="K107" s="14"/>
      <c r="M107" s="14"/>
      <c r="N107" s="14"/>
      <c r="O107" s="14"/>
      <c r="P107" s="14"/>
    </row>
    <row r="108" spans="1:18">
      <c r="A108" s="15"/>
      <c r="B108" s="15" t="s">
        <v>4682</v>
      </c>
      <c r="C108" s="15" t="s">
        <v>2069</v>
      </c>
      <c r="D108" s="15"/>
      <c r="E108" s="15" t="s">
        <v>3550</v>
      </c>
      <c r="F108" s="15" t="s">
        <v>2253</v>
      </c>
      <c r="G108" s="15" t="s">
        <v>11063</v>
      </c>
      <c r="H108" s="14" t="s">
        <v>1872</v>
      </c>
      <c r="I108" s="15" t="s">
        <v>9355</v>
      </c>
      <c r="J108" s="15" t="s">
        <v>5623</v>
      </c>
      <c r="K108" s="14"/>
      <c r="M108" s="14"/>
      <c r="N108" s="14"/>
      <c r="O108" s="14"/>
      <c r="P108" s="14"/>
      <c r="Q108" s="1"/>
      <c r="R108" s="1"/>
    </row>
    <row r="109" spans="1:18">
      <c r="A109" s="15"/>
      <c r="B109" s="15" t="s">
        <v>4683</v>
      </c>
      <c r="C109" s="15" t="s">
        <v>6495</v>
      </c>
      <c r="D109" s="15"/>
      <c r="E109" s="15" t="s">
        <v>6935</v>
      </c>
      <c r="F109" s="15" t="s">
        <v>2251</v>
      </c>
      <c r="G109" s="15"/>
      <c r="H109" s="14" t="s">
        <v>1872</v>
      </c>
      <c r="I109" s="15" t="s">
        <v>9356</v>
      </c>
      <c r="J109" s="15" t="s">
        <v>5621</v>
      </c>
      <c r="K109" s="14"/>
      <c r="M109" s="14"/>
      <c r="N109" s="14"/>
      <c r="O109" s="14"/>
      <c r="P109" s="14"/>
      <c r="Q109" s="1"/>
      <c r="R109" s="1"/>
    </row>
    <row r="110" spans="1:18">
      <c r="A110" s="15"/>
      <c r="B110" s="15" t="s">
        <v>4684</v>
      </c>
      <c r="C110" s="15" t="s">
        <v>2070</v>
      </c>
      <c r="D110" s="15"/>
      <c r="E110" s="15" t="s">
        <v>3548</v>
      </c>
      <c r="F110" s="15" t="s">
        <v>2245</v>
      </c>
      <c r="G110" s="15" t="s">
        <v>11053</v>
      </c>
      <c r="H110" s="14" t="s">
        <v>1872</v>
      </c>
      <c r="I110" s="15" t="s">
        <v>9357</v>
      </c>
      <c r="J110" s="15" t="s">
        <v>5615</v>
      </c>
      <c r="K110" s="14"/>
      <c r="M110" s="14"/>
      <c r="N110" s="14"/>
      <c r="O110" s="14"/>
      <c r="P110" s="14"/>
      <c r="Q110" s="1"/>
      <c r="R110" s="1"/>
    </row>
    <row r="111" spans="1:18">
      <c r="A111" s="15"/>
      <c r="B111" s="15" t="s">
        <v>4834</v>
      </c>
      <c r="C111" s="15" t="s">
        <v>6581</v>
      </c>
      <c r="D111" s="15"/>
      <c r="E111" s="15" t="s">
        <v>6970</v>
      </c>
      <c r="F111" s="15" t="s">
        <v>2308</v>
      </c>
      <c r="G111" s="15"/>
      <c r="H111" s="14" t="s">
        <v>1872</v>
      </c>
      <c r="I111" s="15" t="s">
        <v>9358</v>
      </c>
      <c r="J111" s="15" t="s">
        <v>5677</v>
      </c>
      <c r="K111" s="14"/>
      <c r="M111" s="14"/>
      <c r="N111" s="14"/>
      <c r="O111" s="14"/>
      <c r="P111" s="14"/>
      <c r="Q111" s="1"/>
      <c r="R111" s="1"/>
    </row>
    <row r="112" spans="1:18">
      <c r="A112" s="15"/>
      <c r="B112" s="15" t="s">
        <v>4836</v>
      </c>
      <c r="C112" s="15" t="s">
        <v>6581</v>
      </c>
      <c r="D112" s="15"/>
      <c r="E112" s="15" t="s">
        <v>6970</v>
      </c>
      <c r="F112" s="15" t="s">
        <v>2308</v>
      </c>
      <c r="G112" s="15"/>
      <c r="H112" s="14" t="s">
        <v>965</v>
      </c>
      <c r="I112" s="15" t="s">
        <v>9359</v>
      </c>
      <c r="J112" s="15" t="s">
        <v>5677</v>
      </c>
      <c r="K112" s="14"/>
      <c r="M112" s="14"/>
      <c r="N112" s="14"/>
      <c r="O112" s="14"/>
      <c r="P112" s="14"/>
      <c r="Q112" s="1"/>
      <c r="R112" s="1"/>
    </row>
    <row r="113" spans="1:18">
      <c r="A113" s="15"/>
      <c r="B113" s="15" t="s">
        <v>4740</v>
      </c>
      <c r="C113" s="15" t="s">
        <v>6495</v>
      </c>
      <c r="D113" s="15"/>
      <c r="E113" s="15" t="s">
        <v>6935</v>
      </c>
      <c r="F113" s="15" t="s">
        <v>2251</v>
      </c>
      <c r="G113" s="15"/>
      <c r="H113" s="14" t="s">
        <v>965</v>
      </c>
      <c r="I113" s="15" t="s">
        <v>9360</v>
      </c>
      <c r="J113" s="15" t="s">
        <v>5621</v>
      </c>
      <c r="K113" s="14"/>
      <c r="M113" s="14"/>
      <c r="N113" s="14"/>
      <c r="O113" s="14"/>
      <c r="P113" s="14"/>
      <c r="Q113" s="1"/>
      <c r="R113" s="1"/>
    </row>
    <row r="114" spans="1:18">
      <c r="A114" s="15"/>
      <c r="B114" s="15" t="s">
        <v>4759</v>
      </c>
      <c r="C114" s="15" t="s">
        <v>2060</v>
      </c>
      <c r="D114" s="15"/>
      <c r="E114" s="15" t="s">
        <v>3527</v>
      </c>
      <c r="F114" s="15" t="s">
        <v>2232</v>
      </c>
      <c r="G114" s="15" t="s">
        <v>11047</v>
      </c>
      <c r="H114" s="14" t="s">
        <v>1872</v>
      </c>
      <c r="I114" s="15" t="s">
        <v>9361</v>
      </c>
      <c r="J114" s="15" t="s">
        <v>5600</v>
      </c>
      <c r="K114" s="14"/>
      <c r="M114" s="14"/>
      <c r="N114" s="14"/>
      <c r="O114" s="14"/>
      <c r="P114" s="14"/>
      <c r="Q114" s="1"/>
      <c r="R114" s="1"/>
    </row>
    <row r="115" spans="1:18">
      <c r="A115" s="15"/>
      <c r="B115" s="15" t="s">
        <v>4761</v>
      </c>
      <c r="C115" s="15" t="s">
        <v>2061</v>
      </c>
      <c r="D115" s="15"/>
      <c r="E115" s="15" t="s">
        <v>3602</v>
      </c>
      <c r="F115" s="15" t="s">
        <v>2533</v>
      </c>
      <c r="G115" s="15" t="s">
        <v>11048</v>
      </c>
      <c r="H115" s="14" t="s">
        <v>1872</v>
      </c>
      <c r="I115" s="15" t="s">
        <v>9362</v>
      </c>
      <c r="J115" s="15" t="s">
        <v>5954</v>
      </c>
      <c r="K115" s="14"/>
      <c r="M115" s="14"/>
      <c r="N115" s="14"/>
      <c r="O115" s="14"/>
      <c r="P115" s="14"/>
      <c r="Q115" s="1"/>
      <c r="R115" s="1"/>
    </row>
    <row r="116" spans="1:18">
      <c r="A116" s="15"/>
      <c r="B116" s="15" t="s">
        <v>4991</v>
      </c>
      <c r="C116" s="15" t="s">
        <v>6673</v>
      </c>
      <c r="D116" s="15"/>
      <c r="E116" s="15" t="s">
        <v>3715</v>
      </c>
      <c r="F116" s="15" t="s">
        <v>2404</v>
      </c>
      <c r="G116" s="15"/>
      <c r="H116" s="14" t="s">
        <v>1872</v>
      </c>
      <c r="I116" s="15" t="s">
        <v>9363</v>
      </c>
      <c r="J116" s="15" t="s">
        <v>5800</v>
      </c>
      <c r="K116" s="14"/>
      <c r="M116" s="14"/>
      <c r="N116" s="14"/>
      <c r="O116" s="14"/>
      <c r="P116" s="14"/>
      <c r="Q116" s="1"/>
      <c r="R116" s="1"/>
    </row>
    <row r="117" spans="1:18">
      <c r="A117" s="15"/>
      <c r="B117" s="15" t="s">
        <v>4990</v>
      </c>
      <c r="C117" s="15" t="s">
        <v>6650</v>
      </c>
      <c r="D117" s="15"/>
      <c r="E117" s="15" t="s">
        <v>3695</v>
      </c>
      <c r="F117" s="15" t="s">
        <v>2402</v>
      </c>
      <c r="G117" s="15"/>
      <c r="H117" s="14" t="s">
        <v>1872</v>
      </c>
      <c r="I117" s="15" t="s">
        <v>9364</v>
      </c>
      <c r="J117" s="15" t="s">
        <v>5799</v>
      </c>
      <c r="K117" s="14"/>
      <c r="M117" s="14"/>
      <c r="N117" s="14"/>
      <c r="O117" s="14"/>
      <c r="P117" s="14"/>
      <c r="Q117" s="1"/>
      <c r="R117" s="1"/>
    </row>
    <row r="118" spans="1:18">
      <c r="A118" s="15"/>
      <c r="B118" s="15" t="s">
        <v>4945</v>
      </c>
      <c r="C118" s="15" t="s">
        <v>6424</v>
      </c>
      <c r="D118" s="15"/>
      <c r="E118" s="15" t="s">
        <v>3498</v>
      </c>
      <c r="F118" s="15" t="s">
        <v>2225</v>
      </c>
      <c r="G118" s="15" t="s">
        <v>5580</v>
      </c>
      <c r="H118" s="14" t="s">
        <v>1872</v>
      </c>
      <c r="I118" s="15" t="s">
        <v>9365</v>
      </c>
      <c r="J118" s="15" t="s">
        <v>5591</v>
      </c>
      <c r="K118" s="14"/>
      <c r="M118" s="14"/>
      <c r="N118" s="14"/>
      <c r="O118" s="14"/>
      <c r="P118" s="14"/>
      <c r="Q118" s="1"/>
      <c r="R118" s="1"/>
    </row>
    <row r="119" spans="1:18">
      <c r="A119" s="15"/>
      <c r="B119" s="15" t="s">
        <v>4947</v>
      </c>
      <c r="C119" s="15" t="s">
        <v>2014</v>
      </c>
      <c r="D119" s="15"/>
      <c r="E119" s="15" t="s">
        <v>3497</v>
      </c>
      <c r="F119" s="15" t="s">
        <v>2014</v>
      </c>
      <c r="G119" s="15" t="s">
        <v>3849</v>
      </c>
      <c r="H119" s="14" t="s">
        <v>1872</v>
      </c>
      <c r="I119" s="15" t="s">
        <v>9366</v>
      </c>
      <c r="J119" s="15" t="s">
        <v>5609</v>
      </c>
      <c r="K119" s="14"/>
      <c r="M119" s="14"/>
      <c r="N119" s="14"/>
      <c r="O119" s="14"/>
      <c r="P119" s="14"/>
      <c r="Q119" s="1"/>
      <c r="R119" s="1"/>
    </row>
    <row r="120" spans="1:18">
      <c r="A120" s="15"/>
      <c r="B120" s="15" t="s">
        <v>4568</v>
      </c>
      <c r="C120" s="15" t="s">
        <v>2012</v>
      </c>
      <c r="D120" s="15"/>
      <c r="E120" s="15" t="s">
        <v>3512</v>
      </c>
      <c r="F120" s="15" t="s">
        <v>2226</v>
      </c>
      <c r="G120" s="15" t="s">
        <v>5564</v>
      </c>
      <c r="H120" s="14" t="s">
        <v>3850</v>
      </c>
      <c r="I120" s="15" t="s">
        <v>9367</v>
      </c>
      <c r="J120" s="15" t="s">
        <v>5592</v>
      </c>
      <c r="K120" s="14"/>
      <c r="M120" s="14"/>
      <c r="N120" s="14"/>
      <c r="O120" s="14"/>
      <c r="P120" s="14"/>
      <c r="Q120" s="1"/>
      <c r="R120" s="1"/>
    </row>
    <row r="121" spans="1:18">
      <c r="A121" s="15"/>
      <c r="B121" s="15" t="s">
        <v>4569</v>
      </c>
      <c r="C121" s="15" t="s">
        <v>6421</v>
      </c>
      <c r="D121" s="15"/>
      <c r="E121" s="15" t="s">
        <v>3493</v>
      </c>
      <c r="F121" s="15" t="s">
        <v>2227</v>
      </c>
      <c r="G121" s="15" t="s">
        <v>5582</v>
      </c>
      <c r="H121" s="14" t="s">
        <v>3850</v>
      </c>
      <c r="I121" s="15" t="s">
        <v>9368</v>
      </c>
      <c r="J121" s="15" t="s">
        <v>5593</v>
      </c>
      <c r="K121" s="14"/>
      <c r="M121" s="14"/>
      <c r="N121" s="14"/>
      <c r="O121" s="14"/>
      <c r="P121" s="14"/>
      <c r="Q121" s="1"/>
      <c r="R121" s="1"/>
    </row>
    <row r="122" spans="1:18">
      <c r="A122" s="15"/>
      <c r="B122" s="15" t="s">
        <v>4567</v>
      </c>
      <c r="C122" s="15" t="s">
        <v>2008</v>
      </c>
      <c r="D122" s="15"/>
      <c r="E122" s="15" t="s">
        <v>3511</v>
      </c>
      <c r="F122" s="15" t="s">
        <v>2220</v>
      </c>
      <c r="G122" s="15" t="s">
        <v>5566</v>
      </c>
      <c r="H122" s="14" t="s">
        <v>3850</v>
      </c>
      <c r="I122" s="15" t="s">
        <v>9369</v>
      </c>
      <c r="J122" s="15" t="s">
        <v>5586</v>
      </c>
      <c r="K122" s="14"/>
      <c r="M122" s="14"/>
      <c r="N122" s="14"/>
      <c r="O122" s="14"/>
      <c r="P122" s="14"/>
      <c r="Q122" s="1"/>
      <c r="R122" s="1"/>
    </row>
    <row r="123" spans="1:18">
      <c r="A123" s="15"/>
      <c r="B123" s="15" t="s">
        <v>4527</v>
      </c>
      <c r="C123" s="15" t="s">
        <v>2011</v>
      </c>
      <c r="D123" s="15"/>
      <c r="E123" s="15" t="s">
        <v>3492</v>
      </c>
      <c r="F123" s="15" t="s">
        <v>2011</v>
      </c>
      <c r="G123" s="15" t="s">
        <v>5571</v>
      </c>
      <c r="H123" s="14" t="s">
        <v>3850</v>
      </c>
      <c r="I123" s="15" t="s">
        <v>9370</v>
      </c>
      <c r="J123" s="15" t="s">
        <v>5585</v>
      </c>
      <c r="K123" s="14"/>
      <c r="M123" s="14"/>
      <c r="N123" s="14"/>
      <c r="O123" s="14"/>
      <c r="P123" s="14"/>
      <c r="Q123" s="1"/>
      <c r="R123" s="1"/>
    </row>
    <row r="124" spans="1:18">
      <c r="A124" s="15"/>
      <c r="B124" s="15" t="s">
        <v>4528</v>
      </c>
      <c r="C124" s="15" t="s">
        <v>6420</v>
      </c>
      <c r="D124" s="15"/>
      <c r="E124" s="15" t="s">
        <v>3491</v>
      </c>
      <c r="F124" s="15" t="s">
        <v>2230</v>
      </c>
      <c r="G124" s="15" t="s">
        <v>5570</v>
      </c>
      <c r="H124" s="14" t="s">
        <v>1872</v>
      </c>
      <c r="I124" s="15" t="s">
        <v>9371</v>
      </c>
      <c r="J124" s="15" t="s">
        <v>5597</v>
      </c>
      <c r="K124" s="14"/>
      <c r="M124" s="14"/>
      <c r="N124" s="14"/>
      <c r="O124" s="14"/>
      <c r="P124" s="14"/>
      <c r="Q124" s="1"/>
      <c r="R124" s="1"/>
    </row>
    <row r="125" spans="1:18">
      <c r="A125" s="15"/>
      <c r="B125" s="15" t="s">
        <v>7296</v>
      </c>
      <c r="C125" s="15" t="s">
        <v>2008</v>
      </c>
      <c r="D125" s="15"/>
      <c r="E125" s="15" t="s">
        <v>3511</v>
      </c>
      <c r="F125" s="15" t="s">
        <v>2220</v>
      </c>
      <c r="G125" s="15" t="s">
        <v>5566</v>
      </c>
      <c r="H125" s="14" t="s">
        <v>3852</v>
      </c>
      <c r="I125" s="15" t="s">
        <v>9372</v>
      </c>
      <c r="J125" s="15" t="s">
        <v>5586</v>
      </c>
      <c r="K125" s="14"/>
      <c r="M125" s="14"/>
      <c r="N125" s="14"/>
      <c r="O125" s="14"/>
      <c r="P125" s="14"/>
      <c r="R125" s="1"/>
    </row>
    <row r="126" spans="1:18">
      <c r="A126" s="15"/>
      <c r="B126" s="15" t="s">
        <v>7297</v>
      </c>
      <c r="C126" s="15" t="s">
        <v>2011</v>
      </c>
      <c r="D126" s="15"/>
      <c r="E126" s="15" t="s">
        <v>3492</v>
      </c>
      <c r="F126" s="15" t="s">
        <v>2011</v>
      </c>
      <c r="G126" s="15" t="s">
        <v>5571</v>
      </c>
      <c r="H126" s="14" t="s">
        <v>3852</v>
      </c>
      <c r="I126" s="15" t="s">
        <v>9373</v>
      </c>
      <c r="J126" s="15" t="s">
        <v>5585</v>
      </c>
      <c r="K126" s="14"/>
      <c r="M126" s="14"/>
      <c r="N126" s="14"/>
      <c r="O126" s="14"/>
      <c r="P126" s="14"/>
      <c r="Q126" s="1"/>
      <c r="R126" s="1"/>
    </row>
    <row r="127" spans="1:18">
      <c r="A127" s="15"/>
      <c r="B127" s="15" t="s">
        <v>7298</v>
      </c>
      <c r="C127" s="15" t="s">
        <v>2012</v>
      </c>
      <c r="D127" s="15"/>
      <c r="E127" s="15" t="s">
        <v>3512</v>
      </c>
      <c r="F127" s="15" t="s">
        <v>2226</v>
      </c>
      <c r="G127" s="15" t="s">
        <v>5564</v>
      </c>
      <c r="H127" s="14" t="s">
        <v>3852</v>
      </c>
      <c r="I127" s="15" t="s">
        <v>9374</v>
      </c>
      <c r="J127" s="15" t="s">
        <v>5592</v>
      </c>
      <c r="K127" s="14"/>
      <c r="M127" s="14"/>
      <c r="N127" s="14"/>
      <c r="O127" s="14"/>
      <c r="P127" s="14"/>
      <c r="Q127" s="1"/>
      <c r="R127" s="1"/>
    </row>
    <row r="128" spans="1:18">
      <c r="A128" s="15"/>
      <c r="B128" s="15" t="s">
        <v>7299</v>
      </c>
      <c r="C128" s="15" t="s">
        <v>6421</v>
      </c>
      <c r="D128" s="15"/>
      <c r="E128" s="15" t="s">
        <v>3493</v>
      </c>
      <c r="F128" s="15" t="s">
        <v>2227</v>
      </c>
      <c r="G128" s="15" t="s">
        <v>5582</v>
      </c>
      <c r="H128" s="14" t="s">
        <v>3852</v>
      </c>
      <c r="I128" s="15" t="s">
        <v>9375</v>
      </c>
      <c r="J128" s="15" t="s">
        <v>5593</v>
      </c>
      <c r="K128" s="14"/>
      <c r="M128" s="14"/>
      <c r="N128" s="14"/>
      <c r="O128" s="14"/>
      <c r="P128" s="14"/>
      <c r="Q128" s="1"/>
      <c r="R128" s="1"/>
    </row>
    <row r="129" spans="1:18">
      <c r="A129" s="15"/>
      <c r="B129" s="15" t="s">
        <v>4572</v>
      </c>
      <c r="C129" s="15" t="s">
        <v>2008</v>
      </c>
      <c r="D129" s="15"/>
      <c r="E129" s="15" t="s">
        <v>3511</v>
      </c>
      <c r="F129" s="15" t="s">
        <v>2220</v>
      </c>
      <c r="G129" s="15" t="s">
        <v>5566</v>
      </c>
      <c r="H129" s="14" t="s">
        <v>3851</v>
      </c>
      <c r="I129" s="15" t="s">
        <v>9376</v>
      </c>
      <c r="J129" s="15" t="s">
        <v>5586</v>
      </c>
      <c r="K129" s="14"/>
      <c r="M129" s="14"/>
      <c r="N129" s="14"/>
      <c r="O129" s="14"/>
      <c r="P129" s="14"/>
      <c r="Q129" s="1"/>
      <c r="R129" s="1"/>
    </row>
    <row r="130" spans="1:18">
      <c r="A130" s="15"/>
      <c r="B130" s="15" t="s">
        <v>4573</v>
      </c>
      <c r="C130" s="15" t="s">
        <v>2011</v>
      </c>
      <c r="D130" s="15"/>
      <c r="E130" s="15" t="s">
        <v>3492</v>
      </c>
      <c r="F130" s="15" t="s">
        <v>2011</v>
      </c>
      <c r="G130" s="15" t="s">
        <v>5571</v>
      </c>
      <c r="H130" s="14" t="s">
        <v>3851</v>
      </c>
      <c r="I130" s="15" t="s">
        <v>9377</v>
      </c>
      <c r="J130" s="15" t="s">
        <v>5585</v>
      </c>
      <c r="K130" s="14"/>
      <c r="M130" s="14"/>
      <c r="N130" s="14"/>
      <c r="O130" s="14"/>
      <c r="P130" s="14"/>
      <c r="Q130" s="1"/>
      <c r="R130" s="1"/>
    </row>
    <row r="131" spans="1:18">
      <c r="A131" s="15"/>
      <c r="B131" s="15" t="s">
        <v>4574</v>
      </c>
      <c r="C131" s="15" t="s">
        <v>2012</v>
      </c>
      <c r="D131" s="15"/>
      <c r="E131" s="15" t="s">
        <v>3512</v>
      </c>
      <c r="F131" s="15" t="s">
        <v>2226</v>
      </c>
      <c r="G131" s="15" t="s">
        <v>5564</v>
      </c>
      <c r="H131" s="14" t="s">
        <v>3851</v>
      </c>
      <c r="I131" s="15" t="s">
        <v>9378</v>
      </c>
      <c r="J131" s="15" t="s">
        <v>5592</v>
      </c>
      <c r="K131" s="14"/>
      <c r="M131" s="14"/>
      <c r="N131" s="14"/>
      <c r="O131" s="14"/>
      <c r="P131" s="14"/>
      <c r="Q131" s="1"/>
      <c r="R131" s="1"/>
    </row>
    <row r="132" spans="1:18">
      <c r="A132" s="15"/>
      <c r="B132" s="15" t="s">
        <v>4575</v>
      </c>
      <c r="C132" s="15" t="s">
        <v>6421</v>
      </c>
      <c r="D132" s="15"/>
      <c r="E132" s="15" t="s">
        <v>3493</v>
      </c>
      <c r="F132" s="15" t="s">
        <v>2227</v>
      </c>
      <c r="G132" s="15" t="s">
        <v>5582</v>
      </c>
      <c r="H132" s="14" t="s">
        <v>3851</v>
      </c>
      <c r="I132" s="15" t="s">
        <v>9379</v>
      </c>
      <c r="J132" s="15" t="s">
        <v>5593</v>
      </c>
      <c r="K132" s="14"/>
      <c r="M132" s="14"/>
      <c r="N132" s="14"/>
      <c r="O132" s="14"/>
      <c r="P132" s="14"/>
      <c r="Q132" s="1"/>
      <c r="R132" s="1"/>
    </row>
    <row r="133" spans="1:18">
      <c r="A133" s="15"/>
      <c r="B133" s="15" t="s">
        <v>4934</v>
      </c>
      <c r="C133" s="15" t="s">
        <v>2006</v>
      </c>
      <c r="D133" s="15"/>
      <c r="E133" s="15" t="s">
        <v>3515</v>
      </c>
      <c r="F133" s="15" t="s">
        <v>2222</v>
      </c>
      <c r="G133" s="15" t="s">
        <v>5576</v>
      </c>
      <c r="H133" s="14" t="s">
        <v>1903</v>
      </c>
      <c r="I133" s="15" t="s">
        <v>9380</v>
      </c>
      <c r="J133" s="15" t="s">
        <v>5588</v>
      </c>
      <c r="K133" s="14"/>
      <c r="M133" s="14"/>
      <c r="N133" s="14"/>
      <c r="O133" s="14"/>
      <c r="P133" s="14"/>
      <c r="Q133" s="1"/>
      <c r="R133" s="1"/>
    </row>
    <row r="134" spans="1:18">
      <c r="A134" s="15"/>
      <c r="B134" s="15" t="s">
        <v>4547</v>
      </c>
      <c r="C134" s="15" t="s">
        <v>6431</v>
      </c>
      <c r="D134" s="15"/>
      <c r="E134" s="15" t="s">
        <v>6297</v>
      </c>
      <c r="F134" s="15" t="s">
        <v>2279</v>
      </c>
      <c r="G134" s="15"/>
      <c r="H134" s="14" t="s">
        <v>1903</v>
      </c>
      <c r="I134" s="15" t="s">
        <v>9381</v>
      </c>
      <c r="J134" s="15" t="s">
        <v>5648</v>
      </c>
      <c r="K134" s="14"/>
      <c r="M134" s="14"/>
      <c r="N134" s="14"/>
      <c r="O134" s="14"/>
      <c r="P134" s="14"/>
      <c r="Q134" s="1"/>
      <c r="R134" s="1"/>
    </row>
    <row r="135" spans="1:18">
      <c r="A135" s="15"/>
      <c r="B135" s="15" t="s">
        <v>4933</v>
      </c>
      <c r="C135" s="15" t="s">
        <v>6441</v>
      </c>
      <c r="D135" s="15"/>
      <c r="E135" s="15" t="s">
        <v>3514</v>
      </c>
      <c r="F135" s="15" t="s">
        <v>2221</v>
      </c>
      <c r="G135" s="15" t="s">
        <v>5575</v>
      </c>
      <c r="H135" s="14" t="s">
        <v>1903</v>
      </c>
      <c r="I135" s="15" t="s">
        <v>9382</v>
      </c>
      <c r="J135" s="15" t="s">
        <v>5587</v>
      </c>
      <c r="K135" s="14"/>
      <c r="M135" s="14"/>
      <c r="N135" s="14"/>
      <c r="O135" s="14"/>
      <c r="P135" s="14"/>
      <c r="Q135" s="1"/>
      <c r="R135" s="1"/>
    </row>
    <row r="136" spans="1:18">
      <c r="A136" s="15"/>
      <c r="B136" s="15" t="s">
        <v>4693</v>
      </c>
      <c r="C136" s="15" t="s">
        <v>6495</v>
      </c>
      <c r="D136" s="15"/>
      <c r="E136" s="15" t="s">
        <v>6935</v>
      </c>
      <c r="F136" s="15" t="s">
        <v>2251</v>
      </c>
      <c r="G136" s="15"/>
      <c r="H136" s="14" t="s">
        <v>1903</v>
      </c>
      <c r="I136" s="15" t="s">
        <v>9383</v>
      </c>
      <c r="J136" s="15" t="s">
        <v>5621</v>
      </c>
      <c r="K136" s="14"/>
      <c r="M136" s="14"/>
      <c r="N136" s="14"/>
      <c r="O136" s="14"/>
      <c r="P136" s="14"/>
      <c r="Q136" s="1"/>
      <c r="R136" s="1"/>
    </row>
    <row r="137" spans="1:18">
      <c r="A137" s="15"/>
      <c r="B137" s="15" t="s">
        <v>5119</v>
      </c>
      <c r="C137" s="15" t="s">
        <v>6754</v>
      </c>
      <c r="D137" s="15"/>
      <c r="E137" s="15" t="s">
        <v>3767</v>
      </c>
      <c r="F137" s="15" t="s">
        <v>2244</v>
      </c>
      <c r="G137" s="15" t="s">
        <v>11061</v>
      </c>
      <c r="H137" s="14" t="s">
        <v>965</v>
      </c>
      <c r="I137" s="15" t="s">
        <v>9384</v>
      </c>
      <c r="J137" s="15" t="s">
        <v>5750</v>
      </c>
      <c r="K137" s="14"/>
      <c r="M137" s="14"/>
      <c r="N137" s="14"/>
      <c r="O137" s="14"/>
      <c r="P137" s="14"/>
      <c r="Q137" s="1"/>
      <c r="R137" s="1"/>
    </row>
    <row r="138" spans="1:18">
      <c r="A138" s="15"/>
      <c r="B138" s="15" t="s">
        <v>11478</v>
      </c>
      <c r="C138" s="15" t="s">
        <v>11477</v>
      </c>
      <c r="D138" s="15"/>
      <c r="E138" s="15" t="s">
        <v>11487</v>
      </c>
      <c r="F138" s="15" t="s">
        <v>11486</v>
      </c>
      <c r="G138" s="15"/>
      <c r="H138" s="14" t="s">
        <v>965</v>
      </c>
      <c r="I138" s="15" t="s">
        <v>9385</v>
      </c>
      <c r="J138" s="15" t="s">
        <v>11485</v>
      </c>
      <c r="K138" s="14"/>
      <c r="M138" s="14"/>
      <c r="N138" s="14"/>
      <c r="O138" s="14"/>
      <c r="P138" s="14"/>
      <c r="Q138" s="1"/>
      <c r="R138" s="1"/>
    </row>
    <row r="139" spans="1:18">
      <c r="A139" s="15"/>
      <c r="B139" s="15" t="s">
        <v>4563</v>
      </c>
      <c r="C139" s="15" t="s">
        <v>6424</v>
      </c>
      <c r="D139" s="15"/>
      <c r="E139" s="15" t="s">
        <v>3498</v>
      </c>
      <c r="F139" s="15" t="s">
        <v>2225</v>
      </c>
      <c r="G139" s="15" t="s">
        <v>5580</v>
      </c>
      <c r="H139" s="14" t="s">
        <v>965</v>
      </c>
      <c r="I139" s="15" t="s">
        <v>9386</v>
      </c>
      <c r="J139" s="15" t="s">
        <v>5591</v>
      </c>
      <c r="K139" s="14"/>
      <c r="M139" s="14"/>
      <c r="N139" s="14"/>
      <c r="O139" s="14"/>
      <c r="P139" s="14"/>
      <c r="Q139" s="1"/>
      <c r="R139" s="1"/>
    </row>
    <row r="140" spans="1:18">
      <c r="A140" s="15"/>
      <c r="B140" s="15" t="s">
        <v>4638</v>
      </c>
      <c r="C140" s="15" t="s">
        <v>2014</v>
      </c>
      <c r="D140" s="15"/>
      <c r="E140" s="15" t="s">
        <v>3497</v>
      </c>
      <c r="F140" s="15" t="s">
        <v>2014</v>
      </c>
      <c r="G140" s="15" t="s">
        <v>3849</v>
      </c>
      <c r="H140" s="14" t="s">
        <v>965</v>
      </c>
      <c r="I140" s="15" t="s">
        <v>9387</v>
      </c>
      <c r="J140" s="15" t="s">
        <v>5609</v>
      </c>
      <c r="K140" s="14"/>
      <c r="M140" s="14"/>
      <c r="N140" s="14"/>
      <c r="O140" s="14"/>
      <c r="P140" s="14"/>
      <c r="Q140" s="1"/>
      <c r="R140" s="1"/>
    </row>
    <row r="141" spans="1:18">
      <c r="A141" s="15"/>
      <c r="B141" s="15" t="s">
        <v>4679</v>
      </c>
      <c r="C141" s="15" t="s">
        <v>6494</v>
      </c>
      <c r="D141" s="15"/>
      <c r="E141" s="15" t="s">
        <v>6933</v>
      </c>
      <c r="F141" s="15" t="s">
        <v>2262</v>
      </c>
      <c r="G141" s="15"/>
      <c r="H141" s="14" t="s">
        <v>965</v>
      </c>
      <c r="I141" s="15" t="s">
        <v>9388</v>
      </c>
      <c r="J141" s="15" t="s">
        <v>5632</v>
      </c>
      <c r="K141" s="14"/>
      <c r="M141" s="14"/>
      <c r="N141" s="14"/>
      <c r="O141" s="14"/>
      <c r="P141" s="14"/>
      <c r="Q141" s="1"/>
      <c r="R141" s="1"/>
    </row>
    <row r="142" spans="1:18">
      <c r="A142" s="15"/>
      <c r="B142" s="15" t="s">
        <v>4967</v>
      </c>
      <c r="C142" s="15" t="s">
        <v>6665</v>
      </c>
      <c r="D142" s="15"/>
      <c r="E142" s="15" t="s">
        <v>3706</v>
      </c>
      <c r="F142" s="15" t="s">
        <v>2514</v>
      </c>
      <c r="G142" s="15" t="s">
        <v>10975</v>
      </c>
      <c r="H142" s="14" t="s">
        <v>965</v>
      </c>
      <c r="I142" s="15" t="s">
        <v>9389</v>
      </c>
      <c r="J142" s="15" t="s">
        <v>5936</v>
      </c>
      <c r="K142" s="14"/>
      <c r="M142" s="14"/>
      <c r="N142" s="14"/>
      <c r="O142" s="14"/>
      <c r="P142" s="14"/>
      <c r="Q142" s="1"/>
      <c r="R142" s="1"/>
    </row>
    <row r="143" spans="1:18">
      <c r="A143" s="15"/>
      <c r="B143" s="15" t="s">
        <v>4902</v>
      </c>
      <c r="C143" s="15" t="s">
        <v>2145</v>
      </c>
      <c r="D143" s="15"/>
      <c r="E143" s="15" t="s">
        <v>6994</v>
      </c>
      <c r="F143" s="15" t="s">
        <v>2383</v>
      </c>
      <c r="G143" s="15"/>
      <c r="H143" s="14" t="s">
        <v>965</v>
      </c>
      <c r="I143" s="15" t="s">
        <v>11891</v>
      </c>
      <c r="J143" s="15" t="s">
        <v>5778</v>
      </c>
      <c r="K143" s="14"/>
      <c r="M143" s="14"/>
      <c r="N143" s="14"/>
      <c r="O143" s="14"/>
      <c r="P143" s="14"/>
    </row>
    <row r="144" spans="1:18">
      <c r="A144" s="15"/>
      <c r="B144" s="15" t="s">
        <v>4820</v>
      </c>
      <c r="C144" s="15" t="s">
        <v>2144</v>
      </c>
      <c r="D144" s="15"/>
      <c r="E144" s="15" t="s">
        <v>3627</v>
      </c>
      <c r="F144" s="15" t="s">
        <v>2304</v>
      </c>
      <c r="G144" s="15" t="s">
        <v>11035</v>
      </c>
      <c r="H144" s="14" t="s">
        <v>965</v>
      </c>
      <c r="I144" s="15" t="s">
        <v>9390</v>
      </c>
      <c r="J144" s="15" t="s">
        <v>5723</v>
      </c>
      <c r="K144" s="14"/>
      <c r="M144" s="14"/>
      <c r="N144" s="14"/>
      <c r="O144" s="14"/>
      <c r="P144" s="14"/>
    </row>
    <row r="145" spans="1:18">
      <c r="A145" s="15"/>
      <c r="B145" s="15" t="s">
        <v>4817</v>
      </c>
      <c r="C145" s="15" t="s">
        <v>6571</v>
      </c>
      <c r="D145" s="15"/>
      <c r="E145" s="15" t="s">
        <v>3625</v>
      </c>
      <c r="F145" s="15" t="s">
        <v>2304</v>
      </c>
      <c r="G145" s="15" t="s">
        <v>11034</v>
      </c>
      <c r="H145" s="14" t="s">
        <v>965</v>
      </c>
      <c r="I145" s="15" t="s">
        <v>9391</v>
      </c>
      <c r="J145" s="15" t="s">
        <v>5672</v>
      </c>
      <c r="K145" s="14"/>
      <c r="M145" s="14"/>
      <c r="N145" s="14"/>
      <c r="O145" s="14"/>
      <c r="P145" s="14"/>
    </row>
    <row r="146" spans="1:18">
      <c r="A146" s="15"/>
      <c r="B146" s="15" t="s">
        <v>4818</v>
      </c>
      <c r="C146" s="15" t="s">
        <v>2143</v>
      </c>
      <c r="D146" s="15"/>
      <c r="E146" s="15" t="s">
        <v>6964</v>
      </c>
      <c r="F146" s="15" t="s">
        <v>2307</v>
      </c>
      <c r="G146" s="15"/>
      <c r="H146" s="14" t="s">
        <v>965</v>
      </c>
      <c r="I146" s="15" t="s">
        <v>9392</v>
      </c>
      <c r="J146" s="15" t="s">
        <v>5676</v>
      </c>
      <c r="K146" s="14"/>
      <c r="M146" s="14"/>
      <c r="N146" s="14"/>
      <c r="O146" s="14"/>
      <c r="P146" s="14"/>
      <c r="Q146" s="1"/>
      <c r="R146" s="1"/>
    </row>
    <row r="147" spans="1:18">
      <c r="A147" s="15"/>
      <c r="B147" s="15" t="s">
        <v>4821</v>
      </c>
      <c r="C147" s="15" t="s">
        <v>6573</v>
      </c>
      <c r="D147" s="15"/>
      <c r="E147" s="15" t="s">
        <v>3628</v>
      </c>
      <c r="F147" s="15" t="s">
        <v>2304</v>
      </c>
      <c r="G147" s="15" t="s">
        <v>11033</v>
      </c>
      <c r="H147" s="14" t="s">
        <v>965</v>
      </c>
      <c r="I147" s="15" t="s">
        <v>9393</v>
      </c>
      <c r="J147" s="15" t="s">
        <v>5847</v>
      </c>
      <c r="K147" s="14"/>
      <c r="M147" s="14"/>
      <c r="N147" s="14"/>
      <c r="O147" s="14"/>
      <c r="P147" s="14"/>
      <c r="Q147" s="1"/>
      <c r="R147" s="1"/>
    </row>
    <row r="148" spans="1:18">
      <c r="A148" s="15"/>
      <c r="B148" s="15" t="s">
        <v>4608</v>
      </c>
      <c r="C148" s="15" t="s">
        <v>6453</v>
      </c>
      <c r="D148" s="15"/>
      <c r="E148" s="15" t="s">
        <v>3535</v>
      </c>
      <c r="F148" s="15" t="s">
        <v>2305</v>
      </c>
      <c r="G148" s="15" t="s">
        <v>10972</v>
      </c>
      <c r="H148" s="14" t="s">
        <v>965</v>
      </c>
      <c r="I148" s="15" t="s">
        <v>9394</v>
      </c>
      <c r="J148" s="15" t="s">
        <v>5674</v>
      </c>
      <c r="K148" s="14"/>
      <c r="M148" s="14"/>
      <c r="N148" s="14"/>
      <c r="O148" s="14"/>
      <c r="P148" s="14"/>
      <c r="Q148" s="1"/>
      <c r="R148" s="1"/>
    </row>
    <row r="149" spans="1:18">
      <c r="A149" s="15"/>
      <c r="B149" s="15" t="s">
        <v>4911</v>
      </c>
      <c r="C149" s="15" t="s">
        <v>6629</v>
      </c>
      <c r="D149" s="15"/>
      <c r="E149" s="15" t="s">
        <v>3676</v>
      </c>
      <c r="F149" s="15" t="s">
        <v>2677</v>
      </c>
      <c r="G149" s="15" t="s">
        <v>11147</v>
      </c>
      <c r="H149" s="14" t="s">
        <v>965</v>
      </c>
      <c r="I149" s="15" t="s">
        <v>9395</v>
      </c>
      <c r="J149" s="15" t="s">
        <v>6168</v>
      </c>
      <c r="K149" s="14"/>
      <c r="M149" s="14"/>
      <c r="N149" s="14"/>
      <c r="O149" s="14"/>
      <c r="P149" s="14"/>
      <c r="Q149" s="1"/>
      <c r="R149" s="1"/>
    </row>
    <row r="150" spans="1:18">
      <c r="A150" s="15"/>
      <c r="B150" s="15" t="s">
        <v>4824</v>
      </c>
      <c r="C150" s="15" t="s">
        <v>2068</v>
      </c>
      <c r="D150" s="15"/>
      <c r="E150" s="15" t="s">
        <v>3630</v>
      </c>
      <c r="F150" s="15" t="s">
        <v>2304</v>
      </c>
      <c r="G150" s="15" t="s">
        <v>11043</v>
      </c>
      <c r="H150" s="14" t="s">
        <v>965</v>
      </c>
      <c r="I150" s="15" t="s">
        <v>9396</v>
      </c>
      <c r="J150" s="15" t="s">
        <v>5731</v>
      </c>
      <c r="K150" s="14"/>
      <c r="M150" s="14"/>
      <c r="N150" s="14"/>
      <c r="O150" s="14"/>
      <c r="P150" s="14"/>
      <c r="Q150" s="1"/>
      <c r="R150" s="1"/>
    </row>
    <row r="151" spans="1:18">
      <c r="A151" s="15"/>
      <c r="B151" s="15" t="s">
        <v>4823</v>
      </c>
      <c r="C151" s="15" t="s">
        <v>2067</v>
      </c>
      <c r="D151" s="15"/>
      <c r="E151" s="15" t="s">
        <v>6965</v>
      </c>
      <c r="F151" s="15" t="s">
        <v>2363</v>
      </c>
      <c r="G151" s="15"/>
      <c r="H151" s="14" t="s">
        <v>965</v>
      </c>
      <c r="I151" s="15" t="s">
        <v>9397</v>
      </c>
      <c r="J151" s="15" t="s">
        <v>5755</v>
      </c>
      <c r="K151" s="14"/>
      <c r="M151" s="14"/>
      <c r="N151" s="14"/>
      <c r="O151" s="14"/>
      <c r="P151" s="14"/>
      <c r="Q151" s="1"/>
      <c r="R151" s="1"/>
    </row>
    <row r="152" spans="1:18">
      <c r="A152" s="15"/>
      <c r="B152" s="15" t="s">
        <v>7486</v>
      </c>
      <c r="C152" s="15" t="s">
        <v>7487</v>
      </c>
      <c r="D152" s="15"/>
      <c r="E152" s="15" t="s">
        <v>7865</v>
      </c>
      <c r="F152" s="15" t="s">
        <v>7837</v>
      </c>
      <c r="G152" s="15" t="s">
        <v>11023</v>
      </c>
      <c r="H152" s="14" t="s">
        <v>965</v>
      </c>
      <c r="I152" s="15" t="s">
        <v>9398</v>
      </c>
      <c r="J152" s="15" t="s">
        <v>7836</v>
      </c>
      <c r="K152" s="14"/>
      <c r="M152" s="14"/>
      <c r="N152" s="14"/>
      <c r="O152" s="14"/>
      <c r="P152" s="14"/>
      <c r="Q152" s="1"/>
      <c r="R152" s="1"/>
    </row>
    <row r="153" spans="1:18">
      <c r="A153" s="15"/>
      <c r="B153" s="15" t="s">
        <v>4930</v>
      </c>
      <c r="C153" s="15" t="s">
        <v>6638</v>
      </c>
      <c r="D153" s="15"/>
      <c r="E153" s="15" t="s">
        <v>6999</v>
      </c>
      <c r="F153" s="15" t="s">
        <v>2360</v>
      </c>
      <c r="G153" s="15"/>
      <c r="H153" s="14" t="s">
        <v>965</v>
      </c>
      <c r="I153" s="15" t="s">
        <v>9399</v>
      </c>
      <c r="J153" s="15" t="s">
        <v>5747</v>
      </c>
      <c r="K153" s="14"/>
      <c r="M153" s="14"/>
      <c r="N153" s="14"/>
      <c r="O153" s="14"/>
      <c r="P153" s="14"/>
      <c r="Q153" s="1"/>
      <c r="R153" s="1"/>
    </row>
    <row r="154" spans="1:18">
      <c r="A154" s="15"/>
      <c r="B154" s="15" t="s">
        <v>4628</v>
      </c>
      <c r="C154" s="15" t="s">
        <v>6468</v>
      </c>
      <c r="D154" s="15"/>
      <c r="E154" s="15" t="s">
        <v>3545</v>
      </c>
      <c r="F154" s="15" t="s">
        <v>2250</v>
      </c>
      <c r="G154" s="15" t="s">
        <v>5572</v>
      </c>
      <c r="H154" s="14" t="s">
        <v>965</v>
      </c>
      <c r="I154" s="15" t="s">
        <v>9400</v>
      </c>
      <c r="J154" s="15" t="s">
        <v>5620</v>
      </c>
      <c r="K154" s="14"/>
      <c r="M154" s="14"/>
      <c r="N154" s="14"/>
      <c r="O154" s="14"/>
      <c r="P154" s="14"/>
      <c r="Q154" s="1"/>
      <c r="R154" s="1"/>
    </row>
    <row r="155" spans="1:18">
      <c r="A155" s="15"/>
      <c r="B155" s="15" t="s">
        <v>4552</v>
      </c>
      <c r="C155" s="15" t="s">
        <v>6434</v>
      </c>
      <c r="D155" s="15"/>
      <c r="E155" s="15" t="s">
        <v>6299</v>
      </c>
      <c r="F155" s="15" t="s">
        <v>2239</v>
      </c>
      <c r="G155" s="15"/>
      <c r="H155" s="14" t="s">
        <v>965</v>
      </c>
      <c r="I155" s="15" t="s">
        <v>9401</v>
      </c>
      <c r="J155" s="15" t="s">
        <v>5607</v>
      </c>
      <c r="K155" s="14"/>
      <c r="M155" s="14"/>
      <c r="N155" s="14"/>
      <c r="O155" s="14"/>
      <c r="P155" s="14"/>
      <c r="Q155" s="1"/>
      <c r="R155" s="1"/>
    </row>
    <row r="156" spans="1:18">
      <c r="A156" s="15"/>
      <c r="B156" s="15" t="s">
        <v>4886</v>
      </c>
      <c r="C156" s="15" t="s">
        <v>6617</v>
      </c>
      <c r="D156" s="15"/>
      <c r="E156" s="15" t="s">
        <v>3668</v>
      </c>
      <c r="F156" s="15" t="s">
        <v>2374</v>
      </c>
      <c r="G156" s="15" t="s">
        <v>10745</v>
      </c>
      <c r="H156" s="14" t="s">
        <v>965</v>
      </c>
      <c r="I156" s="15" t="s">
        <v>9402</v>
      </c>
      <c r="J156" s="15" t="s">
        <v>5768</v>
      </c>
      <c r="K156" s="14"/>
      <c r="M156" s="14"/>
      <c r="N156" s="14"/>
      <c r="O156" s="14"/>
      <c r="P156" s="14"/>
      <c r="Q156" s="1"/>
      <c r="R156" s="1"/>
    </row>
    <row r="157" spans="1:18">
      <c r="A157" s="15"/>
      <c r="B157" s="15" t="s">
        <v>4656</v>
      </c>
      <c r="C157" s="15" t="s">
        <v>6481</v>
      </c>
      <c r="D157" s="15"/>
      <c r="E157" s="15" t="s">
        <v>6925</v>
      </c>
      <c r="F157" s="15" t="s">
        <v>2258</v>
      </c>
      <c r="G157" s="15"/>
      <c r="H157" s="14" t="s">
        <v>965</v>
      </c>
      <c r="I157" s="15" t="s">
        <v>9403</v>
      </c>
      <c r="J157" s="15" t="s">
        <v>5627</v>
      </c>
      <c r="K157" s="14"/>
      <c r="M157" s="14"/>
      <c r="N157" s="14"/>
      <c r="O157" s="14"/>
      <c r="P157" s="14"/>
      <c r="Q157" s="1"/>
      <c r="R157" s="1"/>
    </row>
    <row r="158" spans="1:18">
      <c r="A158" s="15"/>
      <c r="B158" s="15" t="s">
        <v>4837</v>
      </c>
      <c r="C158" s="15" t="s">
        <v>6583</v>
      </c>
      <c r="D158" s="15"/>
      <c r="E158" s="15" t="s">
        <v>3636</v>
      </c>
      <c r="F158" s="15" t="s">
        <v>2601</v>
      </c>
      <c r="G158" s="15" t="s">
        <v>10746</v>
      </c>
      <c r="H158" s="14" t="s">
        <v>965</v>
      </c>
      <c r="I158" s="15" t="s">
        <v>9404</v>
      </c>
      <c r="J158" s="15" t="s">
        <v>6052</v>
      </c>
      <c r="K158" s="14"/>
      <c r="M158" s="14"/>
      <c r="N158" s="14"/>
      <c r="O158" s="14"/>
      <c r="P158" s="14"/>
      <c r="Q158" s="1"/>
      <c r="R158" s="1"/>
    </row>
    <row r="159" spans="1:18">
      <c r="A159" s="15"/>
      <c r="B159" s="15" t="s">
        <v>4707</v>
      </c>
      <c r="C159" s="15" t="s">
        <v>6508</v>
      </c>
      <c r="D159" s="15"/>
      <c r="E159" s="15" t="s">
        <v>3575</v>
      </c>
      <c r="F159" s="15" t="s">
        <v>2265</v>
      </c>
      <c r="G159" s="15" t="s">
        <v>10743</v>
      </c>
      <c r="H159" s="14" t="s">
        <v>965</v>
      </c>
      <c r="I159" s="15" t="s">
        <v>9405</v>
      </c>
      <c r="J159" s="15" t="s">
        <v>5635</v>
      </c>
      <c r="K159" s="14"/>
      <c r="M159" s="14"/>
      <c r="N159" s="14"/>
      <c r="O159" s="14"/>
      <c r="P159" s="14"/>
      <c r="Q159" s="1"/>
      <c r="R159" s="1"/>
    </row>
    <row r="160" spans="1:18">
      <c r="A160" s="15"/>
      <c r="B160" s="15" t="s">
        <v>4655</v>
      </c>
      <c r="C160" s="15" t="s">
        <v>6481</v>
      </c>
      <c r="D160" s="15"/>
      <c r="E160" s="15" t="s">
        <v>6925</v>
      </c>
      <c r="F160" s="15" t="s">
        <v>2258</v>
      </c>
      <c r="G160" s="15"/>
      <c r="H160" s="14" t="s">
        <v>1872</v>
      </c>
      <c r="I160" s="15" t="s">
        <v>9406</v>
      </c>
      <c r="J160" s="15" t="s">
        <v>5627</v>
      </c>
      <c r="K160" s="14"/>
      <c r="M160" s="14"/>
      <c r="N160" s="14"/>
      <c r="O160" s="14"/>
      <c r="P160" s="14"/>
      <c r="Q160" s="1"/>
      <c r="R160" s="1"/>
    </row>
    <row r="161" spans="1:18">
      <c r="A161" s="15"/>
      <c r="B161" s="15" t="s">
        <v>4625</v>
      </c>
      <c r="C161" s="15" t="s">
        <v>6434</v>
      </c>
      <c r="D161" s="15"/>
      <c r="E161" s="15" t="s">
        <v>6299</v>
      </c>
      <c r="F161" s="15" t="s">
        <v>2239</v>
      </c>
      <c r="G161" s="15"/>
      <c r="H161" s="14" t="s">
        <v>1872</v>
      </c>
      <c r="I161" s="15" t="s">
        <v>9407</v>
      </c>
      <c r="J161" s="15" t="s">
        <v>5607</v>
      </c>
      <c r="K161" s="14"/>
      <c r="M161" s="14"/>
      <c r="N161" s="14"/>
      <c r="O161" s="14"/>
      <c r="P161" s="14"/>
      <c r="Q161" s="1"/>
      <c r="R161" s="1"/>
    </row>
    <row r="162" spans="1:18">
      <c r="A162" s="15"/>
      <c r="B162" s="15" t="s">
        <v>4695</v>
      </c>
      <c r="C162" s="15" t="s">
        <v>6500</v>
      </c>
      <c r="D162" s="15"/>
      <c r="E162" s="15" t="s">
        <v>3564</v>
      </c>
      <c r="F162" s="15" t="s">
        <v>2327</v>
      </c>
      <c r="G162" s="15" t="s">
        <v>10744</v>
      </c>
      <c r="H162" s="14" t="s">
        <v>965</v>
      </c>
      <c r="I162" s="15" t="s">
        <v>9408</v>
      </c>
      <c r="J162" s="15" t="s">
        <v>5699</v>
      </c>
      <c r="K162" s="14"/>
      <c r="M162" s="14"/>
      <c r="N162" s="14"/>
      <c r="O162" s="14"/>
      <c r="P162" s="14"/>
      <c r="Q162" s="1"/>
      <c r="R162" s="1"/>
    </row>
    <row r="163" spans="1:18">
      <c r="A163" s="15"/>
      <c r="B163" s="15" t="s">
        <v>4536</v>
      </c>
      <c r="C163" s="15" t="s">
        <v>2009</v>
      </c>
      <c r="D163" s="15"/>
      <c r="E163" s="15" t="s">
        <v>3495</v>
      </c>
      <c r="F163" s="15" t="s">
        <v>2009</v>
      </c>
      <c r="G163" s="15" t="s">
        <v>5579</v>
      </c>
      <c r="H163" s="14" t="s">
        <v>965</v>
      </c>
      <c r="I163" s="15" t="s">
        <v>9409</v>
      </c>
      <c r="J163" s="15" t="s">
        <v>5598</v>
      </c>
      <c r="K163" s="14"/>
      <c r="M163" s="14"/>
      <c r="N163" s="14"/>
      <c r="O163" s="14"/>
      <c r="P163" s="14"/>
      <c r="Q163" s="1"/>
      <c r="R163" s="1"/>
    </row>
    <row r="164" spans="1:18">
      <c r="A164" s="15"/>
      <c r="B164" s="15" t="s">
        <v>4549</v>
      </c>
      <c r="C164" s="15" t="s">
        <v>6433</v>
      </c>
      <c r="D164" s="15"/>
      <c r="E164" s="15" t="s">
        <v>3502</v>
      </c>
      <c r="F164" s="15" t="s">
        <v>2267</v>
      </c>
      <c r="G164" s="15" t="s">
        <v>5574</v>
      </c>
      <c r="H164" s="14" t="s">
        <v>965</v>
      </c>
      <c r="I164" s="15" t="s">
        <v>9410</v>
      </c>
      <c r="J164" s="15" t="s">
        <v>5637</v>
      </c>
      <c r="K164" s="14"/>
      <c r="M164" s="14"/>
      <c r="N164" s="14"/>
      <c r="O164" s="14"/>
      <c r="P164" s="14"/>
      <c r="Q164" s="1"/>
      <c r="R164" s="1"/>
    </row>
    <row r="165" spans="1:18">
      <c r="A165" s="15"/>
      <c r="B165" s="15" t="s">
        <v>4750</v>
      </c>
      <c r="C165" s="15" t="s">
        <v>6534</v>
      </c>
      <c r="D165" s="15"/>
      <c r="E165" s="15" t="s">
        <v>3597</v>
      </c>
      <c r="F165" s="15" t="s">
        <v>2386</v>
      </c>
      <c r="G165" s="15" t="s">
        <v>10742</v>
      </c>
      <c r="H165" s="14" t="s">
        <v>965</v>
      </c>
      <c r="I165" s="15" t="s">
        <v>9411</v>
      </c>
      <c r="J165" s="15" t="s">
        <v>5781</v>
      </c>
      <c r="K165" s="14"/>
      <c r="M165" s="14"/>
      <c r="N165" s="14"/>
      <c r="O165" s="14"/>
      <c r="P165" s="14"/>
      <c r="Q165" s="1"/>
      <c r="R165" s="1"/>
    </row>
    <row r="166" spans="1:18">
      <c r="A166" s="15"/>
      <c r="B166" s="15" t="s">
        <v>4827</v>
      </c>
      <c r="C166" s="15" t="s">
        <v>6576</v>
      </c>
      <c r="D166" s="15"/>
      <c r="E166" s="15" t="s">
        <v>6966</v>
      </c>
      <c r="F166" s="15" t="s">
        <v>2586</v>
      </c>
      <c r="G166" s="15"/>
      <c r="H166" s="14" t="s">
        <v>965</v>
      </c>
      <c r="I166" s="15" t="s">
        <v>9412</v>
      </c>
      <c r="J166" s="15" t="s">
        <v>6035</v>
      </c>
      <c r="K166" s="14"/>
      <c r="M166" s="14"/>
      <c r="N166" s="14"/>
      <c r="O166" s="14"/>
      <c r="P166" s="14"/>
      <c r="Q166" s="1"/>
      <c r="R166" s="1"/>
    </row>
    <row r="167" spans="1:18">
      <c r="A167" s="15"/>
      <c r="B167" s="15" t="s">
        <v>4596</v>
      </c>
      <c r="C167" s="15" t="s">
        <v>2013</v>
      </c>
      <c r="D167" s="15"/>
      <c r="E167" s="15" t="s">
        <v>3523</v>
      </c>
      <c r="F167" s="15" t="s">
        <v>2338</v>
      </c>
      <c r="G167" s="15" t="s">
        <v>10997</v>
      </c>
      <c r="H167" s="14" t="s">
        <v>965</v>
      </c>
      <c r="I167" s="15" t="s">
        <v>9413</v>
      </c>
      <c r="J167" s="15" t="s">
        <v>5712</v>
      </c>
      <c r="K167" s="14"/>
      <c r="M167" s="14"/>
      <c r="N167" s="14"/>
      <c r="O167" s="14"/>
      <c r="P167" s="14"/>
      <c r="Q167" s="1"/>
      <c r="R167" s="1"/>
    </row>
    <row r="168" spans="1:18">
      <c r="A168" s="15"/>
      <c r="B168" s="15" t="s">
        <v>4736</v>
      </c>
      <c r="C168" s="15" t="s">
        <v>6526</v>
      </c>
      <c r="D168" s="15"/>
      <c r="E168" s="15" t="s">
        <v>6942</v>
      </c>
      <c r="F168" s="15" t="s">
        <v>2607</v>
      </c>
      <c r="G168" s="15"/>
      <c r="H168" s="14" t="s">
        <v>1872</v>
      </c>
      <c r="I168" s="15" t="s">
        <v>9414</v>
      </c>
      <c r="J168" s="15" t="s">
        <v>6073</v>
      </c>
      <c r="K168" s="14"/>
      <c r="M168" s="14"/>
      <c r="N168" s="14"/>
      <c r="O168" s="14"/>
      <c r="P168" s="14"/>
      <c r="Q168" s="1"/>
      <c r="R168" s="1"/>
    </row>
    <row r="169" spans="1:18">
      <c r="A169" s="15"/>
      <c r="B169" s="15" t="s">
        <v>4632</v>
      </c>
      <c r="C169" s="15" t="s">
        <v>6470</v>
      </c>
      <c r="D169" s="15"/>
      <c r="E169" s="15" t="s">
        <v>6916</v>
      </c>
      <c r="F169" s="15" t="s">
        <v>2377</v>
      </c>
      <c r="G169" s="15"/>
      <c r="H169" s="14" t="s">
        <v>965</v>
      </c>
      <c r="I169" s="15" t="s">
        <v>9415</v>
      </c>
      <c r="J169" s="15" t="s">
        <v>5772</v>
      </c>
      <c r="K169" s="14"/>
      <c r="M169" s="14"/>
      <c r="N169" s="14"/>
      <c r="O169" s="14"/>
      <c r="P169" s="14"/>
      <c r="Q169" s="1"/>
      <c r="R169" s="1"/>
    </row>
    <row r="170" spans="1:18">
      <c r="A170" s="15"/>
      <c r="B170" s="15" t="s">
        <v>4739</v>
      </c>
      <c r="C170" s="15" t="s">
        <v>6527</v>
      </c>
      <c r="D170" s="15"/>
      <c r="E170" s="15" t="s">
        <v>3590</v>
      </c>
      <c r="F170" s="15" t="s">
        <v>2298</v>
      </c>
      <c r="G170" s="15" t="s">
        <v>10747</v>
      </c>
      <c r="H170" s="14" t="s">
        <v>965</v>
      </c>
      <c r="I170" s="15" t="s">
        <v>9416</v>
      </c>
      <c r="J170" s="15" t="s">
        <v>5732</v>
      </c>
      <c r="K170" s="14"/>
      <c r="M170" s="14"/>
      <c r="N170" s="14"/>
      <c r="O170" s="14"/>
      <c r="P170" s="14"/>
      <c r="Q170" s="1"/>
      <c r="R170" s="1"/>
    </row>
    <row r="171" spans="1:18">
      <c r="A171" s="15"/>
      <c r="B171" s="15" t="s">
        <v>4631</v>
      </c>
      <c r="C171" s="15" t="s">
        <v>6469</v>
      </c>
      <c r="D171" s="15"/>
      <c r="E171" s="15" t="s">
        <v>6915</v>
      </c>
      <c r="F171" s="15" t="s">
        <v>2449</v>
      </c>
      <c r="G171" s="15"/>
      <c r="H171" s="14" t="s">
        <v>1872</v>
      </c>
      <c r="I171" s="15" t="s">
        <v>9417</v>
      </c>
      <c r="J171" s="15" t="s">
        <v>5849</v>
      </c>
      <c r="K171" s="14"/>
      <c r="M171" s="14"/>
      <c r="N171" s="14"/>
      <c r="O171" s="14"/>
      <c r="P171" s="14"/>
      <c r="Q171" s="1"/>
      <c r="R171" s="1"/>
    </row>
    <row r="172" spans="1:18">
      <c r="A172" s="15"/>
      <c r="B172" s="15" t="s">
        <v>5114</v>
      </c>
      <c r="C172" s="15" t="s">
        <v>6706</v>
      </c>
      <c r="D172" s="15"/>
      <c r="E172" s="15" t="s">
        <v>3729</v>
      </c>
      <c r="F172" s="15" t="s">
        <v>2617</v>
      </c>
      <c r="G172" s="15" t="s">
        <v>11122</v>
      </c>
      <c r="H172" s="14" t="s">
        <v>1872</v>
      </c>
      <c r="I172" s="15" t="s">
        <v>9418</v>
      </c>
      <c r="J172" s="15" t="s">
        <v>6083</v>
      </c>
      <c r="K172" s="14"/>
      <c r="M172" s="14"/>
      <c r="N172" s="14"/>
      <c r="O172" s="14"/>
      <c r="P172" s="14"/>
      <c r="Q172" s="1"/>
      <c r="R172" s="1"/>
    </row>
    <row r="173" spans="1:18">
      <c r="A173" s="15"/>
      <c r="B173" s="15" t="s">
        <v>4589</v>
      </c>
      <c r="C173" s="15" t="s">
        <v>2007</v>
      </c>
      <c r="D173" s="15"/>
      <c r="E173" s="15" t="s">
        <v>3520</v>
      </c>
      <c r="F173" s="15" t="s">
        <v>2223</v>
      </c>
      <c r="G173" s="15" t="s">
        <v>5578</v>
      </c>
      <c r="H173" s="14" t="s">
        <v>1872</v>
      </c>
      <c r="I173" s="15" t="s">
        <v>9419</v>
      </c>
      <c r="J173" s="15" t="s">
        <v>5589</v>
      </c>
      <c r="K173" s="14"/>
      <c r="M173" s="14"/>
      <c r="N173" s="14"/>
      <c r="O173" s="14"/>
      <c r="P173" s="14"/>
      <c r="Q173" s="1"/>
      <c r="R173" s="1"/>
    </row>
    <row r="174" spans="1:18">
      <c r="A174" s="15"/>
      <c r="B174" s="15" t="s">
        <v>4999</v>
      </c>
      <c r="C174" s="15" t="s">
        <v>6678</v>
      </c>
      <c r="D174" s="15"/>
      <c r="E174" s="15" t="s">
        <v>7022</v>
      </c>
      <c r="F174" s="15" t="s">
        <v>2519</v>
      </c>
      <c r="G174" s="15"/>
      <c r="H174" s="14" t="s">
        <v>1872</v>
      </c>
      <c r="I174" s="15" t="s">
        <v>9420</v>
      </c>
      <c r="J174" s="15" t="s">
        <v>5941</v>
      </c>
      <c r="K174" s="14"/>
      <c r="M174" s="14"/>
      <c r="N174" s="14"/>
      <c r="O174" s="14"/>
      <c r="P174" s="14"/>
      <c r="Q174" s="1"/>
      <c r="R174" s="1"/>
    </row>
    <row r="175" spans="1:18">
      <c r="A175" s="15"/>
      <c r="B175" s="15" t="s">
        <v>4588</v>
      </c>
      <c r="C175" s="15" t="s">
        <v>6445</v>
      </c>
      <c r="D175" s="15"/>
      <c r="E175" s="15" t="s">
        <v>3519</v>
      </c>
      <c r="F175" s="15" t="s">
        <v>2224</v>
      </c>
      <c r="G175" s="15" t="s">
        <v>5577</v>
      </c>
      <c r="H175" s="14" t="s">
        <v>1872</v>
      </c>
      <c r="I175" s="15" t="s">
        <v>9421</v>
      </c>
      <c r="J175" s="15" t="s">
        <v>5590</v>
      </c>
      <c r="K175" s="14"/>
      <c r="M175" s="14"/>
      <c r="N175" s="14"/>
      <c r="O175" s="14"/>
      <c r="P175" s="14"/>
      <c r="Q175" s="1"/>
      <c r="R175" s="1"/>
    </row>
    <row r="176" spans="1:18">
      <c r="A176" s="15"/>
      <c r="B176" s="15" t="s">
        <v>4998</v>
      </c>
      <c r="C176" s="15" t="s">
        <v>6517</v>
      </c>
      <c r="D176" s="15"/>
      <c r="E176" s="15" t="s">
        <v>3584</v>
      </c>
      <c r="F176" s="15" t="s">
        <v>2411</v>
      </c>
      <c r="G176" s="15" t="s">
        <v>11117</v>
      </c>
      <c r="H176" s="14" t="s">
        <v>1872</v>
      </c>
      <c r="I176" s="15" t="s">
        <v>9422</v>
      </c>
      <c r="J176" s="15" t="s">
        <v>5807</v>
      </c>
      <c r="K176" s="14"/>
      <c r="M176" s="14"/>
      <c r="N176" s="14"/>
      <c r="O176" s="14"/>
      <c r="P176" s="14"/>
      <c r="Q176" s="1"/>
      <c r="R176" s="1"/>
    </row>
    <row r="177" spans="1:18">
      <c r="A177" s="15"/>
      <c r="B177" s="15" t="s">
        <v>4727</v>
      </c>
      <c r="C177" s="15" t="s">
        <v>6517</v>
      </c>
      <c r="D177" s="15"/>
      <c r="E177" s="15" t="s">
        <v>3584</v>
      </c>
      <c r="F177" s="15" t="s">
        <v>2411</v>
      </c>
      <c r="G177" s="15" t="s">
        <v>11117</v>
      </c>
      <c r="H177" s="14" t="s">
        <v>965</v>
      </c>
      <c r="I177" s="15" t="s">
        <v>9423</v>
      </c>
      <c r="J177" s="15" t="s">
        <v>5807</v>
      </c>
      <c r="K177" s="14"/>
      <c r="M177" s="14"/>
      <c r="N177" s="14"/>
      <c r="O177" s="14"/>
      <c r="P177" s="14"/>
      <c r="Q177" s="1"/>
      <c r="R177" s="1"/>
    </row>
    <row r="178" spans="1:18">
      <c r="A178" s="15"/>
      <c r="B178" s="15" t="s">
        <v>4708</v>
      </c>
      <c r="C178" s="15" t="s">
        <v>6509</v>
      </c>
      <c r="D178" s="15"/>
      <c r="E178" s="15" t="s">
        <v>3576</v>
      </c>
      <c r="F178" s="15" t="s">
        <v>2276</v>
      </c>
      <c r="G178" s="15" t="s">
        <v>11097</v>
      </c>
      <c r="H178" s="14" t="s">
        <v>965</v>
      </c>
      <c r="I178" s="15" t="s">
        <v>9424</v>
      </c>
      <c r="J178" s="15" t="s">
        <v>5645</v>
      </c>
      <c r="K178" s="14"/>
      <c r="M178" s="14"/>
      <c r="N178" s="14"/>
      <c r="O178" s="14"/>
      <c r="P178" s="14"/>
      <c r="Q178" s="1"/>
      <c r="R178" s="1"/>
    </row>
    <row r="179" spans="1:18">
      <c r="A179" s="15"/>
      <c r="B179" s="15" t="s">
        <v>4726</v>
      </c>
      <c r="C179" s="15" t="s">
        <v>6509</v>
      </c>
      <c r="D179" s="15"/>
      <c r="E179" s="15" t="s">
        <v>3576</v>
      </c>
      <c r="F179" s="15" t="s">
        <v>2276</v>
      </c>
      <c r="G179" s="15" t="s">
        <v>11097</v>
      </c>
      <c r="H179" s="14" t="s">
        <v>1872</v>
      </c>
      <c r="I179" s="15" t="s">
        <v>9425</v>
      </c>
      <c r="J179" s="15" t="s">
        <v>5645</v>
      </c>
      <c r="K179" s="14"/>
      <c r="M179" s="14"/>
      <c r="N179" s="14"/>
      <c r="O179" s="14"/>
      <c r="P179" s="14"/>
      <c r="Q179" s="1"/>
      <c r="R179" s="1"/>
    </row>
    <row r="180" spans="1:18">
      <c r="A180" s="15"/>
      <c r="B180" s="15" t="s">
        <v>4709</v>
      </c>
      <c r="C180" s="15" t="s">
        <v>6510</v>
      </c>
      <c r="D180" s="15"/>
      <c r="E180" s="15" t="s">
        <v>3577</v>
      </c>
      <c r="F180" s="15" t="s">
        <v>2284</v>
      </c>
      <c r="G180" s="15" t="s">
        <v>11169</v>
      </c>
      <c r="H180" s="14" t="s">
        <v>965</v>
      </c>
      <c r="I180" s="15" t="s">
        <v>9426</v>
      </c>
      <c r="J180" s="15" t="s">
        <v>5652</v>
      </c>
      <c r="K180" s="14"/>
      <c r="M180" s="14"/>
      <c r="N180" s="14"/>
      <c r="O180" s="14"/>
      <c r="P180" s="14"/>
      <c r="Q180" s="1"/>
      <c r="R180" s="1"/>
    </row>
    <row r="181" spans="1:18">
      <c r="A181" s="15"/>
      <c r="B181" s="15" t="s">
        <v>4534</v>
      </c>
      <c r="C181" s="15" t="s">
        <v>6422</v>
      </c>
      <c r="D181" s="15"/>
      <c r="E181" s="15" t="s">
        <v>7181</v>
      </c>
      <c r="F181" s="15" t="s">
        <v>2488</v>
      </c>
      <c r="G181" s="15"/>
      <c r="H181" s="14" t="s">
        <v>965</v>
      </c>
      <c r="I181" s="15" t="s">
        <v>9427</v>
      </c>
      <c r="J181" s="15" t="s">
        <v>5901</v>
      </c>
      <c r="K181" s="14"/>
      <c r="M181" s="14"/>
      <c r="N181" s="14"/>
      <c r="O181" s="14"/>
      <c r="P181" s="14"/>
      <c r="Q181" s="1"/>
      <c r="R181" s="1"/>
    </row>
    <row r="182" spans="1:18">
      <c r="A182" s="15"/>
      <c r="B182" s="15" t="s">
        <v>4725</v>
      </c>
      <c r="C182" s="15" t="s">
        <v>6465</v>
      </c>
      <c r="D182" s="15"/>
      <c r="E182" s="15" t="s">
        <v>3543</v>
      </c>
      <c r="F182" s="15" t="s">
        <v>2409</v>
      </c>
      <c r="G182" s="15" t="s">
        <v>11086</v>
      </c>
      <c r="H182" s="14" t="s">
        <v>965</v>
      </c>
      <c r="I182" s="15" t="s">
        <v>9428</v>
      </c>
      <c r="J182" s="15" t="s">
        <v>5922</v>
      </c>
      <c r="K182" s="14"/>
      <c r="M182" s="14"/>
      <c r="N182" s="14"/>
      <c r="O182" s="14"/>
      <c r="P182" s="14"/>
      <c r="Q182" s="1"/>
      <c r="R182" s="1"/>
    </row>
    <row r="183" spans="1:18">
      <c r="A183" s="15"/>
      <c r="B183" s="15" t="s">
        <v>4624</v>
      </c>
      <c r="C183" s="15" t="s">
        <v>6465</v>
      </c>
      <c r="D183" s="15"/>
      <c r="E183" s="15" t="s">
        <v>3543</v>
      </c>
      <c r="F183" s="15" t="s">
        <v>2409</v>
      </c>
      <c r="G183" s="15" t="s">
        <v>11086</v>
      </c>
      <c r="H183" s="14" t="s">
        <v>1872</v>
      </c>
      <c r="I183" s="15" t="s">
        <v>9429</v>
      </c>
      <c r="J183" s="15" t="s">
        <v>5922</v>
      </c>
      <c r="K183" s="14"/>
      <c r="M183" s="14"/>
      <c r="N183" s="14"/>
      <c r="O183" s="14"/>
      <c r="P183" s="14"/>
      <c r="Q183" s="1"/>
    </row>
    <row r="184" spans="1:18">
      <c r="A184" s="15"/>
      <c r="B184" s="15" t="s">
        <v>4623</v>
      </c>
      <c r="C184" s="15" t="s">
        <v>6464</v>
      </c>
      <c r="D184" s="15"/>
      <c r="E184" s="15" t="s">
        <v>6913</v>
      </c>
      <c r="F184" s="15" t="s">
        <v>2593</v>
      </c>
      <c r="G184" s="15"/>
      <c r="H184" s="14" t="s">
        <v>965</v>
      </c>
      <c r="I184" s="15" t="s">
        <v>9430</v>
      </c>
      <c r="J184" s="15" t="s">
        <v>6044</v>
      </c>
      <c r="K184" s="14"/>
      <c r="M184" s="14"/>
      <c r="N184" s="14"/>
      <c r="O184" s="14"/>
      <c r="P184" s="14"/>
      <c r="Q184" s="1"/>
      <c r="R184" s="1"/>
    </row>
    <row r="185" spans="1:18">
      <c r="A185" s="15"/>
      <c r="B185" s="15" t="s">
        <v>4867</v>
      </c>
      <c r="C185" s="15" t="s">
        <v>6526</v>
      </c>
      <c r="D185" s="15"/>
      <c r="E185" s="15" t="s">
        <v>6942</v>
      </c>
      <c r="F185" s="15" t="s">
        <v>2607</v>
      </c>
      <c r="G185" s="15"/>
      <c r="H185" s="14" t="s">
        <v>965</v>
      </c>
      <c r="I185" s="15" t="s">
        <v>9431</v>
      </c>
      <c r="J185" s="15" t="s">
        <v>6073</v>
      </c>
      <c r="K185" s="14"/>
      <c r="M185" s="14"/>
      <c r="N185" s="14"/>
      <c r="O185" s="14"/>
      <c r="P185" s="14"/>
      <c r="Q185" s="1"/>
      <c r="R185" s="1"/>
    </row>
    <row r="186" spans="1:18">
      <c r="A186" s="15"/>
      <c r="B186" s="15" t="s">
        <v>4866</v>
      </c>
      <c r="C186" s="15" t="s">
        <v>6602</v>
      </c>
      <c r="D186" s="15"/>
      <c r="E186" s="15" t="s">
        <v>3660</v>
      </c>
      <c r="F186" s="15" t="s">
        <v>2325</v>
      </c>
      <c r="G186" s="15" t="s">
        <v>11099</v>
      </c>
      <c r="H186" s="14" t="s">
        <v>965</v>
      </c>
      <c r="I186" s="15" t="s">
        <v>9432</v>
      </c>
      <c r="J186" s="15" t="s">
        <v>5697</v>
      </c>
      <c r="K186" s="14"/>
      <c r="M186" s="14"/>
      <c r="N186" s="14"/>
      <c r="O186" s="14"/>
      <c r="P186" s="14"/>
      <c r="Q186" s="1"/>
      <c r="R186" s="1"/>
    </row>
    <row r="187" spans="1:18">
      <c r="A187" s="15"/>
      <c r="B187" s="15" t="s">
        <v>4868</v>
      </c>
      <c r="C187" s="15" t="s">
        <v>6602</v>
      </c>
      <c r="D187" s="15"/>
      <c r="E187" s="15" t="s">
        <v>3660</v>
      </c>
      <c r="F187" s="15" t="s">
        <v>2325</v>
      </c>
      <c r="G187" s="15" t="s">
        <v>11099</v>
      </c>
      <c r="H187" s="14" t="s">
        <v>1872</v>
      </c>
      <c r="I187" s="15" t="s">
        <v>9433</v>
      </c>
      <c r="J187" s="15" t="s">
        <v>5697</v>
      </c>
      <c r="K187" s="14"/>
      <c r="M187" s="14"/>
      <c r="N187" s="14"/>
      <c r="O187" s="14"/>
      <c r="P187" s="14"/>
      <c r="Q187" s="1"/>
      <c r="R187" s="1"/>
    </row>
    <row r="188" spans="1:18">
      <c r="A188" s="15"/>
      <c r="B188" s="15" t="s">
        <v>4728</v>
      </c>
      <c r="C188" s="15" t="s">
        <v>6518</v>
      </c>
      <c r="D188" s="15"/>
      <c r="E188" s="15" t="s">
        <v>3585</v>
      </c>
      <c r="F188" s="15" t="s">
        <v>2316</v>
      </c>
      <c r="G188" s="15" t="s">
        <v>11141</v>
      </c>
      <c r="H188" s="14" t="s">
        <v>965</v>
      </c>
      <c r="I188" s="15" t="s">
        <v>9434</v>
      </c>
      <c r="J188" s="15" t="s">
        <v>5686</v>
      </c>
      <c r="K188" s="14"/>
      <c r="M188" s="14"/>
      <c r="N188" s="14"/>
      <c r="O188" s="14"/>
      <c r="P188" s="14"/>
      <c r="Q188" s="1"/>
      <c r="R188" s="1"/>
    </row>
    <row r="189" spans="1:18">
      <c r="A189" s="15"/>
      <c r="B189" s="15" t="s">
        <v>11792</v>
      </c>
      <c r="C189" s="15" t="s">
        <v>11793</v>
      </c>
      <c r="D189" s="15"/>
      <c r="E189" s="15" t="s">
        <v>11815</v>
      </c>
      <c r="F189" s="15" t="s">
        <v>2409</v>
      </c>
      <c r="G189" s="15" t="s">
        <v>11817</v>
      </c>
      <c r="H189" s="14" t="s">
        <v>965</v>
      </c>
      <c r="I189" s="15" t="s">
        <v>9435</v>
      </c>
      <c r="J189" s="15" t="s">
        <v>11807</v>
      </c>
      <c r="K189" s="14"/>
      <c r="M189" s="14"/>
      <c r="N189" s="14"/>
      <c r="O189" s="14"/>
      <c r="P189" s="14"/>
      <c r="Q189" s="1"/>
      <c r="R189" s="1"/>
    </row>
    <row r="190" spans="1:18">
      <c r="A190" s="15"/>
      <c r="B190" s="15" t="s">
        <v>11794</v>
      </c>
      <c r="C190" s="15" t="s">
        <v>11795</v>
      </c>
      <c r="D190" s="15"/>
      <c r="E190" s="15" t="s">
        <v>11814</v>
      </c>
      <c r="F190" s="15" t="s">
        <v>2543</v>
      </c>
      <c r="G190" s="15" t="s">
        <v>11816</v>
      </c>
      <c r="H190" s="14" t="s">
        <v>965</v>
      </c>
      <c r="I190" s="15" t="s">
        <v>9436</v>
      </c>
      <c r="J190" s="15" t="s">
        <v>11809</v>
      </c>
      <c r="K190" s="14"/>
      <c r="M190" s="14"/>
      <c r="N190" s="14"/>
      <c r="O190" s="14"/>
      <c r="P190" s="14"/>
      <c r="Q190" s="1"/>
      <c r="R190" s="1"/>
    </row>
    <row r="191" spans="1:18">
      <c r="A191" s="15"/>
      <c r="B191" s="15" t="s">
        <v>11796</v>
      </c>
      <c r="C191" s="15" t="s">
        <v>11797</v>
      </c>
      <c r="D191" s="15"/>
      <c r="E191" s="15" t="s">
        <v>11818</v>
      </c>
      <c r="F191" s="15" t="s">
        <v>11808</v>
      </c>
      <c r="G191" s="15"/>
      <c r="H191" s="14" t="s">
        <v>965</v>
      </c>
      <c r="I191" s="15" t="s">
        <v>9437</v>
      </c>
      <c r="J191" s="15" t="s">
        <v>11813</v>
      </c>
      <c r="K191" s="14"/>
      <c r="M191" s="14"/>
      <c r="N191" s="14"/>
      <c r="O191" s="14"/>
      <c r="P191" s="14"/>
      <c r="Q191" s="1"/>
      <c r="R191" s="1"/>
    </row>
    <row r="192" spans="1:18">
      <c r="A192" s="15"/>
      <c r="B192" s="15" t="s">
        <v>11798</v>
      </c>
      <c r="C192" s="15" t="s">
        <v>11799</v>
      </c>
      <c r="D192" s="15"/>
      <c r="E192" s="15" t="s">
        <v>11819</v>
      </c>
      <c r="F192" s="15" t="s">
        <v>11806</v>
      </c>
      <c r="G192" s="15"/>
      <c r="H192" s="14" t="s">
        <v>965</v>
      </c>
      <c r="I192" s="15" t="s">
        <v>9438</v>
      </c>
      <c r="J192" s="15" t="s">
        <v>11812</v>
      </c>
      <c r="K192" s="14"/>
      <c r="M192" s="14"/>
      <c r="N192" s="14"/>
      <c r="O192" s="14"/>
      <c r="P192" s="14"/>
      <c r="Q192" s="1"/>
      <c r="R192" s="1"/>
    </row>
    <row r="193" spans="1:18">
      <c r="A193" s="15"/>
      <c r="B193" s="15" t="s">
        <v>11482</v>
      </c>
      <c r="C193" s="15" t="s">
        <v>11483</v>
      </c>
      <c r="D193" s="15"/>
      <c r="E193" s="15" t="s">
        <v>3763</v>
      </c>
      <c r="F193" s="15" t="s">
        <v>2616</v>
      </c>
      <c r="G193" s="15" t="s">
        <v>10995</v>
      </c>
      <c r="H193" s="14" t="s">
        <v>1872</v>
      </c>
      <c r="I193" s="15" t="s">
        <v>9439</v>
      </c>
      <c r="J193" s="15" t="s">
        <v>6075</v>
      </c>
      <c r="K193" s="14"/>
      <c r="M193" s="14"/>
      <c r="N193" s="14"/>
      <c r="O193" s="14"/>
      <c r="P193" s="14"/>
      <c r="Q193" s="1"/>
      <c r="R193" s="1"/>
    </row>
    <row r="194" spans="1:18">
      <c r="A194" s="15"/>
      <c r="B194" s="15" t="s">
        <v>11484</v>
      </c>
      <c r="C194" s="15" t="s">
        <v>6654</v>
      </c>
      <c r="D194" s="15"/>
      <c r="E194" s="15" t="s">
        <v>7005</v>
      </c>
      <c r="F194" s="15" t="s">
        <v>2520</v>
      </c>
      <c r="G194" s="15"/>
      <c r="H194" s="14" t="s">
        <v>1872</v>
      </c>
      <c r="I194" s="15" t="s">
        <v>9440</v>
      </c>
      <c r="J194" s="15" t="s">
        <v>6183</v>
      </c>
      <c r="K194" s="14"/>
      <c r="M194" s="14"/>
      <c r="N194" s="14"/>
      <c r="O194" s="14"/>
      <c r="P194" s="14"/>
      <c r="Q194" s="1"/>
      <c r="R194" s="1"/>
    </row>
    <row r="195" spans="1:18">
      <c r="A195" s="15"/>
      <c r="B195" s="15" t="s">
        <v>10859</v>
      </c>
      <c r="C195" s="15" t="s">
        <v>6654</v>
      </c>
      <c r="D195" s="15"/>
      <c r="E195" s="15" t="s">
        <v>7005</v>
      </c>
      <c r="F195" s="15" t="s">
        <v>2520</v>
      </c>
      <c r="G195" s="15"/>
      <c r="H195" s="14" t="s">
        <v>965</v>
      </c>
      <c r="I195" s="15" t="s">
        <v>9441</v>
      </c>
      <c r="J195" s="15" t="s">
        <v>6183</v>
      </c>
      <c r="K195" s="14"/>
      <c r="M195" s="14"/>
      <c r="N195" s="14"/>
      <c r="O195" s="14"/>
      <c r="P195" s="14"/>
    </row>
    <row r="196" spans="1:18">
      <c r="A196" s="15"/>
      <c r="B196" s="15" t="s">
        <v>10860</v>
      </c>
      <c r="C196" s="15" t="s">
        <v>2125</v>
      </c>
      <c r="D196" s="15"/>
      <c r="E196" s="15" t="s">
        <v>7006</v>
      </c>
      <c r="F196" s="15" t="s">
        <v>2680</v>
      </c>
      <c r="G196" s="15"/>
      <c r="H196" s="14" t="s">
        <v>965</v>
      </c>
      <c r="I196" s="15" t="s">
        <v>9442</v>
      </c>
      <c r="J196" s="15" t="s">
        <v>6173</v>
      </c>
      <c r="K196" s="14"/>
      <c r="M196" s="14"/>
      <c r="N196" s="14"/>
      <c r="O196" s="14"/>
      <c r="P196" s="14"/>
    </row>
    <row r="197" spans="1:18">
      <c r="A197" s="15"/>
      <c r="B197" s="15" t="s">
        <v>4957</v>
      </c>
      <c r="C197" s="15" t="s">
        <v>6653</v>
      </c>
      <c r="D197" s="15"/>
      <c r="E197" s="15" t="s">
        <v>3697</v>
      </c>
      <c r="F197" s="15" t="s">
        <v>2373</v>
      </c>
      <c r="G197" s="15" t="s">
        <v>10921</v>
      </c>
      <c r="H197" s="14" t="s">
        <v>965</v>
      </c>
      <c r="I197" s="15" t="s">
        <v>9443</v>
      </c>
      <c r="J197" s="15" t="s">
        <v>5767</v>
      </c>
      <c r="K197" s="14"/>
      <c r="M197" s="14"/>
      <c r="N197" s="14"/>
      <c r="O197" s="14"/>
      <c r="P197" s="14"/>
    </row>
    <row r="198" spans="1:18">
      <c r="A198" s="15"/>
      <c r="B198" s="15" t="s">
        <v>4956</v>
      </c>
      <c r="C198" s="15" t="s">
        <v>6656</v>
      </c>
      <c r="D198" s="15"/>
      <c r="E198" s="15" t="s">
        <v>7008</v>
      </c>
      <c r="F198" s="15" t="s">
        <v>2481</v>
      </c>
      <c r="G198" s="15"/>
      <c r="H198" s="14" t="s">
        <v>965</v>
      </c>
      <c r="I198" s="15" t="s">
        <v>9444</v>
      </c>
      <c r="J198" s="15" t="s">
        <v>5891</v>
      </c>
      <c r="K198" s="14"/>
      <c r="M198" s="14"/>
      <c r="N198" s="14"/>
      <c r="O198" s="14"/>
      <c r="P198" s="14"/>
      <c r="Q198" s="1"/>
      <c r="R198" s="1"/>
    </row>
    <row r="199" spans="1:18">
      <c r="A199" s="15"/>
      <c r="B199" s="15" t="s">
        <v>5085</v>
      </c>
      <c r="C199" s="15" t="s">
        <v>6730</v>
      </c>
      <c r="D199" s="15"/>
      <c r="E199" s="15" t="s">
        <v>7051</v>
      </c>
      <c r="F199" s="15" t="s">
        <v>2685</v>
      </c>
      <c r="G199" s="15"/>
      <c r="H199" s="14" t="s">
        <v>965</v>
      </c>
      <c r="I199" s="15" t="s">
        <v>9445</v>
      </c>
      <c r="J199" s="15" t="s">
        <v>6179</v>
      </c>
      <c r="K199" s="14"/>
      <c r="M199" s="14"/>
      <c r="N199" s="14"/>
      <c r="O199" s="14"/>
      <c r="P199" s="14"/>
      <c r="Q199" s="1"/>
      <c r="R199" s="1"/>
    </row>
    <row r="200" spans="1:18">
      <c r="A200" s="15"/>
      <c r="B200" s="15" t="s">
        <v>5250</v>
      </c>
      <c r="C200" s="15" t="s">
        <v>6792</v>
      </c>
      <c r="D200" s="15"/>
      <c r="E200" s="15" t="s">
        <v>6363</v>
      </c>
      <c r="F200" s="15" t="s">
        <v>2323</v>
      </c>
      <c r="G200" s="15"/>
      <c r="H200" s="14" t="s">
        <v>965</v>
      </c>
      <c r="I200" s="15" t="s">
        <v>9446</v>
      </c>
      <c r="J200" s="15" t="s">
        <v>6239</v>
      </c>
      <c r="K200" s="14"/>
      <c r="M200" s="14"/>
      <c r="N200" s="14"/>
      <c r="O200" s="14"/>
      <c r="P200" s="14"/>
      <c r="Q200" s="1"/>
      <c r="R200" s="1"/>
    </row>
    <row r="201" spans="1:18">
      <c r="A201" s="15"/>
      <c r="B201" s="15" t="s">
        <v>5249</v>
      </c>
      <c r="C201" s="15" t="s">
        <v>6791</v>
      </c>
      <c r="D201" s="15"/>
      <c r="E201" s="15" t="s">
        <v>6362</v>
      </c>
      <c r="F201" s="15" t="s">
        <v>2681</v>
      </c>
      <c r="G201" s="15"/>
      <c r="H201" s="14" t="s">
        <v>965</v>
      </c>
      <c r="I201" s="15" t="s">
        <v>9447</v>
      </c>
      <c r="J201" s="15" t="s">
        <v>6174</v>
      </c>
      <c r="K201" s="14"/>
      <c r="M201" s="14"/>
      <c r="N201" s="14"/>
      <c r="O201" s="14"/>
      <c r="P201" s="14"/>
      <c r="Q201" s="1"/>
      <c r="R201" s="1"/>
    </row>
    <row r="202" spans="1:18">
      <c r="A202" s="15"/>
      <c r="B202" s="15" t="s">
        <v>5005</v>
      </c>
      <c r="C202" s="15" t="s">
        <v>6680</v>
      </c>
      <c r="D202" s="15"/>
      <c r="E202" s="15" t="s">
        <v>3718</v>
      </c>
      <c r="F202" s="15" t="s">
        <v>2578</v>
      </c>
      <c r="G202" s="15" t="s">
        <v>11076</v>
      </c>
      <c r="H202" s="14" t="s">
        <v>965</v>
      </c>
      <c r="I202" s="15" t="s">
        <v>9448</v>
      </c>
      <c r="J202" s="15" t="s">
        <v>6080</v>
      </c>
      <c r="K202" s="14"/>
      <c r="M202" s="14"/>
      <c r="N202" s="14"/>
      <c r="O202" s="14"/>
      <c r="P202" s="14"/>
      <c r="Q202" s="1"/>
      <c r="R202" s="1"/>
    </row>
    <row r="203" spans="1:18">
      <c r="A203" s="15"/>
      <c r="B203" s="15" t="s">
        <v>4741</v>
      </c>
      <c r="C203" s="15" t="s">
        <v>6528</v>
      </c>
      <c r="D203" s="15"/>
      <c r="E203" s="15" t="s">
        <v>3591</v>
      </c>
      <c r="F203" s="15" t="s">
        <v>2417</v>
      </c>
      <c r="G203" s="15" t="s">
        <v>11100</v>
      </c>
      <c r="H203" s="14" t="s">
        <v>965</v>
      </c>
      <c r="I203" s="15" t="s">
        <v>9449</v>
      </c>
      <c r="J203" s="15" t="s">
        <v>5813</v>
      </c>
      <c r="K203" s="14"/>
      <c r="M203" s="14"/>
      <c r="N203" s="14"/>
      <c r="O203" s="14"/>
      <c r="P203" s="14"/>
      <c r="Q203" s="1"/>
      <c r="R203" s="1"/>
    </row>
    <row r="204" spans="1:18">
      <c r="A204" s="15"/>
      <c r="B204" s="15" t="s">
        <v>4742</v>
      </c>
      <c r="C204" s="15" t="s">
        <v>6529</v>
      </c>
      <c r="D204" s="15"/>
      <c r="E204" s="15" t="s">
        <v>3592</v>
      </c>
      <c r="F204" s="15" t="s">
        <v>2256</v>
      </c>
      <c r="G204" s="15" t="s">
        <v>11095</v>
      </c>
      <c r="H204" s="14" t="s">
        <v>965</v>
      </c>
      <c r="I204" s="15" t="s">
        <v>9450</v>
      </c>
      <c r="J204" s="15" t="s">
        <v>5625</v>
      </c>
      <c r="K204" s="14"/>
      <c r="M204" s="14"/>
      <c r="N204" s="14"/>
      <c r="O204" s="14"/>
      <c r="P204" s="14"/>
      <c r="Q204" s="1"/>
      <c r="R204" s="1"/>
    </row>
    <row r="205" spans="1:18">
      <c r="A205" s="15"/>
      <c r="B205" s="15" t="s">
        <v>10866</v>
      </c>
      <c r="C205" s="15" t="s">
        <v>2131</v>
      </c>
      <c r="E205" s="15" t="s">
        <v>3698</v>
      </c>
      <c r="F205" s="15" t="s">
        <v>2437</v>
      </c>
      <c r="G205" s="15" t="s">
        <v>11055</v>
      </c>
      <c r="H205" s="14" t="s">
        <v>965</v>
      </c>
      <c r="I205" s="15" t="s">
        <v>9451</v>
      </c>
      <c r="J205" s="15" t="s">
        <v>5832</v>
      </c>
      <c r="K205" s="14"/>
      <c r="M205" s="14"/>
      <c r="N205" s="14"/>
      <c r="O205" s="14"/>
      <c r="P205" s="14"/>
      <c r="Q205" s="1"/>
      <c r="R205" s="1"/>
    </row>
    <row r="206" spans="1:18">
      <c r="A206" s="15"/>
      <c r="B206" s="15" t="s">
        <v>10854</v>
      </c>
      <c r="C206" s="15" t="s">
        <v>6493</v>
      </c>
      <c r="D206" s="15"/>
      <c r="E206" s="15" t="s">
        <v>3647</v>
      </c>
      <c r="F206" s="15" t="s">
        <v>2472</v>
      </c>
      <c r="G206" s="15" t="s">
        <v>11003</v>
      </c>
      <c r="H206" s="14" t="s">
        <v>965</v>
      </c>
      <c r="I206" s="15" t="s">
        <v>9452</v>
      </c>
      <c r="J206" s="15" t="s">
        <v>5879</v>
      </c>
      <c r="K206" s="14"/>
      <c r="M206" s="14"/>
      <c r="N206" s="14"/>
      <c r="O206" s="14"/>
      <c r="P206" s="14"/>
      <c r="Q206" s="1"/>
      <c r="R206" s="1"/>
    </row>
    <row r="207" spans="1:18">
      <c r="A207" s="15"/>
      <c r="B207" s="15" t="s">
        <v>11800</v>
      </c>
      <c r="C207" s="15" t="s">
        <v>6659</v>
      </c>
      <c r="D207" s="15"/>
      <c r="E207" s="15" t="s">
        <v>7011</v>
      </c>
      <c r="F207" s="15" t="s">
        <v>2504</v>
      </c>
      <c r="G207" s="15"/>
      <c r="H207" s="14" t="s">
        <v>965</v>
      </c>
      <c r="I207" s="15" t="s">
        <v>9453</v>
      </c>
      <c r="J207" s="15" t="s">
        <v>5920</v>
      </c>
      <c r="K207" s="14"/>
      <c r="M207" s="14"/>
      <c r="N207" s="14"/>
      <c r="O207" s="14"/>
      <c r="P207" s="14"/>
      <c r="Q207" s="1"/>
      <c r="R207" s="1"/>
    </row>
    <row r="208" spans="1:18">
      <c r="A208" s="15"/>
      <c r="B208" s="15" t="s">
        <v>5018</v>
      </c>
      <c r="C208" s="15" t="s">
        <v>2126</v>
      </c>
      <c r="D208" s="15"/>
      <c r="E208" s="15" t="s">
        <v>7027</v>
      </c>
      <c r="F208" s="15" t="s">
        <v>2507</v>
      </c>
      <c r="G208" s="15"/>
      <c r="H208" s="14" t="s">
        <v>965</v>
      </c>
      <c r="I208" s="15" t="s">
        <v>9454</v>
      </c>
      <c r="J208" s="15" t="s">
        <v>5926</v>
      </c>
      <c r="K208" s="14"/>
      <c r="M208" s="14"/>
      <c r="N208" s="14"/>
      <c r="O208" s="14"/>
      <c r="P208" s="14"/>
      <c r="Q208" s="1"/>
      <c r="R208" s="1"/>
    </row>
    <row r="209" spans="1:18">
      <c r="A209" s="15"/>
      <c r="B209" s="15" t="s">
        <v>11410</v>
      </c>
      <c r="C209" s="15" t="s">
        <v>11411</v>
      </c>
      <c r="D209" s="15"/>
      <c r="E209" s="15" t="s">
        <v>11454</v>
      </c>
      <c r="F209" s="15" t="s">
        <v>11432</v>
      </c>
      <c r="G209" s="15"/>
      <c r="H209" s="14" t="s">
        <v>965</v>
      </c>
      <c r="I209" s="15" t="s">
        <v>9455</v>
      </c>
      <c r="J209" s="15" t="s">
        <v>11431</v>
      </c>
      <c r="K209" s="14"/>
      <c r="M209" s="14"/>
      <c r="N209" s="14"/>
      <c r="O209" s="14"/>
      <c r="P209" s="14"/>
      <c r="Q209" s="1"/>
      <c r="R209" s="1"/>
    </row>
    <row r="210" spans="1:18">
      <c r="A210" s="15"/>
      <c r="B210" s="15" t="s">
        <v>11412</v>
      </c>
      <c r="C210" s="15" t="s">
        <v>11334</v>
      </c>
      <c r="D210" s="15"/>
      <c r="E210" s="15" t="s">
        <v>11455</v>
      </c>
      <c r="F210" s="15" t="s">
        <v>11434</v>
      </c>
      <c r="G210" s="15"/>
      <c r="H210" s="14" t="s">
        <v>965</v>
      </c>
      <c r="I210" s="15" t="s">
        <v>9456</v>
      </c>
      <c r="J210" s="15" t="s">
        <v>11433</v>
      </c>
      <c r="K210" s="14"/>
      <c r="M210" s="14"/>
      <c r="N210" s="14"/>
      <c r="O210" s="14"/>
      <c r="P210" s="14"/>
      <c r="Q210" s="1"/>
      <c r="R210" s="1"/>
    </row>
    <row r="211" spans="1:18">
      <c r="A211" s="15"/>
      <c r="B211" s="15" t="s">
        <v>4659</v>
      </c>
      <c r="C211" s="15" t="s">
        <v>6482</v>
      </c>
      <c r="D211" s="15"/>
      <c r="E211" s="15" t="s">
        <v>3551</v>
      </c>
      <c r="F211" s="15" t="s">
        <v>2247</v>
      </c>
      <c r="G211" s="15" t="s">
        <v>11060</v>
      </c>
      <c r="H211" s="14" t="s">
        <v>965</v>
      </c>
      <c r="I211" s="15" t="s">
        <v>9457</v>
      </c>
      <c r="J211" s="15" t="s">
        <v>5617</v>
      </c>
      <c r="K211" s="14"/>
      <c r="M211" s="14"/>
      <c r="N211" s="14"/>
      <c r="O211" s="14"/>
      <c r="P211" s="14"/>
      <c r="Q211" s="1"/>
      <c r="R211" s="1"/>
    </row>
    <row r="212" spans="1:18">
      <c r="A212" s="15"/>
      <c r="B212" s="15" t="s">
        <v>5115</v>
      </c>
      <c r="C212" s="15" t="s">
        <v>2127</v>
      </c>
      <c r="D212" s="15"/>
      <c r="E212" s="15" t="s">
        <v>7060</v>
      </c>
      <c r="F212" s="15" t="s">
        <v>2491</v>
      </c>
      <c r="G212" s="15"/>
      <c r="H212" s="14" t="s">
        <v>965</v>
      </c>
      <c r="I212" s="15" t="s">
        <v>9458</v>
      </c>
      <c r="J212" s="15" t="s">
        <v>6066</v>
      </c>
      <c r="K212" s="14"/>
      <c r="M212" s="14"/>
      <c r="N212" s="14"/>
      <c r="O212" s="14"/>
      <c r="P212" s="14"/>
      <c r="Q212" s="1"/>
      <c r="R212" s="1"/>
    </row>
    <row r="213" spans="1:18">
      <c r="A213" s="15"/>
      <c r="B213" s="15" t="s">
        <v>5204</v>
      </c>
      <c r="C213" s="15" t="s">
        <v>6764</v>
      </c>
      <c r="D213" s="15"/>
      <c r="E213" s="15" t="s">
        <v>6352</v>
      </c>
      <c r="F213" s="15" t="s">
        <v>2553</v>
      </c>
      <c r="G213" s="15"/>
      <c r="H213" s="14" t="s">
        <v>965</v>
      </c>
      <c r="I213" s="15" t="s">
        <v>9459</v>
      </c>
      <c r="J213" s="15" t="s">
        <v>5994</v>
      </c>
      <c r="K213" s="14"/>
      <c r="M213" s="14"/>
      <c r="N213" s="14"/>
      <c r="O213" s="14"/>
      <c r="P213" s="14"/>
      <c r="Q213" s="1"/>
      <c r="R213" s="1"/>
    </row>
    <row r="214" spans="1:18">
      <c r="A214" s="15"/>
      <c r="B214" s="15" t="s">
        <v>4603</v>
      </c>
      <c r="C214" s="15" t="s">
        <v>6450</v>
      </c>
      <c r="D214" s="15"/>
      <c r="E214" s="15" t="s">
        <v>3529</v>
      </c>
      <c r="F214" s="15" t="s">
        <v>2233</v>
      </c>
      <c r="G214" s="15" t="s">
        <v>11145</v>
      </c>
      <c r="H214" s="14" t="s">
        <v>965</v>
      </c>
      <c r="I214" s="15" t="s">
        <v>9460</v>
      </c>
      <c r="J214" s="15" t="s">
        <v>5602</v>
      </c>
      <c r="K214" s="14"/>
      <c r="M214" s="14"/>
      <c r="N214" s="14"/>
      <c r="O214" s="14"/>
      <c r="P214" s="14"/>
      <c r="Q214" s="1"/>
      <c r="R214" s="1"/>
    </row>
    <row r="215" spans="1:18">
      <c r="A215" s="15"/>
      <c r="B215" s="15" t="s">
        <v>5205</v>
      </c>
      <c r="C215" s="15" t="s">
        <v>2128</v>
      </c>
      <c r="D215" s="15"/>
      <c r="E215" s="15" t="s">
        <v>6353</v>
      </c>
      <c r="F215" s="15" t="s">
        <v>2608</v>
      </c>
      <c r="G215" s="15"/>
      <c r="H215" s="14" t="s">
        <v>965</v>
      </c>
      <c r="I215" s="15" t="s">
        <v>9461</v>
      </c>
      <c r="J215" s="15" t="s">
        <v>6175</v>
      </c>
      <c r="K215" s="14"/>
      <c r="M215" s="14"/>
      <c r="N215" s="14"/>
      <c r="O215" s="14"/>
      <c r="P215" s="14"/>
      <c r="Q215" s="1"/>
      <c r="R215" s="1"/>
    </row>
    <row r="216" spans="1:18">
      <c r="A216" s="15"/>
      <c r="B216" s="15" t="s">
        <v>4609</v>
      </c>
      <c r="C216" s="15" t="s">
        <v>6454</v>
      </c>
      <c r="D216" s="15"/>
      <c r="E216" s="15" t="s">
        <v>3536</v>
      </c>
      <c r="F216" s="15" t="s">
        <v>2235</v>
      </c>
      <c r="G216" s="15" t="s">
        <v>11144</v>
      </c>
      <c r="H216" s="14" t="s">
        <v>965</v>
      </c>
      <c r="I216" s="15" t="s">
        <v>9462</v>
      </c>
      <c r="J216" s="15" t="s">
        <v>5604</v>
      </c>
      <c r="K216" s="14"/>
      <c r="M216" s="14"/>
      <c r="N216" s="14"/>
      <c r="O216" s="14"/>
      <c r="P216" s="14"/>
      <c r="Q216" s="1"/>
      <c r="R216" s="1"/>
    </row>
    <row r="217" spans="1:18">
      <c r="A217" s="15"/>
      <c r="B217" s="15" t="s">
        <v>5242</v>
      </c>
      <c r="C217" s="15" t="s">
        <v>2130</v>
      </c>
      <c r="D217" s="15"/>
      <c r="E217" s="15" t="s">
        <v>6359</v>
      </c>
      <c r="F217" s="15" t="s">
        <v>2683</v>
      </c>
      <c r="G217" s="15"/>
      <c r="H217" s="14" t="s">
        <v>965</v>
      </c>
      <c r="I217" s="15" t="s">
        <v>9463</v>
      </c>
      <c r="J217" s="15" t="s">
        <v>6177</v>
      </c>
      <c r="K217" s="14"/>
      <c r="M217" s="14"/>
      <c r="N217" s="14"/>
      <c r="O217" s="14"/>
      <c r="P217" s="14"/>
      <c r="Q217" s="1"/>
      <c r="R217" s="1"/>
    </row>
    <row r="218" spans="1:18">
      <c r="A218" s="15"/>
      <c r="B218" s="15" t="s">
        <v>5202</v>
      </c>
      <c r="C218" s="15" t="s">
        <v>2132</v>
      </c>
      <c r="D218" s="15"/>
      <c r="E218" s="15" t="s">
        <v>6335</v>
      </c>
      <c r="F218" s="15" t="s">
        <v>2229</v>
      </c>
      <c r="G218" s="15"/>
      <c r="H218" s="14" t="s">
        <v>965</v>
      </c>
      <c r="I218" s="15" t="s">
        <v>9464</v>
      </c>
      <c r="J218" s="15" t="s">
        <v>5601</v>
      </c>
      <c r="K218" s="14"/>
      <c r="M218" s="14"/>
      <c r="N218" s="14"/>
      <c r="O218" s="14"/>
      <c r="P218" s="14"/>
      <c r="Q218" s="1"/>
      <c r="R218" s="1"/>
    </row>
    <row r="219" spans="1:18">
      <c r="A219" s="15"/>
      <c r="B219" s="15" t="s">
        <v>5313</v>
      </c>
      <c r="C219" s="15" t="s">
        <v>2129</v>
      </c>
      <c r="D219" s="15"/>
      <c r="E219" s="15" t="s">
        <v>6377</v>
      </c>
      <c r="F219" s="15" t="s">
        <v>2682</v>
      </c>
      <c r="G219" s="15"/>
      <c r="H219" s="14" t="s">
        <v>965</v>
      </c>
      <c r="I219" s="15" t="s">
        <v>9465</v>
      </c>
      <c r="J219" s="15" t="s">
        <v>6176</v>
      </c>
      <c r="K219" s="14"/>
      <c r="M219" s="14"/>
      <c r="N219" s="14"/>
      <c r="O219" s="14"/>
      <c r="P219" s="14"/>
      <c r="Q219" s="1"/>
      <c r="R219" s="1"/>
    </row>
    <row r="220" spans="1:18">
      <c r="A220" s="15"/>
      <c r="B220" s="15" t="s">
        <v>5265</v>
      </c>
      <c r="C220" s="15" t="s">
        <v>6798</v>
      </c>
      <c r="D220" s="15"/>
      <c r="E220" s="15" t="s">
        <v>7070</v>
      </c>
      <c r="F220" s="15" t="s">
        <v>2428</v>
      </c>
      <c r="G220" s="15"/>
      <c r="H220" s="14" t="s">
        <v>1872</v>
      </c>
      <c r="I220" s="15" t="s">
        <v>9466</v>
      </c>
      <c r="J220" s="15" t="s">
        <v>6085</v>
      </c>
      <c r="K220" s="14"/>
      <c r="M220" s="14"/>
      <c r="N220" s="14"/>
      <c r="O220" s="14"/>
      <c r="P220" s="14"/>
      <c r="Q220" s="1"/>
      <c r="R220" s="1"/>
    </row>
    <row r="221" spans="1:18">
      <c r="A221" s="15"/>
      <c r="B221" s="15" t="s">
        <v>5266</v>
      </c>
      <c r="C221" s="15" t="s">
        <v>6799</v>
      </c>
      <c r="D221" s="15"/>
      <c r="E221" s="15" t="s">
        <v>7071</v>
      </c>
      <c r="F221" s="15" t="s">
        <v>2540</v>
      </c>
      <c r="G221" s="15"/>
      <c r="H221" s="14" t="s">
        <v>1872</v>
      </c>
      <c r="I221" s="15" t="s">
        <v>9467</v>
      </c>
      <c r="J221" s="15" t="s">
        <v>6092</v>
      </c>
      <c r="K221" s="14"/>
      <c r="M221" s="14"/>
      <c r="N221" s="14"/>
      <c r="O221" s="14"/>
      <c r="P221" s="14"/>
      <c r="Q221" s="1"/>
      <c r="R221" s="1"/>
    </row>
    <row r="222" spans="1:18">
      <c r="A222" s="15"/>
      <c r="B222" s="15" t="s">
        <v>4857</v>
      </c>
      <c r="C222" s="15" t="s">
        <v>6597</v>
      </c>
      <c r="D222" s="15"/>
      <c r="E222" s="15" t="s">
        <v>3653</v>
      </c>
      <c r="F222" s="15" t="s">
        <v>2320</v>
      </c>
      <c r="G222" s="15" t="s">
        <v>10938</v>
      </c>
      <c r="H222" s="14" t="s">
        <v>1872</v>
      </c>
      <c r="I222" s="15" t="s">
        <v>9468</v>
      </c>
      <c r="J222" s="15" t="s">
        <v>5693</v>
      </c>
      <c r="K222" s="14"/>
      <c r="M222" s="14"/>
      <c r="N222" s="14"/>
      <c r="O222" s="14"/>
      <c r="P222" s="14"/>
      <c r="Q222" s="1"/>
      <c r="R222" s="1"/>
    </row>
    <row r="223" spans="1:18">
      <c r="A223" s="15"/>
      <c r="B223" s="15" t="s">
        <v>4859</v>
      </c>
      <c r="C223" s="15" t="s">
        <v>6599</v>
      </c>
      <c r="D223" s="15"/>
      <c r="E223" s="15" t="s">
        <v>3654</v>
      </c>
      <c r="F223" s="15" t="s">
        <v>2340</v>
      </c>
      <c r="G223" s="15" t="s">
        <v>11105</v>
      </c>
      <c r="H223" s="14" t="s">
        <v>965</v>
      </c>
      <c r="I223" s="15" t="s">
        <v>9469</v>
      </c>
      <c r="J223" s="15" t="s">
        <v>5714</v>
      </c>
      <c r="K223" s="14"/>
      <c r="M223" s="14"/>
      <c r="N223" s="14"/>
      <c r="O223" s="14"/>
      <c r="P223" s="14"/>
      <c r="Q223" s="1"/>
      <c r="R223" s="1"/>
    </row>
    <row r="224" spans="1:18">
      <c r="A224" s="15"/>
      <c r="B224" s="15" t="s">
        <v>5218</v>
      </c>
      <c r="C224" s="15" t="s">
        <v>6771</v>
      </c>
      <c r="D224" s="15"/>
      <c r="E224" s="15" t="s">
        <v>3791</v>
      </c>
      <c r="F224" s="15" t="s">
        <v>2566</v>
      </c>
      <c r="G224" s="15" t="s">
        <v>10918</v>
      </c>
      <c r="H224" s="14" t="s">
        <v>965</v>
      </c>
      <c r="I224" s="15" t="s">
        <v>9470</v>
      </c>
      <c r="J224" s="15" t="s">
        <v>6012</v>
      </c>
      <c r="K224" s="14"/>
      <c r="M224" s="14"/>
      <c r="N224" s="14"/>
      <c r="O224" s="14"/>
      <c r="P224" s="14"/>
      <c r="Q224" s="1"/>
      <c r="R224" s="1"/>
    </row>
    <row r="225" spans="1:18">
      <c r="A225" s="15"/>
      <c r="B225" s="15" t="s">
        <v>5223</v>
      </c>
      <c r="C225" s="15" t="s">
        <v>6773</v>
      </c>
      <c r="D225" s="15"/>
      <c r="E225" s="15" t="s">
        <v>7065</v>
      </c>
      <c r="F225" s="15" t="s">
        <v>2551</v>
      </c>
      <c r="G225" s="15"/>
      <c r="H225" s="14" t="s">
        <v>965</v>
      </c>
      <c r="I225" s="15" t="s">
        <v>9471</v>
      </c>
      <c r="J225" s="15" t="s">
        <v>6102</v>
      </c>
      <c r="K225" s="14"/>
      <c r="M225" s="14"/>
      <c r="N225" s="14"/>
      <c r="O225" s="14"/>
      <c r="P225" s="14"/>
      <c r="Q225" s="1"/>
      <c r="R225" s="1"/>
    </row>
    <row r="226" spans="1:18">
      <c r="A226" s="15"/>
      <c r="B226" s="15" t="s">
        <v>4912</v>
      </c>
      <c r="C226" s="15" t="s">
        <v>1980</v>
      </c>
      <c r="D226" s="15"/>
      <c r="E226" s="15" t="s">
        <v>6995</v>
      </c>
      <c r="F226" s="15" t="s">
        <v>2430</v>
      </c>
      <c r="G226" s="15"/>
      <c r="H226" s="14" t="s">
        <v>965</v>
      </c>
      <c r="I226" s="15" t="s">
        <v>9472</v>
      </c>
      <c r="J226" s="15" t="s">
        <v>6089</v>
      </c>
      <c r="K226" s="14"/>
      <c r="M226" s="14"/>
      <c r="N226" s="14"/>
      <c r="O226" s="14"/>
      <c r="P226" s="14"/>
      <c r="Q226" s="1"/>
      <c r="R226" s="1"/>
    </row>
    <row r="227" spans="1:18">
      <c r="A227" s="15"/>
      <c r="B227" s="15" t="s">
        <v>4913</v>
      </c>
      <c r="C227" s="15" t="s">
        <v>6585</v>
      </c>
      <c r="D227" s="15"/>
      <c r="E227" s="15" t="s">
        <v>6971</v>
      </c>
      <c r="F227" s="15" t="s">
        <v>2351</v>
      </c>
      <c r="G227" s="15"/>
      <c r="H227" s="14" t="s">
        <v>965</v>
      </c>
      <c r="I227" s="15" t="s">
        <v>9473</v>
      </c>
      <c r="J227" s="15" t="s">
        <v>5733</v>
      </c>
      <c r="K227" s="14"/>
      <c r="M227" s="14"/>
      <c r="N227" s="14"/>
      <c r="O227" s="14"/>
      <c r="P227" s="14"/>
      <c r="Q227" s="1"/>
      <c r="R227" s="1"/>
    </row>
    <row r="228" spans="1:18">
      <c r="A228" s="15"/>
      <c r="B228" s="15" t="s">
        <v>5157</v>
      </c>
      <c r="C228" s="15" t="s">
        <v>6584</v>
      </c>
      <c r="D228" s="15"/>
      <c r="E228" s="15" t="s">
        <v>3637</v>
      </c>
      <c r="F228" s="15" t="s">
        <v>2309</v>
      </c>
      <c r="G228" s="15" t="s">
        <v>11094</v>
      </c>
      <c r="H228" s="14" t="s">
        <v>965</v>
      </c>
      <c r="I228" s="15" t="s">
        <v>9474</v>
      </c>
      <c r="J228" s="15" t="s">
        <v>5678</v>
      </c>
      <c r="K228" s="14"/>
      <c r="M228" s="14"/>
      <c r="N228" s="14"/>
      <c r="O228" s="14"/>
      <c r="P228" s="14"/>
      <c r="Q228" s="1"/>
      <c r="R228" s="1"/>
    </row>
    <row r="229" spans="1:18">
      <c r="A229" s="15"/>
      <c r="B229" s="15" t="s">
        <v>5300</v>
      </c>
      <c r="C229" s="15" t="s">
        <v>6515</v>
      </c>
      <c r="D229" s="15"/>
      <c r="E229" s="15" t="s">
        <v>6937</v>
      </c>
      <c r="F229" s="15" t="s">
        <v>2298</v>
      </c>
      <c r="G229" s="15"/>
      <c r="H229" s="14" t="s">
        <v>1872</v>
      </c>
      <c r="I229" s="15" t="s">
        <v>9475</v>
      </c>
      <c r="J229" s="15" t="s">
        <v>5666</v>
      </c>
      <c r="K229" s="14"/>
      <c r="M229" s="14"/>
      <c r="N229" s="14"/>
      <c r="O229" s="14"/>
      <c r="P229" s="14"/>
      <c r="Q229" s="1"/>
      <c r="R229" s="1"/>
    </row>
    <row r="230" spans="1:18">
      <c r="A230" s="15"/>
      <c r="B230" s="15" t="s">
        <v>5301</v>
      </c>
      <c r="C230" s="15" t="s">
        <v>6820</v>
      </c>
      <c r="D230" s="15"/>
      <c r="E230" s="15" t="s">
        <v>7080</v>
      </c>
      <c r="F230" s="15" t="s">
        <v>2454</v>
      </c>
      <c r="G230" s="15"/>
      <c r="H230" s="14" t="s">
        <v>1872</v>
      </c>
      <c r="I230" s="15" t="s">
        <v>9476</v>
      </c>
      <c r="J230" s="15" t="s">
        <v>6223</v>
      </c>
      <c r="K230" s="14"/>
      <c r="M230" s="14"/>
      <c r="N230" s="14"/>
      <c r="O230" s="14"/>
      <c r="P230" s="14"/>
      <c r="Q230" s="1"/>
      <c r="R230" s="1"/>
    </row>
    <row r="231" spans="1:18">
      <c r="A231" s="15"/>
      <c r="B231" s="15" t="s">
        <v>5343</v>
      </c>
      <c r="C231" s="15" t="s">
        <v>2213</v>
      </c>
      <c r="D231" s="15"/>
      <c r="E231" s="15" t="s">
        <v>7099</v>
      </c>
      <c r="F231" s="15" t="s">
        <v>2454</v>
      </c>
      <c r="G231" s="15"/>
      <c r="H231" s="14" t="s">
        <v>1872</v>
      </c>
      <c r="I231" s="15" t="s">
        <v>9477</v>
      </c>
      <c r="J231" s="15" t="s">
        <v>6249</v>
      </c>
      <c r="K231" s="14"/>
      <c r="M231" s="14"/>
      <c r="N231" s="14"/>
      <c r="O231" s="14"/>
      <c r="P231" s="14"/>
      <c r="Q231" s="1"/>
      <c r="R231" s="1"/>
    </row>
    <row r="232" spans="1:18">
      <c r="A232" s="15"/>
      <c r="B232" s="15" t="s">
        <v>5344</v>
      </c>
      <c r="C232" s="15" t="s">
        <v>6838</v>
      </c>
      <c r="D232" s="15"/>
      <c r="E232" s="15" t="s">
        <v>7100</v>
      </c>
      <c r="F232" s="15" t="s">
        <v>2407</v>
      </c>
      <c r="G232" s="15"/>
      <c r="H232" s="14" t="s">
        <v>1872</v>
      </c>
      <c r="I232" s="15" t="s">
        <v>9478</v>
      </c>
      <c r="J232" s="15" t="s">
        <v>6224</v>
      </c>
      <c r="K232" s="14"/>
      <c r="M232" s="14"/>
      <c r="N232" s="14"/>
      <c r="O232" s="14"/>
      <c r="P232" s="14"/>
      <c r="Q232" s="1"/>
      <c r="R232" s="1"/>
    </row>
    <row r="233" spans="1:18">
      <c r="A233" s="15"/>
      <c r="B233" s="15" t="s">
        <v>4994</v>
      </c>
      <c r="C233" s="15" t="s">
        <v>6675</v>
      </c>
      <c r="D233" s="15"/>
      <c r="E233" s="15" t="s">
        <v>7020</v>
      </c>
      <c r="F233" s="15" t="s">
        <v>2351</v>
      </c>
      <c r="G233" s="15"/>
      <c r="H233" s="14" t="s">
        <v>1872</v>
      </c>
      <c r="I233" s="15" t="s">
        <v>9479</v>
      </c>
      <c r="J233" s="15" t="s">
        <v>5860</v>
      </c>
      <c r="K233" s="14"/>
      <c r="M233" s="14"/>
      <c r="N233" s="14"/>
      <c r="O233" s="14"/>
      <c r="P233" s="14"/>
      <c r="Q233" s="1"/>
      <c r="R233" s="1"/>
    </row>
    <row r="234" spans="1:18">
      <c r="A234" s="15"/>
      <c r="B234" s="15" t="s">
        <v>10870</v>
      </c>
      <c r="C234" s="15" t="s">
        <v>10871</v>
      </c>
      <c r="D234" s="15"/>
      <c r="E234" s="15" t="s">
        <v>11179</v>
      </c>
      <c r="F234" s="15" t="s">
        <v>2452</v>
      </c>
      <c r="G234" s="15"/>
      <c r="H234" s="14" t="s">
        <v>965</v>
      </c>
      <c r="I234" s="15" t="s">
        <v>9480</v>
      </c>
      <c r="J234" s="15" t="s">
        <v>10878</v>
      </c>
      <c r="K234" s="14"/>
      <c r="M234" s="14"/>
      <c r="N234" s="14"/>
      <c r="O234" s="14"/>
      <c r="P234" s="14"/>
      <c r="Q234" s="1"/>
      <c r="R234" s="1"/>
    </row>
    <row r="235" spans="1:18">
      <c r="A235" s="15"/>
      <c r="B235" s="15" t="s">
        <v>5210</v>
      </c>
      <c r="C235" s="15" t="s">
        <v>6767</v>
      </c>
      <c r="D235" s="15"/>
      <c r="E235" s="15" t="s">
        <v>7064</v>
      </c>
      <c r="F235" s="15" t="s">
        <v>2410</v>
      </c>
      <c r="G235" s="15"/>
      <c r="H235" s="14" t="s">
        <v>965</v>
      </c>
      <c r="I235" s="15" t="s">
        <v>9481</v>
      </c>
      <c r="J235" s="15" t="s">
        <v>5999</v>
      </c>
      <c r="K235" s="14"/>
      <c r="M235" s="14"/>
      <c r="N235" s="14"/>
      <c r="O235" s="14"/>
      <c r="P235" s="14"/>
      <c r="Q235" s="1"/>
      <c r="R235" s="1"/>
    </row>
    <row r="236" spans="1:18">
      <c r="A236" s="15"/>
      <c r="B236" s="15" t="s">
        <v>4797</v>
      </c>
      <c r="C236" s="15" t="s">
        <v>6561</v>
      </c>
      <c r="D236" s="15"/>
      <c r="E236" s="15" t="s">
        <v>6958</v>
      </c>
      <c r="F236" s="15" t="s">
        <v>2452</v>
      </c>
      <c r="G236" s="15"/>
      <c r="H236" s="14" t="s">
        <v>965</v>
      </c>
      <c r="I236" s="15" t="s">
        <v>9482</v>
      </c>
      <c r="J236" s="15" t="s">
        <v>6225</v>
      </c>
      <c r="K236" s="14"/>
      <c r="M236" s="14"/>
      <c r="N236" s="14"/>
      <c r="O236" s="14"/>
      <c r="P236" s="14"/>
      <c r="Q236" s="1"/>
      <c r="R236" s="1"/>
    </row>
    <row r="237" spans="1:18">
      <c r="A237" s="15"/>
      <c r="B237" s="15" t="s">
        <v>4723</v>
      </c>
      <c r="C237" s="15" t="s">
        <v>6515</v>
      </c>
      <c r="D237" s="15"/>
      <c r="E237" s="15" t="s">
        <v>6937</v>
      </c>
      <c r="F237" s="15" t="s">
        <v>2298</v>
      </c>
      <c r="G237" s="15"/>
      <c r="H237" s="14" t="s">
        <v>965</v>
      </c>
      <c r="I237" s="15" t="s">
        <v>9483</v>
      </c>
      <c r="J237" s="15" t="s">
        <v>5666</v>
      </c>
      <c r="K237" s="14"/>
      <c r="M237" s="14"/>
      <c r="N237" s="14"/>
      <c r="O237" s="14"/>
      <c r="P237" s="14"/>
      <c r="Q237" s="1"/>
      <c r="R237" s="1"/>
    </row>
    <row r="238" spans="1:18">
      <c r="A238" s="15"/>
      <c r="B238" s="15" t="s">
        <v>11467</v>
      </c>
      <c r="C238" s="15" t="s">
        <v>6838</v>
      </c>
      <c r="D238" s="15"/>
      <c r="E238" s="15" t="s">
        <v>7100</v>
      </c>
      <c r="F238" s="15" t="s">
        <v>2407</v>
      </c>
      <c r="G238" s="15"/>
      <c r="H238" s="14" t="s">
        <v>965</v>
      </c>
      <c r="I238" s="15" t="s">
        <v>9484</v>
      </c>
      <c r="J238" s="15" t="s">
        <v>6224</v>
      </c>
      <c r="K238" s="14"/>
      <c r="M238" s="14"/>
      <c r="N238" s="14"/>
      <c r="O238" s="14"/>
      <c r="P238" s="14"/>
      <c r="Q238" s="1"/>
      <c r="R238" s="1"/>
    </row>
    <row r="239" spans="1:18">
      <c r="A239" s="15"/>
      <c r="B239" s="15" t="s">
        <v>5208</v>
      </c>
      <c r="C239" s="15" t="s">
        <v>6675</v>
      </c>
      <c r="D239" s="15"/>
      <c r="E239" s="15" t="s">
        <v>7020</v>
      </c>
      <c r="F239" s="15" t="s">
        <v>2351</v>
      </c>
      <c r="G239" s="15"/>
      <c r="H239" s="14" t="s">
        <v>965</v>
      </c>
      <c r="I239" s="15" t="s">
        <v>9485</v>
      </c>
      <c r="J239" s="15" t="s">
        <v>5860</v>
      </c>
      <c r="K239" s="14"/>
      <c r="M239" s="14"/>
      <c r="N239" s="14"/>
      <c r="O239" s="14"/>
      <c r="P239" s="14"/>
      <c r="Q239" s="1"/>
      <c r="R239" s="1"/>
    </row>
    <row r="240" spans="1:18">
      <c r="A240" s="15"/>
      <c r="B240" s="15" t="s">
        <v>5152</v>
      </c>
      <c r="C240" s="15" t="s">
        <v>6674</v>
      </c>
      <c r="D240" s="15"/>
      <c r="E240" s="15" t="s">
        <v>3716</v>
      </c>
      <c r="F240" s="15" t="s">
        <v>2309</v>
      </c>
      <c r="G240" s="15" t="s">
        <v>11092</v>
      </c>
      <c r="H240" s="14" t="s">
        <v>965</v>
      </c>
      <c r="I240" s="15" t="s">
        <v>9486</v>
      </c>
      <c r="J240" s="15" t="s">
        <v>5801</v>
      </c>
      <c r="K240" s="14"/>
      <c r="M240" s="14"/>
      <c r="N240" s="14"/>
      <c r="O240" s="14"/>
      <c r="P240" s="14"/>
      <c r="Q240" s="1"/>
      <c r="R240" s="1"/>
    </row>
    <row r="241" spans="1:18">
      <c r="A241" s="15"/>
      <c r="B241" s="15" t="s">
        <v>5427</v>
      </c>
      <c r="C241" s="15" t="s">
        <v>6879</v>
      </c>
      <c r="D241" s="15"/>
      <c r="E241" s="15" t="s">
        <v>6393</v>
      </c>
      <c r="F241" s="15" t="s">
        <v>2735</v>
      </c>
      <c r="G241" s="15"/>
      <c r="H241" s="14" t="s">
        <v>1872</v>
      </c>
      <c r="I241" s="15" t="s">
        <v>9487</v>
      </c>
      <c r="J241" s="15" t="s">
        <v>6269</v>
      </c>
      <c r="K241" s="14"/>
      <c r="M241" s="14"/>
      <c r="N241" s="14"/>
      <c r="O241" s="14"/>
      <c r="P241" s="14"/>
      <c r="Q241" s="1"/>
      <c r="R241" s="1"/>
    </row>
    <row r="242" spans="1:18">
      <c r="A242" s="15"/>
      <c r="B242" s="15" t="s">
        <v>5044</v>
      </c>
      <c r="C242" s="15" t="s">
        <v>6709</v>
      </c>
      <c r="D242" s="15"/>
      <c r="E242" s="15" t="s">
        <v>6346</v>
      </c>
      <c r="F242" s="15" t="s">
        <v>2736</v>
      </c>
      <c r="G242" s="15"/>
      <c r="H242" s="14" t="s">
        <v>1872</v>
      </c>
      <c r="I242" s="15" t="s">
        <v>9488</v>
      </c>
      <c r="J242" s="15" t="s">
        <v>6270</v>
      </c>
      <c r="K242" s="14"/>
      <c r="M242" s="14"/>
      <c r="N242" s="14"/>
      <c r="O242" s="14"/>
      <c r="P242" s="14"/>
      <c r="Q242" s="1"/>
      <c r="R242" s="1"/>
    </row>
    <row r="243" spans="1:18">
      <c r="A243" s="15"/>
      <c r="B243" s="15" t="s">
        <v>5042</v>
      </c>
      <c r="C243" s="15" t="s">
        <v>6707</v>
      </c>
      <c r="D243" s="15"/>
      <c r="E243" s="15" t="s">
        <v>3730</v>
      </c>
      <c r="F243" s="15" t="s">
        <v>2318</v>
      </c>
      <c r="G243" s="15" t="s">
        <v>11074</v>
      </c>
      <c r="H243" s="14" t="s">
        <v>1872</v>
      </c>
      <c r="I243" s="15" t="s">
        <v>9489</v>
      </c>
      <c r="J243" s="15" t="s">
        <v>5850</v>
      </c>
      <c r="K243" s="14"/>
      <c r="M243" s="14"/>
      <c r="N243" s="14"/>
      <c r="O243" s="14"/>
      <c r="P243" s="14"/>
      <c r="Q243" s="1"/>
      <c r="R243" s="1"/>
    </row>
    <row r="244" spans="1:18">
      <c r="A244" s="15"/>
      <c r="B244" s="15" t="s">
        <v>5043</v>
      </c>
      <c r="C244" s="15" t="s">
        <v>6708</v>
      </c>
      <c r="D244" s="15"/>
      <c r="E244" s="15" t="s">
        <v>3731</v>
      </c>
      <c r="F244" s="15" t="s">
        <v>2472</v>
      </c>
      <c r="G244" s="15" t="s">
        <v>11108</v>
      </c>
      <c r="H244" s="14" t="s">
        <v>1872</v>
      </c>
      <c r="I244" s="15" t="s">
        <v>9490</v>
      </c>
      <c r="J244" s="15" t="s">
        <v>6055</v>
      </c>
      <c r="K244" s="14"/>
      <c r="M244" s="14"/>
      <c r="N244" s="14"/>
      <c r="O244" s="14"/>
      <c r="P244" s="14"/>
      <c r="Q244" s="1"/>
      <c r="R244" s="1"/>
    </row>
    <row r="245" spans="1:18">
      <c r="A245" s="15"/>
      <c r="B245" s="15" t="s">
        <v>5241</v>
      </c>
      <c r="C245" s="15" t="s">
        <v>2215</v>
      </c>
      <c r="D245" s="15"/>
      <c r="E245" s="15" t="s">
        <v>3803</v>
      </c>
      <c r="F245" s="15" t="s">
        <v>2504</v>
      </c>
      <c r="G245" s="15" t="s">
        <v>10893</v>
      </c>
      <c r="H245" s="14" t="s">
        <v>1872</v>
      </c>
      <c r="I245" s="15" t="s">
        <v>9491</v>
      </c>
      <c r="J245" s="15" t="s">
        <v>6220</v>
      </c>
      <c r="K245" s="14"/>
      <c r="M245" s="14"/>
      <c r="N245" s="14"/>
      <c r="O245" s="14"/>
      <c r="P245" s="14"/>
      <c r="Q245" s="1"/>
      <c r="R245" s="1"/>
    </row>
    <row r="246" spans="1:18">
      <c r="A246" s="15"/>
      <c r="B246" s="15" t="s">
        <v>5342</v>
      </c>
      <c r="C246" s="15" t="s">
        <v>2216</v>
      </c>
      <c r="D246" s="15"/>
      <c r="E246" s="15" t="s">
        <v>7098</v>
      </c>
      <c r="F246" s="15" t="s">
        <v>2486</v>
      </c>
      <c r="G246" s="15"/>
      <c r="H246" s="14" t="s">
        <v>1872</v>
      </c>
      <c r="I246" s="15" t="s">
        <v>9492</v>
      </c>
      <c r="J246" s="15" t="s">
        <v>6221</v>
      </c>
      <c r="K246" s="14"/>
      <c r="M246" s="14"/>
      <c r="N246" s="14"/>
      <c r="O246" s="14"/>
      <c r="P246" s="14"/>
      <c r="Q246" s="1"/>
      <c r="R246" s="1"/>
    </row>
    <row r="247" spans="1:18">
      <c r="A247" s="15"/>
      <c r="B247" s="15" t="s">
        <v>4776</v>
      </c>
      <c r="C247" s="15" t="s">
        <v>2122</v>
      </c>
      <c r="D247" s="15"/>
      <c r="E247" s="15" t="s">
        <v>6950</v>
      </c>
      <c r="F247" s="15" t="s">
        <v>2298</v>
      </c>
      <c r="G247" s="15"/>
      <c r="H247" s="14" t="s">
        <v>1872</v>
      </c>
      <c r="I247" s="15" t="s">
        <v>9493</v>
      </c>
      <c r="J247" s="15" t="s">
        <v>6222</v>
      </c>
      <c r="K247" s="14"/>
      <c r="M247" s="14"/>
      <c r="N247" s="14"/>
      <c r="O247" s="14"/>
      <c r="P247" s="14"/>
      <c r="Q247" s="1"/>
      <c r="R247" s="1"/>
    </row>
    <row r="248" spans="1:18">
      <c r="A248" s="15"/>
      <c r="B248" s="15" t="s">
        <v>4777</v>
      </c>
      <c r="C248" s="15" t="s">
        <v>6548</v>
      </c>
      <c r="D248" s="15"/>
      <c r="E248" s="15" t="s">
        <v>3609</v>
      </c>
      <c r="F248" s="15" t="s">
        <v>2292</v>
      </c>
      <c r="G248" s="15" t="s">
        <v>11138</v>
      </c>
      <c r="H248" s="14" t="s">
        <v>1872</v>
      </c>
      <c r="I248" s="15" t="s">
        <v>9494</v>
      </c>
      <c r="J248" s="15" t="s">
        <v>5660</v>
      </c>
      <c r="K248" s="14"/>
      <c r="M248" s="14"/>
      <c r="N248" s="14"/>
      <c r="O248" s="14"/>
      <c r="P248" s="14"/>
      <c r="Q248" s="1"/>
      <c r="R248" s="1"/>
    </row>
    <row r="249" spans="1:18">
      <c r="A249" s="15"/>
      <c r="B249" s="15" t="s">
        <v>5429</v>
      </c>
      <c r="C249" s="15" t="s">
        <v>6881</v>
      </c>
      <c r="D249" s="15"/>
      <c r="E249" s="15" t="s">
        <v>6395</v>
      </c>
      <c r="F249" s="15" t="s">
        <v>2733</v>
      </c>
      <c r="G249" s="15"/>
      <c r="H249" s="14" t="s">
        <v>1872</v>
      </c>
      <c r="I249" s="15" t="s">
        <v>9495</v>
      </c>
      <c r="J249" s="15" t="s">
        <v>6271</v>
      </c>
      <c r="K249" s="14"/>
      <c r="M249" s="14"/>
      <c r="N249" s="14"/>
      <c r="O249" s="14"/>
      <c r="P249" s="14"/>
      <c r="Q249" s="1"/>
      <c r="R249" s="1"/>
    </row>
    <row r="250" spans="1:18">
      <c r="A250" s="15"/>
      <c r="B250" s="15" t="s">
        <v>5092</v>
      </c>
      <c r="C250" s="15" t="s">
        <v>6734</v>
      </c>
      <c r="D250" s="15"/>
      <c r="E250" s="15" t="s">
        <v>6350</v>
      </c>
      <c r="F250" s="15" t="s">
        <v>2734</v>
      </c>
      <c r="G250" s="15"/>
      <c r="H250" s="14" t="s">
        <v>1872</v>
      </c>
      <c r="I250" s="15" t="s">
        <v>9496</v>
      </c>
      <c r="J250" s="15" t="s">
        <v>6272</v>
      </c>
      <c r="K250" s="14"/>
      <c r="M250" s="14"/>
      <c r="N250" s="14"/>
      <c r="O250" s="14"/>
      <c r="P250" s="14"/>
      <c r="Q250" s="1"/>
      <c r="R250" s="1"/>
    </row>
    <row r="251" spans="1:18">
      <c r="A251" s="15"/>
      <c r="B251" s="15" t="s">
        <v>5090</v>
      </c>
      <c r="C251" s="15" t="s">
        <v>2214</v>
      </c>
      <c r="D251" s="15"/>
      <c r="E251" s="15" t="s">
        <v>6349</v>
      </c>
      <c r="F251" s="15" t="s">
        <v>2475</v>
      </c>
      <c r="G251" s="15"/>
      <c r="H251" s="14" t="s">
        <v>1872</v>
      </c>
      <c r="I251" s="15" t="s">
        <v>9497</v>
      </c>
      <c r="J251" s="15" t="s">
        <v>6273</v>
      </c>
      <c r="K251" s="14"/>
      <c r="M251" s="14"/>
      <c r="N251" s="14"/>
      <c r="O251" s="14"/>
      <c r="P251" s="14"/>
      <c r="Q251" s="1"/>
      <c r="R251" s="1"/>
    </row>
    <row r="252" spans="1:18">
      <c r="A252" s="15"/>
      <c r="B252" s="15" t="s">
        <v>5091</v>
      </c>
      <c r="C252" s="15" t="s">
        <v>6733</v>
      </c>
      <c r="D252" s="15"/>
      <c r="E252" s="15" t="s">
        <v>3750</v>
      </c>
      <c r="F252" s="15" t="s">
        <v>2559</v>
      </c>
      <c r="G252" s="15" t="s">
        <v>10920</v>
      </c>
      <c r="H252" s="14" t="s">
        <v>1872</v>
      </c>
      <c r="I252" s="15" t="s">
        <v>9498</v>
      </c>
      <c r="J252" s="15" t="s">
        <v>6047</v>
      </c>
      <c r="K252" s="14"/>
      <c r="M252" s="14"/>
      <c r="N252" s="14"/>
      <c r="O252" s="14"/>
      <c r="P252" s="14"/>
      <c r="Q252" s="1"/>
      <c r="R252" s="1"/>
    </row>
    <row r="253" spans="1:18">
      <c r="A253" s="15"/>
      <c r="B253" s="15" t="s">
        <v>5234</v>
      </c>
      <c r="C253" s="15" t="s">
        <v>6782</v>
      </c>
      <c r="D253" s="15"/>
      <c r="E253" s="15" t="s">
        <v>3799</v>
      </c>
      <c r="F253" s="15" t="s">
        <v>2591</v>
      </c>
      <c r="G253" s="15" t="s">
        <v>10891</v>
      </c>
      <c r="H253" s="14" t="s">
        <v>1872</v>
      </c>
      <c r="I253" s="15" t="s">
        <v>9499</v>
      </c>
      <c r="J253" s="15" t="s">
        <v>6100</v>
      </c>
      <c r="K253" s="14"/>
      <c r="M253" s="14"/>
      <c r="N253" s="14"/>
      <c r="O253" s="14"/>
      <c r="P253" s="14"/>
      <c r="Q253" s="1"/>
    </row>
    <row r="254" spans="1:18">
      <c r="A254" s="15"/>
      <c r="B254" s="15" t="s">
        <v>5235</v>
      </c>
      <c r="C254" s="15" t="s">
        <v>6549</v>
      </c>
      <c r="D254" s="15"/>
      <c r="E254" s="15" t="s">
        <v>3610</v>
      </c>
      <c r="F254" s="15" t="s">
        <v>2595</v>
      </c>
      <c r="G254" s="15" t="s">
        <v>10919</v>
      </c>
      <c r="H254" s="14" t="s">
        <v>1872</v>
      </c>
      <c r="I254" s="15" t="s">
        <v>9500</v>
      </c>
      <c r="J254" s="15" t="s">
        <v>6046</v>
      </c>
      <c r="K254" s="14"/>
      <c r="M254" s="14"/>
      <c r="N254" s="14"/>
      <c r="O254" s="14"/>
      <c r="P254" s="14"/>
      <c r="Q254" s="1"/>
    </row>
    <row r="255" spans="1:18">
      <c r="A255" s="15"/>
      <c r="B255" s="15" t="s">
        <v>4839</v>
      </c>
      <c r="C255" s="15" t="s">
        <v>6585</v>
      </c>
      <c r="D255" s="15"/>
      <c r="E255" s="15" t="s">
        <v>6971</v>
      </c>
      <c r="F255" s="15" t="s">
        <v>2351</v>
      </c>
      <c r="G255" s="15"/>
      <c r="H255" s="14" t="s">
        <v>1872</v>
      </c>
      <c r="I255" s="15" t="s">
        <v>9501</v>
      </c>
      <c r="J255" s="15" t="s">
        <v>5733</v>
      </c>
      <c r="K255" s="14"/>
      <c r="M255" s="14"/>
      <c r="N255" s="14"/>
      <c r="O255" s="14"/>
      <c r="P255" s="14"/>
      <c r="Q255" s="1"/>
      <c r="R255" s="1"/>
    </row>
    <row r="256" spans="1:18">
      <c r="A256" s="15"/>
      <c r="B256" s="15" t="s">
        <v>5428</v>
      </c>
      <c r="C256" s="15" t="s">
        <v>6880</v>
      </c>
      <c r="D256" s="15"/>
      <c r="E256" s="15" t="s">
        <v>6394</v>
      </c>
      <c r="F256" s="15" t="s">
        <v>2733</v>
      </c>
      <c r="G256" s="15"/>
      <c r="H256" s="14" t="s">
        <v>1872</v>
      </c>
      <c r="I256" s="15" t="s">
        <v>9502</v>
      </c>
      <c r="J256" s="15" t="s">
        <v>6267</v>
      </c>
      <c r="K256" s="14"/>
      <c r="M256" s="14"/>
      <c r="N256" s="14"/>
      <c r="O256" s="14"/>
      <c r="P256" s="14"/>
      <c r="Q256" s="1"/>
      <c r="R256" s="1"/>
    </row>
    <row r="257" spans="1:18">
      <c r="A257" s="15"/>
      <c r="B257" s="15" t="s">
        <v>5231</v>
      </c>
      <c r="C257" s="15" t="s">
        <v>6780</v>
      </c>
      <c r="D257" s="15"/>
      <c r="E257" s="15" t="s">
        <v>6357</v>
      </c>
      <c r="F257" s="15" t="s">
        <v>2734</v>
      </c>
      <c r="G257" s="15"/>
      <c r="H257" s="14" t="s">
        <v>1872</v>
      </c>
      <c r="I257" s="15" t="s">
        <v>9503</v>
      </c>
      <c r="J257" s="15" t="s">
        <v>6268</v>
      </c>
      <c r="K257" s="14"/>
      <c r="M257" s="14"/>
      <c r="N257" s="14"/>
      <c r="O257" s="14"/>
      <c r="P257" s="14"/>
      <c r="Q257" s="1"/>
      <c r="R257" s="1"/>
    </row>
    <row r="258" spans="1:18">
      <c r="A258" s="15"/>
      <c r="B258" s="15" t="s">
        <v>5229</v>
      </c>
      <c r="C258" s="15" t="s">
        <v>6778</v>
      </c>
      <c r="D258" s="15"/>
      <c r="E258" s="15" t="s">
        <v>3795</v>
      </c>
      <c r="F258" s="15" t="s">
        <v>2475</v>
      </c>
      <c r="G258" s="15" t="s">
        <v>10937</v>
      </c>
      <c r="H258" s="14" t="s">
        <v>1872</v>
      </c>
      <c r="I258" s="15" t="s">
        <v>9504</v>
      </c>
      <c r="J258" s="15" t="s">
        <v>6025</v>
      </c>
      <c r="K258" s="14"/>
      <c r="M258" s="14"/>
      <c r="N258" s="14"/>
      <c r="O258" s="14"/>
      <c r="P258" s="14"/>
      <c r="Q258" s="1"/>
    </row>
    <row r="259" spans="1:18">
      <c r="A259" s="15"/>
      <c r="B259" s="15" t="s">
        <v>5230</v>
      </c>
      <c r="C259" s="15" t="s">
        <v>6779</v>
      </c>
      <c r="D259" s="15"/>
      <c r="E259" s="15" t="s">
        <v>3796</v>
      </c>
      <c r="F259" s="15" t="s">
        <v>2559</v>
      </c>
      <c r="G259" s="15" t="s">
        <v>10939</v>
      </c>
      <c r="H259" s="14" t="s">
        <v>1872</v>
      </c>
      <c r="I259" s="15" t="s">
        <v>9505</v>
      </c>
      <c r="J259" s="15" t="s">
        <v>6033</v>
      </c>
      <c r="K259" s="14"/>
      <c r="M259" s="14"/>
      <c r="N259" s="14"/>
      <c r="O259" s="14"/>
      <c r="P259" s="14"/>
      <c r="Q259" s="1"/>
      <c r="R259" s="1"/>
    </row>
    <row r="260" spans="1:18">
      <c r="A260" s="15"/>
      <c r="B260" s="15" t="s">
        <v>10867</v>
      </c>
      <c r="C260" s="15" t="s">
        <v>10868</v>
      </c>
      <c r="D260" s="15"/>
      <c r="E260" s="15" t="s">
        <v>10882</v>
      </c>
      <c r="F260" s="15" t="s">
        <v>10880</v>
      </c>
      <c r="G260" s="15" t="s">
        <v>11162</v>
      </c>
      <c r="H260" s="14" t="s">
        <v>1872</v>
      </c>
      <c r="I260" s="15" t="s">
        <v>9506</v>
      </c>
      <c r="J260" s="15" t="s">
        <v>10879</v>
      </c>
      <c r="K260" s="14"/>
      <c r="M260" s="14"/>
      <c r="N260" s="14"/>
      <c r="O260" s="14"/>
      <c r="P260" s="14"/>
      <c r="Q260" s="1"/>
      <c r="R260" s="1"/>
    </row>
    <row r="261" spans="1:18">
      <c r="A261" s="15"/>
      <c r="B261" s="15" t="s">
        <v>5543</v>
      </c>
      <c r="C261" s="15" t="s">
        <v>6660</v>
      </c>
      <c r="D261" s="15"/>
      <c r="E261" s="15" t="s">
        <v>3701</v>
      </c>
      <c r="F261" s="15" t="s">
        <v>2389</v>
      </c>
      <c r="G261" s="15" t="s">
        <v>10892</v>
      </c>
      <c r="H261" s="14" t="s">
        <v>1872</v>
      </c>
      <c r="I261" s="15" t="s">
        <v>9507</v>
      </c>
      <c r="J261" s="15" t="s">
        <v>5783</v>
      </c>
      <c r="K261" s="14"/>
      <c r="M261" s="14"/>
      <c r="N261" s="14"/>
      <c r="O261" s="14"/>
      <c r="P261" s="14"/>
      <c r="Q261" s="1"/>
    </row>
    <row r="262" spans="1:18">
      <c r="A262" s="15"/>
      <c r="B262" s="15" t="s">
        <v>5555</v>
      </c>
      <c r="C262" s="15" t="s">
        <v>6614</v>
      </c>
      <c r="D262" s="15"/>
      <c r="E262" s="15" t="s">
        <v>3667</v>
      </c>
      <c r="F262" s="15" t="s">
        <v>2298</v>
      </c>
      <c r="G262" s="15" t="s">
        <v>10979</v>
      </c>
      <c r="H262" s="14" t="s">
        <v>1872</v>
      </c>
      <c r="I262" s="15" t="s">
        <v>9508</v>
      </c>
      <c r="J262" s="15" t="s">
        <v>5709</v>
      </c>
      <c r="K262" s="14"/>
      <c r="M262" s="14"/>
      <c r="N262" s="14"/>
      <c r="O262" s="14"/>
      <c r="P262" s="14"/>
      <c r="Q262" s="1"/>
      <c r="R262" s="1"/>
    </row>
    <row r="263" spans="1:18">
      <c r="A263" s="15"/>
      <c r="B263" s="15" t="s">
        <v>5209</v>
      </c>
      <c r="C263" s="15" t="s">
        <v>6766</v>
      </c>
      <c r="D263" s="15"/>
      <c r="E263" s="15" t="s">
        <v>7063</v>
      </c>
      <c r="F263" s="15" t="s">
        <v>3464</v>
      </c>
      <c r="G263" s="15"/>
      <c r="H263" s="14" t="s">
        <v>965</v>
      </c>
      <c r="I263" s="15" t="s">
        <v>9509</v>
      </c>
      <c r="J263" s="15" t="s">
        <v>5998</v>
      </c>
      <c r="K263" s="14"/>
      <c r="M263" s="14"/>
      <c r="N263" s="14"/>
      <c r="O263" s="14"/>
      <c r="P263" s="14"/>
      <c r="Q263" s="1"/>
      <c r="R263" s="1"/>
    </row>
    <row r="264" spans="1:18">
      <c r="A264" s="15"/>
      <c r="B264" s="15" t="s">
        <v>4940</v>
      </c>
      <c r="C264" s="15" t="s">
        <v>6645</v>
      </c>
      <c r="D264" s="15"/>
      <c r="E264" s="15" t="s">
        <v>3689</v>
      </c>
      <c r="F264" s="15" t="s">
        <v>2645</v>
      </c>
      <c r="G264" s="15" t="s">
        <v>10912</v>
      </c>
      <c r="H264" s="14" t="s">
        <v>965</v>
      </c>
      <c r="I264" s="15" t="s">
        <v>9510</v>
      </c>
      <c r="J264" s="15" t="s">
        <v>6125</v>
      </c>
      <c r="K264" s="14"/>
      <c r="M264" s="14"/>
      <c r="N264" s="14"/>
      <c r="O264" s="14"/>
      <c r="P264" s="14"/>
      <c r="Q264" s="1"/>
      <c r="R264" s="1"/>
    </row>
    <row r="265" spans="1:18">
      <c r="A265" s="15"/>
      <c r="B265" s="15" t="s">
        <v>5082</v>
      </c>
      <c r="C265" s="15" t="s">
        <v>6727</v>
      </c>
      <c r="D265" s="15"/>
      <c r="E265" s="15" t="s">
        <v>7049</v>
      </c>
      <c r="F265" s="15" t="s">
        <v>2479</v>
      </c>
      <c r="G265" s="15"/>
      <c r="H265" s="14" t="s">
        <v>965</v>
      </c>
      <c r="I265" s="15" t="s">
        <v>9511</v>
      </c>
      <c r="J265" s="15" t="s">
        <v>5889</v>
      </c>
      <c r="K265" s="14"/>
      <c r="M265" s="14"/>
      <c r="N265" s="14"/>
      <c r="O265" s="14"/>
      <c r="P265" s="14"/>
      <c r="Q265" s="1"/>
      <c r="R265" s="1"/>
    </row>
    <row r="266" spans="1:18">
      <c r="A266" s="15"/>
      <c r="B266" s="15" t="s">
        <v>5023</v>
      </c>
      <c r="C266" s="15" t="s">
        <v>2146</v>
      </c>
      <c r="D266" s="15"/>
      <c r="E266" s="15" t="s">
        <v>7029</v>
      </c>
      <c r="F266" s="15" t="s">
        <v>2567</v>
      </c>
      <c r="G266" s="15"/>
      <c r="H266" s="14" t="s">
        <v>965</v>
      </c>
      <c r="I266" s="15" t="s">
        <v>9512</v>
      </c>
      <c r="J266" s="15" t="s">
        <v>6013</v>
      </c>
      <c r="K266" s="14"/>
      <c r="M266" s="14"/>
      <c r="N266" s="14"/>
      <c r="O266" s="14"/>
      <c r="P266" s="14"/>
      <c r="Q266" s="1"/>
      <c r="R266" s="1"/>
    </row>
    <row r="267" spans="1:18">
      <c r="A267" s="15"/>
      <c r="B267" s="15" t="s">
        <v>5021</v>
      </c>
      <c r="C267" s="15" t="s">
        <v>6687</v>
      </c>
      <c r="D267" s="15"/>
      <c r="E267" s="15" t="s">
        <v>7028</v>
      </c>
      <c r="F267" s="15" t="s">
        <v>2430</v>
      </c>
      <c r="G267" s="15"/>
      <c r="H267" s="14" t="s">
        <v>965</v>
      </c>
      <c r="I267" s="15" t="s">
        <v>9513</v>
      </c>
      <c r="J267" s="15" t="s">
        <v>5825</v>
      </c>
      <c r="K267" s="14"/>
      <c r="M267" s="14"/>
      <c r="N267" s="14"/>
      <c r="O267" s="14"/>
      <c r="P267" s="14"/>
      <c r="Q267" s="1"/>
      <c r="R267" s="1"/>
    </row>
    <row r="268" spans="1:18">
      <c r="A268" s="15"/>
      <c r="B268" s="15" t="s">
        <v>5022</v>
      </c>
      <c r="C268" s="15" t="s">
        <v>6688</v>
      </c>
      <c r="D268" s="15"/>
      <c r="E268" s="15" t="s">
        <v>3723</v>
      </c>
      <c r="F268" s="15" t="s">
        <v>2589</v>
      </c>
      <c r="G268" s="15" t="s">
        <v>11149</v>
      </c>
      <c r="H268" s="14" t="s">
        <v>965</v>
      </c>
      <c r="I268" s="15" t="s">
        <v>9514</v>
      </c>
      <c r="J268" s="15" t="s">
        <v>6039</v>
      </c>
      <c r="K268" s="14"/>
      <c r="M268" s="14"/>
      <c r="N268" s="14"/>
      <c r="O268" s="14"/>
      <c r="P268" s="14"/>
      <c r="Q268" s="1"/>
      <c r="R268" s="1"/>
    </row>
    <row r="269" spans="1:18">
      <c r="A269" s="15"/>
      <c r="B269" s="15" t="s">
        <v>4925</v>
      </c>
      <c r="C269" s="15" t="s">
        <v>6634</v>
      </c>
      <c r="D269" s="15"/>
      <c r="E269" s="15" t="s">
        <v>3681</v>
      </c>
      <c r="F269" s="15" t="s">
        <v>2525</v>
      </c>
      <c r="G269" s="15" t="s">
        <v>10971</v>
      </c>
      <c r="H269" s="14" t="s">
        <v>965</v>
      </c>
      <c r="I269" s="15" t="s">
        <v>9515</v>
      </c>
      <c r="J269" s="15" t="s">
        <v>5947</v>
      </c>
      <c r="K269" s="14"/>
      <c r="M269" s="14"/>
      <c r="N269" s="14"/>
      <c r="O269" s="14"/>
      <c r="P269" s="14"/>
      <c r="Q269" s="1"/>
      <c r="R269" s="1"/>
    </row>
    <row r="270" spans="1:18">
      <c r="A270" s="15"/>
      <c r="B270" s="15" t="s">
        <v>4793</v>
      </c>
      <c r="C270" s="15" t="s">
        <v>6557</v>
      </c>
      <c r="D270" s="15"/>
      <c r="E270" s="15" t="s">
        <v>6955</v>
      </c>
      <c r="F270" s="15" t="s">
        <v>2357</v>
      </c>
      <c r="G270" s="15"/>
      <c r="H270" s="14" t="s">
        <v>965</v>
      </c>
      <c r="I270" s="15" t="s">
        <v>9516</v>
      </c>
      <c r="J270" s="15" t="s">
        <v>5742</v>
      </c>
      <c r="K270" s="14"/>
      <c r="M270" s="14"/>
      <c r="N270" s="14"/>
      <c r="O270" s="14"/>
      <c r="P270" s="14"/>
      <c r="Q270" s="1"/>
      <c r="R270" s="1"/>
    </row>
    <row r="271" spans="1:18">
      <c r="A271" s="15"/>
      <c r="B271" s="15" t="s">
        <v>4884</v>
      </c>
      <c r="C271" s="15" t="s">
        <v>6616</v>
      </c>
      <c r="D271" s="15"/>
      <c r="E271" s="15" t="s">
        <v>6985</v>
      </c>
      <c r="F271" s="15" t="s">
        <v>2357</v>
      </c>
      <c r="G271" s="15"/>
      <c r="H271" s="14" t="s">
        <v>965</v>
      </c>
      <c r="I271" s="15" t="s">
        <v>9517</v>
      </c>
      <c r="J271" s="15" t="s">
        <v>5744</v>
      </c>
      <c r="K271" s="14"/>
      <c r="M271" s="14"/>
      <c r="N271" s="14"/>
      <c r="O271" s="14"/>
      <c r="P271" s="14"/>
      <c r="Q271" s="1"/>
      <c r="R271" s="1"/>
    </row>
    <row r="272" spans="1:18">
      <c r="A272" s="15"/>
      <c r="B272" s="15" t="s">
        <v>4733</v>
      </c>
      <c r="C272" s="15" t="s">
        <v>6523</v>
      </c>
      <c r="D272" s="15"/>
      <c r="E272" s="15" t="s">
        <v>6939</v>
      </c>
      <c r="F272" s="15" t="s">
        <v>2337</v>
      </c>
      <c r="G272" s="15"/>
      <c r="H272" s="14" t="s">
        <v>965</v>
      </c>
      <c r="I272" s="15" t="s">
        <v>9518</v>
      </c>
      <c r="J272" s="15" t="s">
        <v>5711</v>
      </c>
      <c r="K272" s="14"/>
      <c r="M272" s="14"/>
      <c r="N272" s="14"/>
      <c r="O272" s="14"/>
      <c r="P272" s="14"/>
      <c r="Q272" s="1"/>
      <c r="R272" s="1"/>
    </row>
    <row r="273" spans="1:18">
      <c r="A273" s="15"/>
      <c r="B273" s="15" t="s">
        <v>4732</v>
      </c>
      <c r="C273" s="15" t="s">
        <v>6522</v>
      </c>
      <c r="D273" s="15"/>
      <c r="E273" s="15" t="s">
        <v>3588</v>
      </c>
      <c r="F273" s="15" t="s">
        <v>2278</v>
      </c>
      <c r="G273" s="15" t="s">
        <v>11098</v>
      </c>
      <c r="H273" s="14" t="s">
        <v>965</v>
      </c>
      <c r="I273" s="15" t="s">
        <v>9519</v>
      </c>
      <c r="J273" s="15" t="s">
        <v>5647</v>
      </c>
      <c r="K273" s="14"/>
      <c r="M273" s="14"/>
      <c r="N273" s="14"/>
      <c r="O273" s="14"/>
      <c r="P273" s="14"/>
      <c r="Q273" s="1"/>
      <c r="R273" s="1"/>
    </row>
    <row r="274" spans="1:18">
      <c r="A274" s="15"/>
      <c r="B274" s="15" t="s">
        <v>4744</v>
      </c>
      <c r="C274" s="15" t="s">
        <v>6531</v>
      </c>
      <c r="D274" s="15"/>
      <c r="E274" s="15" t="s">
        <v>6943</v>
      </c>
      <c r="F274" s="15" t="s">
        <v>2505</v>
      </c>
      <c r="G274" s="15"/>
      <c r="H274" s="14" t="s">
        <v>965</v>
      </c>
      <c r="I274" s="15" t="s">
        <v>9520</v>
      </c>
      <c r="J274" s="15" t="s">
        <v>5924</v>
      </c>
      <c r="K274" s="14"/>
      <c r="M274" s="14"/>
      <c r="N274" s="14"/>
      <c r="O274" s="14"/>
      <c r="P274" s="14"/>
      <c r="Q274" s="1"/>
      <c r="R274" s="1"/>
    </row>
    <row r="275" spans="1:18">
      <c r="A275" s="15"/>
      <c r="B275" s="15" t="s">
        <v>4743</v>
      </c>
      <c r="C275" s="15" t="s">
        <v>6530</v>
      </c>
      <c r="D275" s="15"/>
      <c r="E275" s="15" t="s">
        <v>3593</v>
      </c>
      <c r="F275" s="15" t="s">
        <v>2280</v>
      </c>
      <c r="G275" s="15" t="s">
        <v>11104</v>
      </c>
      <c r="H275" s="14" t="s">
        <v>965</v>
      </c>
      <c r="I275" s="15" t="s">
        <v>9521</v>
      </c>
      <c r="J275" s="15" t="s">
        <v>5649</v>
      </c>
      <c r="K275" s="14"/>
      <c r="M275" s="14"/>
      <c r="N275" s="14"/>
      <c r="O275" s="14"/>
      <c r="P275" s="14"/>
      <c r="Q275" s="1"/>
      <c r="R275" s="1"/>
    </row>
    <row r="276" spans="1:18">
      <c r="A276" s="15"/>
      <c r="B276" s="15" t="s">
        <v>4794</v>
      </c>
      <c r="C276" s="15" t="s">
        <v>6558</v>
      </c>
      <c r="D276" s="15"/>
      <c r="E276" s="15" t="s">
        <v>6956</v>
      </c>
      <c r="F276" s="15" t="s">
        <v>2297</v>
      </c>
      <c r="G276" s="15"/>
      <c r="H276" s="14" t="s">
        <v>965</v>
      </c>
      <c r="I276" s="15" t="s">
        <v>9522</v>
      </c>
      <c r="J276" s="15" t="s">
        <v>5665</v>
      </c>
      <c r="K276" s="14"/>
      <c r="M276" s="14"/>
      <c r="N276" s="14"/>
      <c r="O276" s="14"/>
      <c r="P276" s="14"/>
      <c r="Q276" s="1"/>
      <c r="R276" s="1"/>
    </row>
    <row r="277" spans="1:18">
      <c r="A277" s="15"/>
      <c r="B277" s="15" t="s">
        <v>4828</v>
      </c>
      <c r="C277" s="15" t="s">
        <v>6577</v>
      </c>
      <c r="D277" s="15"/>
      <c r="E277" s="15" t="s">
        <v>6967</v>
      </c>
      <c r="F277" s="15" t="s">
        <v>2530</v>
      </c>
      <c r="G277" s="15"/>
      <c r="H277" s="14" t="s">
        <v>965</v>
      </c>
      <c r="I277" s="15" t="s">
        <v>9523</v>
      </c>
      <c r="J277" s="15" t="s">
        <v>6094</v>
      </c>
      <c r="K277" s="14"/>
      <c r="M277" s="14"/>
      <c r="N277" s="14"/>
      <c r="O277" s="14"/>
      <c r="P277" s="14"/>
      <c r="Q277" s="1"/>
      <c r="R277" s="1"/>
    </row>
    <row r="278" spans="1:18">
      <c r="A278" s="15"/>
      <c r="B278" s="15" t="s">
        <v>5120</v>
      </c>
      <c r="C278" s="15" t="s">
        <v>2147</v>
      </c>
      <c r="D278" s="15"/>
      <c r="E278" s="15" t="s">
        <v>3768</v>
      </c>
      <c r="F278" s="15" t="s">
        <v>2530</v>
      </c>
      <c r="G278" s="15" t="s">
        <v>10895</v>
      </c>
      <c r="H278" s="14" t="s">
        <v>965</v>
      </c>
      <c r="I278" s="15" t="s">
        <v>9524</v>
      </c>
      <c r="J278" s="15" t="s">
        <v>5950</v>
      </c>
      <c r="K278" s="14"/>
      <c r="M278" s="14"/>
      <c r="N278" s="14"/>
      <c r="O278" s="14"/>
      <c r="P278" s="14"/>
      <c r="Q278" s="1"/>
      <c r="R278" s="1"/>
    </row>
    <row r="279" spans="1:18">
      <c r="A279" s="15"/>
      <c r="B279" s="15" t="s">
        <v>5011</v>
      </c>
      <c r="C279" s="15" t="s">
        <v>6682</v>
      </c>
      <c r="D279" s="15"/>
      <c r="E279" s="15" t="s">
        <v>3720</v>
      </c>
      <c r="F279" s="15" t="s">
        <v>2604</v>
      </c>
      <c r="G279" s="15" t="s">
        <v>10899</v>
      </c>
      <c r="H279" s="14" t="s">
        <v>965</v>
      </c>
      <c r="I279" s="15" t="s">
        <v>9525</v>
      </c>
      <c r="J279" s="15" t="s">
        <v>6058</v>
      </c>
      <c r="K279" s="14"/>
      <c r="M279" s="14"/>
      <c r="N279" s="14"/>
      <c r="O279" s="14"/>
      <c r="P279" s="14"/>
      <c r="Q279" s="1"/>
      <c r="R279" s="1"/>
    </row>
    <row r="280" spans="1:18">
      <c r="A280" s="15"/>
      <c r="B280" s="15" t="s">
        <v>4618</v>
      </c>
      <c r="C280" s="15" t="s">
        <v>6461</v>
      </c>
      <c r="D280" s="15"/>
      <c r="E280" s="15" t="s">
        <v>3540</v>
      </c>
      <c r="F280" s="15" t="s">
        <v>2268</v>
      </c>
      <c r="G280" s="15" t="s">
        <v>11101</v>
      </c>
      <c r="H280" s="14" t="s">
        <v>965</v>
      </c>
      <c r="I280" s="15" t="s">
        <v>9526</v>
      </c>
      <c r="J280" s="15" t="s">
        <v>5638</v>
      </c>
      <c r="K280" s="14"/>
      <c r="M280" s="14"/>
      <c r="N280" s="14"/>
      <c r="O280" s="14"/>
      <c r="P280" s="14"/>
      <c r="Q280" s="1"/>
      <c r="R280" s="1"/>
    </row>
    <row r="281" spans="1:18">
      <c r="A281" s="15"/>
      <c r="B281" s="15" t="s">
        <v>4730</v>
      </c>
      <c r="C281" s="15" t="s">
        <v>6520</v>
      </c>
      <c r="D281" s="15"/>
      <c r="E281" s="15" t="s">
        <v>3586</v>
      </c>
      <c r="F281" s="15" t="s">
        <v>2277</v>
      </c>
      <c r="G281" s="15" t="s">
        <v>11103</v>
      </c>
      <c r="H281" s="14" t="s">
        <v>965</v>
      </c>
      <c r="I281" s="15" t="s">
        <v>9527</v>
      </c>
      <c r="J281" s="15" t="s">
        <v>5646</v>
      </c>
      <c r="K281" s="14"/>
      <c r="M281" s="14"/>
      <c r="N281" s="14"/>
      <c r="O281" s="14"/>
      <c r="P281" s="14"/>
      <c r="Q281" s="1"/>
      <c r="R281" s="1"/>
    </row>
    <row r="282" spans="1:18">
      <c r="A282" s="15"/>
      <c r="B282" s="15" t="s">
        <v>7307</v>
      </c>
      <c r="C282" s="15" t="s">
        <v>6703</v>
      </c>
      <c r="D282" s="15"/>
      <c r="E282" s="15" t="s">
        <v>3728</v>
      </c>
      <c r="F282" s="15" t="s">
        <v>2445</v>
      </c>
      <c r="G282" s="15" t="s">
        <v>11134</v>
      </c>
      <c r="H282" s="14" t="s">
        <v>965</v>
      </c>
      <c r="I282" s="15" t="s">
        <v>9528</v>
      </c>
      <c r="J282" s="15" t="s">
        <v>5842</v>
      </c>
      <c r="K282" s="14"/>
      <c r="M282" s="14"/>
      <c r="N282" s="14"/>
      <c r="O282" s="14"/>
      <c r="P282" s="14"/>
      <c r="Q282" s="1"/>
      <c r="R282" s="1"/>
    </row>
    <row r="283" spans="1:18">
      <c r="A283" s="15"/>
      <c r="B283" s="15" t="s">
        <v>10861</v>
      </c>
      <c r="C283" s="15" t="s">
        <v>10862</v>
      </c>
      <c r="D283" s="15"/>
      <c r="E283" s="15" t="s">
        <v>11177</v>
      </c>
      <c r="F283" s="15" t="s">
        <v>10875</v>
      </c>
      <c r="G283" s="15"/>
      <c r="H283" s="14" t="s">
        <v>965</v>
      </c>
      <c r="I283" s="15" t="s">
        <v>9529</v>
      </c>
      <c r="J283" s="15" t="s">
        <v>10881</v>
      </c>
      <c r="K283" s="14"/>
      <c r="M283" s="14"/>
      <c r="N283" s="14"/>
      <c r="O283" s="14"/>
      <c r="P283" s="14"/>
      <c r="Q283" s="1"/>
      <c r="R283" s="1"/>
    </row>
    <row r="284" spans="1:18">
      <c r="A284" s="15"/>
      <c r="B284" s="15" t="s">
        <v>10863</v>
      </c>
      <c r="C284" s="15" t="s">
        <v>10864</v>
      </c>
      <c r="D284" s="15"/>
      <c r="E284" s="15" t="s">
        <v>11178</v>
      </c>
      <c r="F284" s="15" t="s">
        <v>10877</v>
      </c>
      <c r="G284" s="15"/>
      <c r="H284" s="14" t="s">
        <v>965</v>
      </c>
      <c r="I284" s="15" t="s">
        <v>9530</v>
      </c>
      <c r="J284" s="15" t="s">
        <v>10876</v>
      </c>
      <c r="K284" s="14"/>
      <c r="M284" s="14"/>
      <c r="N284" s="14"/>
      <c r="O284" s="14"/>
      <c r="P284" s="14"/>
      <c r="Q284" s="1"/>
      <c r="R284" s="1"/>
    </row>
    <row r="285" spans="1:18">
      <c r="A285" s="15"/>
      <c r="B285" s="15" t="s">
        <v>5034</v>
      </c>
      <c r="C285" s="15" t="s">
        <v>6698</v>
      </c>
      <c r="D285" s="15"/>
      <c r="E285" s="15" t="s">
        <v>7037</v>
      </c>
      <c r="F285" s="15" t="s">
        <v>2439</v>
      </c>
      <c r="G285" s="15"/>
      <c r="H285" s="14" t="s">
        <v>965</v>
      </c>
      <c r="I285" s="15" t="s">
        <v>9531</v>
      </c>
      <c r="J285" s="15" t="s">
        <v>5834</v>
      </c>
      <c r="K285" s="14"/>
      <c r="M285" s="14"/>
      <c r="N285" s="14"/>
      <c r="O285" s="14"/>
      <c r="P285" s="14"/>
      <c r="Q285" s="1"/>
      <c r="R285" s="1"/>
    </row>
    <row r="286" spans="1:18">
      <c r="A286" s="15"/>
      <c r="B286" s="15" t="s">
        <v>7315</v>
      </c>
      <c r="C286" s="15" t="s">
        <v>7316</v>
      </c>
      <c r="D286" s="15"/>
      <c r="E286" s="15" t="s">
        <v>7348</v>
      </c>
      <c r="F286" s="15" t="s">
        <v>3459</v>
      </c>
      <c r="G286" s="15"/>
      <c r="H286" s="14" t="s">
        <v>965</v>
      </c>
      <c r="I286" s="15" t="s">
        <v>9532</v>
      </c>
      <c r="J286" s="15" t="s">
        <v>7341</v>
      </c>
      <c r="K286" s="14"/>
      <c r="M286" s="14"/>
      <c r="N286" s="14"/>
      <c r="O286" s="14"/>
      <c r="P286" s="14"/>
      <c r="Q286" s="1"/>
      <c r="R286" s="1"/>
    </row>
    <row r="287" spans="1:18">
      <c r="A287" s="15"/>
      <c r="B287" s="15" t="s">
        <v>4883</v>
      </c>
      <c r="C287" s="15" t="s">
        <v>6615</v>
      </c>
      <c r="D287" s="15"/>
      <c r="E287" s="15" t="s">
        <v>6984</v>
      </c>
      <c r="F287" s="15" t="s">
        <v>3459</v>
      </c>
      <c r="G287" s="15"/>
      <c r="H287" s="14" t="s">
        <v>965</v>
      </c>
      <c r="I287" s="15" t="s">
        <v>9533</v>
      </c>
      <c r="J287" s="15" t="s">
        <v>5906</v>
      </c>
      <c r="K287" s="14"/>
      <c r="M287" s="14"/>
      <c r="N287" s="14"/>
      <c r="O287" s="14"/>
      <c r="P287" s="14"/>
      <c r="Q287" s="1"/>
      <c r="R287" s="1"/>
    </row>
    <row r="288" spans="1:18">
      <c r="A288" s="15"/>
      <c r="B288" s="15" t="s">
        <v>4882</v>
      </c>
      <c r="C288" s="15" t="s">
        <v>6614</v>
      </c>
      <c r="D288" s="15"/>
      <c r="E288" s="15" t="s">
        <v>3667</v>
      </c>
      <c r="F288" s="15" t="s">
        <v>2298</v>
      </c>
      <c r="G288" s="15" t="s">
        <v>10979</v>
      </c>
      <c r="H288" s="14" t="s">
        <v>965</v>
      </c>
      <c r="I288" s="15" t="s">
        <v>9534</v>
      </c>
      <c r="J288" s="15" t="s">
        <v>5709</v>
      </c>
      <c r="K288" s="14"/>
      <c r="M288" s="14"/>
      <c r="N288" s="14"/>
      <c r="O288" s="14"/>
      <c r="P288" s="14"/>
      <c r="Q288" s="1"/>
      <c r="R288" s="1"/>
    </row>
    <row r="289" spans="1:18">
      <c r="A289" s="15"/>
      <c r="B289" s="15" t="s">
        <v>4731</v>
      </c>
      <c r="C289" s="15" t="s">
        <v>6521</v>
      </c>
      <c r="D289" s="15"/>
      <c r="E289" s="15" t="s">
        <v>3587</v>
      </c>
      <c r="F289" s="15" t="s">
        <v>2569</v>
      </c>
      <c r="G289" s="15" t="s">
        <v>11085</v>
      </c>
      <c r="H289" s="14" t="s">
        <v>965</v>
      </c>
      <c r="I289" s="15" t="s">
        <v>9535</v>
      </c>
      <c r="J289" s="15" t="s">
        <v>6016</v>
      </c>
      <c r="K289" s="14"/>
      <c r="M289" s="14"/>
      <c r="N289" s="14"/>
      <c r="O289" s="14"/>
      <c r="P289" s="14"/>
      <c r="Q289" s="1"/>
      <c r="R289" s="1"/>
    </row>
    <row r="290" spans="1:18">
      <c r="A290" s="15"/>
      <c r="B290" s="15" t="s">
        <v>5084</v>
      </c>
      <c r="C290" s="15" t="s">
        <v>6729</v>
      </c>
      <c r="D290" s="15"/>
      <c r="E290" s="15" t="s">
        <v>7050</v>
      </c>
      <c r="F290" s="15" t="s">
        <v>2568</v>
      </c>
      <c r="G290" s="15"/>
      <c r="H290" s="14" t="s">
        <v>965</v>
      </c>
      <c r="I290" s="15" t="s">
        <v>9536</v>
      </c>
      <c r="J290" s="15" t="s">
        <v>6015</v>
      </c>
      <c r="K290" s="14"/>
      <c r="M290" s="14"/>
      <c r="N290" s="14"/>
      <c r="O290" s="14"/>
      <c r="P290" s="14"/>
      <c r="Q290" s="1"/>
      <c r="R290" s="1"/>
    </row>
    <row r="291" spans="1:18">
      <c r="A291" s="15"/>
      <c r="B291" s="15" t="s">
        <v>4795</v>
      </c>
      <c r="C291" s="15" t="s">
        <v>6559</v>
      </c>
      <c r="D291" s="15"/>
      <c r="E291" s="15" t="s">
        <v>3618</v>
      </c>
      <c r="F291" s="15" t="s">
        <v>2375</v>
      </c>
      <c r="G291" s="15" t="s">
        <v>11093</v>
      </c>
      <c r="H291" s="14" t="s">
        <v>965</v>
      </c>
      <c r="I291" s="15" t="s">
        <v>9537</v>
      </c>
      <c r="J291" s="15" t="s">
        <v>5769</v>
      </c>
      <c r="K291" s="14"/>
      <c r="M291" s="14"/>
      <c r="N291" s="14"/>
      <c r="O291" s="14"/>
      <c r="P291" s="14"/>
      <c r="Q291" s="1"/>
      <c r="R291" s="1"/>
    </row>
    <row r="292" spans="1:18">
      <c r="A292" s="15"/>
      <c r="B292" s="15" t="s">
        <v>4958</v>
      </c>
      <c r="C292" s="15" t="s">
        <v>2208</v>
      </c>
      <c r="D292" s="15"/>
      <c r="E292" s="15" t="s">
        <v>3699</v>
      </c>
      <c r="F292" s="15" t="s">
        <v>2521</v>
      </c>
      <c r="G292" s="15" t="s">
        <v>10952</v>
      </c>
      <c r="H292" s="14" t="s">
        <v>965</v>
      </c>
      <c r="I292" s="15" t="s">
        <v>9538</v>
      </c>
      <c r="J292" s="15" t="s">
        <v>5943</v>
      </c>
      <c r="K292" s="14"/>
      <c r="M292" s="14"/>
      <c r="N292" s="14"/>
      <c r="O292" s="14"/>
      <c r="P292" s="14"/>
      <c r="Q292" s="1"/>
      <c r="R292" s="1"/>
    </row>
    <row r="293" spans="1:18">
      <c r="A293" s="15"/>
      <c r="B293" s="15" t="s">
        <v>4796</v>
      </c>
      <c r="C293" s="15" t="s">
        <v>6560</v>
      </c>
      <c r="D293" s="15"/>
      <c r="E293" s="15" t="s">
        <v>6957</v>
      </c>
      <c r="F293" s="15" t="s">
        <v>2483</v>
      </c>
      <c r="G293" s="15"/>
      <c r="H293" s="14" t="s">
        <v>965</v>
      </c>
      <c r="I293" s="15" t="s">
        <v>9539</v>
      </c>
      <c r="J293" s="15" t="s">
        <v>6182</v>
      </c>
      <c r="K293" s="14"/>
      <c r="M293" s="14"/>
      <c r="N293" s="14"/>
      <c r="O293" s="14"/>
      <c r="P293" s="14"/>
      <c r="Q293" s="1"/>
      <c r="R293" s="1"/>
    </row>
    <row r="294" spans="1:18">
      <c r="A294" s="15"/>
      <c r="B294" s="15" t="s">
        <v>4959</v>
      </c>
      <c r="C294" s="15" t="s">
        <v>2205</v>
      </c>
      <c r="D294" s="15"/>
      <c r="E294" s="15" t="s">
        <v>7009</v>
      </c>
      <c r="F294" s="15" t="s">
        <v>2574</v>
      </c>
      <c r="G294" s="15"/>
      <c r="H294" s="14" t="s">
        <v>965</v>
      </c>
      <c r="I294" s="15" t="s">
        <v>9540</v>
      </c>
      <c r="J294" s="15" t="s">
        <v>6041</v>
      </c>
      <c r="K294" s="14"/>
      <c r="M294" s="14"/>
      <c r="N294" s="14"/>
      <c r="O294" s="14"/>
      <c r="P294" s="14"/>
      <c r="Q294" s="1"/>
      <c r="R294" s="1"/>
    </row>
    <row r="295" spans="1:18">
      <c r="A295" s="15"/>
      <c r="B295" s="15" t="s">
        <v>5045</v>
      </c>
      <c r="C295" s="15" t="s">
        <v>6710</v>
      </c>
      <c r="D295" s="15"/>
      <c r="E295" s="15" t="s">
        <v>3732</v>
      </c>
      <c r="F295" s="15" t="s">
        <v>2450</v>
      </c>
      <c r="G295" s="15" t="s">
        <v>10930</v>
      </c>
      <c r="H295" s="14" t="s">
        <v>965</v>
      </c>
      <c r="I295" s="15" t="s">
        <v>9541</v>
      </c>
      <c r="J295" s="15" t="s">
        <v>5852</v>
      </c>
      <c r="K295" s="14"/>
      <c r="M295" s="14"/>
      <c r="N295" s="14"/>
      <c r="O295" s="14"/>
      <c r="P295" s="14"/>
      <c r="Q295" s="1"/>
      <c r="R295" s="1"/>
    </row>
    <row r="296" spans="1:18">
      <c r="A296" s="15"/>
      <c r="B296" s="15" t="s">
        <v>5046</v>
      </c>
      <c r="C296" s="15" t="s">
        <v>6711</v>
      </c>
      <c r="D296" s="15"/>
      <c r="E296" s="15" t="s">
        <v>5558</v>
      </c>
      <c r="F296" s="15" t="s">
        <v>2628</v>
      </c>
      <c r="G296" s="15" t="s">
        <v>10909</v>
      </c>
      <c r="H296" s="14" t="s">
        <v>965</v>
      </c>
      <c r="I296" s="15" t="s">
        <v>9542</v>
      </c>
      <c r="J296" s="15" t="s">
        <v>6101</v>
      </c>
      <c r="K296" s="14"/>
      <c r="M296" s="14"/>
      <c r="N296" s="14"/>
      <c r="O296" s="14"/>
      <c r="P296" s="14"/>
      <c r="Q296" s="1"/>
      <c r="R296" s="1"/>
    </row>
    <row r="297" spans="1:18">
      <c r="A297" s="15"/>
      <c r="B297" s="15" t="s">
        <v>5206</v>
      </c>
      <c r="C297" s="15" t="s">
        <v>6765</v>
      </c>
      <c r="D297" s="15"/>
      <c r="E297" s="15" t="s">
        <v>3789</v>
      </c>
      <c r="F297" s="15" t="s">
        <v>2612</v>
      </c>
      <c r="G297" s="15" t="s">
        <v>10911</v>
      </c>
      <c r="H297" s="14" t="s">
        <v>965</v>
      </c>
      <c r="I297" s="15" t="s">
        <v>9543</v>
      </c>
      <c r="J297" s="15" t="s">
        <v>6068</v>
      </c>
      <c r="K297" s="14"/>
      <c r="M297" s="14"/>
      <c r="N297" s="14"/>
      <c r="O297" s="14"/>
      <c r="P297" s="14"/>
      <c r="Q297" s="1"/>
      <c r="R297" s="1"/>
    </row>
    <row r="298" spans="1:18">
      <c r="A298" s="15"/>
      <c r="B298" s="15" t="s">
        <v>5207</v>
      </c>
      <c r="C298" s="15" t="s">
        <v>6655</v>
      </c>
      <c r="D298" s="15"/>
      <c r="E298" s="15" t="s">
        <v>7007</v>
      </c>
      <c r="F298" s="15" t="s">
        <v>2555</v>
      </c>
      <c r="G298" s="15"/>
      <c r="H298" s="14" t="s">
        <v>965</v>
      </c>
      <c r="I298" s="15" t="s">
        <v>9544</v>
      </c>
      <c r="J298" s="15" t="s">
        <v>5997</v>
      </c>
      <c r="K298" s="14"/>
      <c r="M298" s="14"/>
      <c r="N298" s="14"/>
      <c r="O298" s="14"/>
      <c r="P298" s="14"/>
      <c r="Q298" s="1"/>
      <c r="R298" s="1"/>
    </row>
    <row r="299" spans="1:18">
      <c r="A299" s="15"/>
      <c r="B299" s="15" t="s">
        <v>5047</v>
      </c>
      <c r="C299" s="15" t="s">
        <v>6712</v>
      </c>
      <c r="D299" s="15"/>
      <c r="E299" s="15" t="s">
        <v>7040</v>
      </c>
      <c r="F299" s="15" t="s">
        <v>2480</v>
      </c>
      <c r="G299" s="15"/>
      <c r="H299" s="14" t="s">
        <v>965</v>
      </c>
      <c r="I299" s="15" t="s">
        <v>9545</v>
      </c>
      <c r="J299" s="15" t="s">
        <v>5890</v>
      </c>
      <c r="K299" s="14"/>
      <c r="M299" s="14"/>
      <c r="N299" s="14"/>
      <c r="O299" s="14"/>
      <c r="P299" s="14"/>
      <c r="Q299" s="1"/>
      <c r="R299" s="1"/>
    </row>
    <row r="300" spans="1:18">
      <c r="A300" s="15"/>
      <c r="B300" s="15" t="s">
        <v>4729</v>
      </c>
      <c r="C300" s="15" t="s">
        <v>6519</v>
      </c>
      <c r="D300" s="15"/>
      <c r="E300" s="15" t="s">
        <v>6938</v>
      </c>
      <c r="F300" s="15" t="s">
        <v>2424</v>
      </c>
      <c r="G300" s="15"/>
      <c r="H300" s="14" t="s">
        <v>965</v>
      </c>
      <c r="I300" s="15" t="s">
        <v>9546</v>
      </c>
      <c r="J300" s="15" t="s">
        <v>5819</v>
      </c>
      <c r="K300" s="14"/>
      <c r="M300" s="14"/>
      <c r="N300" s="14"/>
      <c r="O300" s="14"/>
      <c r="P300" s="14"/>
      <c r="Q300" s="1"/>
      <c r="R300" s="1"/>
    </row>
    <row r="301" spans="1:18">
      <c r="A301" s="15"/>
      <c r="B301" s="15" t="s">
        <v>5083</v>
      </c>
      <c r="C301" s="15" t="s">
        <v>6728</v>
      </c>
      <c r="D301" s="15"/>
      <c r="E301" s="15" t="s">
        <v>3747</v>
      </c>
      <c r="F301" s="15" t="s">
        <v>2576</v>
      </c>
      <c r="G301" s="15" t="s">
        <v>11072</v>
      </c>
      <c r="H301" s="14" t="s">
        <v>965</v>
      </c>
      <c r="I301" s="15" t="s">
        <v>9547</v>
      </c>
      <c r="J301" s="15" t="s">
        <v>6024</v>
      </c>
      <c r="K301" s="14"/>
      <c r="M301" s="14"/>
      <c r="N301" s="14"/>
      <c r="O301" s="14"/>
      <c r="P301" s="14"/>
      <c r="Q301" s="1"/>
      <c r="R301" s="1"/>
    </row>
    <row r="302" spans="1:18">
      <c r="A302" s="15"/>
      <c r="B302" s="15" t="s">
        <v>4901</v>
      </c>
      <c r="C302" s="15" t="s">
        <v>6627</v>
      </c>
      <c r="D302" s="15"/>
      <c r="E302" s="15" t="s">
        <v>3672</v>
      </c>
      <c r="F302" s="15" t="s">
        <v>2590</v>
      </c>
      <c r="G302" s="15" t="s">
        <v>10950</v>
      </c>
      <c r="H302" s="14" t="s">
        <v>965</v>
      </c>
      <c r="I302" s="15" t="s">
        <v>9548</v>
      </c>
      <c r="J302" s="15" t="s">
        <v>6042</v>
      </c>
      <c r="K302" s="14"/>
      <c r="M302" s="14"/>
      <c r="N302" s="14"/>
      <c r="O302" s="14"/>
      <c r="P302" s="14"/>
      <c r="Q302" s="1"/>
      <c r="R302" s="1"/>
    </row>
    <row r="303" spans="1:18">
      <c r="A303" s="15"/>
      <c r="B303" s="15" t="s">
        <v>4711</v>
      </c>
      <c r="C303" s="15" t="s">
        <v>6511</v>
      </c>
      <c r="D303" s="15"/>
      <c r="E303" s="15" t="s">
        <v>3578</v>
      </c>
      <c r="F303" s="15" t="s">
        <v>2487</v>
      </c>
      <c r="G303" s="15" t="s">
        <v>11129</v>
      </c>
      <c r="H303" s="14" t="s">
        <v>965</v>
      </c>
      <c r="I303" s="15" t="s">
        <v>9549</v>
      </c>
      <c r="J303" s="15" t="s">
        <v>5900</v>
      </c>
      <c r="K303" s="14"/>
      <c r="M303" s="14"/>
      <c r="N303" s="14"/>
      <c r="O303" s="14"/>
      <c r="P303" s="14"/>
      <c r="Q303" s="1"/>
      <c r="R303" s="1"/>
    </row>
    <row r="304" spans="1:18">
      <c r="A304" s="15"/>
      <c r="B304" s="15" t="s">
        <v>4610</v>
      </c>
      <c r="C304" s="15" t="s">
        <v>6455</v>
      </c>
      <c r="D304" s="15"/>
      <c r="E304" s="15" t="s">
        <v>3537</v>
      </c>
      <c r="F304" s="15" t="s">
        <v>2330</v>
      </c>
      <c r="G304" s="15" t="s">
        <v>11090</v>
      </c>
      <c r="H304" s="14" t="s">
        <v>965</v>
      </c>
      <c r="I304" s="15" t="s">
        <v>9550</v>
      </c>
      <c r="J304" s="15" t="s">
        <v>5702</v>
      </c>
      <c r="K304" s="14"/>
      <c r="M304" s="14"/>
      <c r="N304" s="14"/>
      <c r="O304" s="14"/>
      <c r="P304" s="14"/>
      <c r="Q304" s="1"/>
      <c r="R304" s="1"/>
    </row>
    <row r="305" spans="1:18">
      <c r="A305" s="15"/>
      <c r="B305" s="15" t="s">
        <v>4798</v>
      </c>
      <c r="C305" s="15" t="s">
        <v>2074</v>
      </c>
      <c r="D305" s="15"/>
      <c r="E305" s="15" t="s">
        <v>3619</v>
      </c>
      <c r="F305" s="15" t="s">
        <v>2438</v>
      </c>
      <c r="G305" s="15" t="s">
        <v>11081</v>
      </c>
      <c r="H305" s="14" t="s">
        <v>965</v>
      </c>
      <c r="I305" s="15" t="s">
        <v>9551</v>
      </c>
      <c r="J305" s="15" t="s">
        <v>6001</v>
      </c>
      <c r="K305" s="14"/>
      <c r="M305" s="14"/>
      <c r="N305" s="14"/>
      <c r="O305" s="14"/>
      <c r="P305" s="14"/>
      <c r="Q305" s="1"/>
      <c r="R305" s="1"/>
    </row>
    <row r="306" spans="1:18">
      <c r="A306" s="15"/>
      <c r="B306" s="15" t="s">
        <v>4747</v>
      </c>
      <c r="C306" s="15" t="s">
        <v>6533</v>
      </c>
      <c r="D306" s="15"/>
      <c r="E306" s="15" t="s">
        <v>3596</v>
      </c>
      <c r="F306" s="15" t="s">
        <v>2343</v>
      </c>
      <c r="G306" s="15" t="s">
        <v>11102</v>
      </c>
      <c r="H306" s="14" t="s">
        <v>965</v>
      </c>
      <c r="I306" s="15" t="s">
        <v>9552</v>
      </c>
      <c r="J306" s="15" t="s">
        <v>5719</v>
      </c>
      <c r="K306" s="14"/>
      <c r="M306" s="14"/>
      <c r="N306" s="14"/>
      <c r="O306" s="14"/>
      <c r="P306" s="14"/>
      <c r="Q306" s="1"/>
      <c r="R306" s="1"/>
    </row>
    <row r="307" spans="1:18">
      <c r="A307" s="15"/>
      <c r="B307" s="15" t="s">
        <v>4932</v>
      </c>
      <c r="C307" s="15" t="s">
        <v>6640</v>
      </c>
      <c r="D307" s="15"/>
      <c r="E307" s="15" t="s">
        <v>3685</v>
      </c>
      <c r="F307" s="15" t="s">
        <v>2414</v>
      </c>
      <c r="G307" s="15" t="s">
        <v>11079</v>
      </c>
      <c r="H307" s="14" t="s">
        <v>965</v>
      </c>
      <c r="I307" s="15" t="s">
        <v>9553</v>
      </c>
      <c r="J307" s="15" t="s">
        <v>5810</v>
      </c>
      <c r="K307" s="14"/>
      <c r="M307" s="14"/>
      <c r="N307" s="14"/>
      <c r="O307" s="14"/>
      <c r="P307" s="14"/>
      <c r="Q307" s="1"/>
      <c r="R307" s="1"/>
    </row>
    <row r="308" spans="1:18">
      <c r="A308" s="15"/>
      <c r="B308" s="15" t="s">
        <v>4931</v>
      </c>
      <c r="C308" s="15" t="s">
        <v>6639</v>
      </c>
      <c r="D308" s="15"/>
      <c r="E308" s="15" t="s">
        <v>3684</v>
      </c>
      <c r="F308" s="15" t="s">
        <v>2343</v>
      </c>
      <c r="G308" s="15" t="s">
        <v>11091</v>
      </c>
      <c r="H308" s="14" t="s">
        <v>965</v>
      </c>
      <c r="I308" s="15" t="s">
        <v>9554</v>
      </c>
      <c r="J308" s="15" t="s">
        <v>5749</v>
      </c>
      <c r="K308" s="14"/>
      <c r="M308" s="14"/>
      <c r="N308" s="14"/>
      <c r="O308" s="14"/>
      <c r="P308" s="14"/>
      <c r="Q308" s="1"/>
      <c r="R308" s="1"/>
    </row>
    <row r="309" spans="1:18">
      <c r="A309" s="15"/>
      <c r="B309" s="15" t="s">
        <v>4893</v>
      </c>
      <c r="C309" s="15" t="s">
        <v>2111</v>
      </c>
      <c r="D309" s="15"/>
      <c r="E309" s="15" t="s">
        <v>3669</v>
      </c>
      <c r="F309" s="15" t="s">
        <v>2497</v>
      </c>
      <c r="G309" s="15" t="s">
        <v>11128</v>
      </c>
      <c r="H309" s="14" t="s">
        <v>965</v>
      </c>
      <c r="I309" s="15" t="s">
        <v>9555</v>
      </c>
      <c r="J309" s="15" t="s">
        <v>5913</v>
      </c>
      <c r="K309" s="14"/>
      <c r="M309" s="14"/>
      <c r="N309" s="14"/>
      <c r="O309" s="14"/>
      <c r="P309" s="14"/>
      <c r="Q309" s="1"/>
      <c r="R309" s="1"/>
    </row>
    <row r="310" spans="1:18">
      <c r="A310" s="15"/>
      <c r="B310" s="15" t="s">
        <v>11398</v>
      </c>
      <c r="C310" s="15" t="s">
        <v>11399</v>
      </c>
      <c r="D310" s="15"/>
      <c r="E310" s="15" t="s">
        <v>11448</v>
      </c>
      <c r="F310" s="15" t="s">
        <v>11441</v>
      </c>
      <c r="G310" s="15"/>
      <c r="H310" s="14" t="s">
        <v>965</v>
      </c>
      <c r="I310" s="15" t="s">
        <v>9556</v>
      </c>
      <c r="J310" s="15" t="s">
        <v>11440</v>
      </c>
      <c r="K310" s="14"/>
      <c r="M310" s="14"/>
      <c r="N310" s="14"/>
      <c r="O310" s="14"/>
      <c r="P310" s="14"/>
      <c r="Q310" s="1"/>
      <c r="R310" s="1"/>
    </row>
    <row r="311" spans="1:18">
      <c r="A311" s="15"/>
      <c r="B311" s="15" t="s">
        <v>11400</v>
      </c>
      <c r="C311" s="15" t="s">
        <v>11401</v>
      </c>
      <c r="D311" s="15"/>
      <c r="E311" s="15" t="s">
        <v>11449</v>
      </c>
      <c r="F311" s="15" t="s">
        <v>11430</v>
      </c>
      <c r="G311" s="15"/>
      <c r="H311" s="14" t="s">
        <v>965</v>
      </c>
      <c r="I311" s="15" t="s">
        <v>9557</v>
      </c>
      <c r="J311" s="15" t="s">
        <v>11442</v>
      </c>
      <c r="K311" s="14"/>
      <c r="M311" s="14"/>
      <c r="N311" s="14"/>
      <c r="O311" s="14"/>
      <c r="P311" s="14"/>
      <c r="Q311" s="1"/>
      <c r="R311" s="1"/>
    </row>
    <row r="312" spans="1:18">
      <c r="A312" s="15"/>
      <c r="B312" s="15" t="s">
        <v>4753</v>
      </c>
      <c r="C312" s="15" t="s">
        <v>6482</v>
      </c>
      <c r="D312" s="15"/>
      <c r="E312" s="15" t="s">
        <v>3551</v>
      </c>
      <c r="F312" s="15" t="s">
        <v>2247</v>
      </c>
      <c r="G312" s="15" t="s">
        <v>11060</v>
      </c>
      <c r="H312" s="14" t="s">
        <v>1872</v>
      </c>
      <c r="I312" s="15" t="s">
        <v>9558</v>
      </c>
      <c r="J312" s="15" t="s">
        <v>5617</v>
      </c>
      <c r="K312" s="14"/>
      <c r="M312" s="14"/>
      <c r="N312" s="14"/>
      <c r="O312" s="14"/>
      <c r="P312" s="14"/>
      <c r="Q312" s="1"/>
      <c r="R312" s="1"/>
    </row>
    <row r="313" spans="1:18">
      <c r="A313" s="15"/>
      <c r="B313" s="15" t="s">
        <v>5111</v>
      </c>
      <c r="C313" s="15" t="s">
        <v>6748</v>
      </c>
      <c r="D313" s="15"/>
      <c r="E313" s="15" t="s">
        <v>6316</v>
      </c>
      <c r="F313" s="15" t="s">
        <v>2549</v>
      </c>
      <c r="G313" s="15"/>
      <c r="H313" s="14" t="s">
        <v>1872</v>
      </c>
      <c r="I313" s="15" t="s">
        <v>9559</v>
      </c>
      <c r="J313" s="15" t="s">
        <v>5990</v>
      </c>
      <c r="K313" s="14"/>
      <c r="M313" s="14"/>
      <c r="N313" s="14"/>
      <c r="O313" s="14"/>
      <c r="P313" s="14"/>
      <c r="Q313" s="1"/>
      <c r="R313" s="1"/>
    </row>
    <row r="314" spans="1:18">
      <c r="A314" s="15"/>
      <c r="B314" s="15" t="s">
        <v>5112</v>
      </c>
      <c r="C314" s="15" t="s">
        <v>6749</v>
      </c>
      <c r="D314" s="15"/>
      <c r="E314" s="15" t="s">
        <v>6317</v>
      </c>
      <c r="F314" s="15" t="s">
        <v>2516</v>
      </c>
      <c r="G314" s="15"/>
      <c r="H314" s="14" t="s">
        <v>1872</v>
      </c>
      <c r="I314" s="15" t="s">
        <v>9560</v>
      </c>
      <c r="J314" s="15" t="s">
        <v>5938</v>
      </c>
      <c r="K314" s="14"/>
      <c r="M314" s="14"/>
      <c r="N314" s="14"/>
      <c r="O314" s="14"/>
      <c r="P314" s="14"/>
      <c r="Q314" s="1"/>
      <c r="R314" s="1"/>
    </row>
    <row r="315" spans="1:18">
      <c r="A315" s="15"/>
      <c r="B315" s="15" t="s">
        <v>4781</v>
      </c>
      <c r="C315" s="15" t="s">
        <v>6550</v>
      </c>
      <c r="D315" s="15"/>
      <c r="E315" s="15" t="s">
        <v>6951</v>
      </c>
      <c r="F315" s="15" t="s">
        <v>2293</v>
      </c>
      <c r="G315" s="15"/>
      <c r="H315" s="14" t="s">
        <v>1872</v>
      </c>
      <c r="I315" s="15" t="s">
        <v>9561</v>
      </c>
      <c r="J315" s="15" t="s">
        <v>5661</v>
      </c>
      <c r="K315" s="14"/>
      <c r="M315" s="14"/>
      <c r="N315" s="14"/>
      <c r="O315" s="14"/>
      <c r="P315" s="14"/>
      <c r="Q315" s="1"/>
      <c r="R315" s="1"/>
    </row>
    <row r="316" spans="1:18">
      <c r="A316" s="15"/>
      <c r="B316" s="15" t="s">
        <v>5198</v>
      </c>
      <c r="C316" s="15" t="s">
        <v>6761</v>
      </c>
      <c r="D316" s="15"/>
      <c r="E316" s="15" t="s">
        <v>6334</v>
      </c>
      <c r="F316" s="15" t="s">
        <v>2579</v>
      </c>
      <c r="G316" s="15"/>
      <c r="H316" s="14" t="s">
        <v>1872</v>
      </c>
      <c r="I316" s="15" t="s">
        <v>9562</v>
      </c>
      <c r="J316" s="15" t="s">
        <v>6027</v>
      </c>
      <c r="K316" s="14"/>
      <c r="M316" s="14"/>
      <c r="N316" s="14"/>
      <c r="O316" s="14"/>
      <c r="P316" s="14"/>
      <c r="Q316" s="1"/>
      <c r="R316" s="1"/>
    </row>
    <row r="317" spans="1:18">
      <c r="A317" s="15"/>
      <c r="B317" s="15" t="s">
        <v>4785</v>
      </c>
      <c r="C317" s="15" t="s">
        <v>6555</v>
      </c>
      <c r="D317" s="15"/>
      <c r="E317" s="15" t="s">
        <v>6954</v>
      </c>
      <c r="F317" s="15" t="s">
        <v>2321</v>
      </c>
      <c r="G317" s="15"/>
      <c r="H317" s="14" t="s">
        <v>1872</v>
      </c>
      <c r="I317" s="15" t="s">
        <v>9563</v>
      </c>
      <c r="J317" s="15" t="s">
        <v>5694</v>
      </c>
      <c r="K317" s="14"/>
      <c r="M317" s="14"/>
      <c r="N317" s="14"/>
      <c r="O317" s="14"/>
      <c r="P317" s="14"/>
      <c r="Q317" s="1"/>
      <c r="R317" s="1"/>
    </row>
    <row r="318" spans="1:18">
      <c r="A318" s="15"/>
      <c r="B318" s="15" t="s">
        <v>4955</v>
      </c>
      <c r="C318" s="15" t="s">
        <v>2009</v>
      </c>
      <c r="D318" s="15"/>
      <c r="E318" s="15" t="s">
        <v>3495</v>
      </c>
      <c r="F318" s="15" t="s">
        <v>2009</v>
      </c>
      <c r="G318" s="15" t="s">
        <v>5579</v>
      </c>
      <c r="H318" s="14" t="s">
        <v>1872</v>
      </c>
      <c r="I318" s="15" t="s">
        <v>9564</v>
      </c>
      <c r="J318" s="15" t="s">
        <v>5598</v>
      </c>
      <c r="K318" s="14"/>
      <c r="M318" s="14"/>
      <c r="N318" s="14"/>
      <c r="O318" s="14"/>
      <c r="P318" s="14"/>
      <c r="Q318" s="1"/>
      <c r="R318" s="1"/>
    </row>
    <row r="319" spans="1:18">
      <c r="A319" s="15"/>
      <c r="B319" s="15" t="s">
        <v>4754</v>
      </c>
      <c r="C319" s="15" t="s">
        <v>6437</v>
      </c>
      <c r="D319" s="15"/>
      <c r="E319" s="15" t="s">
        <v>6300</v>
      </c>
      <c r="F319" s="15" t="s">
        <v>2409</v>
      </c>
      <c r="G319" s="15"/>
      <c r="H319" s="14" t="s">
        <v>1872</v>
      </c>
      <c r="I319" s="15" t="s">
        <v>9565</v>
      </c>
      <c r="J319" s="15" t="s">
        <v>5806</v>
      </c>
      <c r="K319" s="14"/>
      <c r="M319" s="14"/>
      <c r="N319" s="14"/>
      <c r="O319" s="14"/>
      <c r="P319" s="14"/>
      <c r="Q319" s="1"/>
      <c r="R319" s="1"/>
    </row>
    <row r="320" spans="1:18">
      <c r="A320" s="15"/>
      <c r="B320" s="15" t="s">
        <v>4787</v>
      </c>
      <c r="C320" s="15" t="s">
        <v>6555</v>
      </c>
      <c r="D320" s="15"/>
      <c r="E320" s="15" t="s">
        <v>6954</v>
      </c>
      <c r="F320" s="15" t="s">
        <v>2321</v>
      </c>
      <c r="G320" s="15"/>
      <c r="H320" s="14" t="s">
        <v>965</v>
      </c>
      <c r="I320" s="15" t="s">
        <v>9566</v>
      </c>
      <c r="J320" s="15" t="s">
        <v>5694</v>
      </c>
      <c r="K320" s="14"/>
      <c r="M320" s="14"/>
      <c r="N320" s="14"/>
      <c r="O320" s="14"/>
      <c r="P320" s="14"/>
      <c r="Q320" s="1"/>
      <c r="R320" s="1"/>
    </row>
    <row r="321" spans="1:18">
      <c r="A321" s="15"/>
      <c r="B321" s="15" t="s">
        <v>4778</v>
      </c>
      <c r="C321" s="15" t="s">
        <v>6550</v>
      </c>
      <c r="D321" s="15"/>
      <c r="E321" s="15" t="s">
        <v>6951</v>
      </c>
      <c r="F321" s="15" t="s">
        <v>2293</v>
      </c>
      <c r="G321" s="15"/>
      <c r="H321" s="14" t="s">
        <v>965</v>
      </c>
      <c r="I321" s="15" t="s">
        <v>9567</v>
      </c>
      <c r="J321" s="15" t="s">
        <v>5661</v>
      </c>
      <c r="K321" s="14"/>
      <c r="M321" s="14"/>
      <c r="N321" s="14"/>
      <c r="O321" s="14"/>
      <c r="P321" s="14"/>
      <c r="Q321" s="1"/>
      <c r="R321" s="1"/>
    </row>
    <row r="322" spans="1:18">
      <c r="A322" s="15"/>
      <c r="B322" s="15" t="s">
        <v>4786</v>
      </c>
      <c r="C322" s="15" t="s">
        <v>6461</v>
      </c>
      <c r="D322" s="15"/>
      <c r="E322" s="15" t="s">
        <v>3540</v>
      </c>
      <c r="F322" s="15" t="s">
        <v>2268</v>
      </c>
      <c r="G322" s="15" t="s">
        <v>11101</v>
      </c>
      <c r="H322" s="14" t="s">
        <v>1872</v>
      </c>
      <c r="I322" s="15" t="s">
        <v>9568</v>
      </c>
      <c r="J322" s="15" t="s">
        <v>5638</v>
      </c>
      <c r="K322" s="14"/>
      <c r="M322" s="14"/>
      <c r="N322" s="14"/>
      <c r="O322" s="14"/>
      <c r="P322" s="14"/>
      <c r="Q322" s="1"/>
      <c r="R322" s="1"/>
    </row>
    <row r="323" spans="1:18">
      <c r="A323" s="15"/>
      <c r="B323" s="15" t="s">
        <v>5243</v>
      </c>
      <c r="C323" s="15" t="s">
        <v>6554</v>
      </c>
      <c r="D323" s="15"/>
      <c r="E323" s="15" t="s">
        <v>3612</v>
      </c>
      <c r="F323" s="15" t="s">
        <v>2352</v>
      </c>
      <c r="G323" s="15" t="s">
        <v>10901</v>
      </c>
      <c r="H323" s="14" t="s">
        <v>965</v>
      </c>
      <c r="I323" s="15" t="s">
        <v>9569</v>
      </c>
      <c r="J323" s="15" t="s">
        <v>5734</v>
      </c>
      <c r="K323" s="14"/>
      <c r="M323" s="14"/>
      <c r="N323" s="14"/>
      <c r="O323" s="14"/>
      <c r="P323" s="14"/>
      <c r="Q323" s="1"/>
      <c r="R323" s="1"/>
    </row>
    <row r="324" spans="1:18">
      <c r="A324" s="15"/>
      <c r="B324" s="15" t="s">
        <v>5215</v>
      </c>
      <c r="C324" s="15" t="s">
        <v>6554</v>
      </c>
      <c r="D324" s="15"/>
      <c r="E324" s="15" t="s">
        <v>3612</v>
      </c>
      <c r="F324" s="15" t="s">
        <v>2352</v>
      </c>
      <c r="G324" s="15" t="s">
        <v>10901</v>
      </c>
      <c r="H324" s="14" t="s">
        <v>1872</v>
      </c>
      <c r="I324" s="15" t="s">
        <v>9570</v>
      </c>
      <c r="J324" s="15" t="s">
        <v>5734</v>
      </c>
      <c r="K324" s="14"/>
      <c r="M324" s="14"/>
      <c r="N324" s="14"/>
      <c r="O324" s="14"/>
      <c r="P324" s="14"/>
      <c r="Q324" s="1"/>
      <c r="R324" s="1"/>
    </row>
    <row r="325" spans="1:18">
      <c r="A325" s="15"/>
      <c r="B325" s="15" t="s">
        <v>4861</v>
      </c>
      <c r="C325" s="15" t="s">
        <v>2118</v>
      </c>
      <c r="D325" s="15"/>
      <c r="E325" s="15" t="s">
        <v>3655</v>
      </c>
      <c r="F325" s="15" t="s">
        <v>2415</v>
      </c>
      <c r="G325" s="15" t="s">
        <v>10959</v>
      </c>
      <c r="H325" s="14" t="s">
        <v>965</v>
      </c>
      <c r="I325" s="15" t="s">
        <v>9571</v>
      </c>
      <c r="J325" s="15" t="s">
        <v>5811</v>
      </c>
      <c r="K325" s="14"/>
      <c r="M325" s="14"/>
      <c r="N325" s="14"/>
      <c r="O325" s="14"/>
      <c r="P325" s="14"/>
      <c r="Q325" s="1"/>
      <c r="R325" s="1"/>
    </row>
    <row r="326" spans="1:18">
      <c r="A326" s="15"/>
      <c r="B326" s="15" t="s">
        <v>5003</v>
      </c>
      <c r="C326" s="15" t="s">
        <v>2118</v>
      </c>
      <c r="D326" s="15"/>
      <c r="E326" s="15" t="s">
        <v>3655</v>
      </c>
      <c r="F326" s="15" t="s">
        <v>2415</v>
      </c>
      <c r="G326" s="15" t="s">
        <v>10959</v>
      </c>
      <c r="H326" s="14" t="s">
        <v>1872</v>
      </c>
      <c r="I326" s="15" t="s">
        <v>9572</v>
      </c>
      <c r="J326" s="15" t="s">
        <v>5811</v>
      </c>
      <c r="K326" s="14"/>
      <c r="M326" s="14"/>
      <c r="N326" s="14"/>
      <c r="O326" s="14"/>
      <c r="P326" s="14"/>
      <c r="Q326" s="1"/>
      <c r="R326" s="1"/>
    </row>
    <row r="327" spans="1:18">
      <c r="A327" s="15"/>
      <c r="B327" s="15" t="s">
        <v>4862</v>
      </c>
      <c r="C327" s="15" t="s">
        <v>2140</v>
      </c>
      <c r="D327" s="15"/>
      <c r="E327" s="15" t="s">
        <v>3656</v>
      </c>
      <c r="F327" s="15" t="s">
        <v>2413</v>
      </c>
      <c r="G327" s="15" t="s">
        <v>10970</v>
      </c>
      <c r="H327" s="14" t="s">
        <v>965</v>
      </c>
      <c r="I327" s="15" t="s">
        <v>9573</v>
      </c>
      <c r="J327" s="15" t="s">
        <v>5809</v>
      </c>
      <c r="K327" s="14"/>
      <c r="M327" s="14"/>
      <c r="N327" s="14"/>
      <c r="O327" s="14"/>
      <c r="P327" s="14"/>
      <c r="Q327" s="1"/>
      <c r="R327" s="1"/>
    </row>
    <row r="328" spans="1:18">
      <c r="A328" s="15"/>
      <c r="B328" s="15" t="s">
        <v>11413</v>
      </c>
      <c r="C328" s="15" t="s">
        <v>6679</v>
      </c>
      <c r="D328" s="15"/>
      <c r="E328" s="15" t="s">
        <v>7024</v>
      </c>
      <c r="F328" s="15" t="s">
        <v>2352</v>
      </c>
      <c r="G328" s="15"/>
      <c r="H328" s="14" t="s">
        <v>965</v>
      </c>
      <c r="I328" s="15" t="s">
        <v>9574</v>
      </c>
      <c r="J328" s="15" t="s">
        <v>6056</v>
      </c>
      <c r="K328" s="14"/>
      <c r="M328" s="14"/>
      <c r="N328" s="14"/>
      <c r="O328" s="14"/>
      <c r="P328" s="14"/>
      <c r="Q328" s="1"/>
      <c r="R328" s="1"/>
    </row>
    <row r="329" spans="1:18">
      <c r="A329" s="15"/>
      <c r="B329" s="15" t="s">
        <v>5004</v>
      </c>
      <c r="C329" s="15" t="s">
        <v>6679</v>
      </c>
      <c r="D329" s="15"/>
      <c r="E329" s="15" t="s">
        <v>7024</v>
      </c>
      <c r="F329" s="15" t="s">
        <v>2352</v>
      </c>
      <c r="G329" s="15"/>
      <c r="H329" s="14" t="s">
        <v>1872</v>
      </c>
      <c r="I329" s="15" t="s">
        <v>9575</v>
      </c>
      <c r="J329" s="15" t="s">
        <v>6056</v>
      </c>
      <c r="K329" s="14"/>
      <c r="M329" s="14"/>
      <c r="N329" s="14"/>
      <c r="O329" s="14"/>
      <c r="P329" s="14"/>
      <c r="Q329" s="1"/>
      <c r="R329" s="1"/>
    </row>
    <row r="330" spans="1:18">
      <c r="A330" s="15"/>
      <c r="B330" s="15" t="s">
        <v>4772</v>
      </c>
      <c r="C330" s="15" t="s">
        <v>6546</v>
      </c>
      <c r="D330" s="15"/>
      <c r="E330" s="15" t="s">
        <v>3608</v>
      </c>
      <c r="F330" s="15" t="s">
        <v>2239</v>
      </c>
      <c r="G330" s="15" t="s">
        <v>11126</v>
      </c>
      <c r="H330" s="14" t="s">
        <v>965</v>
      </c>
      <c r="I330" s="15" t="s">
        <v>9576</v>
      </c>
      <c r="J330" s="15" t="s">
        <v>5896</v>
      </c>
      <c r="K330" s="14"/>
      <c r="M330" s="14"/>
      <c r="N330" s="14"/>
      <c r="O330" s="14"/>
      <c r="P330" s="14"/>
      <c r="Q330" s="1"/>
      <c r="R330" s="1"/>
    </row>
    <row r="331" spans="1:18">
      <c r="A331" s="15"/>
      <c r="B331" s="15" t="s">
        <v>4752</v>
      </c>
      <c r="C331" s="15" t="s">
        <v>6536</v>
      </c>
      <c r="D331" s="15"/>
      <c r="E331" s="15" t="s">
        <v>3599</v>
      </c>
      <c r="F331" s="15" t="s">
        <v>2364</v>
      </c>
      <c r="G331" s="15" t="s">
        <v>11066</v>
      </c>
      <c r="H331" s="14" t="s">
        <v>965</v>
      </c>
      <c r="I331" s="15" t="s">
        <v>9577</v>
      </c>
      <c r="J331" s="15" t="s">
        <v>5756</v>
      </c>
      <c r="K331" s="14"/>
      <c r="M331" s="14"/>
      <c r="N331" s="14"/>
      <c r="O331" s="14"/>
      <c r="P331" s="14"/>
      <c r="Q331" s="1"/>
      <c r="R331" s="1"/>
    </row>
    <row r="332" spans="1:18">
      <c r="A332" s="15"/>
      <c r="B332" s="15" t="s">
        <v>4751</v>
      </c>
      <c r="C332" s="15" t="s">
        <v>6535</v>
      </c>
      <c r="D332" s="15"/>
      <c r="E332" s="15" t="s">
        <v>3598</v>
      </c>
      <c r="F332" s="15" t="s">
        <v>2291</v>
      </c>
      <c r="G332" s="15" t="s">
        <v>11082</v>
      </c>
      <c r="H332" s="14" t="s">
        <v>965</v>
      </c>
      <c r="I332" s="15" t="s">
        <v>9578</v>
      </c>
      <c r="J332" s="15" t="s">
        <v>5658</v>
      </c>
      <c r="K332" s="14"/>
      <c r="M332" s="14"/>
      <c r="N332" s="14"/>
      <c r="O332" s="14"/>
      <c r="P332" s="14"/>
      <c r="Q332" s="1"/>
      <c r="R332" s="1"/>
    </row>
    <row r="333" spans="1:18">
      <c r="A333" s="15"/>
      <c r="B333" s="15" t="s">
        <v>4773</v>
      </c>
      <c r="C333" s="15" t="s">
        <v>6546</v>
      </c>
      <c r="D333" s="15"/>
      <c r="E333" s="15" t="s">
        <v>3608</v>
      </c>
      <c r="F333" s="15" t="s">
        <v>2239</v>
      </c>
      <c r="G333" s="15" t="s">
        <v>11126</v>
      </c>
      <c r="H333" s="14" t="s">
        <v>1872</v>
      </c>
      <c r="I333" s="15" t="s">
        <v>9579</v>
      </c>
      <c r="J333" s="15" t="s">
        <v>5896</v>
      </c>
      <c r="K333" s="14"/>
      <c r="M333" s="14"/>
      <c r="N333" s="14"/>
      <c r="O333" s="14"/>
      <c r="P333" s="14"/>
      <c r="Q333" s="1"/>
      <c r="R333" s="1"/>
    </row>
    <row r="334" spans="1:18">
      <c r="A334" s="15"/>
      <c r="B334" s="15" t="s">
        <v>4774</v>
      </c>
      <c r="C334" s="15" t="s">
        <v>6536</v>
      </c>
      <c r="D334" s="15"/>
      <c r="E334" s="15" t="s">
        <v>3599</v>
      </c>
      <c r="F334" s="15" t="s">
        <v>2364</v>
      </c>
      <c r="G334" s="15" t="s">
        <v>11066</v>
      </c>
      <c r="H334" s="14" t="s">
        <v>1872</v>
      </c>
      <c r="I334" s="15" t="s">
        <v>9580</v>
      </c>
      <c r="J334" s="15" t="s">
        <v>5756</v>
      </c>
      <c r="K334" s="14"/>
      <c r="M334" s="14"/>
      <c r="N334" s="14"/>
      <c r="O334" s="14"/>
      <c r="P334" s="14"/>
      <c r="Q334" s="1"/>
      <c r="R334" s="1"/>
    </row>
    <row r="335" spans="1:18">
      <c r="A335" s="15"/>
      <c r="B335" s="15" t="s">
        <v>4770</v>
      </c>
      <c r="C335" s="15" t="s">
        <v>6535</v>
      </c>
      <c r="D335" s="15"/>
      <c r="E335" s="15" t="s">
        <v>3598</v>
      </c>
      <c r="F335" s="15" t="s">
        <v>2291</v>
      </c>
      <c r="G335" s="15" t="s">
        <v>11082</v>
      </c>
      <c r="H335" s="14" t="s">
        <v>1872</v>
      </c>
      <c r="I335" s="15" t="s">
        <v>9581</v>
      </c>
      <c r="J335" s="15" t="s">
        <v>5658</v>
      </c>
      <c r="K335" s="14"/>
      <c r="M335" s="14"/>
      <c r="N335" s="14"/>
      <c r="O335" s="14"/>
      <c r="P335" s="14"/>
      <c r="Q335" s="1"/>
      <c r="R335" s="1"/>
    </row>
    <row r="336" spans="1:18">
      <c r="A336" s="15"/>
      <c r="B336" s="15" t="s">
        <v>4769</v>
      </c>
      <c r="C336" s="15" t="s">
        <v>6544</v>
      </c>
      <c r="D336" s="15"/>
      <c r="E336" s="15" t="s">
        <v>3607</v>
      </c>
      <c r="F336" s="15" t="s">
        <v>2447</v>
      </c>
      <c r="G336" s="15" t="s">
        <v>10951</v>
      </c>
      <c r="H336" s="14" t="s">
        <v>965</v>
      </c>
      <c r="I336" s="15" t="s">
        <v>9582</v>
      </c>
      <c r="J336" s="15" t="s">
        <v>5844</v>
      </c>
      <c r="K336" s="14"/>
      <c r="M336" s="14"/>
      <c r="N336" s="14"/>
      <c r="O336" s="14"/>
      <c r="P336" s="14"/>
      <c r="Q336" s="1"/>
      <c r="R336" s="1"/>
    </row>
    <row r="337" spans="1:18">
      <c r="A337" s="15"/>
      <c r="B337" s="15" t="s">
        <v>11801</v>
      </c>
      <c r="C337" s="15" t="s">
        <v>11802</v>
      </c>
      <c r="D337" s="15"/>
      <c r="E337" s="15" t="s">
        <v>11820</v>
      </c>
      <c r="F337" s="15" t="s">
        <v>11811</v>
      </c>
      <c r="G337" s="15"/>
      <c r="H337" s="14" t="s">
        <v>965</v>
      </c>
      <c r="I337" s="15" t="s">
        <v>9583</v>
      </c>
      <c r="J337" s="15" t="s">
        <v>11810</v>
      </c>
      <c r="K337" s="14"/>
      <c r="M337" s="14"/>
      <c r="N337" s="14"/>
      <c r="O337" s="14"/>
      <c r="P337" s="14"/>
      <c r="Q337" s="1"/>
      <c r="R337" s="1"/>
    </row>
    <row r="338" spans="1:18">
      <c r="A338" s="15"/>
      <c r="B338" s="15" t="s">
        <v>4764</v>
      </c>
      <c r="C338" s="15" t="s">
        <v>6541</v>
      </c>
      <c r="D338" s="15"/>
      <c r="E338" s="15" t="s">
        <v>6946</v>
      </c>
      <c r="F338" s="15" t="s">
        <v>2289</v>
      </c>
      <c r="G338" s="15"/>
      <c r="H338" s="14" t="s">
        <v>965</v>
      </c>
      <c r="I338" s="15" t="s">
        <v>9584</v>
      </c>
      <c r="J338" s="15" t="s">
        <v>5656</v>
      </c>
      <c r="K338" s="14"/>
      <c r="M338" s="14"/>
      <c r="N338" s="14"/>
      <c r="O338" s="14"/>
      <c r="P338" s="14"/>
      <c r="Q338" s="1"/>
      <c r="R338" s="1"/>
    </row>
    <row r="339" spans="1:18">
      <c r="A339" s="15"/>
      <c r="B339" s="15" t="s">
        <v>4694</v>
      </c>
      <c r="C339" s="15" t="s">
        <v>6499</v>
      </c>
      <c r="D339" s="15"/>
      <c r="E339" s="15" t="s">
        <v>6936</v>
      </c>
      <c r="F339" s="15" t="s">
        <v>2585</v>
      </c>
      <c r="G339" s="15"/>
      <c r="H339" s="14" t="s">
        <v>965</v>
      </c>
      <c r="I339" s="15" t="s">
        <v>9585</v>
      </c>
      <c r="J339" s="15" t="s">
        <v>6034</v>
      </c>
      <c r="K339" s="14"/>
      <c r="M339" s="14"/>
      <c r="N339" s="14"/>
      <c r="O339" s="14"/>
      <c r="P339" s="14"/>
      <c r="Q339" s="1"/>
      <c r="R339" s="1"/>
    </row>
    <row r="340" spans="1:18">
      <c r="A340" s="15"/>
      <c r="B340" s="15" t="s">
        <v>4874</v>
      </c>
      <c r="C340" s="15" t="s">
        <v>6608</v>
      </c>
      <c r="D340" s="15"/>
      <c r="E340" s="15" t="s">
        <v>3664</v>
      </c>
      <c r="F340" s="15" t="s">
        <v>2481</v>
      </c>
      <c r="G340" s="15" t="s">
        <v>11125</v>
      </c>
      <c r="H340" s="14" t="s">
        <v>965</v>
      </c>
      <c r="I340" s="15" t="s">
        <v>9586</v>
      </c>
      <c r="J340" s="15" t="s">
        <v>5907</v>
      </c>
      <c r="K340" s="14"/>
      <c r="M340" s="14"/>
      <c r="N340" s="14"/>
      <c r="O340" s="14"/>
      <c r="P340" s="14"/>
      <c r="Q340" s="1"/>
      <c r="R340" s="1"/>
    </row>
    <row r="341" spans="1:18">
      <c r="A341" s="15"/>
      <c r="B341" s="15" t="s">
        <v>8311</v>
      </c>
      <c r="C341" s="15" t="s">
        <v>6639</v>
      </c>
      <c r="D341" s="15"/>
      <c r="E341" s="15" t="s">
        <v>3684</v>
      </c>
      <c r="F341" s="15" t="s">
        <v>2343</v>
      </c>
      <c r="G341" s="15" t="s">
        <v>11091</v>
      </c>
      <c r="H341" s="14" t="s">
        <v>1872</v>
      </c>
      <c r="I341" s="15" t="s">
        <v>9587</v>
      </c>
      <c r="J341" s="15" t="s">
        <v>5749</v>
      </c>
      <c r="K341" s="14"/>
      <c r="M341" s="14"/>
      <c r="N341" s="14"/>
      <c r="O341" s="14"/>
      <c r="P341" s="14"/>
      <c r="Q341" s="1"/>
      <c r="R341" s="1"/>
    </row>
    <row r="342" spans="1:18">
      <c r="A342" s="15"/>
      <c r="B342" s="15" t="s">
        <v>5519</v>
      </c>
      <c r="C342" s="15" t="s">
        <v>6608</v>
      </c>
      <c r="D342" s="15"/>
      <c r="E342" s="15" t="s">
        <v>3664</v>
      </c>
      <c r="F342" s="15" t="s">
        <v>2481</v>
      </c>
      <c r="G342" s="15" t="s">
        <v>11125</v>
      </c>
      <c r="H342" s="14" t="s">
        <v>1872</v>
      </c>
      <c r="I342" s="15" t="s">
        <v>9588</v>
      </c>
      <c r="J342" s="15" t="s">
        <v>5907</v>
      </c>
      <c r="K342" s="14"/>
      <c r="M342" s="14"/>
      <c r="N342" s="14"/>
      <c r="O342" s="14"/>
      <c r="P342" s="14"/>
      <c r="Q342" s="1"/>
      <c r="R342" s="1"/>
    </row>
    <row r="343" spans="1:18">
      <c r="A343" s="15"/>
      <c r="B343" s="15" t="s">
        <v>4606</v>
      </c>
      <c r="C343" s="15" t="s">
        <v>2075</v>
      </c>
      <c r="D343" s="15"/>
      <c r="E343" s="15" t="s">
        <v>3533</v>
      </c>
      <c r="F343" s="15" t="s">
        <v>2348</v>
      </c>
      <c r="G343" s="15" t="s">
        <v>10983</v>
      </c>
      <c r="H343" s="14" t="s">
        <v>965</v>
      </c>
      <c r="I343" s="15" t="s">
        <v>9589</v>
      </c>
      <c r="J343" s="15" t="s">
        <v>5726</v>
      </c>
      <c r="K343" s="14"/>
      <c r="M343" s="14"/>
      <c r="N343" s="14"/>
      <c r="O343" s="14"/>
      <c r="P343" s="14"/>
      <c r="Q343" s="1"/>
      <c r="R343" s="1"/>
    </row>
    <row r="344" spans="1:18">
      <c r="A344" s="15"/>
      <c r="B344" s="15" t="s">
        <v>4602</v>
      </c>
      <c r="C344" s="15" t="s">
        <v>6449</v>
      </c>
      <c r="D344" s="15"/>
      <c r="E344" s="15" t="s">
        <v>3530</v>
      </c>
      <c r="F344" s="15" t="s">
        <v>2273</v>
      </c>
      <c r="G344" s="15" t="s">
        <v>11096</v>
      </c>
      <c r="H344" s="14" t="s">
        <v>965</v>
      </c>
      <c r="I344" s="15" t="s">
        <v>9590</v>
      </c>
      <c r="J344" s="15" t="s">
        <v>5642</v>
      </c>
      <c r="K344" s="14"/>
      <c r="M344" s="14"/>
      <c r="N344" s="14"/>
      <c r="O344" s="14"/>
      <c r="P344" s="14"/>
      <c r="Q344" s="1"/>
      <c r="R344" s="1"/>
    </row>
    <row r="345" spans="1:18">
      <c r="A345" s="15"/>
      <c r="B345" s="15" t="s">
        <v>5412</v>
      </c>
      <c r="C345" s="15" t="s">
        <v>6873</v>
      </c>
      <c r="D345" s="15"/>
      <c r="E345" s="15" t="s">
        <v>7114</v>
      </c>
      <c r="F345" s="15" t="s">
        <v>2506</v>
      </c>
      <c r="G345" s="15"/>
      <c r="H345" s="14" t="s">
        <v>965</v>
      </c>
      <c r="I345" s="15" t="s">
        <v>9591</v>
      </c>
      <c r="J345" s="15" t="s">
        <v>5925</v>
      </c>
      <c r="K345" s="14"/>
      <c r="M345" s="14"/>
      <c r="N345" s="14"/>
      <c r="O345" s="14"/>
      <c r="P345" s="14"/>
      <c r="Q345" s="1"/>
      <c r="R345" s="1"/>
    </row>
    <row r="346" spans="1:18">
      <c r="A346" s="15"/>
      <c r="B346" s="15" t="s">
        <v>4604</v>
      </c>
      <c r="C346" s="15" t="s">
        <v>6451</v>
      </c>
      <c r="D346" s="15"/>
      <c r="E346" s="15" t="s">
        <v>3531</v>
      </c>
      <c r="F346" s="15" t="s">
        <v>2502</v>
      </c>
      <c r="G346" s="15" t="s">
        <v>11146</v>
      </c>
      <c r="H346" s="14" t="s">
        <v>965</v>
      </c>
      <c r="I346" s="15" t="s">
        <v>9592</v>
      </c>
      <c r="J346" s="15" t="s">
        <v>5918</v>
      </c>
      <c r="K346" s="14"/>
      <c r="M346" s="14"/>
      <c r="N346" s="14"/>
      <c r="O346" s="14"/>
      <c r="P346" s="14"/>
      <c r="Q346" s="1"/>
      <c r="R346" s="1"/>
    </row>
    <row r="347" spans="1:18">
      <c r="A347" s="15"/>
      <c r="B347" s="15" t="s">
        <v>4952</v>
      </c>
      <c r="C347" s="15" t="s">
        <v>6651</v>
      </c>
      <c r="D347" s="15"/>
      <c r="E347" s="15" t="s">
        <v>3696</v>
      </c>
      <c r="F347" s="15" t="s">
        <v>2339</v>
      </c>
      <c r="G347" s="15" t="s">
        <v>10973</v>
      </c>
      <c r="H347" s="14" t="s">
        <v>965</v>
      </c>
      <c r="I347" s="15" t="s">
        <v>9593</v>
      </c>
      <c r="J347" s="15" t="s">
        <v>5713</v>
      </c>
      <c r="K347" s="14"/>
      <c r="M347" s="14"/>
      <c r="N347" s="14"/>
      <c r="O347" s="14"/>
      <c r="P347" s="14"/>
      <c r="Q347" s="1"/>
      <c r="R347" s="1"/>
    </row>
    <row r="348" spans="1:18">
      <c r="A348" s="15"/>
      <c r="B348" s="15" t="s">
        <v>4950</v>
      </c>
      <c r="C348" s="15" t="s">
        <v>6648</v>
      </c>
      <c r="D348" s="15"/>
      <c r="E348" s="15" t="s">
        <v>3693</v>
      </c>
      <c r="F348" s="15" t="s">
        <v>2370</v>
      </c>
      <c r="G348" s="15" t="s">
        <v>11153</v>
      </c>
      <c r="H348" s="14" t="s">
        <v>965</v>
      </c>
      <c r="I348" s="15" t="s">
        <v>9594</v>
      </c>
      <c r="J348" s="15" t="s">
        <v>5764</v>
      </c>
      <c r="K348" s="14"/>
      <c r="M348" s="14"/>
      <c r="N348" s="14"/>
      <c r="O348" s="14"/>
      <c r="P348" s="14"/>
      <c r="Q348" s="1"/>
      <c r="R348" s="1"/>
    </row>
    <row r="349" spans="1:18">
      <c r="A349" s="15"/>
      <c r="B349" s="15" t="s">
        <v>11397</v>
      </c>
      <c r="C349" s="15" t="s">
        <v>11394</v>
      </c>
      <c r="D349" s="15"/>
      <c r="E349" s="15" t="s">
        <v>11444</v>
      </c>
      <c r="F349" s="15" t="s">
        <v>11427</v>
      </c>
      <c r="G349" s="15" t="s">
        <v>11446</v>
      </c>
      <c r="H349" s="14" t="s">
        <v>965</v>
      </c>
      <c r="I349" s="15" t="s">
        <v>9595</v>
      </c>
      <c r="J349" s="15" t="s">
        <v>11426</v>
      </c>
      <c r="K349" s="14"/>
      <c r="M349" s="14"/>
      <c r="N349" s="14"/>
      <c r="O349" s="14"/>
      <c r="P349" s="14"/>
      <c r="Q349" s="1"/>
      <c r="R349" s="1"/>
    </row>
    <row r="350" spans="1:18">
      <c r="A350" s="15"/>
      <c r="B350" s="15" t="s">
        <v>4607</v>
      </c>
      <c r="C350" s="15" t="s">
        <v>6452</v>
      </c>
      <c r="D350" s="15"/>
      <c r="E350" s="15" t="s">
        <v>3534</v>
      </c>
      <c r="F350" s="15" t="s">
        <v>2324</v>
      </c>
      <c r="G350" s="15" t="s">
        <v>10982</v>
      </c>
      <c r="H350" s="14" t="s">
        <v>965</v>
      </c>
      <c r="I350" s="15" t="s">
        <v>9596</v>
      </c>
      <c r="J350" s="15" t="s">
        <v>5696</v>
      </c>
      <c r="K350" s="14"/>
      <c r="M350" s="14"/>
      <c r="N350" s="14"/>
      <c r="O350" s="14"/>
      <c r="P350" s="14"/>
      <c r="Q350" s="1"/>
      <c r="R350" s="1"/>
    </row>
    <row r="351" spans="1:18">
      <c r="A351" s="15"/>
      <c r="B351" s="15" t="s">
        <v>11395</v>
      </c>
      <c r="C351" s="15" t="s">
        <v>11396</v>
      </c>
      <c r="D351" s="15"/>
      <c r="E351" s="15" t="s">
        <v>11447</v>
      </c>
      <c r="F351" s="15" t="s">
        <v>11437</v>
      </c>
      <c r="G351" s="15"/>
      <c r="H351" s="14" t="s">
        <v>965</v>
      </c>
      <c r="I351" s="15" t="s">
        <v>9597</v>
      </c>
      <c r="J351" s="15" t="s">
        <v>11436</v>
      </c>
      <c r="K351" s="14"/>
      <c r="M351" s="14"/>
      <c r="N351" s="14"/>
      <c r="O351" s="14"/>
      <c r="P351" s="14"/>
      <c r="Q351" s="1"/>
      <c r="R351" s="1"/>
    </row>
    <row r="352" spans="1:18">
      <c r="A352" s="15"/>
      <c r="B352" s="15" t="s">
        <v>5253</v>
      </c>
      <c r="C352" s="15" t="s">
        <v>6793</v>
      </c>
      <c r="D352" s="15"/>
      <c r="E352" s="15" t="s">
        <v>3806</v>
      </c>
      <c r="F352" s="15" t="s">
        <v>2619</v>
      </c>
      <c r="G352" s="15" t="s">
        <v>11152</v>
      </c>
      <c r="H352" s="14" t="s">
        <v>965</v>
      </c>
      <c r="I352" s="15" t="s">
        <v>9598</v>
      </c>
      <c r="J352" s="15" t="s">
        <v>6086</v>
      </c>
      <c r="K352" s="14"/>
      <c r="M352" s="14"/>
      <c r="N352" s="14"/>
      <c r="O352" s="14"/>
      <c r="P352" s="14"/>
      <c r="Q352" s="1"/>
      <c r="R352" s="1"/>
    </row>
    <row r="353" spans="1:18">
      <c r="A353" s="15"/>
      <c r="B353" s="15" t="s">
        <v>5254</v>
      </c>
      <c r="C353" s="15" t="s">
        <v>2076</v>
      </c>
      <c r="D353" s="15"/>
      <c r="E353" s="15" t="s">
        <v>7068</v>
      </c>
      <c r="F353" s="15" t="s">
        <v>2619</v>
      </c>
      <c r="G353" s="15"/>
      <c r="H353" s="14" t="s">
        <v>965</v>
      </c>
      <c r="I353" s="15" t="s">
        <v>9599</v>
      </c>
      <c r="J353" s="15" t="s">
        <v>6114</v>
      </c>
      <c r="K353" s="14"/>
      <c r="M353" s="14"/>
      <c r="N353" s="14"/>
      <c r="O353" s="14"/>
      <c r="P353" s="14"/>
      <c r="Q353" s="1"/>
      <c r="R353" s="1"/>
    </row>
    <row r="354" spans="1:18">
      <c r="A354" s="15"/>
      <c r="B354" s="15" t="s">
        <v>5415</v>
      </c>
      <c r="C354" s="15" t="s">
        <v>6875</v>
      </c>
      <c r="D354" s="15"/>
      <c r="E354" s="15" t="s">
        <v>3838</v>
      </c>
      <c r="F354" s="15" t="s">
        <v>2729</v>
      </c>
      <c r="G354" s="15" t="s">
        <v>10958</v>
      </c>
      <c r="H354" s="14" t="s">
        <v>965</v>
      </c>
      <c r="I354" s="15" t="s">
        <v>9600</v>
      </c>
      <c r="J354" s="15" t="s">
        <v>6256</v>
      </c>
      <c r="K354" s="14"/>
      <c r="M354" s="14"/>
      <c r="N354" s="14"/>
      <c r="O354" s="14"/>
      <c r="P354" s="14"/>
      <c r="Q354" s="1"/>
      <c r="R354" s="1"/>
    </row>
    <row r="355" spans="1:18">
      <c r="A355" s="15"/>
      <c r="B355" s="15" t="s">
        <v>5411</v>
      </c>
      <c r="C355" s="15" t="s">
        <v>2073</v>
      </c>
      <c r="D355" s="15"/>
      <c r="E355" s="15" t="s">
        <v>3837</v>
      </c>
      <c r="F355" s="15" t="s">
        <v>2728</v>
      </c>
      <c r="G355" s="15" t="s">
        <v>10900</v>
      </c>
      <c r="H355" s="14" t="s">
        <v>965</v>
      </c>
      <c r="I355" s="15" t="s">
        <v>9601</v>
      </c>
      <c r="J355" s="15" t="s">
        <v>6254</v>
      </c>
      <c r="K355" s="14"/>
      <c r="M355" s="14"/>
      <c r="N355" s="14"/>
      <c r="O355" s="14"/>
      <c r="P355" s="14"/>
      <c r="Q355" s="1"/>
      <c r="R355" s="1"/>
    </row>
    <row r="356" spans="1:18">
      <c r="A356" s="15"/>
      <c r="B356" s="15" t="s">
        <v>5026</v>
      </c>
      <c r="C356" s="15" t="s">
        <v>6691</v>
      </c>
      <c r="D356" s="15"/>
      <c r="E356" s="15" t="s">
        <v>7032</v>
      </c>
      <c r="F356" s="15" t="s">
        <v>2679</v>
      </c>
      <c r="G356" s="15"/>
      <c r="H356" s="14" t="s">
        <v>965</v>
      </c>
      <c r="I356" s="15" t="s">
        <v>9602</v>
      </c>
      <c r="J356" s="15" t="s">
        <v>6172</v>
      </c>
      <c r="K356" s="14"/>
      <c r="M356" s="14"/>
      <c r="N356" s="14"/>
      <c r="O356" s="14"/>
      <c r="P356" s="14"/>
      <c r="Q356" s="1"/>
      <c r="R356" s="1"/>
    </row>
    <row r="357" spans="1:18">
      <c r="A357" s="15"/>
      <c r="B357" s="15" t="s">
        <v>5462</v>
      </c>
      <c r="C357" s="15" t="s">
        <v>3444</v>
      </c>
      <c r="D357" s="15"/>
      <c r="E357" s="15" t="s">
        <v>6411</v>
      </c>
      <c r="F357" s="15" t="s">
        <v>3471</v>
      </c>
      <c r="G357" s="15"/>
      <c r="H357" s="14" t="s">
        <v>965</v>
      </c>
      <c r="I357" s="15" t="s">
        <v>9603</v>
      </c>
      <c r="J357" s="15" t="s">
        <v>6274</v>
      </c>
      <c r="K357" s="14"/>
      <c r="M357" s="14"/>
      <c r="N357" s="14"/>
      <c r="O357" s="14"/>
      <c r="P357" s="14"/>
      <c r="Q357" s="1"/>
      <c r="R357" s="1"/>
    </row>
    <row r="358" spans="1:18">
      <c r="A358" s="15"/>
      <c r="B358" s="15" t="s">
        <v>4819</v>
      </c>
      <c r="C358" s="15" t="s">
        <v>6572</v>
      </c>
      <c r="D358" s="15"/>
      <c r="E358" s="15" t="s">
        <v>3626</v>
      </c>
      <c r="F358" s="15" t="s">
        <v>2368</v>
      </c>
      <c r="G358" s="15" t="s">
        <v>10967</v>
      </c>
      <c r="H358" s="14" t="s">
        <v>965</v>
      </c>
      <c r="I358" s="15" t="s">
        <v>9604</v>
      </c>
      <c r="J358" s="15" t="s">
        <v>5761</v>
      </c>
      <c r="K358" s="14"/>
      <c r="M358" s="14"/>
      <c r="N358" s="14"/>
      <c r="O358" s="14"/>
      <c r="P358" s="14"/>
      <c r="Q358" s="1"/>
      <c r="R358" s="1"/>
    </row>
    <row r="359" spans="1:18">
      <c r="A359" s="15"/>
      <c r="B359" s="15" t="s">
        <v>5232</v>
      </c>
      <c r="C359" s="15" t="s">
        <v>6781</v>
      </c>
      <c r="D359" s="15"/>
      <c r="E359" s="15" t="s">
        <v>3797</v>
      </c>
      <c r="F359" s="15" t="s">
        <v>2613</v>
      </c>
      <c r="G359" s="15" t="s">
        <v>11115</v>
      </c>
      <c r="H359" s="14" t="s">
        <v>965</v>
      </c>
      <c r="I359" s="15" t="s">
        <v>9605</v>
      </c>
      <c r="J359" s="15" t="s">
        <v>6069</v>
      </c>
      <c r="K359" s="14"/>
      <c r="M359" s="14"/>
      <c r="N359" s="14"/>
      <c r="O359" s="14"/>
      <c r="P359" s="14"/>
      <c r="Q359" s="1"/>
      <c r="R359" s="1"/>
    </row>
    <row r="360" spans="1:18">
      <c r="A360" s="15"/>
      <c r="B360" s="15" t="s">
        <v>5244</v>
      </c>
      <c r="C360" s="15" t="s">
        <v>6787</v>
      </c>
      <c r="D360" s="15"/>
      <c r="E360" s="15" t="s">
        <v>3804</v>
      </c>
      <c r="F360" s="15" t="s">
        <v>2627</v>
      </c>
      <c r="G360" s="15" t="s">
        <v>11116</v>
      </c>
      <c r="H360" s="14" t="s">
        <v>965</v>
      </c>
      <c r="I360" s="15" t="s">
        <v>9606</v>
      </c>
      <c r="J360" s="15" t="s">
        <v>6099</v>
      </c>
      <c r="K360" s="14"/>
      <c r="M360" s="14"/>
      <c r="N360" s="14"/>
      <c r="O360" s="14"/>
      <c r="P360" s="14"/>
      <c r="Q360" s="1"/>
      <c r="R360" s="1"/>
    </row>
    <row r="361" spans="1:18">
      <c r="A361" s="15"/>
      <c r="B361" s="15" t="s">
        <v>5236</v>
      </c>
      <c r="C361" s="15" t="s">
        <v>6783</v>
      </c>
      <c r="D361" s="15"/>
      <c r="E361" s="15" t="s">
        <v>3800</v>
      </c>
      <c r="F361" s="15" t="s">
        <v>2640</v>
      </c>
      <c r="G361" s="15" t="s">
        <v>10914</v>
      </c>
      <c r="H361" s="14" t="s">
        <v>965</v>
      </c>
      <c r="I361" s="15" t="s">
        <v>11553</v>
      </c>
      <c r="J361" s="15" t="s">
        <v>6121</v>
      </c>
      <c r="K361" s="14"/>
      <c r="M361" s="14"/>
      <c r="N361" s="14"/>
      <c r="O361" s="14"/>
      <c r="P361" s="14"/>
      <c r="Q361" s="1"/>
      <c r="R361" s="1"/>
    </row>
    <row r="362" spans="1:18">
      <c r="A362" s="15"/>
      <c r="B362" s="15" t="s">
        <v>5237</v>
      </c>
      <c r="C362" s="15" t="s">
        <v>6784</v>
      </c>
      <c r="D362" s="15"/>
      <c r="E362" s="15" t="s">
        <v>3801</v>
      </c>
      <c r="F362" s="15" t="s">
        <v>2599</v>
      </c>
      <c r="G362" s="15" t="s">
        <v>10962</v>
      </c>
      <c r="H362" s="14" t="s">
        <v>965</v>
      </c>
      <c r="I362" s="15" t="s">
        <v>9607</v>
      </c>
      <c r="J362" s="15" t="s">
        <v>6050</v>
      </c>
      <c r="K362" s="14"/>
      <c r="M362" s="14"/>
      <c r="N362" s="14"/>
      <c r="O362" s="14"/>
      <c r="P362" s="14"/>
      <c r="Q362" s="1"/>
      <c r="R362" s="1"/>
    </row>
    <row r="363" spans="1:18">
      <c r="A363" s="15"/>
      <c r="B363" s="15" t="s">
        <v>5238</v>
      </c>
      <c r="C363" s="15" t="s">
        <v>6785</v>
      </c>
      <c r="D363" s="15"/>
      <c r="E363" s="15" t="s">
        <v>3802</v>
      </c>
      <c r="F363" s="15" t="s">
        <v>2648</v>
      </c>
      <c r="G363" s="15" t="s">
        <v>10897</v>
      </c>
      <c r="H363" s="14" t="s">
        <v>965</v>
      </c>
      <c r="I363" s="15" t="s">
        <v>9608</v>
      </c>
      <c r="J363" s="15" t="s">
        <v>6129</v>
      </c>
      <c r="K363" s="14"/>
      <c r="M363" s="14"/>
      <c r="N363" s="14"/>
      <c r="O363" s="14"/>
      <c r="P363" s="14"/>
      <c r="Q363" s="1"/>
      <c r="R363" s="1"/>
    </row>
    <row r="364" spans="1:18">
      <c r="A364" s="15"/>
      <c r="B364" s="15" t="s">
        <v>5292</v>
      </c>
      <c r="C364" s="15" t="s">
        <v>1737</v>
      </c>
      <c r="D364" s="15"/>
      <c r="E364" s="15" t="s">
        <v>3812</v>
      </c>
      <c r="F364" s="15" t="s">
        <v>2651</v>
      </c>
      <c r="G364" s="15" t="s">
        <v>10885</v>
      </c>
      <c r="H364" s="14" t="s">
        <v>965</v>
      </c>
      <c r="I364" s="15" t="s">
        <v>9609</v>
      </c>
      <c r="J364" s="15" t="s">
        <v>6132</v>
      </c>
      <c r="K364" s="14"/>
      <c r="M364" s="14"/>
      <c r="N364" s="14"/>
      <c r="O364" s="14"/>
      <c r="P364" s="14"/>
      <c r="Q364" s="1"/>
      <c r="R364" s="1"/>
    </row>
    <row r="365" spans="1:18">
      <c r="A365" s="15"/>
      <c r="B365" s="15" t="s">
        <v>5247</v>
      </c>
      <c r="C365" s="15" t="s">
        <v>6789</v>
      </c>
      <c r="D365" s="15"/>
      <c r="E365" s="15" t="s">
        <v>3805</v>
      </c>
      <c r="F365" s="15" t="s">
        <v>2642</v>
      </c>
      <c r="G365" s="15" t="s">
        <v>10963</v>
      </c>
      <c r="H365" s="14" t="s">
        <v>965</v>
      </c>
      <c r="I365" s="15" t="s">
        <v>9610</v>
      </c>
      <c r="J365" s="15" t="s">
        <v>6123</v>
      </c>
      <c r="K365" s="14"/>
      <c r="M365" s="14"/>
      <c r="N365" s="14"/>
      <c r="O365" s="14"/>
      <c r="P365" s="14"/>
      <c r="Q365" s="1"/>
      <c r="R365" s="1"/>
    </row>
    <row r="366" spans="1:18">
      <c r="A366" s="15"/>
      <c r="B366" s="15" t="s">
        <v>4845</v>
      </c>
      <c r="C366" s="15" t="s">
        <v>6588</v>
      </c>
      <c r="D366" s="15"/>
      <c r="E366" s="15" t="s">
        <v>3642</v>
      </c>
      <c r="F366" s="15" t="s">
        <v>2647</v>
      </c>
      <c r="G366" s="15" t="s">
        <v>10968</v>
      </c>
      <c r="H366" s="14" t="s">
        <v>965</v>
      </c>
      <c r="I366" s="15" t="s">
        <v>9611</v>
      </c>
      <c r="J366" s="15" t="s">
        <v>6128</v>
      </c>
      <c r="K366" s="14"/>
      <c r="M366" s="14"/>
      <c r="N366" s="14"/>
      <c r="O366" s="14"/>
      <c r="P366" s="14"/>
      <c r="Q366" s="1"/>
      <c r="R366" s="1"/>
    </row>
    <row r="367" spans="1:18">
      <c r="A367" s="15"/>
      <c r="B367" s="15" t="s">
        <v>4605</v>
      </c>
      <c r="C367" s="15" t="s">
        <v>2165</v>
      </c>
      <c r="D367" s="15"/>
      <c r="E367" s="15" t="s">
        <v>3532</v>
      </c>
      <c r="F367" s="15" t="s">
        <v>2313</v>
      </c>
      <c r="G367" s="15" t="s">
        <v>11071</v>
      </c>
      <c r="H367" s="14" t="s">
        <v>965</v>
      </c>
      <c r="I367" s="15" t="s">
        <v>9612</v>
      </c>
      <c r="J367" s="15" t="s">
        <v>5683</v>
      </c>
      <c r="K367" s="14"/>
      <c r="M367" s="14"/>
      <c r="N367" s="14"/>
      <c r="O367" s="14"/>
      <c r="P367" s="14"/>
      <c r="Q367" s="1"/>
      <c r="R367" s="1"/>
    </row>
    <row r="368" spans="1:18">
      <c r="A368" s="15"/>
      <c r="B368" s="15" t="s">
        <v>4649</v>
      </c>
      <c r="C368" s="15" t="s">
        <v>2069</v>
      </c>
      <c r="D368" s="15"/>
      <c r="E368" s="15" t="s">
        <v>3550</v>
      </c>
      <c r="F368" s="15" t="s">
        <v>2253</v>
      </c>
      <c r="G368" s="15" t="s">
        <v>11063</v>
      </c>
      <c r="H368" s="14" t="s">
        <v>965</v>
      </c>
      <c r="I368" s="15" t="s">
        <v>9613</v>
      </c>
      <c r="J368" s="15" t="s">
        <v>5623</v>
      </c>
      <c r="K368" s="14"/>
      <c r="M368" s="14"/>
      <c r="N368" s="14"/>
      <c r="O368" s="14"/>
      <c r="P368" s="14"/>
      <c r="Q368" s="1"/>
      <c r="R368" s="1"/>
    </row>
    <row r="369" spans="1:18">
      <c r="A369" s="15"/>
      <c r="B369" s="15" t="s">
        <v>4647</v>
      </c>
      <c r="C369" s="15" t="s">
        <v>2070</v>
      </c>
      <c r="D369" s="15"/>
      <c r="E369" s="15" t="s">
        <v>3548</v>
      </c>
      <c r="F369" s="15" t="s">
        <v>2245</v>
      </c>
      <c r="G369" s="15" t="s">
        <v>11053</v>
      </c>
      <c r="H369" s="14" t="s">
        <v>965</v>
      </c>
      <c r="I369" s="15" t="s">
        <v>9614</v>
      </c>
      <c r="J369" s="15" t="s">
        <v>5615</v>
      </c>
      <c r="K369" s="14"/>
      <c r="M369" s="14"/>
      <c r="N369" s="14"/>
      <c r="O369" s="14"/>
      <c r="P369" s="14"/>
      <c r="Q369" s="1"/>
      <c r="R369" s="1"/>
    </row>
    <row r="370" spans="1:18">
      <c r="A370" s="15"/>
      <c r="B370" s="15" t="s">
        <v>4835</v>
      </c>
      <c r="C370" s="15" t="s">
        <v>6582</v>
      </c>
      <c r="D370" s="15"/>
      <c r="E370" s="15" t="s">
        <v>3635</v>
      </c>
      <c r="F370" s="15" t="s">
        <v>2611</v>
      </c>
      <c r="G370" s="15" t="s">
        <v>11118</v>
      </c>
      <c r="H370" s="14" t="s">
        <v>965</v>
      </c>
      <c r="I370" s="15" t="s">
        <v>9615</v>
      </c>
      <c r="J370" s="15" t="s">
        <v>6067</v>
      </c>
      <c r="K370" s="14"/>
      <c r="M370" s="14"/>
      <c r="N370" s="14"/>
      <c r="O370" s="14"/>
      <c r="P370" s="14"/>
      <c r="Q370" s="1"/>
      <c r="R370" s="1"/>
    </row>
    <row r="371" spans="1:18">
      <c r="A371" s="15"/>
      <c r="B371" s="15" t="s">
        <v>7306</v>
      </c>
      <c r="C371" s="15" t="s">
        <v>2166</v>
      </c>
      <c r="D371" s="15"/>
      <c r="E371" s="15" t="s">
        <v>3692</v>
      </c>
      <c r="F371" s="15" t="s">
        <v>2365</v>
      </c>
      <c r="G371" s="15" t="s">
        <v>11073</v>
      </c>
      <c r="H371" s="14" t="s">
        <v>965</v>
      </c>
      <c r="I371" s="15" t="s">
        <v>9616</v>
      </c>
      <c r="J371" s="15" t="s">
        <v>5758</v>
      </c>
      <c r="K371" s="14"/>
      <c r="M371" s="14"/>
      <c r="N371" s="14"/>
      <c r="O371" s="14"/>
      <c r="P371" s="14"/>
      <c r="Q371" s="1"/>
      <c r="R371" s="1"/>
    </row>
    <row r="372" spans="1:18">
      <c r="A372" s="15"/>
      <c r="B372" s="15" t="s">
        <v>4846</v>
      </c>
      <c r="C372" s="15" t="s">
        <v>6589</v>
      </c>
      <c r="D372" s="15"/>
      <c r="E372" s="15" t="s">
        <v>3643</v>
      </c>
      <c r="F372" s="15" t="s">
        <v>2361</v>
      </c>
      <c r="G372" s="15" t="s">
        <v>11069</v>
      </c>
      <c r="H372" s="14" t="s">
        <v>965</v>
      </c>
      <c r="I372" s="15" t="s">
        <v>9617</v>
      </c>
      <c r="J372" s="15" t="s">
        <v>5748</v>
      </c>
      <c r="K372" s="14"/>
      <c r="M372" s="14"/>
      <c r="N372" s="14"/>
      <c r="O372" s="14"/>
      <c r="P372" s="14"/>
      <c r="Q372" s="1"/>
      <c r="R372" s="1"/>
    </row>
    <row r="373" spans="1:18">
      <c r="A373" s="15"/>
      <c r="B373" s="15" t="s">
        <v>4586</v>
      </c>
      <c r="C373" s="15" t="s">
        <v>2015</v>
      </c>
      <c r="D373" s="15"/>
      <c r="E373" s="15" t="s">
        <v>3518</v>
      </c>
      <c r="F373" s="15" t="s">
        <v>2234</v>
      </c>
      <c r="G373" s="15" t="s">
        <v>5565</v>
      </c>
      <c r="H373" s="14" t="s">
        <v>1872</v>
      </c>
      <c r="I373" s="15" t="s">
        <v>9618</v>
      </c>
      <c r="J373" s="15" t="s">
        <v>5603</v>
      </c>
      <c r="K373" s="14"/>
      <c r="M373" s="14"/>
      <c r="N373" s="14"/>
      <c r="O373" s="14"/>
      <c r="P373" s="14"/>
      <c r="Q373" s="1"/>
      <c r="R373" s="1"/>
    </row>
    <row r="374" spans="1:18">
      <c r="A374" s="15"/>
      <c r="B374" s="15" t="s">
        <v>7171</v>
      </c>
      <c r="C374" s="15" t="s">
        <v>2174</v>
      </c>
      <c r="D374" s="15"/>
      <c r="E374" s="15" t="s">
        <v>6337</v>
      </c>
      <c r="F374" s="15" t="s">
        <v>2255</v>
      </c>
      <c r="G374" s="15"/>
      <c r="H374" s="14" t="s">
        <v>965</v>
      </c>
      <c r="I374" s="15" t="s">
        <v>9619</v>
      </c>
      <c r="J374" s="15" t="s">
        <v>5624</v>
      </c>
      <c r="K374" s="14"/>
      <c r="M374" s="14"/>
      <c r="N374" s="14"/>
      <c r="O374" s="14"/>
      <c r="P374" s="14"/>
      <c r="Q374" s="1"/>
      <c r="R374" s="1"/>
    </row>
    <row r="375" spans="1:18">
      <c r="A375" s="15"/>
      <c r="B375" s="15" t="s">
        <v>4688</v>
      </c>
      <c r="C375" s="15" t="s">
        <v>2174</v>
      </c>
      <c r="D375" s="15"/>
      <c r="E375" s="15" t="s">
        <v>6337</v>
      </c>
      <c r="F375" s="15" t="s">
        <v>2255</v>
      </c>
      <c r="G375" s="15"/>
      <c r="H375" s="14" t="s">
        <v>1872</v>
      </c>
      <c r="I375" s="15" t="s">
        <v>9620</v>
      </c>
      <c r="J375" s="15" t="s">
        <v>5624</v>
      </c>
      <c r="K375" s="14"/>
      <c r="M375" s="14"/>
      <c r="N375" s="14"/>
      <c r="O375" s="14"/>
      <c r="P375" s="14"/>
      <c r="Q375" s="1"/>
      <c r="R375" s="1"/>
    </row>
    <row r="376" spans="1:18">
      <c r="A376" s="15"/>
      <c r="B376" s="15" t="s">
        <v>4963</v>
      </c>
      <c r="C376" s="15" t="s">
        <v>6661</v>
      </c>
      <c r="D376" s="15"/>
      <c r="E376" s="15" t="s">
        <v>3702</v>
      </c>
      <c r="F376" s="15" t="s">
        <v>2380</v>
      </c>
      <c r="G376" s="15"/>
      <c r="H376" s="14" t="s">
        <v>965</v>
      </c>
      <c r="I376" s="15" t="s">
        <v>9621</v>
      </c>
      <c r="J376" s="15" t="s">
        <v>5775</v>
      </c>
      <c r="K376" s="14"/>
      <c r="M376" s="14"/>
      <c r="N376" s="14"/>
      <c r="O376" s="14"/>
      <c r="P376" s="14"/>
      <c r="Q376" s="1"/>
      <c r="R376" s="1"/>
    </row>
    <row r="377" spans="1:18">
      <c r="A377" s="15"/>
      <c r="B377" s="15" t="s">
        <v>4847</v>
      </c>
      <c r="C377" s="15" t="s">
        <v>2162</v>
      </c>
      <c r="D377" s="15"/>
      <c r="E377" s="15" t="s">
        <v>3644</v>
      </c>
      <c r="F377" s="15" t="s">
        <v>2347</v>
      </c>
      <c r="G377" s="15" t="s">
        <v>11007</v>
      </c>
      <c r="H377" s="14" t="s">
        <v>965</v>
      </c>
      <c r="I377" s="15" t="s">
        <v>9622</v>
      </c>
      <c r="J377" s="15" t="s">
        <v>5724</v>
      </c>
      <c r="K377" s="14"/>
      <c r="M377" s="14"/>
      <c r="N377" s="14"/>
      <c r="O377" s="14"/>
      <c r="P377" s="14"/>
      <c r="Q377" s="1"/>
      <c r="R377" s="1"/>
    </row>
    <row r="378" spans="1:18">
      <c r="A378" s="15"/>
      <c r="B378" s="15" t="s">
        <v>4964</v>
      </c>
      <c r="C378" s="15" t="s">
        <v>6662</v>
      </c>
      <c r="D378" s="15"/>
      <c r="E378" s="15" t="s">
        <v>3703</v>
      </c>
      <c r="F378" s="15" t="s">
        <v>2381</v>
      </c>
      <c r="G378" s="15"/>
      <c r="H378" s="14" t="s">
        <v>965</v>
      </c>
      <c r="I378" s="15" t="s">
        <v>9623</v>
      </c>
      <c r="J378" s="15" t="s">
        <v>5776</v>
      </c>
      <c r="K378" s="14"/>
      <c r="M378" s="14"/>
      <c r="N378" s="14"/>
      <c r="O378" s="14"/>
      <c r="P378" s="14"/>
      <c r="Q378" s="1"/>
      <c r="R378" s="1"/>
    </row>
    <row r="379" spans="1:18">
      <c r="A379" s="15"/>
      <c r="B379" s="15" t="s">
        <v>4848</v>
      </c>
      <c r="C379" s="15" t="s">
        <v>2170</v>
      </c>
      <c r="D379" s="15"/>
      <c r="E379" s="15" t="s">
        <v>3552</v>
      </c>
      <c r="F379" s="15" t="s">
        <v>2314</v>
      </c>
      <c r="G379" s="15" t="s">
        <v>11009</v>
      </c>
      <c r="H379" s="14" t="s">
        <v>965</v>
      </c>
      <c r="I379" s="15" t="s">
        <v>9624</v>
      </c>
      <c r="J379" s="15" t="s">
        <v>5684</v>
      </c>
      <c r="K379" s="14"/>
      <c r="M379" s="14"/>
      <c r="N379" s="14"/>
      <c r="O379" s="14"/>
      <c r="P379" s="14"/>
      <c r="Q379" s="1"/>
      <c r="R379" s="1"/>
    </row>
    <row r="380" spans="1:18">
      <c r="A380" s="15"/>
      <c r="B380" s="15" t="s">
        <v>7168</v>
      </c>
      <c r="C380" s="15" t="s">
        <v>2175</v>
      </c>
      <c r="D380" s="15"/>
      <c r="E380" s="15" t="s">
        <v>3553</v>
      </c>
      <c r="F380" s="15" t="s">
        <v>2248</v>
      </c>
      <c r="G380" s="15"/>
      <c r="H380" s="14" t="s">
        <v>965</v>
      </c>
      <c r="I380" s="15" t="s">
        <v>9625</v>
      </c>
      <c r="J380" s="15" t="s">
        <v>5618</v>
      </c>
      <c r="K380" s="14"/>
      <c r="M380" s="14"/>
      <c r="N380" s="14"/>
      <c r="O380" s="14"/>
      <c r="P380" s="14"/>
      <c r="Q380" s="1"/>
      <c r="R380" s="1"/>
    </row>
    <row r="381" spans="1:18">
      <c r="A381" s="15"/>
      <c r="B381" s="15" t="s">
        <v>11803</v>
      </c>
      <c r="C381" s="15" t="s">
        <v>2170</v>
      </c>
      <c r="D381" s="15"/>
      <c r="E381" s="15" t="s">
        <v>3552</v>
      </c>
      <c r="F381" s="15" t="s">
        <v>2314</v>
      </c>
      <c r="G381" s="15" t="s">
        <v>11009</v>
      </c>
      <c r="H381" s="14" t="s">
        <v>1872</v>
      </c>
      <c r="I381" s="15" t="s">
        <v>9626</v>
      </c>
      <c r="J381" s="15" t="s">
        <v>5684</v>
      </c>
      <c r="K381" s="14"/>
      <c r="M381" s="14"/>
      <c r="N381" s="14"/>
      <c r="O381" s="14"/>
      <c r="P381" s="14"/>
      <c r="Q381" s="1"/>
      <c r="R381" s="1"/>
    </row>
    <row r="382" spans="1:18">
      <c r="A382" s="15"/>
      <c r="B382" s="15" t="s">
        <v>4662</v>
      </c>
      <c r="C382" s="15" t="s">
        <v>2175</v>
      </c>
      <c r="D382" s="15"/>
      <c r="E382" s="15" t="s">
        <v>3553</v>
      </c>
      <c r="F382" s="15" t="s">
        <v>2248</v>
      </c>
      <c r="G382" s="15"/>
      <c r="H382" s="14" t="s">
        <v>1872</v>
      </c>
      <c r="I382" s="15" t="s">
        <v>9627</v>
      </c>
      <c r="J382" s="15" t="s">
        <v>5618</v>
      </c>
      <c r="K382" s="14"/>
      <c r="M382" s="14"/>
      <c r="N382" s="14"/>
      <c r="O382" s="14"/>
      <c r="P382" s="14"/>
      <c r="Q382" s="1"/>
      <c r="R382" s="1"/>
    </row>
    <row r="383" spans="1:18">
      <c r="A383" s="15"/>
      <c r="B383" s="15" t="s">
        <v>4686</v>
      </c>
      <c r="C383" s="15" t="s">
        <v>6497</v>
      </c>
      <c r="D383" s="15"/>
      <c r="E383" s="15" t="s">
        <v>3561</v>
      </c>
      <c r="F383" s="15" t="s">
        <v>2478</v>
      </c>
      <c r="G383" s="15" t="s">
        <v>10927</v>
      </c>
      <c r="H383" s="14" t="s">
        <v>965</v>
      </c>
      <c r="I383" s="15" t="s">
        <v>9628</v>
      </c>
      <c r="J383" s="15" t="s">
        <v>5888</v>
      </c>
      <c r="K383" s="14"/>
      <c r="M383" s="14"/>
      <c r="N383" s="14"/>
      <c r="O383" s="14"/>
      <c r="P383" s="14"/>
      <c r="Q383" s="1"/>
      <c r="R383" s="1"/>
    </row>
    <row r="384" spans="1:18">
      <c r="A384" s="15"/>
      <c r="B384" s="15" t="s">
        <v>4576</v>
      </c>
      <c r="C384" s="15" t="s">
        <v>6440</v>
      </c>
      <c r="D384" s="15"/>
      <c r="E384" s="15" t="s">
        <v>3513</v>
      </c>
      <c r="F384" s="15" t="s">
        <v>2442</v>
      </c>
      <c r="G384" s="15" t="s">
        <v>10926</v>
      </c>
      <c r="H384" s="14" t="s">
        <v>965</v>
      </c>
      <c r="I384" s="15" t="s">
        <v>9629</v>
      </c>
      <c r="J384" s="15" t="s">
        <v>5839</v>
      </c>
      <c r="K384" s="14"/>
      <c r="M384" s="14"/>
      <c r="N384" s="14"/>
      <c r="O384" s="14"/>
      <c r="P384" s="14"/>
      <c r="Q384" s="1"/>
      <c r="R384" s="1"/>
    </row>
    <row r="385" spans="1:18">
      <c r="A385" s="15"/>
      <c r="B385" s="15" t="s">
        <v>4648</v>
      </c>
      <c r="C385" s="15" t="s">
        <v>2169</v>
      </c>
      <c r="D385" s="15"/>
      <c r="E385" s="15" t="s">
        <v>3549</v>
      </c>
      <c r="F385" s="15" t="s">
        <v>2322</v>
      </c>
      <c r="G385" s="15" t="s">
        <v>11062</v>
      </c>
      <c r="H385" s="14" t="s">
        <v>965</v>
      </c>
      <c r="I385" s="15" t="s">
        <v>9630</v>
      </c>
      <c r="J385" s="15" t="s">
        <v>5695</v>
      </c>
      <c r="K385" s="14"/>
      <c r="M385" s="14"/>
      <c r="N385" s="14"/>
      <c r="O385" s="14"/>
      <c r="P385" s="14"/>
      <c r="Q385" s="1"/>
      <c r="R385" s="1"/>
    </row>
    <row r="386" spans="1:18">
      <c r="A386" s="15"/>
      <c r="B386" s="15" t="s">
        <v>4865</v>
      </c>
      <c r="C386" s="15" t="s">
        <v>6601</v>
      </c>
      <c r="D386" s="15"/>
      <c r="E386" s="15" t="s">
        <v>3659</v>
      </c>
      <c r="F386" s="15" t="s">
        <v>2453</v>
      </c>
      <c r="G386" s="15" t="s">
        <v>11174</v>
      </c>
      <c r="H386" s="14" t="s">
        <v>965</v>
      </c>
      <c r="I386" s="15" t="s">
        <v>9631</v>
      </c>
      <c r="J386" s="15" t="s">
        <v>5855</v>
      </c>
      <c r="K386" s="14"/>
      <c r="M386" s="14"/>
      <c r="N386" s="14"/>
      <c r="O386" s="14"/>
      <c r="P386" s="14"/>
      <c r="Q386" s="1"/>
      <c r="R386" s="1"/>
    </row>
    <row r="387" spans="1:18">
      <c r="A387" s="15"/>
      <c r="B387" s="15" t="s">
        <v>4943</v>
      </c>
      <c r="C387" s="15" t="s">
        <v>2163</v>
      </c>
      <c r="D387" s="15"/>
      <c r="E387" s="15" t="s">
        <v>3691</v>
      </c>
      <c r="F387" s="15" t="s">
        <v>2226</v>
      </c>
      <c r="G387" s="15" t="s">
        <v>11022</v>
      </c>
      <c r="H387" s="14" t="s">
        <v>965</v>
      </c>
      <c r="I387" s="15" t="s">
        <v>9632</v>
      </c>
      <c r="J387" s="15" t="s">
        <v>5786</v>
      </c>
      <c r="K387" s="14"/>
      <c r="M387" s="14"/>
      <c r="N387" s="14"/>
      <c r="O387" s="14"/>
      <c r="P387" s="14"/>
      <c r="Q387" s="1"/>
      <c r="R387" s="1"/>
    </row>
    <row r="388" spans="1:18">
      <c r="A388" s="15"/>
      <c r="B388" s="15" t="s">
        <v>4941</v>
      </c>
      <c r="C388" s="15" t="s">
        <v>2171</v>
      </c>
      <c r="D388" s="15"/>
      <c r="E388" s="15" t="s">
        <v>3554</v>
      </c>
      <c r="F388" s="15" t="s">
        <v>2220</v>
      </c>
      <c r="G388" s="15" t="s">
        <v>11027</v>
      </c>
      <c r="H388" s="14" t="s">
        <v>965</v>
      </c>
      <c r="I388" s="15" t="s">
        <v>9633</v>
      </c>
      <c r="J388" s="15" t="s">
        <v>5757</v>
      </c>
      <c r="K388" s="14"/>
      <c r="M388" s="14"/>
      <c r="N388" s="14"/>
      <c r="O388" s="14"/>
      <c r="P388" s="14"/>
      <c r="Q388" s="1"/>
      <c r="R388" s="1"/>
    </row>
    <row r="389" spans="1:18">
      <c r="A389" s="15"/>
      <c r="B389" s="15" t="s">
        <v>11804</v>
      </c>
      <c r="C389" s="15" t="s">
        <v>2171</v>
      </c>
      <c r="D389" s="15"/>
      <c r="E389" s="15" t="s">
        <v>3554</v>
      </c>
      <c r="F389" s="15" t="s">
        <v>2220</v>
      </c>
      <c r="G389" s="15" t="s">
        <v>11027</v>
      </c>
      <c r="H389" s="14" t="s">
        <v>1872</v>
      </c>
      <c r="I389" s="15" t="s">
        <v>9634</v>
      </c>
      <c r="J389" s="15" t="s">
        <v>5757</v>
      </c>
      <c r="K389" s="14"/>
      <c r="M389" s="14"/>
      <c r="N389" s="14"/>
      <c r="O389" s="14"/>
      <c r="P389" s="14"/>
      <c r="Q389" s="1"/>
      <c r="R389" s="1"/>
    </row>
    <row r="390" spans="1:18">
      <c r="A390" s="15"/>
      <c r="B390" s="15" t="s">
        <v>4942</v>
      </c>
      <c r="C390" s="15" t="s">
        <v>2173</v>
      </c>
      <c r="D390" s="15"/>
      <c r="E390" s="15" t="s">
        <v>3690</v>
      </c>
      <c r="F390" s="15" t="s">
        <v>2234</v>
      </c>
      <c r="G390" s="15" t="s">
        <v>11026</v>
      </c>
      <c r="H390" s="14" t="s">
        <v>965</v>
      </c>
      <c r="I390" s="15" t="s">
        <v>9635</v>
      </c>
      <c r="J390" s="15" t="s">
        <v>5787</v>
      </c>
      <c r="K390" s="14"/>
      <c r="M390" s="14"/>
      <c r="N390" s="14"/>
      <c r="O390" s="14"/>
      <c r="P390" s="14"/>
      <c r="Q390" s="1"/>
      <c r="R390" s="1"/>
    </row>
    <row r="391" spans="1:18">
      <c r="A391" s="15"/>
      <c r="B391" s="15" t="s">
        <v>8312</v>
      </c>
      <c r="C391" s="15" t="s">
        <v>6657</v>
      </c>
      <c r="D391" s="15"/>
      <c r="E391" s="15" t="s">
        <v>3700</v>
      </c>
      <c r="F391" s="15" t="s">
        <v>2348</v>
      </c>
      <c r="G391" s="15" t="s">
        <v>11015</v>
      </c>
      <c r="H391" s="14" t="s">
        <v>965</v>
      </c>
      <c r="I391" s="15" t="s">
        <v>9636</v>
      </c>
      <c r="J391" s="15" t="s">
        <v>5770</v>
      </c>
      <c r="K391" s="14"/>
      <c r="M391" s="14"/>
      <c r="N391" s="14"/>
      <c r="O391" s="14"/>
      <c r="P391" s="14"/>
      <c r="Q391" s="1"/>
      <c r="R391" s="1"/>
    </row>
    <row r="392" spans="1:18">
      <c r="A392" s="15"/>
      <c r="B392" s="15" t="s">
        <v>4864</v>
      </c>
      <c r="C392" s="15" t="s">
        <v>6600</v>
      </c>
      <c r="D392" s="15"/>
      <c r="E392" s="15" t="s">
        <v>3658</v>
      </c>
      <c r="F392" s="15" t="s">
        <v>2355</v>
      </c>
      <c r="G392" s="15" t="s">
        <v>11064</v>
      </c>
      <c r="H392" s="14" t="s">
        <v>965</v>
      </c>
      <c r="I392" s="15" t="s">
        <v>9637</v>
      </c>
      <c r="J392" s="15" t="s">
        <v>5738</v>
      </c>
      <c r="K392" s="14"/>
      <c r="M392" s="14"/>
      <c r="N392" s="14"/>
      <c r="O392" s="14"/>
      <c r="P392" s="14"/>
      <c r="Q392" s="1"/>
      <c r="R392" s="1"/>
    </row>
    <row r="393" spans="1:18">
      <c r="A393" s="15"/>
      <c r="B393" s="15" t="s">
        <v>5032</v>
      </c>
      <c r="C393" s="15" t="s">
        <v>6658</v>
      </c>
      <c r="D393" s="15"/>
      <c r="E393" s="15" t="s">
        <v>7010</v>
      </c>
      <c r="F393" s="15" t="s">
        <v>2457</v>
      </c>
      <c r="G393" s="15"/>
      <c r="H393" s="14" t="s">
        <v>965</v>
      </c>
      <c r="I393" s="15" t="s">
        <v>9638</v>
      </c>
      <c r="J393" s="15" t="s">
        <v>5861</v>
      </c>
      <c r="K393" s="14"/>
      <c r="M393" s="14"/>
      <c r="N393" s="14"/>
      <c r="O393" s="14"/>
      <c r="P393" s="14"/>
      <c r="Q393" s="1"/>
      <c r="R393" s="1"/>
    </row>
    <row r="394" spans="1:18">
      <c r="A394" s="15"/>
      <c r="B394" s="15" t="s">
        <v>7308</v>
      </c>
      <c r="C394" s="15" t="s">
        <v>2167</v>
      </c>
      <c r="D394" s="15"/>
      <c r="E394" s="15" t="s">
        <v>3714</v>
      </c>
      <c r="F394" s="15" t="s">
        <v>2401</v>
      </c>
      <c r="G394" s="15" t="s">
        <v>11065</v>
      </c>
      <c r="H394" s="14" t="s">
        <v>965</v>
      </c>
      <c r="I394" s="15" t="s">
        <v>9639</v>
      </c>
      <c r="J394" s="15" t="s">
        <v>5798</v>
      </c>
      <c r="K394" s="14"/>
      <c r="M394" s="14"/>
      <c r="N394" s="14"/>
      <c r="O394" s="14"/>
      <c r="P394" s="14"/>
      <c r="Q394" s="1"/>
      <c r="R394" s="1"/>
    </row>
    <row r="395" spans="1:18">
      <c r="A395" s="15"/>
      <c r="B395" s="15" t="s">
        <v>4918</v>
      </c>
      <c r="C395" s="15" t="s">
        <v>2161</v>
      </c>
      <c r="D395" s="15"/>
      <c r="E395" s="15" t="s">
        <v>3680</v>
      </c>
      <c r="F395" s="15" t="s">
        <v>2400</v>
      </c>
      <c r="G395" s="15" t="s">
        <v>11173</v>
      </c>
      <c r="H395" s="14" t="s">
        <v>965</v>
      </c>
      <c r="I395" s="15" t="s">
        <v>11821</v>
      </c>
      <c r="J395" s="15" t="s">
        <v>5797</v>
      </c>
      <c r="K395" s="14"/>
      <c r="M395" s="14"/>
      <c r="N395" s="14"/>
      <c r="O395" s="14"/>
      <c r="P395" s="14"/>
      <c r="Q395" s="1"/>
      <c r="R395" s="1"/>
    </row>
    <row r="396" spans="1:18">
      <c r="A396" s="15"/>
      <c r="B396" s="15" t="s">
        <v>11805</v>
      </c>
      <c r="C396" s="15" t="s">
        <v>6671</v>
      </c>
      <c r="D396" s="15"/>
      <c r="E396" s="15" t="s">
        <v>7018</v>
      </c>
      <c r="F396" s="15" t="s">
        <v>2395</v>
      </c>
      <c r="G396" s="15"/>
      <c r="H396" s="14" t="s">
        <v>965</v>
      </c>
      <c r="I396" s="15" t="s">
        <v>9640</v>
      </c>
      <c r="J396" s="15" t="s">
        <v>5791</v>
      </c>
      <c r="K396" s="14"/>
      <c r="M396" s="14"/>
      <c r="N396" s="14"/>
      <c r="O396" s="14"/>
      <c r="P396" s="14"/>
      <c r="Q396" s="1"/>
      <c r="R396" s="1"/>
    </row>
    <row r="397" spans="1:18">
      <c r="A397" s="15"/>
      <c r="B397" s="15" t="s">
        <v>5402</v>
      </c>
      <c r="C397" s="15" t="s">
        <v>2164</v>
      </c>
      <c r="D397" s="15"/>
      <c r="E397" s="15" t="s">
        <v>3713</v>
      </c>
      <c r="F397" s="15" t="s">
        <v>2723</v>
      </c>
      <c r="G397" s="15" t="s">
        <v>10969</v>
      </c>
      <c r="H397" s="14" t="s">
        <v>965</v>
      </c>
      <c r="I397" s="15" t="s">
        <v>9641</v>
      </c>
      <c r="J397" s="15" t="s">
        <v>6241</v>
      </c>
      <c r="K397" s="14"/>
      <c r="M397" s="14"/>
      <c r="N397" s="14"/>
      <c r="O397" s="14"/>
      <c r="P397" s="14"/>
      <c r="Q397" s="1"/>
      <c r="R397" s="1"/>
    </row>
    <row r="398" spans="1:18">
      <c r="A398" s="15"/>
      <c r="B398" s="15" t="s">
        <v>5403</v>
      </c>
      <c r="C398" s="15" t="s">
        <v>3442</v>
      </c>
      <c r="D398" s="15"/>
      <c r="E398" s="15" t="s">
        <v>7111</v>
      </c>
      <c r="F398" s="15" t="s">
        <v>3485</v>
      </c>
      <c r="G398" s="15"/>
      <c r="H398" s="14" t="s">
        <v>965</v>
      </c>
      <c r="I398" s="15" t="s">
        <v>9642</v>
      </c>
      <c r="J398" s="15" t="s">
        <v>6244</v>
      </c>
      <c r="K398" s="14"/>
      <c r="M398" s="14"/>
      <c r="N398" s="14"/>
      <c r="O398" s="14"/>
      <c r="P398" s="14"/>
      <c r="Q398" s="1"/>
      <c r="R398" s="1"/>
    </row>
    <row r="399" spans="1:18">
      <c r="A399" s="15"/>
      <c r="B399" s="15" t="s">
        <v>11414</v>
      </c>
      <c r="C399" s="15" t="s">
        <v>11415</v>
      </c>
      <c r="D399" s="15"/>
      <c r="E399" s="15" t="s">
        <v>11456</v>
      </c>
      <c r="F399" s="15" t="s">
        <v>2535</v>
      </c>
      <c r="G399" s="15"/>
      <c r="H399" s="14" t="s">
        <v>965</v>
      </c>
      <c r="I399" s="15" t="s">
        <v>9643</v>
      </c>
      <c r="J399" s="15" t="s">
        <v>11435</v>
      </c>
      <c r="K399" s="14"/>
      <c r="M399" s="14"/>
      <c r="N399" s="14"/>
      <c r="O399" s="14"/>
      <c r="P399" s="14"/>
      <c r="Q399" s="1"/>
      <c r="R399" s="1"/>
    </row>
    <row r="400" spans="1:18">
      <c r="A400" s="15"/>
      <c r="B400" s="15" t="s">
        <v>5025</v>
      </c>
      <c r="C400" s="15" t="s">
        <v>6690</v>
      </c>
      <c r="D400" s="15"/>
      <c r="E400" s="15" t="s">
        <v>7031</v>
      </c>
      <c r="F400" s="15" t="s">
        <v>2535</v>
      </c>
      <c r="G400" s="15"/>
      <c r="H400" s="14" t="s">
        <v>965</v>
      </c>
      <c r="I400" s="15" t="s">
        <v>9644</v>
      </c>
      <c r="J400" s="15" t="s">
        <v>6002</v>
      </c>
      <c r="K400" s="14"/>
      <c r="M400" s="14"/>
      <c r="N400" s="14"/>
      <c r="O400" s="14"/>
      <c r="P400" s="14"/>
      <c r="Q400" s="1"/>
      <c r="R400" s="1"/>
    </row>
    <row r="401" spans="1:18">
      <c r="A401" s="15"/>
      <c r="B401" s="15" t="s">
        <v>5024</v>
      </c>
      <c r="C401" s="15" t="s">
        <v>6689</v>
      </c>
      <c r="D401" s="15"/>
      <c r="E401" s="15" t="s">
        <v>7030</v>
      </c>
      <c r="F401" s="15" t="s">
        <v>2431</v>
      </c>
      <c r="G401" s="15"/>
      <c r="H401" s="14" t="s">
        <v>965</v>
      </c>
      <c r="I401" s="15" t="s">
        <v>9645</v>
      </c>
      <c r="J401" s="15" t="s">
        <v>5826</v>
      </c>
      <c r="K401" s="14"/>
      <c r="M401" s="14"/>
      <c r="N401" s="14"/>
      <c r="O401" s="14"/>
      <c r="P401" s="14"/>
      <c r="Q401" s="1"/>
      <c r="R401" s="1"/>
    </row>
    <row r="402" spans="1:18">
      <c r="A402" s="15"/>
      <c r="B402" s="15" t="s">
        <v>4690</v>
      </c>
      <c r="C402" s="15" t="s">
        <v>6498</v>
      </c>
      <c r="D402" s="15"/>
      <c r="E402" s="15" t="s">
        <v>3563</v>
      </c>
      <c r="F402" s="15" t="s">
        <v>2446</v>
      </c>
      <c r="G402" s="15" t="s">
        <v>10883</v>
      </c>
      <c r="H402" s="14" t="s">
        <v>965</v>
      </c>
      <c r="I402" s="15" t="s">
        <v>9646</v>
      </c>
      <c r="J402" s="15" t="s">
        <v>5843</v>
      </c>
      <c r="K402" s="14"/>
      <c r="M402" s="14"/>
      <c r="N402" s="14"/>
      <c r="O402" s="14"/>
      <c r="P402" s="14"/>
      <c r="Q402" s="1"/>
      <c r="R402" s="1"/>
    </row>
    <row r="403" spans="1:18">
      <c r="A403" s="15"/>
      <c r="B403" s="15" t="s">
        <v>5050</v>
      </c>
      <c r="C403" s="15" t="s">
        <v>2168</v>
      </c>
      <c r="D403" s="15"/>
      <c r="E403" s="15" t="s">
        <v>3735</v>
      </c>
      <c r="F403" s="15" t="s">
        <v>2539</v>
      </c>
      <c r="G403" s="15" t="s">
        <v>11016</v>
      </c>
      <c r="H403" s="14" t="s">
        <v>965</v>
      </c>
      <c r="I403" s="15" t="s">
        <v>9647</v>
      </c>
      <c r="J403" s="15" t="s">
        <v>6171</v>
      </c>
      <c r="K403" s="14"/>
      <c r="M403" s="14"/>
      <c r="N403" s="14"/>
      <c r="O403" s="14"/>
      <c r="P403" s="14"/>
      <c r="Q403" s="1"/>
      <c r="R403" s="1"/>
    </row>
    <row r="404" spans="1:18">
      <c r="A404" s="15"/>
      <c r="B404" s="15" t="s">
        <v>7317</v>
      </c>
      <c r="C404" s="15" t="s">
        <v>6700</v>
      </c>
      <c r="D404" s="15"/>
      <c r="E404" s="15" t="s">
        <v>3727</v>
      </c>
      <c r="F404" s="15" t="s">
        <v>2440</v>
      </c>
      <c r="G404" s="15" t="s">
        <v>11014</v>
      </c>
      <c r="H404" s="14" t="s">
        <v>965</v>
      </c>
      <c r="I404" s="15" t="s">
        <v>9648</v>
      </c>
      <c r="J404" s="15" t="s">
        <v>5836</v>
      </c>
      <c r="K404" s="14"/>
      <c r="M404" s="14"/>
      <c r="N404" s="14"/>
      <c r="O404" s="14"/>
      <c r="P404" s="14"/>
      <c r="Q404" s="1"/>
      <c r="R404" s="1"/>
    </row>
    <row r="405" spans="1:18">
      <c r="A405" s="15"/>
      <c r="B405" s="15" t="s">
        <v>4903</v>
      </c>
      <c r="C405" s="15" t="s">
        <v>2172</v>
      </c>
      <c r="D405" s="15"/>
      <c r="E405" s="15" t="s">
        <v>3673</v>
      </c>
      <c r="F405" s="15" t="s">
        <v>2391</v>
      </c>
      <c r="G405" s="15" t="s">
        <v>11008</v>
      </c>
      <c r="H405" s="14" t="s">
        <v>965</v>
      </c>
      <c r="I405" s="15" t="s">
        <v>9649</v>
      </c>
      <c r="J405" s="15" t="s">
        <v>5785</v>
      </c>
      <c r="K405" s="14"/>
      <c r="M405" s="14"/>
      <c r="N405" s="14"/>
      <c r="O405" s="14"/>
      <c r="P405" s="14"/>
      <c r="Q405" s="1"/>
      <c r="R405" s="1"/>
    </row>
    <row r="406" spans="1:18">
      <c r="A406" s="15"/>
      <c r="B406" s="15" t="s">
        <v>4702</v>
      </c>
      <c r="C406" s="15" t="s">
        <v>6507</v>
      </c>
      <c r="D406" s="15"/>
      <c r="E406" s="15" t="s">
        <v>3570</v>
      </c>
      <c r="F406" s="15" t="s">
        <v>2350</v>
      </c>
      <c r="G406" s="15" t="s">
        <v>10961</v>
      </c>
      <c r="H406" s="14" t="s">
        <v>965</v>
      </c>
      <c r="I406" s="15" t="s">
        <v>9650</v>
      </c>
      <c r="J406" s="15" t="s">
        <v>5729</v>
      </c>
      <c r="K406" s="14"/>
      <c r="M406" s="14"/>
      <c r="N406" s="14"/>
      <c r="O406" s="14"/>
      <c r="P406" s="14"/>
      <c r="Q406" s="1"/>
      <c r="R406" s="1"/>
    </row>
    <row r="407" spans="1:18">
      <c r="A407" s="15"/>
      <c r="B407" s="15" t="s">
        <v>4699</v>
      </c>
      <c r="C407" s="15" t="s">
        <v>6504</v>
      </c>
      <c r="D407" s="15"/>
      <c r="E407" s="15" t="s">
        <v>3567</v>
      </c>
      <c r="F407" s="15" t="s">
        <v>2260</v>
      </c>
      <c r="G407" s="15" t="s">
        <v>10947</v>
      </c>
      <c r="H407" s="14" t="s">
        <v>965</v>
      </c>
      <c r="I407" s="15" t="s">
        <v>9651</v>
      </c>
      <c r="J407" s="15" t="s">
        <v>5629</v>
      </c>
      <c r="K407" s="14"/>
      <c r="M407" s="14"/>
      <c r="N407" s="14"/>
      <c r="O407" s="14"/>
      <c r="P407" s="14"/>
      <c r="Q407" s="1"/>
      <c r="R407" s="1"/>
    </row>
    <row r="408" spans="1:18">
      <c r="A408" s="15"/>
      <c r="B408" s="15" t="s">
        <v>4700</v>
      </c>
      <c r="C408" s="15" t="s">
        <v>6505</v>
      </c>
      <c r="D408" s="15"/>
      <c r="E408" s="15" t="s">
        <v>3568</v>
      </c>
      <c r="F408" s="15" t="s">
        <v>2263</v>
      </c>
      <c r="G408" s="15" t="s">
        <v>11158</v>
      </c>
      <c r="H408" s="14" t="s">
        <v>965</v>
      </c>
      <c r="I408" s="15" t="s">
        <v>9652</v>
      </c>
      <c r="J408" s="15" t="s">
        <v>5633</v>
      </c>
      <c r="K408" s="14"/>
      <c r="M408" s="14"/>
      <c r="N408" s="14"/>
      <c r="O408" s="14"/>
      <c r="P408" s="14"/>
      <c r="Q408" s="1"/>
      <c r="R408" s="1"/>
    </row>
    <row r="409" spans="1:18">
      <c r="A409" s="15"/>
      <c r="B409" s="15" t="s">
        <v>4701</v>
      </c>
      <c r="C409" s="15" t="s">
        <v>6506</v>
      </c>
      <c r="D409" s="15"/>
      <c r="E409" s="15" t="s">
        <v>3569</v>
      </c>
      <c r="F409" s="15" t="s">
        <v>2226</v>
      </c>
      <c r="G409" s="15" t="s">
        <v>10984</v>
      </c>
      <c r="H409" s="14" t="s">
        <v>965</v>
      </c>
      <c r="I409" s="15" t="s">
        <v>9653</v>
      </c>
      <c r="J409" s="15" t="s">
        <v>5630</v>
      </c>
      <c r="K409" s="14"/>
      <c r="M409" s="14"/>
      <c r="N409" s="14"/>
      <c r="O409" s="14"/>
      <c r="P409" s="14"/>
      <c r="Q409" s="1"/>
      <c r="R409" s="1"/>
    </row>
    <row r="410" spans="1:18">
      <c r="A410" s="15"/>
      <c r="B410" s="15" t="s">
        <v>4593</v>
      </c>
      <c r="C410" s="15" t="s">
        <v>6446</v>
      </c>
      <c r="D410" s="15"/>
      <c r="E410" s="15" t="s">
        <v>6908</v>
      </c>
      <c r="F410" s="15" t="s">
        <v>2522</v>
      </c>
      <c r="G410" s="15"/>
      <c r="H410" s="14" t="s">
        <v>965</v>
      </c>
      <c r="I410" s="15" t="s">
        <v>9654</v>
      </c>
      <c r="J410" s="15" t="s">
        <v>5944</v>
      </c>
      <c r="K410" s="14"/>
      <c r="M410" s="14"/>
      <c r="N410" s="14"/>
      <c r="O410" s="14"/>
      <c r="P410" s="14"/>
      <c r="Q410" s="1"/>
      <c r="R410" s="1"/>
    </row>
    <row r="411" spans="1:18">
      <c r="A411" s="15"/>
      <c r="B411" s="15" t="s">
        <v>4650</v>
      </c>
      <c r="C411" s="15" t="s">
        <v>2069</v>
      </c>
      <c r="D411" s="15"/>
      <c r="E411" s="15" t="s">
        <v>3550</v>
      </c>
      <c r="F411" s="15" t="s">
        <v>2253</v>
      </c>
      <c r="G411" s="15" t="s">
        <v>11063</v>
      </c>
      <c r="H411" s="14" t="s">
        <v>3850</v>
      </c>
      <c r="I411" s="15" t="s">
        <v>9655</v>
      </c>
      <c r="J411" s="15" t="s">
        <v>5623</v>
      </c>
      <c r="K411" s="14"/>
      <c r="M411" s="14"/>
      <c r="N411" s="14"/>
      <c r="O411" s="14"/>
      <c r="P411" s="14"/>
      <c r="Q411" s="1"/>
      <c r="R411" s="1"/>
    </row>
    <row r="412" spans="1:18">
      <c r="A412" s="15"/>
      <c r="B412" s="15" t="s">
        <v>4651</v>
      </c>
      <c r="C412" s="15" t="s">
        <v>2070</v>
      </c>
      <c r="D412" s="15"/>
      <c r="E412" s="15" t="s">
        <v>3548</v>
      </c>
      <c r="F412" s="15" t="s">
        <v>2245</v>
      </c>
      <c r="G412" s="15" t="s">
        <v>11053</v>
      </c>
      <c r="H412" s="14" t="s">
        <v>3850</v>
      </c>
      <c r="I412" s="15" t="s">
        <v>9656</v>
      </c>
      <c r="J412" s="15" t="s">
        <v>5615</v>
      </c>
      <c r="K412" s="14"/>
      <c r="M412" s="14"/>
      <c r="N412" s="14"/>
      <c r="O412" s="14"/>
      <c r="P412" s="14"/>
      <c r="Q412" s="1"/>
      <c r="R412" s="1"/>
    </row>
    <row r="413" spans="1:18">
      <c r="A413" s="15"/>
      <c r="B413" s="15" t="s">
        <v>4885</v>
      </c>
      <c r="C413" s="15" t="s">
        <v>2180</v>
      </c>
      <c r="D413" s="15"/>
      <c r="E413" s="15" t="s">
        <v>6986</v>
      </c>
      <c r="F413" s="15" t="s">
        <v>2412</v>
      </c>
      <c r="G413" s="15"/>
      <c r="H413" s="14" t="s">
        <v>965</v>
      </c>
      <c r="I413" s="15" t="s">
        <v>9657</v>
      </c>
      <c r="J413" s="15" t="s">
        <v>5808</v>
      </c>
      <c r="K413" s="14"/>
      <c r="M413" s="14"/>
      <c r="N413" s="14"/>
      <c r="O413" s="14"/>
      <c r="P413" s="14"/>
      <c r="Q413" s="1"/>
      <c r="R413" s="1"/>
    </row>
    <row r="414" spans="1:18">
      <c r="A414" s="15"/>
      <c r="B414" s="15" t="s">
        <v>4962</v>
      </c>
      <c r="C414" s="15" t="s">
        <v>6646</v>
      </c>
      <c r="D414" s="15"/>
      <c r="E414" s="15" t="s">
        <v>7002</v>
      </c>
      <c r="F414" s="15" t="s">
        <v>2378</v>
      </c>
      <c r="G414" s="15"/>
      <c r="H414" s="14" t="s">
        <v>965</v>
      </c>
      <c r="I414" s="15" t="s">
        <v>9658</v>
      </c>
      <c r="J414" s="15" t="s">
        <v>5773</v>
      </c>
      <c r="K414" s="14"/>
      <c r="M414" s="14"/>
      <c r="N414" s="14"/>
      <c r="O414" s="14"/>
      <c r="P414" s="14"/>
      <c r="Q414" s="1"/>
      <c r="R414" s="1"/>
    </row>
    <row r="415" spans="1:18">
      <c r="A415" s="15"/>
      <c r="B415" s="15" t="s">
        <v>4944</v>
      </c>
      <c r="C415" s="15" t="s">
        <v>6646</v>
      </c>
      <c r="D415" s="15"/>
      <c r="E415" s="15" t="s">
        <v>7002</v>
      </c>
      <c r="F415" s="15" t="s">
        <v>2378</v>
      </c>
      <c r="G415" s="15"/>
      <c r="H415" s="14" t="s">
        <v>1872</v>
      </c>
      <c r="I415" s="15" t="s">
        <v>9659</v>
      </c>
      <c r="J415" s="15" t="s">
        <v>5773</v>
      </c>
      <c r="K415" s="14"/>
      <c r="M415" s="14"/>
      <c r="N415" s="14"/>
      <c r="O415" s="14"/>
      <c r="P415" s="14"/>
      <c r="Q415" s="1"/>
      <c r="R415" s="1"/>
    </row>
    <row r="416" spans="1:18">
      <c r="A416" s="15"/>
      <c r="B416" s="15" t="s">
        <v>4946</v>
      </c>
      <c r="C416" s="15" t="s">
        <v>6647</v>
      </c>
      <c r="D416" s="15"/>
      <c r="E416" s="15" t="s">
        <v>7003</v>
      </c>
      <c r="F416" s="15" t="s">
        <v>2366</v>
      </c>
      <c r="G416" s="15"/>
      <c r="H416" s="14" t="s">
        <v>1872</v>
      </c>
      <c r="I416" s="15" t="s">
        <v>9660</v>
      </c>
      <c r="J416" s="15" t="s">
        <v>5759</v>
      </c>
      <c r="K416" s="14"/>
      <c r="M416" s="14"/>
      <c r="N416" s="14"/>
      <c r="O416" s="14"/>
      <c r="P416" s="14"/>
      <c r="Q416" s="1"/>
      <c r="R416" s="1"/>
    </row>
    <row r="417" spans="1:18">
      <c r="A417" s="15"/>
      <c r="B417" s="15" t="s">
        <v>4790</v>
      </c>
      <c r="C417" s="15" t="s">
        <v>6556</v>
      </c>
      <c r="D417" s="15"/>
      <c r="E417" s="15" t="s">
        <v>3615</v>
      </c>
      <c r="F417" s="15" t="s">
        <v>2498</v>
      </c>
      <c r="G417" s="15" t="s">
        <v>11130</v>
      </c>
      <c r="H417" s="14" t="s">
        <v>965</v>
      </c>
      <c r="I417" s="15" t="s">
        <v>9661</v>
      </c>
      <c r="J417" s="15" t="s">
        <v>5914</v>
      </c>
      <c r="K417" s="14"/>
      <c r="M417" s="14"/>
      <c r="N417" s="14"/>
      <c r="O417" s="14"/>
      <c r="P417" s="14"/>
      <c r="Q417" s="1"/>
      <c r="R417" s="1"/>
    </row>
    <row r="418" spans="1:18">
      <c r="A418" s="15"/>
      <c r="B418" s="15" t="s">
        <v>4948</v>
      </c>
      <c r="C418" s="15" t="s">
        <v>6647</v>
      </c>
      <c r="D418" s="15"/>
      <c r="E418" s="15" t="s">
        <v>7003</v>
      </c>
      <c r="F418" s="15" t="s">
        <v>2366</v>
      </c>
      <c r="G418" s="15"/>
      <c r="H418" s="14" t="s">
        <v>965</v>
      </c>
      <c r="I418" s="15" t="s">
        <v>9662</v>
      </c>
      <c r="J418" s="15" t="s">
        <v>5759</v>
      </c>
      <c r="K418" s="14"/>
      <c r="M418" s="14"/>
      <c r="N418" s="14"/>
      <c r="O418" s="14"/>
      <c r="P418" s="14"/>
      <c r="Q418" s="1"/>
      <c r="R418" s="1"/>
    </row>
    <row r="419" spans="1:18">
      <c r="A419" s="15"/>
      <c r="B419" s="15" t="s">
        <v>4598</v>
      </c>
      <c r="C419" s="15" t="s">
        <v>2136</v>
      </c>
      <c r="D419" s="15"/>
      <c r="E419" s="15" t="s">
        <v>3525</v>
      </c>
      <c r="F419" s="15" t="s">
        <v>2294</v>
      </c>
      <c r="G419" s="15" t="s">
        <v>11167</v>
      </c>
      <c r="H419" s="14" t="s">
        <v>965</v>
      </c>
      <c r="I419" s="15" t="s">
        <v>9663</v>
      </c>
      <c r="J419" s="15" t="s">
        <v>5663</v>
      </c>
      <c r="K419" s="14"/>
      <c r="M419" s="14"/>
      <c r="N419" s="14"/>
      <c r="O419" s="14"/>
      <c r="P419" s="14"/>
      <c r="Q419" s="1"/>
      <c r="R419" s="1"/>
    </row>
    <row r="420" spans="1:18">
      <c r="A420" s="15"/>
      <c r="B420" s="15" t="s">
        <v>4689</v>
      </c>
      <c r="C420" s="15" t="s">
        <v>2018</v>
      </c>
      <c r="D420" s="15"/>
      <c r="E420" s="15" t="s">
        <v>3526</v>
      </c>
      <c r="F420" s="15" t="s">
        <v>2275</v>
      </c>
      <c r="G420" s="15" t="s">
        <v>11172</v>
      </c>
      <c r="H420" s="14" t="s">
        <v>1872</v>
      </c>
      <c r="I420" s="15" t="s">
        <v>9664</v>
      </c>
      <c r="J420" s="15" t="s">
        <v>5644</v>
      </c>
      <c r="K420" s="14"/>
      <c r="M420" s="14"/>
      <c r="N420" s="14"/>
      <c r="O420" s="14"/>
      <c r="P420" s="14"/>
      <c r="Q420" s="1"/>
      <c r="R420" s="1"/>
    </row>
    <row r="421" spans="1:18">
      <c r="A421" s="15"/>
      <c r="B421" s="15" t="s">
        <v>4710</v>
      </c>
      <c r="C421" s="15" t="s">
        <v>2098</v>
      </c>
      <c r="D421" s="15"/>
      <c r="E421" s="15" t="s">
        <v>3562</v>
      </c>
      <c r="F421" s="15" t="s">
        <v>2266</v>
      </c>
      <c r="G421" s="15" t="s">
        <v>11004</v>
      </c>
      <c r="H421" s="14" t="s">
        <v>965</v>
      </c>
      <c r="I421" s="15" t="s">
        <v>9665</v>
      </c>
      <c r="J421" s="15" t="s">
        <v>5636</v>
      </c>
      <c r="K421" s="14"/>
      <c r="M421" s="14"/>
      <c r="N421" s="14"/>
      <c r="O421" s="14"/>
      <c r="P421" s="14"/>
      <c r="Q421" s="1"/>
      <c r="R421" s="1"/>
    </row>
    <row r="422" spans="1:18">
      <c r="A422" s="15"/>
      <c r="B422" s="15" t="s">
        <v>4687</v>
      </c>
      <c r="C422" s="15" t="s">
        <v>2098</v>
      </c>
      <c r="D422" s="15"/>
      <c r="E422" s="15" t="s">
        <v>3562</v>
      </c>
      <c r="F422" s="15" t="s">
        <v>2266</v>
      </c>
      <c r="G422" s="15" t="s">
        <v>11004</v>
      </c>
      <c r="H422" s="14" t="s">
        <v>1872</v>
      </c>
      <c r="I422" s="15" t="s">
        <v>9666</v>
      </c>
      <c r="J422" s="15" t="s">
        <v>5636</v>
      </c>
      <c r="K422" s="14"/>
      <c r="M422" s="14"/>
      <c r="N422" s="14"/>
      <c r="O422" s="14"/>
      <c r="P422" s="14"/>
      <c r="Q422" s="1"/>
      <c r="R422" s="1"/>
    </row>
    <row r="423" spans="1:18">
      <c r="A423" s="15"/>
      <c r="B423" s="15" t="s">
        <v>4704</v>
      </c>
      <c r="C423" s="15" t="s">
        <v>2099</v>
      </c>
      <c r="D423" s="15"/>
      <c r="E423" s="15" t="s">
        <v>3572</v>
      </c>
      <c r="F423" s="15" t="s">
        <v>2301</v>
      </c>
      <c r="G423" s="15" t="s">
        <v>10998</v>
      </c>
      <c r="H423" s="14" t="s">
        <v>965</v>
      </c>
      <c r="I423" s="15" t="s">
        <v>9667</v>
      </c>
      <c r="J423" s="15" t="s">
        <v>5669</v>
      </c>
      <c r="K423" s="14"/>
      <c r="M423" s="14"/>
      <c r="N423" s="14"/>
      <c r="O423" s="14"/>
      <c r="P423" s="14"/>
      <c r="Q423" s="1"/>
      <c r="R423" s="1"/>
    </row>
    <row r="424" spans="1:18">
      <c r="A424" s="15"/>
      <c r="B424" s="15" t="s">
        <v>4703</v>
      </c>
      <c r="C424" s="15" t="s">
        <v>2109</v>
      </c>
      <c r="D424" s="15"/>
      <c r="E424" s="15" t="s">
        <v>3571</v>
      </c>
      <c r="F424" s="15" t="s">
        <v>2261</v>
      </c>
      <c r="G424" s="15" t="s">
        <v>11001</v>
      </c>
      <c r="H424" s="14" t="s">
        <v>965</v>
      </c>
      <c r="I424" s="15" t="s">
        <v>9668</v>
      </c>
      <c r="J424" s="15" t="s">
        <v>5631</v>
      </c>
      <c r="K424" s="14"/>
      <c r="M424" s="14"/>
      <c r="N424" s="14"/>
      <c r="O424" s="14"/>
      <c r="P424" s="14"/>
      <c r="Q424" s="1"/>
      <c r="R424" s="1"/>
    </row>
    <row r="425" spans="1:18">
      <c r="A425" s="15"/>
      <c r="B425" s="15" t="s">
        <v>4705</v>
      </c>
      <c r="C425" s="15" t="s">
        <v>2182</v>
      </c>
      <c r="D425" s="15"/>
      <c r="E425" s="15" t="s">
        <v>3573</v>
      </c>
      <c r="F425" s="15" t="s">
        <v>2426</v>
      </c>
      <c r="G425" s="15" t="s">
        <v>11005</v>
      </c>
      <c r="H425" s="14" t="s">
        <v>965</v>
      </c>
      <c r="I425" s="15" t="s">
        <v>9669</v>
      </c>
      <c r="J425" s="15" t="s">
        <v>5822</v>
      </c>
      <c r="K425" s="14"/>
      <c r="M425" s="14"/>
      <c r="N425" s="14"/>
      <c r="O425" s="14"/>
      <c r="P425" s="14"/>
      <c r="Q425" s="1"/>
      <c r="R425" s="1"/>
    </row>
    <row r="426" spans="1:18">
      <c r="A426" s="15"/>
      <c r="B426" s="15" t="s">
        <v>4789</v>
      </c>
      <c r="C426" s="15" t="s">
        <v>2183</v>
      </c>
      <c r="D426" s="15"/>
      <c r="E426" s="15" t="s">
        <v>3614</v>
      </c>
      <c r="F426" s="15" t="s">
        <v>2367</v>
      </c>
      <c r="G426" s="15" t="s">
        <v>11170</v>
      </c>
      <c r="H426" s="14" t="s">
        <v>965</v>
      </c>
      <c r="I426" s="15" t="s">
        <v>9670</v>
      </c>
      <c r="J426" s="15" t="s">
        <v>5760</v>
      </c>
      <c r="K426" s="14"/>
      <c r="M426" s="14"/>
      <c r="N426" s="14"/>
      <c r="O426" s="14"/>
      <c r="P426" s="14"/>
      <c r="Q426" s="1"/>
      <c r="R426" s="1"/>
    </row>
    <row r="427" spans="1:18">
      <c r="A427" s="15"/>
      <c r="B427" s="15" t="s">
        <v>4791</v>
      </c>
      <c r="C427" s="15" t="s">
        <v>2181</v>
      </c>
      <c r="D427" s="15"/>
      <c r="E427" s="15" t="s">
        <v>3616</v>
      </c>
      <c r="F427" s="15" t="s">
        <v>2295</v>
      </c>
      <c r="G427" s="15" t="s">
        <v>11168</v>
      </c>
      <c r="H427" s="14" t="s">
        <v>965</v>
      </c>
      <c r="I427" s="15" t="s">
        <v>9671</v>
      </c>
      <c r="J427" s="15" t="s">
        <v>5664</v>
      </c>
      <c r="K427" s="14"/>
      <c r="M427" s="14"/>
      <c r="N427" s="14"/>
      <c r="O427" s="14"/>
      <c r="P427" s="14"/>
      <c r="Q427" s="1"/>
    </row>
    <row r="428" spans="1:18">
      <c r="A428" s="15"/>
      <c r="B428" s="15" t="s">
        <v>4792</v>
      </c>
      <c r="C428" s="15" t="s">
        <v>2189</v>
      </c>
      <c r="D428" s="15"/>
      <c r="E428" s="15" t="s">
        <v>3617</v>
      </c>
      <c r="F428" s="15" t="s">
        <v>2398</v>
      </c>
      <c r="G428" s="15" t="s">
        <v>11006</v>
      </c>
      <c r="H428" s="14" t="s">
        <v>965</v>
      </c>
      <c r="I428" s="15" t="s">
        <v>9672</v>
      </c>
      <c r="J428" s="15" t="s">
        <v>5795</v>
      </c>
      <c r="K428" s="14"/>
      <c r="M428" s="14"/>
      <c r="N428" s="14"/>
      <c r="O428" s="14"/>
      <c r="P428" s="14"/>
      <c r="Q428" s="1"/>
    </row>
    <row r="429" spans="1:18">
      <c r="A429" s="15"/>
      <c r="B429" s="15" t="s">
        <v>4917</v>
      </c>
      <c r="C429" s="15" t="s">
        <v>2177</v>
      </c>
      <c r="D429" s="15"/>
      <c r="E429" s="15" t="s">
        <v>6996</v>
      </c>
      <c r="F429" s="15" t="s">
        <v>2460</v>
      </c>
      <c r="G429" s="15"/>
      <c r="H429" s="14" t="s">
        <v>965</v>
      </c>
      <c r="I429" s="15" t="s">
        <v>9673</v>
      </c>
      <c r="J429" s="15" t="s">
        <v>5864</v>
      </c>
      <c r="K429" s="14"/>
      <c r="M429" s="14"/>
      <c r="N429" s="14"/>
      <c r="O429" s="14"/>
      <c r="P429" s="14"/>
      <c r="Q429" s="1"/>
    </row>
    <row r="430" spans="1:18">
      <c r="A430" s="15"/>
      <c r="B430" s="15" t="s">
        <v>5007</v>
      </c>
      <c r="C430" s="15" t="s">
        <v>2186</v>
      </c>
      <c r="D430" s="15"/>
      <c r="E430" s="15" t="s">
        <v>3555</v>
      </c>
      <c r="F430" s="15" t="s">
        <v>2420</v>
      </c>
      <c r="G430" s="15" t="s">
        <v>11011</v>
      </c>
      <c r="H430" s="14" t="s">
        <v>965</v>
      </c>
      <c r="I430" s="15" t="s">
        <v>9674</v>
      </c>
      <c r="J430" s="15" t="s">
        <v>5815</v>
      </c>
      <c r="K430" s="14"/>
      <c r="M430" s="14"/>
      <c r="N430" s="14"/>
      <c r="O430" s="14"/>
      <c r="P430" s="14"/>
      <c r="Q430" s="1"/>
    </row>
    <row r="431" spans="1:18">
      <c r="A431" s="15"/>
      <c r="B431" s="15" t="s">
        <v>4661</v>
      </c>
      <c r="C431" s="15" t="s">
        <v>2186</v>
      </c>
      <c r="D431" s="15"/>
      <c r="E431" s="15" t="s">
        <v>3555</v>
      </c>
      <c r="F431" s="15" t="s">
        <v>2420</v>
      </c>
      <c r="G431" s="15" t="s">
        <v>11011</v>
      </c>
      <c r="H431" s="14" t="s">
        <v>1872</v>
      </c>
      <c r="I431" s="15" t="s">
        <v>9675</v>
      </c>
      <c r="J431" s="15" t="s">
        <v>5815</v>
      </c>
      <c r="K431" s="14"/>
      <c r="M431" s="14"/>
      <c r="N431" s="14"/>
      <c r="O431" s="14"/>
      <c r="P431" s="14"/>
      <c r="Q431" s="1"/>
    </row>
    <row r="432" spans="1:18">
      <c r="A432" s="15"/>
      <c r="B432" s="15" t="s">
        <v>4915</v>
      </c>
      <c r="C432" s="15" t="s">
        <v>2188</v>
      </c>
      <c r="D432" s="15"/>
      <c r="E432" s="15" t="s">
        <v>3678</v>
      </c>
      <c r="F432" s="15" t="s">
        <v>2354</v>
      </c>
      <c r="G432" s="15" t="s">
        <v>11010</v>
      </c>
      <c r="H432" s="14" t="s">
        <v>965</v>
      </c>
      <c r="I432" s="15" t="s">
        <v>9676</v>
      </c>
      <c r="J432" s="15" t="s">
        <v>5737</v>
      </c>
      <c r="K432" s="14"/>
      <c r="M432" s="14"/>
      <c r="N432" s="14"/>
      <c r="O432" s="14"/>
      <c r="P432" s="14"/>
      <c r="Q432" s="1"/>
    </row>
    <row r="433" spans="1:18">
      <c r="A433" s="15"/>
      <c r="B433" s="15" t="s">
        <v>4916</v>
      </c>
      <c r="C433" s="15" t="s">
        <v>2178</v>
      </c>
      <c r="D433" s="15"/>
      <c r="E433" s="15" t="s">
        <v>3679</v>
      </c>
      <c r="F433" s="15" t="s">
        <v>2394</v>
      </c>
      <c r="G433" s="15" t="s">
        <v>11041</v>
      </c>
      <c r="H433" s="14" t="s">
        <v>965</v>
      </c>
      <c r="I433" s="15" t="s">
        <v>9677</v>
      </c>
      <c r="J433" s="15" t="s">
        <v>5790</v>
      </c>
      <c r="K433" s="14"/>
      <c r="M433" s="14"/>
      <c r="N433" s="14"/>
      <c r="O433" s="14"/>
      <c r="P433" s="14"/>
      <c r="Q433" s="1"/>
    </row>
    <row r="434" spans="1:18">
      <c r="A434" s="15"/>
      <c r="B434" s="15" t="s">
        <v>5031</v>
      </c>
      <c r="C434" s="15" t="s">
        <v>6696</v>
      </c>
      <c r="D434" s="15"/>
      <c r="E434" s="15" t="s">
        <v>3725</v>
      </c>
      <c r="F434" s="15" t="s">
        <v>2436</v>
      </c>
      <c r="G434" s="15" t="s">
        <v>11017</v>
      </c>
      <c r="H434" s="14" t="s">
        <v>965</v>
      </c>
      <c r="I434" s="15" t="s">
        <v>9678</v>
      </c>
      <c r="J434" s="15" t="s">
        <v>5831</v>
      </c>
      <c r="K434" s="14"/>
      <c r="M434" s="14"/>
      <c r="N434" s="14"/>
      <c r="O434" s="14"/>
      <c r="P434" s="14"/>
      <c r="Q434" s="1"/>
    </row>
    <row r="435" spans="1:18">
      <c r="A435" s="15"/>
      <c r="B435" s="15" t="s">
        <v>4965</v>
      </c>
      <c r="C435" s="15" t="s">
        <v>2176</v>
      </c>
      <c r="D435" s="15"/>
      <c r="E435" s="15" t="s">
        <v>3704</v>
      </c>
      <c r="F435" s="15" t="s">
        <v>2532</v>
      </c>
      <c r="G435" s="15" t="s">
        <v>11040</v>
      </c>
      <c r="H435" s="14" t="s">
        <v>965</v>
      </c>
      <c r="I435" s="15" t="s">
        <v>9679</v>
      </c>
      <c r="J435" s="15" t="s">
        <v>5953</v>
      </c>
      <c r="K435" s="14"/>
      <c r="M435" s="14"/>
      <c r="N435" s="14"/>
      <c r="O435" s="14"/>
      <c r="P435" s="14"/>
      <c r="Q435" s="1"/>
    </row>
    <row r="436" spans="1:18">
      <c r="A436" s="15"/>
      <c r="B436" s="15" t="s">
        <v>4986</v>
      </c>
      <c r="C436" s="15" t="s">
        <v>2187</v>
      </c>
      <c r="D436" s="15"/>
      <c r="E436" s="15" t="s">
        <v>3712</v>
      </c>
      <c r="F436" s="15" t="s">
        <v>2422</v>
      </c>
      <c r="G436" s="15" t="s">
        <v>11042</v>
      </c>
      <c r="H436" s="14" t="s">
        <v>965</v>
      </c>
      <c r="I436" s="15" t="s">
        <v>9680</v>
      </c>
      <c r="J436" s="15" t="s">
        <v>5817</v>
      </c>
      <c r="K436" s="14"/>
      <c r="M436" s="14"/>
      <c r="N436" s="14"/>
      <c r="O436" s="14"/>
      <c r="P436" s="14"/>
      <c r="Q436" s="1"/>
    </row>
    <row r="437" spans="1:18">
      <c r="A437" s="15"/>
      <c r="B437" s="15" t="s">
        <v>4779</v>
      </c>
      <c r="C437" s="15" t="s">
        <v>6551</v>
      </c>
      <c r="D437" s="15"/>
      <c r="E437" s="15" t="s">
        <v>3611</v>
      </c>
      <c r="F437" s="15" t="s">
        <v>2405</v>
      </c>
      <c r="G437" s="15" t="s">
        <v>11028</v>
      </c>
      <c r="H437" s="14" t="s">
        <v>965</v>
      </c>
      <c r="I437" s="15" t="s">
        <v>9681</v>
      </c>
      <c r="J437" s="15" t="s">
        <v>5802</v>
      </c>
      <c r="K437" s="14"/>
      <c r="M437" s="14"/>
      <c r="N437" s="14"/>
      <c r="O437" s="14"/>
      <c r="P437" s="14"/>
      <c r="Q437" s="1"/>
      <c r="R437" s="1"/>
    </row>
    <row r="438" spans="1:18">
      <c r="A438" s="15"/>
      <c r="B438" s="15" t="s">
        <v>4984</v>
      </c>
      <c r="C438" s="15" t="s">
        <v>2179</v>
      </c>
      <c r="D438" s="15"/>
      <c r="E438" s="15" t="s">
        <v>3711</v>
      </c>
      <c r="F438" s="15" t="s">
        <v>2393</v>
      </c>
      <c r="G438" s="15" t="s">
        <v>11038</v>
      </c>
      <c r="H438" s="14" t="s">
        <v>965</v>
      </c>
      <c r="I438" s="15" t="s">
        <v>9682</v>
      </c>
      <c r="J438" s="15" t="s">
        <v>5789</v>
      </c>
      <c r="K438" s="14"/>
      <c r="M438" s="14"/>
      <c r="N438" s="14"/>
      <c r="O438" s="14"/>
      <c r="P438" s="14"/>
      <c r="Q438" s="1"/>
      <c r="R438" s="1"/>
    </row>
    <row r="439" spans="1:18">
      <c r="A439" s="15"/>
      <c r="B439" s="15" t="s">
        <v>4983</v>
      </c>
      <c r="C439" s="15" t="s">
        <v>2185</v>
      </c>
      <c r="D439" s="15"/>
      <c r="E439" s="15" t="s">
        <v>3710</v>
      </c>
      <c r="F439" s="15" t="s">
        <v>2392</v>
      </c>
      <c r="G439" s="15" t="s">
        <v>11037</v>
      </c>
      <c r="H439" s="14" t="s">
        <v>965</v>
      </c>
      <c r="I439" s="15" t="s">
        <v>9683</v>
      </c>
      <c r="J439" s="15" t="s">
        <v>5788</v>
      </c>
      <c r="K439" s="14"/>
      <c r="M439" s="14"/>
      <c r="N439" s="14"/>
      <c r="O439" s="14"/>
      <c r="P439" s="14"/>
      <c r="Q439" s="1"/>
      <c r="R439" s="1"/>
    </row>
    <row r="440" spans="1:18">
      <c r="A440" s="15"/>
      <c r="B440" s="15" t="s">
        <v>4985</v>
      </c>
      <c r="C440" s="15" t="s">
        <v>2184</v>
      </c>
      <c r="D440" s="15"/>
      <c r="E440" s="15" t="s">
        <v>3556</v>
      </c>
      <c r="F440" s="15" t="s">
        <v>2421</v>
      </c>
      <c r="G440" s="15" t="s">
        <v>11039</v>
      </c>
      <c r="H440" s="14" t="s">
        <v>965</v>
      </c>
      <c r="I440" s="15" t="s">
        <v>9684</v>
      </c>
      <c r="J440" s="15" t="s">
        <v>5816</v>
      </c>
      <c r="K440" s="14"/>
      <c r="M440" s="14"/>
      <c r="N440" s="14"/>
      <c r="O440" s="14"/>
      <c r="P440" s="14"/>
      <c r="Q440" s="1"/>
      <c r="R440" s="1"/>
    </row>
    <row r="441" spans="1:18">
      <c r="A441" s="15"/>
      <c r="B441" s="15" t="s">
        <v>4663</v>
      </c>
      <c r="C441" s="15" t="s">
        <v>2184</v>
      </c>
      <c r="D441" s="15"/>
      <c r="E441" s="15" t="s">
        <v>3556</v>
      </c>
      <c r="F441" s="15" t="s">
        <v>2421</v>
      </c>
      <c r="G441" s="15" t="s">
        <v>11039</v>
      </c>
      <c r="H441" s="14" t="s">
        <v>1872</v>
      </c>
      <c r="I441" s="15" t="s">
        <v>9685</v>
      </c>
      <c r="J441" s="15" t="s">
        <v>5816</v>
      </c>
      <c r="K441" s="14"/>
      <c r="M441" s="14"/>
      <c r="N441" s="14"/>
      <c r="O441" s="14"/>
      <c r="P441" s="14"/>
      <c r="Q441" s="1"/>
      <c r="R441" s="1"/>
    </row>
    <row r="442" spans="1:18">
      <c r="A442" s="15"/>
      <c r="B442" s="15" t="s">
        <v>10869</v>
      </c>
      <c r="C442" s="15" t="s">
        <v>6463</v>
      </c>
      <c r="D442" s="15"/>
      <c r="E442" s="15" t="s">
        <v>3542</v>
      </c>
      <c r="F442" s="15" t="s">
        <v>2376</v>
      </c>
      <c r="G442" s="15" t="s">
        <v>10980</v>
      </c>
      <c r="H442" s="14" t="s">
        <v>1872</v>
      </c>
      <c r="I442" s="15" t="s">
        <v>9686</v>
      </c>
      <c r="J442" s="15" t="s">
        <v>5771</v>
      </c>
      <c r="K442" s="14"/>
      <c r="M442" s="14"/>
      <c r="N442" s="14"/>
      <c r="O442" s="14"/>
      <c r="P442" s="14"/>
      <c r="Q442" s="1"/>
      <c r="R442" s="1"/>
    </row>
    <row r="443" spans="1:18">
      <c r="A443" s="15"/>
      <c r="B443" s="15" t="s">
        <v>5446</v>
      </c>
      <c r="C443" s="15" t="s">
        <v>6890</v>
      </c>
      <c r="D443" s="15"/>
      <c r="E443" s="15" t="s">
        <v>7119</v>
      </c>
      <c r="F443" s="15" t="s">
        <v>2719</v>
      </c>
      <c r="G443" s="15"/>
      <c r="H443" s="14" t="s">
        <v>965</v>
      </c>
      <c r="I443" s="15" t="s">
        <v>9687</v>
      </c>
      <c r="J443" s="15" t="s">
        <v>6233</v>
      </c>
      <c r="K443" s="14"/>
      <c r="M443" s="14"/>
      <c r="N443" s="14"/>
      <c r="O443" s="14"/>
      <c r="P443" s="14"/>
      <c r="Q443" s="1"/>
      <c r="R443" s="1"/>
    </row>
    <row r="444" spans="1:18">
      <c r="A444" s="15"/>
      <c r="B444" s="15" t="s">
        <v>8344</v>
      </c>
      <c r="C444" s="15" t="s">
        <v>8345</v>
      </c>
      <c r="D444" s="15"/>
      <c r="E444" s="15" t="s">
        <v>7120</v>
      </c>
      <c r="F444" s="15" t="s">
        <v>3488</v>
      </c>
      <c r="G444" s="15"/>
      <c r="H444" s="14" t="s">
        <v>965</v>
      </c>
      <c r="I444" s="15" t="s">
        <v>9688</v>
      </c>
      <c r="J444" s="15" t="s">
        <v>6284</v>
      </c>
      <c r="K444" s="14"/>
      <c r="M444" s="14"/>
      <c r="N444" s="14"/>
      <c r="O444" s="14"/>
      <c r="P444" s="14"/>
      <c r="Q444" s="1"/>
      <c r="R444" s="1"/>
    </row>
    <row r="445" spans="1:18">
      <c r="A445" s="15"/>
      <c r="B445" s="15" t="s">
        <v>4585</v>
      </c>
      <c r="C445" s="15" t="s">
        <v>2016</v>
      </c>
      <c r="D445" s="15"/>
      <c r="E445" s="15" t="s">
        <v>6301</v>
      </c>
      <c r="F445" s="15"/>
      <c r="G445" s="15"/>
      <c r="H445" s="14" t="s">
        <v>965</v>
      </c>
      <c r="I445" s="15" t="s">
        <v>9689</v>
      </c>
      <c r="J445" s="15" t="s">
        <v>5898</v>
      </c>
      <c r="K445" s="14"/>
      <c r="M445" s="14"/>
      <c r="N445" s="14"/>
      <c r="O445" s="14"/>
      <c r="P445" s="14"/>
      <c r="Q445" s="1"/>
      <c r="R445" s="1"/>
    </row>
    <row r="446" spans="1:18">
      <c r="A446" s="15"/>
      <c r="B446" s="15" t="s">
        <v>4584</v>
      </c>
      <c r="C446" s="15" t="s">
        <v>2017</v>
      </c>
      <c r="D446" s="15"/>
      <c r="E446" s="15" t="s">
        <v>6336</v>
      </c>
      <c r="F446" s="15"/>
      <c r="G446" s="15"/>
      <c r="H446" s="14" t="s">
        <v>965</v>
      </c>
      <c r="I446" s="15" t="s">
        <v>9690</v>
      </c>
      <c r="J446" s="15" t="s">
        <v>5899</v>
      </c>
      <c r="K446" s="14"/>
      <c r="M446" s="14"/>
      <c r="N446" s="14"/>
      <c r="O446" s="14"/>
      <c r="P446" s="14"/>
      <c r="Q446" s="1"/>
      <c r="R446" s="1"/>
    </row>
    <row r="447" spans="1:18">
      <c r="A447" s="15"/>
      <c r="B447" s="15" t="s">
        <v>4677</v>
      </c>
      <c r="C447" s="15" t="s">
        <v>2019</v>
      </c>
      <c r="D447" s="15"/>
      <c r="E447" s="15" t="s">
        <v>3557</v>
      </c>
      <c r="F447" s="15" t="s">
        <v>2390</v>
      </c>
      <c r="G447" s="15" t="s">
        <v>11120</v>
      </c>
      <c r="H447" s="14" t="s">
        <v>965</v>
      </c>
      <c r="I447" s="15" t="s">
        <v>9691</v>
      </c>
      <c r="J447" s="15" t="s">
        <v>6108</v>
      </c>
      <c r="K447" s="14"/>
      <c r="M447" s="14"/>
      <c r="N447" s="14"/>
      <c r="O447" s="14"/>
      <c r="P447" s="14"/>
      <c r="Q447" s="1"/>
      <c r="R447" s="1"/>
    </row>
    <row r="448" spans="1:18">
      <c r="A448" s="15"/>
      <c r="B448" s="15" t="s">
        <v>4678</v>
      </c>
      <c r="C448" s="15" t="s">
        <v>2020</v>
      </c>
      <c r="D448" s="15"/>
      <c r="E448" s="15" t="s">
        <v>3558</v>
      </c>
      <c r="F448" s="15" t="s">
        <v>2252</v>
      </c>
      <c r="G448" s="15" t="s">
        <v>11166</v>
      </c>
      <c r="H448" s="14" t="s">
        <v>965</v>
      </c>
      <c r="I448" s="15" t="s">
        <v>9692</v>
      </c>
      <c r="J448" s="15" t="s">
        <v>5622</v>
      </c>
      <c r="K448" s="14"/>
      <c r="M448" s="14"/>
      <c r="N448" s="14"/>
      <c r="O448" s="14"/>
      <c r="P448" s="14"/>
      <c r="Q448" s="1"/>
      <c r="R448" s="1"/>
    </row>
    <row r="449" spans="1:18">
      <c r="A449" s="15"/>
      <c r="B449" s="15" t="s">
        <v>4854</v>
      </c>
      <c r="C449" s="15" t="s">
        <v>6594</v>
      </c>
      <c r="D449" s="15"/>
      <c r="E449" s="15" t="s">
        <v>3651</v>
      </c>
      <c r="F449" s="15" t="s">
        <v>2423</v>
      </c>
      <c r="G449" s="15"/>
      <c r="H449" s="14" t="s">
        <v>965</v>
      </c>
      <c r="I449" s="15" t="s">
        <v>9693</v>
      </c>
      <c r="J449" s="15" t="s">
        <v>5818</v>
      </c>
      <c r="K449" s="14"/>
      <c r="M449" s="14"/>
      <c r="N449" s="14"/>
      <c r="O449" s="14"/>
      <c r="P449" s="14"/>
      <c r="Q449" s="1"/>
      <c r="R449" s="1"/>
    </row>
    <row r="450" spans="1:18">
      <c r="A450" s="15"/>
      <c r="B450" s="15" t="s">
        <v>4855</v>
      </c>
      <c r="C450" s="15" t="s">
        <v>6595</v>
      </c>
      <c r="D450" s="15"/>
      <c r="E450" s="15" t="s">
        <v>3652</v>
      </c>
      <c r="F450" s="15" t="s">
        <v>2319</v>
      </c>
      <c r="G450" s="15" t="s">
        <v>11119</v>
      </c>
      <c r="H450" s="14" t="s">
        <v>965</v>
      </c>
      <c r="I450" s="15" t="s">
        <v>9694</v>
      </c>
      <c r="J450" s="15" t="s">
        <v>5692</v>
      </c>
      <c r="K450" s="14"/>
      <c r="M450" s="14"/>
      <c r="N450" s="14"/>
      <c r="O450" s="14"/>
      <c r="P450" s="14"/>
      <c r="Q450" s="1"/>
      <c r="R450" s="1"/>
    </row>
    <row r="451" spans="1:18">
      <c r="A451" s="15"/>
      <c r="B451" s="15" t="s">
        <v>4980</v>
      </c>
      <c r="C451" s="15" t="s">
        <v>2021</v>
      </c>
      <c r="D451" s="15"/>
      <c r="E451" s="15" t="s">
        <v>3709</v>
      </c>
      <c r="F451" s="15" t="s">
        <v>2390</v>
      </c>
      <c r="G451" s="15" t="s">
        <v>11121</v>
      </c>
      <c r="H451" s="14" t="s">
        <v>965</v>
      </c>
      <c r="I451" s="15" t="s">
        <v>9695</v>
      </c>
      <c r="J451" s="15" t="s">
        <v>5784</v>
      </c>
      <c r="K451" s="14"/>
      <c r="M451" s="14"/>
      <c r="N451" s="14"/>
      <c r="O451" s="14"/>
      <c r="P451" s="14"/>
      <c r="Q451" s="1"/>
      <c r="R451" s="1"/>
    </row>
    <row r="452" spans="1:18">
      <c r="A452" s="15"/>
      <c r="B452" s="15" t="s">
        <v>5008</v>
      </c>
      <c r="C452" s="15" t="s">
        <v>6594</v>
      </c>
      <c r="D452" s="15"/>
      <c r="E452" s="15" t="s">
        <v>3651</v>
      </c>
      <c r="F452" s="15" t="s">
        <v>2423</v>
      </c>
      <c r="G452" s="15"/>
      <c r="H452" s="14" t="s">
        <v>1934</v>
      </c>
      <c r="I452" s="15" t="s">
        <v>9696</v>
      </c>
      <c r="J452" s="15" t="s">
        <v>5818</v>
      </c>
      <c r="K452" s="14"/>
      <c r="M452" s="14"/>
      <c r="N452" s="14"/>
      <c r="O452" s="14"/>
      <c r="P452" s="14"/>
      <c r="Q452" s="1"/>
      <c r="R452" s="1"/>
    </row>
    <row r="453" spans="1:18">
      <c r="A453" s="15"/>
      <c r="B453" s="15" t="s">
        <v>5009</v>
      </c>
      <c r="C453" s="15" t="s">
        <v>6681</v>
      </c>
      <c r="D453" s="15"/>
      <c r="E453" s="15" t="s">
        <v>3719</v>
      </c>
      <c r="F453" s="15" t="s">
        <v>3454</v>
      </c>
      <c r="G453" s="15"/>
      <c r="H453" s="14" t="s">
        <v>1934</v>
      </c>
      <c r="I453" s="15" t="s">
        <v>9697</v>
      </c>
      <c r="J453" s="15" t="s">
        <v>5868</v>
      </c>
      <c r="K453" s="14"/>
      <c r="M453" s="14"/>
      <c r="N453" s="14"/>
      <c r="O453" s="14"/>
      <c r="P453" s="14"/>
      <c r="Q453" s="1"/>
      <c r="R453" s="1"/>
    </row>
    <row r="454" spans="1:18">
      <c r="A454" s="15"/>
      <c r="B454" s="15" t="s">
        <v>5010</v>
      </c>
      <c r="C454" s="15" t="s">
        <v>2059</v>
      </c>
      <c r="D454" s="15"/>
      <c r="E454" s="15" t="s">
        <v>6912</v>
      </c>
      <c r="F454" s="15" t="s">
        <v>2244</v>
      </c>
      <c r="G454" s="15"/>
      <c r="H454" s="14" t="s">
        <v>1934</v>
      </c>
      <c r="I454" s="15" t="s">
        <v>9698</v>
      </c>
      <c r="J454" s="15" t="s">
        <v>5614</v>
      </c>
      <c r="K454" s="14"/>
      <c r="M454" s="14"/>
      <c r="N454" s="14"/>
      <c r="O454" s="14"/>
      <c r="P454" s="14"/>
      <c r="Q454" s="1"/>
      <c r="R454" s="1"/>
    </row>
    <row r="455" spans="1:18">
      <c r="A455" s="15"/>
      <c r="B455" s="15" t="s">
        <v>7318</v>
      </c>
      <c r="C455" s="15" t="s">
        <v>6704</v>
      </c>
      <c r="D455" s="15"/>
      <c r="E455" s="15" t="s">
        <v>7038</v>
      </c>
      <c r="F455" s="15" t="s">
        <v>3445</v>
      </c>
      <c r="G455" s="15"/>
      <c r="H455" s="14" t="s">
        <v>965</v>
      </c>
      <c r="I455" s="15" t="s">
        <v>9699</v>
      </c>
      <c r="J455" s="15" t="s">
        <v>5845</v>
      </c>
      <c r="K455" s="14"/>
      <c r="M455" s="14"/>
      <c r="N455" s="14"/>
      <c r="O455" s="14"/>
      <c r="P455" s="14"/>
      <c r="Q455" s="1"/>
      <c r="R455" s="1"/>
    </row>
    <row r="456" spans="1:18">
      <c r="A456" s="15"/>
      <c r="B456" s="15" t="s">
        <v>7319</v>
      </c>
      <c r="C456" s="15" t="s">
        <v>6705</v>
      </c>
      <c r="D456" s="15"/>
      <c r="E456" s="15" t="s">
        <v>7039</v>
      </c>
      <c r="F456" s="15" t="s">
        <v>3462</v>
      </c>
      <c r="G456" s="15"/>
      <c r="H456" s="14" t="s">
        <v>965</v>
      </c>
      <c r="I456" s="15" t="s">
        <v>9700</v>
      </c>
      <c r="J456" s="15" t="s">
        <v>6078</v>
      </c>
      <c r="K456" s="14"/>
      <c r="M456" s="14"/>
      <c r="N456" s="14"/>
      <c r="O456" s="14"/>
      <c r="P456" s="14"/>
      <c r="Q456" s="1"/>
      <c r="R456" s="1"/>
    </row>
    <row r="457" spans="1:18">
      <c r="A457" s="15"/>
      <c r="B457" s="15" t="s">
        <v>8323</v>
      </c>
      <c r="C457" s="15" t="s">
        <v>8324</v>
      </c>
      <c r="D457" s="15"/>
      <c r="E457" s="15"/>
      <c r="F457" s="15"/>
      <c r="G457" s="15"/>
      <c r="H457" s="14" t="s">
        <v>965</v>
      </c>
      <c r="I457" s="15" t="s">
        <v>9701</v>
      </c>
      <c r="J457" s="15"/>
      <c r="K457" s="14"/>
      <c r="M457" s="14"/>
      <c r="N457" s="14"/>
      <c r="O457" s="14"/>
      <c r="P457" s="14"/>
      <c r="Q457" s="1"/>
      <c r="R457" s="1"/>
    </row>
    <row r="458" spans="1:18">
      <c r="A458" s="15"/>
      <c r="B458" s="15" t="s">
        <v>5056</v>
      </c>
      <c r="C458" s="15" t="s">
        <v>6530</v>
      </c>
      <c r="D458" s="15"/>
      <c r="E458" s="15" t="s">
        <v>3593</v>
      </c>
      <c r="F458" s="15" t="s">
        <v>2280</v>
      </c>
      <c r="G458" s="15" t="s">
        <v>11104</v>
      </c>
      <c r="H458" s="14" t="s">
        <v>1872</v>
      </c>
      <c r="I458" s="15" t="s">
        <v>9702</v>
      </c>
      <c r="J458" s="15" t="s">
        <v>5649</v>
      </c>
      <c r="K458" s="14"/>
      <c r="M458" s="14"/>
      <c r="N458" s="14"/>
      <c r="O458" s="14"/>
      <c r="P458" s="14"/>
      <c r="Q458" s="1"/>
      <c r="R458" s="1"/>
    </row>
    <row r="459" spans="1:18">
      <c r="A459" s="15"/>
      <c r="B459" s="15" t="s">
        <v>5057</v>
      </c>
      <c r="C459" s="15" t="s">
        <v>2023</v>
      </c>
      <c r="D459" s="15"/>
      <c r="E459" s="15" t="s">
        <v>6314</v>
      </c>
      <c r="F459" s="15" t="s">
        <v>2466</v>
      </c>
      <c r="G459" s="15"/>
      <c r="H459" s="14" t="s">
        <v>1872</v>
      </c>
      <c r="I459" s="15" t="s">
        <v>9703</v>
      </c>
      <c r="J459" s="15" t="s">
        <v>5871</v>
      </c>
      <c r="K459" s="14"/>
      <c r="M459" s="14"/>
      <c r="N459" s="14"/>
      <c r="O459" s="14"/>
      <c r="P459" s="14"/>
      <c r="Q459" s="1"/>
      <c r="R459" s="1"/>
    </row>
    <row r="460" spans="1:18">
      <c r="A460" s="15"/>
      <c r="B460" s="15" t="s">
        <v>5058</v>
      </c>
      <c r="C460" s="15" t="s">
        <v>2024</v>
      </c>
      <c r="D460" s="15"/>
      <c r="E460" s="15" t="s">
        <v>3740</v>
      </c>
      <c r="F460" s="15" t="s">
        <v>2575</v>
      </c>
      <c r="G460" s="15"/>
      <c r="H460" s="14" t="s">
        <v>1872</v>
      </c>
      <c r="I460" s="15" t="s">
        <v>9704</v>
      </c>
      <c r="J460" s="15" t="s">
        <v>6022</v>
      </c>
      <c r="K460" s="14"/>
      <c r="M460" s="14"/>
      <c r="N460" s="14"/>
      <c r="O460" s="14"/>
      <c r="P460" s="14"/>
      <c r="Q460" s="1"/>
      <c r="R460" s="1"/>
    </row>
    <row r="461" spans="1:18">
      <c r="A461" s="15"/>
      <c r="B461" s="15" t="s">
        <v>5059</v>
      </c>
      <c r="C461" s="15" t="s">
        <v>2023</v>
      </c>
      <c r="D461" s="15"/>
      <c r="E461" s="15" t="s">
        <v>6314</v>
      </c>
      <c r="F461" s="15" t="s">
        <v>2466</v>
      </c>
      <c r="G461" s="15"/>
      <c r="H461" s="14" t="s">
        <v>965</v>
      </c>
      <c r="I461" s="15" t="s">
        <v>9705</v>
      </c>
      <c r="J461" s="15" t="s">
        <v>5871</v>
      </c>
      <c r="K461" s="14"/>
      <c r="M461" s="14"/>
      <c r="N461" s="14"/>
      <c r="O461" s="14"/>
      <c r="P461" s="14"/>
      <c r="Q461" s="1"/>
      <c r="R461" s="1"/>
    </row>
    <row r="462" spans="1:18">
      <c r="A462" s="15"/>
      <c r="B462" s="15" t="s">
        <v>5060</v>
      </c>
      <c r="C462" s="15" t="s">
        <v>2024</v>
      </c>
      <c r="D462" s="15"/>
      <c r="E462" s="15" t="s">
        <v>3740</v>
      </c>
      <c r="F462" s="15" t="s">
        <v>2575</v>
      </c>
      <c r="G462" s="15"/>
      <c r="H462" s="14" t="s">
        <v>965</v>
      </c>
      <c r="I462" s="15" t="s">
        <v>9706</v>
      </c>
      <c r="J462" s="15" t="s">
        <v>6022</v>
      </c>
      <c r="K462" s="14"/>
      <c r="M462" s="14"/>
      <c r="N462" s="14"/>
      <c r="O462" s="14"/>
      <c r="P462" s="14"/>
      <c r="Q462" s="1"/>
      <c r="R462" s="1"/>
    </row>
    <row r="463" spans="1:18">
      <c r="A463" s="15"/>
      <c r="B463" s="15" t="s">
        <v>5072</v>
      </c>
      <c r="C463" s="15" t="s">
        <v>2025</v>
      </c>
      <c r="D463" s="15"/>
      <c r="E463" s="15" t="s">
        <v>6315</v>
      </c>
      <c r="F463" s="15" t="s">
        <v>2269</v>
      </c>
      <c r="G463" s="15"/>
      <c r="H463" s="14" t="s">
        <v>965</v>
      </c>
      <c r="I463" s="15" t="s">
        <v>9707</v>
      </c>
      <c r="J463" s="15" t="s">
        <v>5958</v>
      </c>
      <c r="K463" s="14"/>
      <c r="M463" s="14"/>
      <c r="N463" s="14"/>
      <c r="O463" s="14"/>
      <c r="P463" s="14"/>
      <c r="Q463" s="1"/>
      <c r="R463" s="1"/>
    </row>
    <row r="464" spans="1:18">
      <c r="A464" s="15"/>
      <c r="B464" s="15" t="s">
        <v>5073</v>
      </c>
      <c r="C464" s="15" t="s">
        <v>6722</v>
      </c>
      <c r="D464" s="15"/>
      <c r="E464" s="15" t="s">
        <v>3744</v>
      </c>
      <c r="F464" s="15" t="s">
        <v>2474</v>
      </c>
      <c r="G464" s="15"/>
      <c r="H464" s="14" t="s">
        <v>965</v>
      </c>
      <c r="I464" s="15" t="s">
        <v>9708</v>
      </c>
      <c r="J464" s="15" t="s">
        <v>5881</v>
      </c>
      <c r="K464" s="14"/>
      <c r="M464" s="14"/>
      <c r="N464" s="14"/>
      <c r="O464" s="14"/>
      <c r="P464" s="14"/>
      <c r="Q464" s="1"/>
      <c r="R464" s="1"/>
    </row>
    <row r="465" spans="1:20">
      <c r="A465" s="15"/>
      <c r="B465" s="15" t="s">
        <v>5074</v>
      </c>
      <c r="C465" s="15" t="s">
        <v>6468</v>
      </c>
      <c r="D465" s="15"/>
      <c r="E465" s="15" t="s">
        <v>3545</v>
      </c>
      <c r="F465" s="15" t="s">
        <v>2250</v>
      </c>
      <c r="G465" s="15" t="s">
        <v>5572</v>
      </c>
      <c r="H465" s="14" t="s">
        <v>1872</v>
      </c>
      <c r="I465" s="15" t="s">
        <v>9709</v>
      </c>
      <c r="J465" s="15" t="s">
        <v>5620</v>
      </c>
      <c r="K465" s="14"/>
      <c r="M465" s="14"/>
      <c r="N465" s="14"/>
      <c r="O465" s="14"/>
      <c r="P465" s="14"/>
      <c r="Q465" s="1"/>
      <c r="R465" s="1"/>
    </row>
    <row r="466" spans="1:20">
      <c r="A466" s="15"/>
      <c r="B466" s="17" t="s">
        <v>5075</v>
      </c>
      <c r="C466" s="17" t="s">
        <v>2025</v>
      </c>
      <c r="D466" s="15"/>
      <c r="E466" s="15" t="s">
        <v>6315</v>
      </c>
      <c r="F466" s="15" t="s">
        <v>2269</v>
      </c>
      <c r="G466" s="15"/>
      <c r="H466" s="14" t="s">
        <v>1872</v>
      </c>
      <c r="I466" s="15" t="s">
        <v>9710</v>
      </c>
      <c r="J466" s="15" t="s">
        <v>5958</v>
      </c>
      <c r="K466" s="14"/>
      <c r="M466" s="14"/>
      <c r="N466" s="14"/>
      <c r="O466" s="14"/>
      <c r="P466" s="14"/>
      <c r="Q466" s="1"/>
      <c r="R466" s="1"/>
    </row>
    <row r="467" spans="1:20">
      <c r="A467" s="15"/>
      <c r="B467" s="15" t="s">
        <v>5076</v>
      </c>
      <c r="C467" s="15" t="s">
        <v>6722</v>
      </c>
      <c r="D467" s="15"/>
      <c r="E467" s="15" t="s">
        <v>3744</v>
      </c>
      <c r="F467" s="15" t="s">
        <v>2474</v>
      </c>
      <c r="G467" s="15"/>
      <c r="H467" s="14" t="s">
        <v>1872</v>
      </c>
      <c r="I467" s="15" t="s">
        <v>9711</v>
      </c>
      <c r="J467" s="15" t="s">
        <v>5881</v>
      </c>
      <c r="K467" s="14"/>
      <c r="M467" s="14"/>
      <c r="N467" s="14"/>
      <c r="O467" s="14"/>
      <c r="P467" s="14"/>
      <c r="Q467" s="1"/>
      <c r="R467" s="1"/>
      <c r="S467" s="16"/>
      <c r="T467" s="16"/>
    </row>
    <row r="468" spans="1:20">
      <c r="A468" s="15"/>
      <c r="B468" s="15" t="s">
        <v>5122</v>
      </c>
      <c r="C468" s="15" t="s">
        <v>2026</v>
      </c>
      <c r="D468" s="15"/>
      <c r="E468" s="15" t="s">
        <v>6318</v>
      </c>
      <c r="F468" s="15" t="s">
        <v>2466</v>
      </c>
      <c r="G468" s="15"/>
      <c r="H468" s="14" t="s">
        <v>965</v>
      </c>
      <c r="I468" s="15" t="s">
        <v>9712</v>
      </c>
      <c r="J468" s="15" t="s">
        <v>5959</v>
      </c>
      <c r="K468" s="14"/>
      <c r="M468" s="14"/>
      <c r="N468" s="14"/>
      <c r="O468" s="14"/>
      <c r="P468" s="14"/>
      <c r="Q468" s="1"/>
      <c r="R468" s="1"/>
    </row>
    <row r="469" spans="1:20">
      <c r="A469" s="15"/>
      <c r="B469" s="15" t="s">
        <v>5123</v>
      </c>
      <c r="C469" s="15" t="s">
        <v>6755</v>
      </c>
      <c r="D469" s="15"/>
      <c r="E469" s="15" t="s">
        <v>3769</v>
      </c>
      <c r="F469" s="15" t="s">
        <v>2552</v>
      </c>
      <c r="G469" s="15"/>
      <c r="H469" s="14" t="s">
        <v>965</v>
      </c>
      <c r="I469" s="15" t="s">
        <v>9713</v>
      </c>
      <c r="J469" s="15" t="s">
        <v>5992</v>
      </c>
      <c r="K469" s="14"/>
      <c r="M469" s="14"/>
      <c r="N469" s="14"/>
      <c r="O469" s="14"/>
      <c r="P469" s="14"/>
      <c r="Q469" s="1"/>
      <c r="R469" s="1"/>
    </row>
    <row r="470" spans="1:20">
      <c r="A470" s="15"/>
      <c r="B470" s="15" t="s">
        <v>5124</v>
      </c>
      <c r="C470" s="15" t="s">
        <v>6508</v>
      </c>
      <c r="D470" s="15"/>
      <c r="E470" s="15" t="s">
        <v>3575</v>
      </c>
      <c r="F470" s="15" t="s">
        <v>2265</v>
      </c>
      <c r="G470" s="15" t="s">
        <v>10743</v>
      </c>
      <c r="H470" s="14" t="s">
        <v>1872</v>
      </c>
      <c r="I470" s="15" t="s">
        <v>9714</v>
      </c>
      <c r="J470" s="15" t="s">
        <v>5635</v>
      </c>
      <c r="K470" s="14"/>
      <c r="M470" s="14"/>
      <c r="N470" s="14"/>
      <c r="O470" s="14"/>
      <c r="P470" s="14"/>
      <c r="Q470" s="1"/>
      <c r="R470" s="1"/>
    </row>
    <row r="471" spans="1:20">
      <c r="A471" s="15"/>
      <c r="B471" s="15" t="s">
        <v>5125</v>
      </c>
      <c r="C471" s="15" t="s">
        <v>2026</v>
      </c>
      <c r="D471" s="15"/>
      <c r="E471" s="15" t="s">
        <v>6318</v>
      </c>
      <c r="F471" s="15" t="s">
        <v>2466</v>
      </c>
      <c r="G471" s="15"/>
      <c r="H471" s="14" t="s">
        <v>1872</v>
      </c>
      <c r="I471" s="15" t="s">
        <v>9715</v>
      </c>
      <c r="J471" s="15" t="s">
        <v>5959</v>
      </c>
      <c r="K471" s="14"/>
      <c r="M471" s="14"/>
      <c r="N471" s="14"/>
      <c r="O471" s="14"/>
      <c r="P471" s="14"/>
      <c r="Q471" s="1"/>
      <c r="R471" s="1"/>
    </row>
    <row r="472" spans="1:20">
      <c r="A472" s="15"/>
      <c r="B472" s="15" t="s">
        <v>5126</v>
      </c>
      <c r="C472" s="15" t="s">
        <v>6755</v>
      </c>
      <c r="D472" s="15"/>
      <c r="E472" s="15" t="s">
        <v>3769</v>
      </c>
      <c r="F472" s="15" t="s">
        <v>2552</v>
      </c>
      <c r="G472" s="15"/>
      <c r="H472" s="14" t="s">
        <v>1872</v>
      </c>
      <c r="I472" s="15" t="s">
        <v>9716</v>
      </c>
      <c r="J472" s="15" t="s">
        <v>5992</v>
      </c>
      <c r="K472" s="14"/>
      <c r="M472" s="14"/>
      <c r="N472" s="14"/>
      <c r="O472" s="14"/>
      <c r="P472" s="14"/>
      <c r="Q472" s="1"/>
      <c r="R472" s="1"/>
    </row>
    <row r="473" spans="1:20">
      <c r="A473" s="15"/>
      <c r="B473" s="15" t="s">
        <v>5127</v>
      </c>
      <c r="C473" s="15" t="s">
        <v>6500</v>
      </c>
      <c r="D473" s="15"/>
      <c r="E473" s="15" t="s">
        <v>3564</v>
      </c>
      <c r="F473" s="15" t="s">
        <v>2327</v>
      </c>
      <c r="G473" s="15" t="s">
        <v>10744</v>
      </c>
      <c r="H473" s="14" t="s">
        <v>1872</v>
      </c>
      <c r="I473" s="15" t="s">
        <v>9717</v>
      </c>
      <c r="J473" s="15" t="s">
        <v>5699</v>
      </c>
      <c r="K473" s="14"/>
      <c r="M473" s="14"/>
      <c r="N473" s="14"/>
      <c r="O473" s="14"/>
      <c r="P473" s="14"/>
      <c r="Q473" s="1"/>
      <c r="R473" s="1"/>
    </row>
    <row r="474" spans="1:20">
      <c r="A474" s="15"/>
      <c r="B474" s="15" t="s">
        <v>5128</v>
      </c>
      <c r="C474" s="15" t="s">
        <v>2027</v>
      </c>
      <c r="D474" s="15"/>
      <c r="E474" s="15" t="s">
        <v>6319</v>
      </c>
      <c r="F474" s="15" t="s">
        <v>2269</v>
      </c>
      <c r="G474" s="15"/>
      <c r="H474" s="14" t="s">
        <v>1872</v>
      </c>
      <c r="I474" s="15" t="s">
        <v>9718</v>
      </c>
      <c r="J474" s="15" t="s">
        <v>5960</v>
      </c>
      <c r="K474" s="14"/>
      <c r="M474" s="14"/>
      <c r="N474" s="14"/>
      <c r="O474" s="14"/>
      <c r="P474" s="14"/>
      <c r="Q474" s="1"/>
      <c r="R474" s="1"/>
    </row>
    <row r="475" spans="1:20">
      <c r="A475" s="15"/>
      <c r="B475" s="15" t="s">
        <v>5129</v>
      </c>
      <c r="C475" s="15" t="s">
        <v>6756</v>
      </c>
      <c r="D475" s="15"/>
      <c r="E475" s="15" t="s">
        <v>3770</v>
      </c>
      <c r="F475" s="15" t="s">
        <v>2600</v>
      </c>
      <c r="G475" s="15"/>
      <c r="H475" s="14" t="s">
        <v>1872</v>
      </c>
      <c r="I475" s="15" t="s">
        <v>9719</v>
      </c>
      <c r="J475" s="15" t="s">
        <v>6051</v>
      </c>
      <c r="K475" s="14"/>
      <c r="M475" s="14"/>
      <c r="N475" s="14"/>
      <c r="O475" s="14"/>
      <c r="P475" s="14"/>
      <c r="Q475" s="1"/>
      <c r="R475" s="1"/>
    </row>
    <row r="476" spans="1:20">
      <c r="A476" s="15"/>
      <c r="B476" s="15" t="s">
        <v>5130</v>
      </c>
      <c r="C476" s="15" t="s">
        <v>2027</v>
      </c>
      <c r="D476" s="15"/>
      <c r="E476" s="15" t="s">
        <v>6319</v>
      </c>
      <c r="F476" s="15" t="s">
        <v>2269</v>
      </c>
      <c r="G476" s="15"/>
      <c r="H476" s="14" t="s">
        <v>965</v>
      </c>
      <c r="I476" s="15" t="s">
        <v>9720</v>
      </c>
      <c r="J476" s="15" t="s">
        <v>5960</v>
      </c>
      <c r="K476" s="14"/>
      <c r="M476" s="14"/>
      <c r="N476" s="14"/>
      <c r="O476" s="14"/>
      <c r="P476" s="14"/>
      <c r="Q476" s="1"/>
      <c r="R476" s="1"/>
    </row>
    <row r="477" spans="1:20">
      <c r="A477" s="15"/>
      <c r="B477" s="15" t="s">
        <v>5131</v>
      </c>
      <c r="C477" s="15" t="s">
        <v>6756</v>
      </c>
      <c r="D477" s="15"/>
      <c r="E477" s="15" t="s">
        <v>3770</v>
      </c>
      <c r="F477" s="15" t="s">
        <v>2600</v>
      </c>
      <c r="G477" s="15"/>
      <c r="H477" s="14" t="s">
        <v>965</v>
      </c>
      <c r="I477" s="15" t="s">
        <v>9721</v>
      </c>
      <c r="J477" s="15" t="s">
        <v>6051</v>
      </c>
      <c r="K477" s="14"/>
      <c r="M477" s="14"/>
      <c r="N477" s="14"/>
      <c r="O477" s="14"/>
      <c r="P477" s="14"/>
      <c r="Q477" s="1"/>
      <c r="R477" s="1"/>
    </row>
    <row r="478" spans="1:20">
      <c r="A478" s="15"/>
      <c r="B478" s="15" t="s">
        <v>5132</v>
      </c>
      <c r="C478" s="15" t="s">
        <v>2028</v>
      </c>
      <c r="D478" s="15"/>
      <c r="E478" s="15" t="s">
        <v>6320</v>
      </c>
      <c r="F478" s="15" t="s">
        <v>2466</v>
      </c>
      <c r="G478" s="15"/>
      <c r="H478" s="14" t="s">
        <v>965</v>
      </c>
      <c r="I478" s="15" t="s">
        <v>9722</v>
      </c>
      <c r="J478" s="15" t="s">
        <v>5962</v>
      </c>
      <c r="K478" s="14"/>
      <c r="M478" s="14"/>
      <c r="N478" s="14"/>
      <c r="O478" s="14"/>
      <c r="P478" s="14"/>
      <c r="Q478" s="1"/>
      <c r="R478" s="1"/>
    </row>
    <row r="479" spans="1:20">
      <c r="A479" s="15"/>
      <c r="B479" s="15" t="s">
        <v>5133</v>
      </c>
      <c r="C479" s="15" t="s">
        <v>2029</v>
      </c>
      <c r="D479" s="15"/>
      <c r="E479" s="15" t="s">
        <v>3771</v>
      </c>
      <c r="F479" s="15" t="s">
        <v>2587</v>
      </c>
      <c r="G479" s="15"/>
      <c r="H479" s="14" t="s">
        <v>965</v>
      </c>
      <c r="I479" s="15" t="s">
        <v>9723</v>
      </c>
      <c r="J479" s="15" t="s">
        <v>6036</v>
      </c>
      <c r="K479" s="14"/>
      <c r="M479" s="14"/>
      <c r="N479" s="14"/>
      <c r="O479" s="14"/>
      <c r="P479" s="14"/>
      <c r="Q479" s="1"/>
      <c r="R479" s="1"/>
    </row>
    <row r="480" spans="1:20">
      <c r="A480" s="15"/>
      <c r="B480" s="15" t="s">
        <v>5134</v>
      </c>
      <c r="C480" s="15" t="s">
        <v>2028</v>
      </c>
      <c r="D480" s="15"/>
      <c r="E480" s="15" t="s">
        <v>6320</v>
      </c>
      <c r="F480" s="15" t="s">
        <v>2466</v>
      </c>
      <c r="G480" s="15"/>
      <c r="H480" s="14" t="s">
        <v>1872</v>
      </c>
      <c r="I480" s="15" t="s">
        <v>9724</v>
      </c>
      <c r="J480" s="15" t="s">
        <v>5962</v>
      </c>
      <c r="K480" s="14"/>
      <c r="M480" s="14"/>
      <c r="N480" s="14"/>
      <c r="O480" s="14"/>
      <c r="P480" s="14"/>
      <c r="Q480" s="1"/>
      <c r="R480" s="1"/>
    </row>
    <row r="481" spans="1:18">
      <c r="A481" s="15"/>
      <c r="B481" s="15" t="s">
        <v>5135</v>
      </c>
      <c r="C481" s="15" t="s">
        <v>2029</v>
      </c>
      <c r="D481" s="15"/>
      <c r="E481" s="15" t="s">
        <v>3771</v>
      </c>
      <c r="F481" s="15" t="s">
        <v>2587</v>
      </c>
      <c r="G481" s="15"/>
      <c r="H481" s="14" t="s">
        <v>1872</v>
      </c>
      <c r="I481" s="15" t="s">
        <v>9725</v>
      </c>
      <c r="J481" s="15" t="s">
        <v>6036</v>
      </c>
      <c r="K481" s="14"/>
      <c r="M481" s="14"/>
      <c r="N481" s="14"/>
      <c r="O481" s="14"/>
      <c r="P481" s="14"/>
      <c r="Q481" s="1"/>
      <c r="R481" s="1"/>
    </row>
    <row r="482" spans="1:18">
      <c r="A482" s="15"/>
      <c r="B482" s="15" t="s">
        <v>5136</v>
      </c>
      <c r="C482" s="15" t="s">
        <v>2030</v>
      </c>
      <c r="D482" s="15"/>
      <c r="E482" s="15" t="s">
        <v>6321</v>
      </c>
      <c r="F482" s="15" t="s">
        <v>2466</v>
      </c>
      <c r="G482" s="15"/>
      <c r="H482" s="14" t="s">
        <v>965</v>
      </c>
      <c r="I482" s="15" t="s">
        <v>9726</v>
      </c>
      <c r="J482" s="15" t="s">
        <v>5963</v>
      </c>
      <c r="K482" s="14"/>
      <c r="M482" s="14"/>
      <c r="N482" s="14"/>
      <c r="O482" s="14"/>
      <c r="P482" s="14"/>
      <c r="Q482" s="1"/>
      <c r="R482" s="1"/>
    </row>
    <row r="483" spans="1:18">
      <c r="A483" s="15"/>
      <c r="B483" s="15" t="s">
        <v>5137</v>
      </c>
      <c r="C483" s="15" t="s">
        <v>6757</v>
      </c>
      <c r="D483" s="15"/>
      <c r="E483" s="15" t="s">
        <v>3772</v>
      </c>
      <c r="F483" s="15" t="s">
        <v>2556</v>
      </c>
      <c r="G483" s="15"/>
      <c r="H483" s="14" t="s">
        <v>965</v>
      </c>
      <c r="I483" s="15" t="s">
        <v>9727</v>
      </c>
      <c r="J483" s="15" t="s">
        <v>6000</v>
      </c>
      <c r="K483" s="14"/>
      <c r="M483" s="14"/>
      <c r="N483" s="14"/>
      <c r="O483" s="14"/>
      <c r="P483" s="14"/>
      <c r="Q483" s="1"/>
      <c r="R483" s="1"/>
    </row>
    <row r="484" spans="1:18">
      <c r="A484" s="15"/>
      <c r="B484" s="15" t="s">
        <v>5138</v>
      </c>
      <c r="C484" s="15" t="s">
        <v>6433</v>
      </c>
      <c r="D484" s="15"/>
      <c r="E484" s="15" t="s">
        <v>3502</v>
      </c>
      <c r="F484" s="15" t="s">
        <v>2267</v>
      </c>
      <c r="G484" s="15" t="s">
        <v>5574</v>
      </c>
      <c r="H484" s="14" t="s">
        <v>1872</v>
      </c>
      <c r="I484" s="15" t="s">
        <v>9728</v>
      </c>
      <c r="J484" s="15" t="s">
        <v>5637</v>
      </c>
      <c r="K484" s="14"/>
      <c r="M484" s="14"/>
      <c r="N484" s="14"/>
      <c r="O484" s="14"/>
      <c r="P484" s="14"/>
      <c r="Q484" s="1"/>
      <c r="R484" s="1"/>
    </row>
    <row r="485" spans="1:18">
      <c r="A485" s="15"/>
      <c r="B485" s="15" t="s">
        <v>5139</v>
      </c>
      <c r="C485" s="15" t="s">
        <v>2030</v>
      </c>
      <c r="D485" s="15"/>
      <c r="E485" s="15" t="s">
        <v>6321</v>
      </c>
      <c r="F485" s="15" t="s">
        <v>2466</v>
      </c>
      <c r="G485" s="15"/>
      <c r="H485" s="14" t="s">
        <v>1872</v>
      </c>
      <c r="I485" s="15" t="s">
        <v>9729</v>
      </c>
      <c r="J485" s="15" t="s">
        <v>5963</v>
      </c>
      <c r="K485" s="14"/>
      <c r="M485" s="14"/>
      <c r="N485" s="14"/>
      <c r="O485" s="14"/>
      <c r="P485" s="14"/>
      <c r="Q485" s="1"/>
      <c r="R485" s="1"/>
    </row>
    <row r="486" spans="1:18">
      <c r="A486" s="15"/>
      <c r="B486" s="15" t="s">
        <v>5140</v>
      </c>
      <c r="C486" s="15" t="s">
        <v>6757</v>
      </c>
      <c r="D486" s="15"/>
      <c r="E486" s="15" t="s">
        <v>3772</v>
      </c>
      <c r="F486" s="15" t="s">
        <v>2556</v>
      </c>
      <c r="G486" s="15"/>
      <c r="H486" s="14" t="s">
        <v>1872</v>
      </c>
      <c r="I486" s="15" t="s">
        <v>9730</v>
      </c>
      <c r="J486" s="15" t="s">
        <v>6000</v>
      </c>
      <c r="K486" s="14"/>
      <c r="M486" s="14"/>
      <c r="N486" s="14"/>
      <c r="O486" s="14"/>
      <c r="P486" s="14"/>
      <c r="Q486" s="1"/>
      <c r="R486" s="1"/>
    </row>
    <row r="487" spans="1:18">
      <c r="A487" s="15"/>
      <c r="B487" s="15" t="s">
        <v>5141</v>
      </c>
      <c r="C487" s="15" t="s">
        <v>2031</v>
      </c>
      <c r="D487" s="15"/>
      <c r="E487" s="15" t="s">
        <v>6322</v>
      </c>
      <c r="F487" s="15" t="s">
        <v>2269</v>
      </c>
      <c r="G487" s="15"/>
      <c r="H487" s="14" t="s">
        <v>965</v>
      </c>
      <c r="I487" s="15" t="s">
        <v>9731</v>
      </c>
      <c r="J487" s="15" t="s">
        <v>5965</v>
      </c>
      <c r="K487" s="14"/>
      <c r="M487" s="14"/>
      <c r="N487" s="14"/>
      <c r="O487" s="14"/>
      <c r="P487" s="14"/>
      <c r="Q487" s="1"/>
      <c r="R487" s="1"/>
    </row>
    <row r="488" spans="1:18">
      <c r="A488" s="15"/>
      <c r="B488" s="15" t="s">
        <v>5142</v>
      </c>
      <c r="C488" s="15" t="s">
        <v>2032</v>
      </c>
      <c r="D488" s="15"/>
      <c r="E488" s="15" t="s">
        <v>3773</v>
      </c>
      <c r="F488" s="15" t="s">
        <v>2557</v>
      </c>
      <c r="G488" s="15"/>
      <c r="H488" s="14" t="s">
        <v>965</v>
      </c>
      <c r="I488" s="15" t="s">
        <v>9732</v>
      </c>
      <c r="J488" s="15" t="s">
        <v>6003</v>
      </c>
      <c r="K488" s="14"/>
      <c r="M488" s="14"/>
      <c r="N488" s="14"/>
      <c r="O488" s="14"/>
      <c r="P488" s="14"/>
      <c r="Q488" s="1"/>
      <c r="R488" s="1"/>
    </row>
    <row r="489" spans="1:18">
      <c r="A489" s="15"/>
      <c r="B489" s="15" t="s">
        <v>5143</v>
      </c>
      <c r="C489" s="15" t="s">
        <v>2031</v>
      </c>
      <c r="D489" s="15"/>
      <c r="E489" s="15" t="s">
        <v>6322</v>
      </c>
      <c r="F489" s="15" t="s">
        <v>2269</v>
      </c>
      <c r="G489" s="15"/>
      <c r="H489" s="14" t="s">
        <v>1872</v>
      </c>
      <c r="I489" s="15" t="s">
        <v>9733</v>
      </c>
      <c r="J489" s="15" t="s">
        <v>5965</v>
      </c>
      <c r="K489" s="14"/>
      <c r="M489" s="14"/>
      <c r="N489" s="14"/>
      <c r="O489" s="14"/>
      <c r="P489" s="14"/>
      <c r="Q489" s="1"/>
      <c r="R489" s="1"/>
    </row>
    <row r="490" spans="1:18">
      <c r="A490" s="15"/>
      <c r="B490" s="15" t="s">
        <v>5144</v>
      </c>
      <c r="C490" s="15" t="s">
        <v>2032</v>
      </c>
      <c r="D490" s="15"/>
      <c r="E490" s="15" t="s">
        <v>3773</v>
      </c>
      <c r="F490" s="15" t="s">
        <v>2557</v>
      </c>
      <c r="G490" s="15"/>
      <c r="H490" s="14" t="s">
        <v>1872</v>
      </c>
      <c r="I490" s="15" t="s">
        <v>9734</v>
      </c>
      <c r="J490" s="15" t="s">
        <v>6003</v>
      </c>
      <c r="K490" s="14"/>
      <c r="M490" s="14"/>
      <c r="N490" s="14"/>
      <c r="O490" s="14"/>
      <c r="P490" s="14"/>
      <c r="Q490" s="1"/>
      <c r="R490" s="1"/>
    </row>
    <row r="491" spans="1:18">
      <c r="A491" s="15"/>
      <c r="B491" s="15" t="s">
        <v>4849</v>
      </c>
      <c r="C491" s="15" t="s">
        <v>6590</v>
      </c>
      <c r="D491" s="15"/>
      <c r="E491" s="15" t="s">
        <v>3645</v>
      </c>
      <c r="F491" s="15" t="s">
        <v>2317</v>
      </c>
      <c r="G491" s="15" t="s">
        <v>11087</v>
      </c>
      <c r="H491" s="14" t="s">
        <v>965</v>
      </c>
      <c r="I491" s="15" t="s">
        <v>9735</v>
      </c>
      <c r="J491" s="15" t="s">
        <v>5687</v>
      </c>
      <c r="K491" s="14"/>
      <c r="M491" s="14"/>
      <c r="N491" s="14"/>
      <c r="O491" s="14"/>
      <c r="P491" s="14"/>
      <c r="Q491" s="1"/>
      <c r="R491" s="1"/>
    </row>
    <row r="492" spans="1:18">
      <c r="A492" s="15"/>
      <c r="B492" s="15" t="s">
        <v>5145</v>
      </c>
      <c r="C492" s="15" t="s">
        <v>2033</v>
      </c>
      <c r="D492" s="15"/>
      <c r="E492" s="15" t="s">
        <v>6323</v>
      </c>
      <c r="F492" s="15" t="s">
        <v>2269</v>
      </c>
      <c r="G492" s="15"/>
      <c r="H492" s="14" t="s">
        <v>965</v>
      </c>
      <c r="I492" s="15" t="s">
        <v>9736</v>
      </c>
      <c r="J492" s="15" t="s">
        <v>5966</v>
      </c>
      <c r="K492" s="14"/>
      <c r="M492" s="14"/>
      <c r="N492" s="14"/>
      <c r="O492" s="14"/>
      <c r="P492" s="14"/>
      <c r="Q492" s="1"/>
      <c r="R492" s="1"/>
    </row>
    <row r="493" spans="1:18">
      <c r="A493" s="15"/>
      <c r="B493" s="15" t="s">
        <v>5146</v>
      </c>
      <c r="C493" s="15" t="s">
        <v>2034</v>
      </c>
      <c r="D493" s="15"/>
      <c r="E493" s="15" t="s">
        <v>3774</v>
      </c>
      <c r="F493" s="15" t="s">
        <v>2582</v>
      </c>
      <c r="G493" s="15"/>
      <c r="H493" s="14" t="s">
        <v>965</v>
      </c>
      <c r="I493" s="15" t="s">
        <v>9737</v>
      </c>
      <c r="J493" s="15" t="s">
        <v>6030</v>
      </c>
      <c r="K493" s="14"/>
      <c r="M493" s="14"/>
      <c r="N493" s="14"/>
      <c r="O493" s="14"/>
      <c r="P493" s="14"/>
      <c r="Q493" s="1"/>
      <c r="R493" s="1"/>
    </row>
    <row r="494" spans="1:18">
      <c r="A494" s="15"/>
      <c r="B494" s="15" t="s">
        <v>5147</v>
      </c>
      <c r="C494" s="15" t="s">
        <v>6590</v>
      </c>
      <c r="D494" s="15"/>
      <c r="E494" s="15" t="s">
        <v>3645</v>
      </c>
      <c r="F494" s="15" t="s">
        <v>2317</v>
      </c>
      <c r="G494" s="15" t="s">
        <v>11087</v>
      </c>
      <c r="H494" s="14" t="s">
        <v>1872</v>
      </c>
      <c r="I494" s="15" t="s">
        <v>9738</v>
      </c>
      <c r="J494" s="15" t="s">
        <v>5687</v>
      </c>
      <c r="K494" s="14"/>
      <c r="M494" s="14"/>
      <c r="N494" s="14"/>
      <c r="O494" s="14"/>
      <c r="P494" s="14"/>
      <c r="Q494" s="1"/>
      <c r="R494" s="1"/>
    </row>
    <row r="495" spans="1:18">
      <c r="A495" s="15"/>
      <c r="B495" s="15" t="s">
        <v>5148</v>
      </c>
      <c r="C495" s="15" t="s">
        <v>2033</v>
      </c>
      <c r="D495" s="15"/>
      <c r="E495" s="15" t="s">
        <v>6323</v>
      </c>
      <c r="F495" s="15" t="s">
        <v>2269</v>
      </c>
      <c r="G495" s="15"/>
      <c r="H495" s="14" t="s">
        <v>1872</v>
      </c>
      <c r="I495" s="15" t="s">
        <v>9739</v>
      </c>
      <c r="J495" s="15" t="s">
        <v>5966</v>
      </c>
      <c r="K495" s="14"/>
      <c r="M495" s="14"/>
      <c r="N495" s="14"/>
      <c r="O495" s="14"/>
      <c r="P495" s="14"/>
      <c r="Q495" s="1"/>
      <c r="R495" s="1"/>
    </row>
    <row r="496" spans="1:18">
      <c r="A496" s="15"/>
      <c r="B496" s="15" t="s">
        <v>5149</v>
      </c>
      <c r="C496" s="15" t="s">
        <v>2034</v>
      </c>
      <c r="D496" s="15"/>
      <c r="E496" s="15" t="s">
        <v>3774</v>
      </c>
      <c r="F496" s="15" t="s">
        <v>2582</v>
      </c>
      <c r="G496" s="15"/>
      <c r="H496" s="14" t="s">
        <v>1872</v>
      </c>
      <c r="I496" s="15" t="s">
        <v>9740</v>
      </c>
      <c r="J496" s="15" t="s">
        <v>6030</v>
      </c>
      <c r="K496" s="14"/>
      <c r="M496" s="14"/>
      <c r="N496" s="14"/>
      <c r="O496" s="14"/>
      <c r="P496" s="14"/>
      <c r="Q496" s="1"/>
      <c r="R496" s="1"/>
    </row>
    <row r="497" spans="1:20">
      <c r="A497" s="15"/>
      <c r="B497" s="15" t="s">
        <v>4993</v>
      </c>
      <c r="C497" s="15" t="s">
        <v>6674</v>
      </c>
      <c r="D497" s="15"/>
      <c r="E497" s="15" t="s">
        <v>3716</v>
      </c>
      <c r="F497" s="15" t="s">
        <v>2309</v>
      </c>
      <c r="G497" s="15" t="s">
        <v>11092</v>
      </c>
      <c r="H497" s="14" t="s">
        <v>1872</v>
      </c>
      <c r="I497" s="15" t="s">
        <v>9741</v>
      </c>
      <c r="J497" s="15" t="s">
        <v>5801</v>
      </c>
      <c r="K497" s="14"/>
      <c r="M497" s="14"/>
      <c r="N497" s="14"/>
      <c r="O497" s="14"/>
      <c r="P497" s="14"/>
      <c r="Q497" s="1"/>
      <c r="R497" s="1"/>
    </row>
    <row r="498" spans="1:20">
      <c r="A498" s="15"/>
      <c r="B498" s="15" t="s">
        <v>5150</v>
      </c>
      <c r="C498" s="15" t="s">
        <v>2054</v>
      </c>
      <c r="D498" s="15"/>
      <c r="E498" s="15" t="s">
        <v>6324</v>
      </c>
      <c r="F498" s="15" t="s">
        <v>2466</v>
      </c>
      <c r="G498" s="15"/>
      <c r="H498" s="14" t="s">
        <v>1872</v>
      </c>
      <c r="I498" s="15" t="s">
        <v>9742</v>
      </c>
      <c r="J498" s="15" t="s">
        <v>5967</v>
      </c>
      <c r="K498" s="14"/>
      <c r="M498" s="14"/>
      <c r="N498" s="14"/>
      <c r="O498" s="14"/>
      <c r="P498" s="14"/>
      <c r="Q498" s="1"/>
      <c r="R498" s="1"/>
    </row>
    <row r="499" spans="1:20">
      <c r="A499" s="15"/>
      <c r="B499" s="15" t="s">
        <v>5151</v>
      </c>
      <c r="C499" s="15" t="s">
        <v>2055</v>
      </c>
      <c r="D499" s="15"/>
      <c r="E499" s="15" t="s">
        <v>3775</v>
      </c>
      <c r="F499" s="15" t="s">
        <v>2548</v>
      </c>
      <c r="G499" s="15"/>
      <c r="H499" s="14" t="s">
        <v>1872</v>
      </c>
      <c r="I499" s="15" t="s">
        <v>9743</v>
      </c>
      <c r="J499" s="15" t="s">
        <v>6037</v>
      </c>
      <c r="K499" s="14"/>
      <c r="M499" s="14"/>
      <c r="N499" s="14"/>
      <c r="O499" s="14"/>
      <c r="P499" s="14"/>
      <c r="Q499" s="1"/>
      <c r="R499" s="1"/>
    </row>
    <row r="500" spans="1:20">
      <c r="A500" s="15"/>
      <c r="B500" s="15" t="s">
        <v>5153</v>
      </c>
      <c r="C500" s="15" t="s">
        <v>2054</v>
      </c>
      <c r="D500" s="15"/>
      <c r="E500" s="15" t="s">
        <v>6324</v>
      </c>
      <c r="F500" s="15" t="s">
        <v>2466</v>
      </c>
      <c r="G500" s="15"/>
      <c r="H500" s="14" t="s">
        <v>965</v>
      </c>
      <c r="I500" s="15" t="s">
        <v>9744</v>
      </c>
      <c r="J500" s="15" t="s">
        <v>5967</v>
      </c>
      <c r="K500" s="14"/>
      <c r="M500" s="14"/>
      <c r="N500" s="14"/>
      <c r="O500" s="14"/>
      <c r="P500" s="14"/>
      <c r="Q500" s="1"/>
      <c r="R500" s="1"/>
    </row>
    <row r="501" spans="1:20">
      <c r="A501" s="15"/>
      <c r="B501" s="15" t="s">
        <v>5154</v>
      </c>
      <c r="C501" s="15" t="s">
        <v>2055</v>
      </c>
      <c r="D501" s="15"/>
      <c r="E501" s="15" t="s">
        <v>3775</v>
      </c>
      <c r="F501" s="15" t="s">
        <v>2548</v>
      </c>
      <c r="G501" s="15"/>
      <c r="H501" s="14" t="s">
        <v>965</v>
      </c>
      <c r="I501" s="15" t="s">
        <v>9745</v>
      </c>
      <c r="J501" s="15" t="s">
        <v>6037</v>
      </c>
      <c r="K501" s="14"/>
      <c r="M501" s="14"/>
      <c r="N501" s="14"/>
      <c r="O501" s="14"/>
      <c r="P501" s="14"/>
      <c r="Q501" s="1"/>
      <c r="R501" s="1"/>
    </row>
    <row r="502" spans="1:20">
      <c r="A502" s="15"/>
      <c r="B502" s="15" t="s">
        <v>4838</v>
      </c>
      <c r="C502" s="15" t="s">
        <v>6584</v>
      </c>
      <c r="D502" s="15"/>
      <c r="E502" s="15" t="s">
        <v>3637</v>
      </c>
      <c r="F502" s="15" t="s">
        <v>2309</v>
      </c>
      <c r="G502" s="15" t="s">
        <v>11094</v>
      </c>
      <c r="H502" s="14" t="s">
        <v>1872</v>
      </c>
      <c r="I502" s="15" t="s">
        <v>9746</v>
      </c>
      <c r="J502" s="15" t="s">
        <v>5678</v>
      </c>
      <c r="K502" s="14"/>
      <c r="M502" s="14"/>
      <c r="N502" s="14"/>
      <c r="O502" s="14"/>
      <c r="P502" s="14"/>
      <c r="Q502" s="1"/>
      <c r="R502" s="1"/>
    </row>
    <row r="503" spans="1:20">
      <c r="A503" s="15"/>
      <c r="B503" s="15" t="s">
        <v>5155</v>
      </c>
      <c r="C503" s="15" t="s">
        <v>2056</v>
      </c>
      <c r="D503" s="15"/>
      <c r="E503" s="15" t="s">
        <v>6325</v>
      </c>
      <c r="F503" s="15" t="s">
        <v>2466</v>
      </c>
      <c r="G503" s="15"/>
      <c r="H503" s="14" t="s">
        <v>1872</v>
      </c>
      <c r="I503" s="15" t="s">
        <v>9747</v>
      </c>
      <c r="J503" s="15" t="s">
        <v>5968</v>
      </c>
      <c r="K503" s="14"/>
      <c r="M503" s="14"/>
      <c r="N503" s="14"/>
      <c r="O503" s="14"/>
      <c r="P503" s="14"/>
      <c r="Q503" s="15"/>
      <c r="R503" s="1"/>
    </row>
    <row r="504" spans="1:20">
      <c r="A504" s="15"/>
      <c r="B504" s="15" t="s">
        <v>5156</v>
      </c>
      <c r="C504" s="15" t="s">
        <v>6758</v>
      </c>
      <c r="D504" s="15"/>
      <c r="E504" s="15" t="s">
        <v>3776</v>
      </c>
      <c r="F504" s="15" t="s">
        <v>2548</v>
      </c>
      <c r="G504" s="15"/>
      <c r="H504" s="14" t="s">
        <v>1872</v>
      </c>
      <c r="I504" s="15" t="s">
        <v>9748</v>
      </c>
      <c r="J504" s="15" t="s">
        <v>5989</v>
      </c>
      <c r="K504" s="14"/>
      <c r="M504" s="14"/>
      <c r="N504" s="14"/>
      <c r="O504" s="14"/>
      <c r="P504" s="14"/>
      <c r="Q504" s="1"/>
      <c r="R504" s="1"/>
    </row>
    <row r="505" spans="1:20">
      <c r="A505" s="15"/>
      <c r="B505" s="15" t="s">
        <v>5158</v>
      </c>
      <c r="C505" s="15" t="s">
        <v>2056</v>
      </c>
      <c r="D505" s="15"/>
      <c r="E505" s="15" t="s">
        <v>6325</v>
      </c>
      <c r="F505" s="15" t="s">
        <v>2466</v>
      </c>
      <c r="G505" s="15"/>
      <c r="H505" s="14" t="s">
        <v>965</v>
      </c>
      <c r="I505" s="15" t="s">
        <v>9749</v>
      </c>
      <c r="J505" s="15" t="s">
        <v>5968</v>
      </c>
      <c r="K505" s="14"/>
      <c r="M505" s="14"/>
      <c r="N505" s="14"/>
      <c r="O505" s="14"/>
      <c r="P505" s="14"/>
      <c r="Q505" s="1"/>
      <c r="R505" s="1"/>
    </row>
    <row r="506" spans="1:20">
      <c r="A506" s="15"/>
      <c r="B506" s="15" t="s">
        <v>5159</v>
      </c>
      <c r="C506" s="15" t="s">
        <v>6758</v>
      </c>
      <c r="D506" s="15"/>
      <c r="E506" s="15" t="s">
        <v>3776</v>
      </c>
      <c r="F506" s="15" t="s">
        <v>2548</v>
      </c>
      <c r="G506" s="15"/>
      <c r="H506" s="14" t="s">
        <v>965</v>
      </c>
      <c r="I506" s="15" t="s">
        <v>9750</v>
      </c>
      <c r="J506" s="15" t="s">
        <v>5989</v>
      </c>
      <c r="K506" s="14"/>
      <c r="M506" s="14"/>
      <c r="N506" s="14"/>
      <c r="O506" s="14"/>
      <c r="P506" s="14"/>
      <c r="Q506" s="1"/>
      <c r="R506" s="1"/>
      <c r="S506" s="16"/>
      <c r="T506" s="16"/>
    </row>
    <row r="507" spans="1:20">
      <c r="A507" s="15"/>
      <c r="B507" s="15" t="s">
        <v>5160</v>
      </c>
      <c r="C507" s="15" t="s">
        <v>6529</v>
      </c>
      <c r="D507" s="15"/>
      <c r="E507" s="15" t="s">
        <v>3592</v>
      </c>
      <c r="F507" s="15" t="s">
        <v>2256</v>
      </c>
      <c r="G507" s="15" t="s">
        <v>11095</v>
      </c>
      <c r="H507" s="14" t="s">
        <v>1872</v>
      </c>
      <c r="I507" s="15" t="s">
        <v>9751</v>
      </c>
      <c r="J507" s="15" t="s">
        <v>5625</v>
      </c>
      <c r="K507" s="14"/>
      <c r="M507" s="14"/>
      <c r="N507" s="14"/>
      <c r="O507" s="14"/>
      <c r="P507" s="14"/>
      <c r="Q507" s="1"/>
      <c r="R507" s="1"/>
    </row>
    <row r="508" spans="1:20">
      <c r="A508" s="15"/>
      <c r="B508" s="15" t="s">
        <v>5161</v>
      </c>
      <c r="C508" s="15" t="s">
        <v>2035</v>
      </c>
      <c r="D508" s="15"/>
      <c r="E508" s="15" t="s">
        <v>6326</v>
      </c>
      <c r="F508" s="15" t="s">
        <v>2269</v>
      </c>
      <c r="G508" s="15"/>
      <c r="H508" s="14" t="s">
        <v>1872</v>
      </c>
      <c r="I508" s="15" t="s">
        <v>9752</v>
      </c>
      <c r="J508" s="15" t="s">
        <v>5969</v>
      </c>
      <c r="K508" s="14"/>
      <c r="M508" s="14"/>
      <c r="N508" s="14"/>
      <c r="O508" s="14"/>
      <c r="P508" s="14"/>
      <c r="Q508" s="1"/>
      <c r="R508" s="1"/>
    </row>
    <row r="509" spans="1:20">
      <c r="A509" s="15"/>
      <c r="B509" s="15" t="s">
        <v>5162</v>
      </c>
      <c r="C509" s="15" t="s">
        <v>6759</v>
      </c>
      <c r="D509" s="15"/>
      <c r="E509" s="15" t="s">
        <v>3777</v>
      </c>
      <c r="F509" s="15" t="s">
        <v>2546</v>
      </c>
      <c r="G509" s="15"/>
      <c r="H509" s="14" t="s">
        <v>1872</v>
      </c>
      <c r="I509" s="15" t="s">
        <v>9753</v>
      </c>
      <c r="J509" s="15" t="s">
        <v>5985</v>
      </c>
      <c r="K509" s="14"/>
      <c r="M509" s="14"/>
      <c r="N509" s="14"/>
      <c r="O509" s="14"/>
      <c r="P509" s="14"/>
      <c r="Q509" s="1"/>
      <c r="R509" s="1"/>
    </row>
    <row r="510" spans="1:20">
      <c r="A510" s="15"/>
      <c r="B510" s="15" t="s">
        <v>5163</v>
      </c>
      <c r="C510" s="15" t="s">
        <v>2035</v>
      </c>
      <c r="D510" s="15"/>
      <c r="E510" s="15" t="s">
        <v>6326</v>
      </c>
      <c r="F510" s="15" t="s">
        <v>2269</v>
      </c>
      <c r="G510" s="15"/>
      <c r="H510" s="14" t="s">
        <v>965</v>
      </c>
      <c r="I510" s="15" t="s">
        <v>9754</v>
      </c>
      <c r="J510" s="15" t="s">
        <v>5969</v>
      </c>
      <c r="K510" s="14"/>
      <c r="M510" s="14"/>
      <c r="N510" s="14"/>
      <c r="O510" s="14"/>
      <c r="P510" s="14"/>
      <c r="Q510" s="1"/>
      <c r="R510" s="1"/>
    </row>
    <row r="511" spans="1:20">
      <c r="A511" s="15"/>
      <c r="B511" s="15" t="s">
        <v>5164</v>
      </c>
      <c r="C511" s="15" t="s">
        <v>6759</v>
      </c>
      <c r="D511" s="15"/>
      <c r="E511" s="15" t="s">
        <v>3777</v>
      </c>
      <c r="F511" s="15" t="s">
        <v>2546</v>
      </c>
      <c r="G511" s="15"/>
      <c r="H511" s="14" t="s">
        <v>965</v>
      </c>
      <c r="I511" s="15" t="s">
        <v>9755</v>
      </c>
      <c r="J511" s="15" t="s">
        <v>5985</v>
      </c>
      <c r="K511" s="14"/>
      <c r="M511" s="14"/>
      <c r="N511" s="14"/>
      <c r="O511" s="14"/>
      <c r="P511" s="14"/>
      <c r="Q511" s="1"/>
      <c r="R511" s="1"/>
    </row>
    <row r="512" spans="1:20">
      <c r="A512" s="15"/>
      <c r="B512" s="15" t="s">
        <v>5165</v>
      </c>
      <c r="C512" s="15" t="s">
        <v>6449</v>
      </c>
      <c r="D512" s="15"/>
      <c r="E512" s="15" t="s">
        <v>3530</v>
      </c>
      <c r="F512" s="15" t="s">
        <v>2273</v>
      </c>
      <c r="G512" s="15" t="s">
        <v>11096</v>
      </c>
      <c r="H512" s="14" t="s">
        <v>1872</v>
      </c>
      <c r="I512" s="15" t="s">
        <v>9756</v>
      </c>
      <c r="J512" s="15" t="s">
        <v>5642</v>
      </c>
      <c r="K512" s="14"/>
      <c r="M512" s="14"/>
      <c r="N512" s="14"/>
      <c r="O512" s="14"/>
      <c r="P512" s="14"/>
      <c r="Q512" s="1"/>
      <c r="R512" s="1"/>
    </row>
    <row r="513" spans="1:18">
      <c r="A513" s="15"/>
      <c r="B513" s="15" t="s">
        <v>5166</v>
      </c>
      <c r="C513" s="15" t="s">
        <v>2036</v>
      </c>
      <c r="D513" s="15"/>
      <c r="E513" s="15" t="s">
        <v>6327</v>
      </c>
      <c r="F513" s="15" t="s">
        <v>2466</v>
      </c>
      <c r="G513" s="15"/>
      <c r="H513" s="14" t="s">
        <v>1872</v>
      </c>
      <c r="I513" s="15" t="s">
        <v>9757</v>
      </c>
      <c r="J513" s="15" t="s">
        <v>5970</v>
      </c>
      <c r="K513" s="14"/>
      <c r="M513" s="14"/>
      <c r="N513" s="14"/>
      <c r="O513" s="14"/>
      <c r="P513" s="14"/>
      <c r="Q513" s="1"/>
      <c r="R513" s="1"/>
    </row>
    <row r="514" spans="1:18">
      <c r="A514" s="15"/>
      <c r="B514" s="15" t="s">
        <v>5167</v>
      </c>
      <c r="C514" s="15" t="s">
        <v>6760</v>
      </c>
      <c r="D514" s="15"/>
      <c r="E514" s="15" t="s">
        <v>3778</v>
      </c>
      <c r="F514" s="15" t="s">
        <v>2558</v>
      </c>
      <c r="G514" s="15"/>
      <c r="H514" s="14" t="s">
        <v>1872</v>
      </c>
      <c r="I514" s="15" t="s">
        <v>9758</v>
      </c>
      <c r="J514" s="15" t="s">
        <v>6004</v>
      </c>
      <c r="K514" s="14"/>
      <c r="M514" s="14"/>
      <c r="N514" s="14"/>
      <c r="O514" s="14"/>
      <c r="P514" s="14"/>
      <c r="Q514" s="1"/>
      <c r="R514" s="1"/>
    </row>
    <row r="515" spans="1:18">
      <c r="A515" s="15"/>
      <c r="B515" s="15" t="s">
        <v>5168</v>
      </c>
      <c r="C515" s="15" t="s">
        <v>2036</v>
      </c>
      <c r="D515" s="15"/>
      <c r="E515" s="15" t="s">
        <v>6327</v>
      </c>
      <c r="F515" s="15" t="s">
        <v>2466</v>
      </c>
      <c r="G515" s="15"/>
      <c r="H515" s="14" t="s">
        <v>965</v>
      </c>
      <c r="I515" s="15" t="s">
        <v>9759</v>
      </c>
      <c r="J515" s="15" t="s">
        <v>5970</v>
      </c>
      <c r="K515" s="14"/>
      <c r="M515" s="14"/>
      <c r="N515" s="14"/>
      <c r="O515" s="14"/>
      <c r="P515" s="14"/>
      <c r="Q515" s="1"/>
      <c r="R515" s="1"/>
    </row>
    <row r="516" spans="1:18">
      <c r="A516" s="15"/>
      <c r="B516" s="15" t="s">
        <v>5169</v>
      </c>
      <c r="C516" s="15" t="s">
        <v>6760</v>
      </c>
      <c r="D516" s="15"/>
      <c r="E516" s="15" t="s">
        <v>3778</v>
      </c>
      <c r="F516" s="15" t="s">
        <v>2558</v>
      </c>
      <c r="G516" s="15"/>
      <c r="H516" s="14" t="s">
        <v>965</v>
      </c>
      <c r="I516" s="15" t="s">
        <v>9760</v>
      </c>
      <c r="J516" s="15" t="s">
        <v>6004</v>
      </c>
      <c r="K516" s="14"/>
      <c r="M516" s="14"/>
      <c r="N516" s="14"/>
      <c r="O516" s="14"/>
      <c r="P516" s="14"/>
      <c r="Q516" s="1"/>
      <c r="R516" s="1"/>
    </row>
    <row r="517" spans="1:18">
      <c r="A517" s="15"/>
      <c r="B517" s="15" t="s">
        <v>5170</v>
      </c>
      <c r="C517" s="15" t="s">
        <v>2037</v>
      </c>
      <c r="D517" s="15"/>
      <c r="E517" s="15" t="s">
        <v>6328</v>
      </c>
      <c r="F517" s="15" t="s">
        <v>2269</v>
      </c>
      <c r="G517" s="15"/>
      <c r="H517" s="14" t="s">
        <v>965</v>
      </c>
      <c r="I517" s="15" t="s">
        <v>9761</v>
      </c>
      <c r="J517" s="15" t="s">
        <v>5971</v>
      </c>
      <c r="K517" s="14"/>
      <c r="M517" s="14"/>
      <c r="N517" s="14"/>
      <c r="O517" s="14"/>
      <c r="P517" s="14"/>
      <c r="Q517" s="1"/>
      <c r="R517" s="1"/>
    </row>
    <row r="518" spans="1:18">
      <c r="A518" s="15"/>
      <c r="B518" s="15" t="s">
        <v>5171</v>
      </c>
      <c r="C518" s="15" t="s">
        <v>2038</v>
      </c>
      <c r="D518" s="15"/>
      <c r="E518" s="15" t="s">
        <v>3779</v>
      </c>
      <c r="F518" s="15" t="s">
        <v>2605</v>
      </c>
      <c r="G518" s="15"/>
      <c r="H518" s="14" t="s">
        <v>965</v>
      </c>
      <c r="I518" s="15" t="s">
        <v>9762</v>
      </c>
      <c r="J518" s="15" t="s">
        <v>6059</v>
      </c>
      <c r="K518" s="14"/>
      <c r="M518" s="14"/>
      <c r="N518" s="14"/>
      <c r="O518" s="14"/>
      <c r="P518" s="14"/>
      <c r="Q518" s="1"/>
      <c r="R518" s="1"/>
    </row>
    <row r="519" spans="1:18">
      <c r="A519" s="15"/>
      <c r="B519" s="15" t="s">
        <v>5172</v>
      </c>
      <c r="C519" s="15" t="s">
        <v>6522</v>
      </c>
      <c r="D519" s="15"/>
      <c r="E519" s="15" t="s">
        <v>3588</v>
      </c>
      <c r="F519" s="15" t="s">
        <v>2278</v>
      </c>
      <c r="G519" s="15" t="s">
        <v>11098</v>
      </c>
      <c r="H519" s="14" t="s">
        <v>1872</v>
      </c>
      <c r="I519" s="15" t="s">
        <v>9763</v>
      </c>
      <c r="J519" s="15" t="s">
        <v>5647</v>
      </c>
      <c r="K519" s="14"/>
      <c r="M519" s="14"/>
      <c r="N519" s="14"/>
      <c r="O519" s="14"/>
      <c r="P519" s="14"/>
      <c r="Q519" s="1"/>
      <c r="R519" s="1"/>
    </row>
    <row r="520" spans="1:18">
      <c r="A520" s="15"/>
      <c r="B520" s="15" t="s">
        <v>5173</v>
      </c>
      <c r="C520" s="15" t="s">
        <v>2037</v>
      </c>
      <c r="D520" s="15"/>
      <c r="E520" s="15" t="s">
        <v>6328</v>
      </c>
      <c r="F520" s="15" t="s">
        <v>2269</v>
      </c>
      <c r="G520" s="15"/>
      <c r="H520" s="14" t="s">
        <v>1872</v>
      </c>
      <c r="I520" s="15" t="s">
        <v>9764</v>
      </c>
      <c r="J520" s="15" t="s">
        <v>5971</v>
      </c>
      <c r="K520" s="14"/>
      <c r="M520" s="14"/>
      <c r="N520" s="14"/>
      <c r="O520" s="14"/>
      <c r="P520" s="14"/>
      <c r="Q520" s="1"/>
      <c r="R520" s="1"/>
    </row>
    <row r="521" spans="1:18">
      <c r="A521" s="15"/>
      <c r="B521" s="15" t="s">
        <v>5174</v>
      </c>
      <c r="C521" s="15" t="s">
        <v>2038</v>
      </c>
      <c r="D521" s="15"/>
      <c r="E521" s="15" t="s">
        <v>3779</v>
      </c>
      <c r="F521" s="15" t="s">
        <v>2605</v>
      </c>
      <c r="G521" s="15"/>
      <c r="H521" s="14" t="s">
        <v>1872</v>
      </c>
      <c r="I521" s="15" t="s">
        <v>9765</v>
      </c>
      <c r="J521" s="15" t="s">
        <v>6059</v>
      </c>
      <c r="K521" s="14"/>
      <c r="M521" s="14"/>
      <c r="N521" s="14"/>
      <c r="O521" s="14"/>
      <c r="P521" s="14"/>
      <c r="Q521" s="1"/>
      <c r="R521" s="1"/>
    </row>
    <row r="522" spans="1:18">
      <c r="A522" s="15"/>
      <c r="B522" s="15" t="s">
        <v>5175</v>
      </c>
      <c r="C522" s="15" t="s">
        <v>2039</v>
      </c>
      <c r="D522" s="15"/>
      <c r="E522" s="15" t="s">
        <v>6329</v>
      </c>
      <c r="F522" s="15" t="s">
        <v>2269</v>
      </c>
      <c r="G522" s="15"/>
      <c r="H522" s="14" t="s">
        <v>965</v>
      </c>
      <c r="I522" s="15" t="s">
        <v>9766</v>
      </c>
      <c r="J522" s="15" t="s">
        <v>5972</v>
      </c>
      <c r="K522" s="14"/>
      <c r="M522" s="14"/>
      <c r="N522" s="14"/>
      <c r="O522" s="14"/>
      <c r="P522" s="14"/>
      <c r="Q522" s="1"/>
      <c r="R522" s="1"/>
    </row>
    <row r="523" spans="1:18">
      <c r="A523" s="15"/>
      <c r="B523" s="15" t="s">
        <v>5176</v>
      </c>
      <c r="C523" s="15" t="s">
        <v>2040</v>
      </c>
      <c r="D523" s="15"/>
      <c r="E523" s="15" t="s">
        <v>3780</v>
      </c>
      <c r="F523" s="15" t="s">
        <v>2570</v>
      </c>
      <c r="G523" s="15"/>
      <c r="H523" s="14" t="s">
        <v>965</v>
      </c>
      <c r="I523" s="15" t="s">
        <v>9767</v>
      </c>
      <c r="J523" s="15" t="s">
        <v>6017</v>
      </c>
      <c r="K523" s="14"/>
      <c r="M523" s="14"/>
      <c r="N523" s="14"/>
      <c r="O523" s="14"/>
      <c r="P523" s="14"/>
      <c r="Q523" s="1"/>
      <c r="R523" s="1"/>
    </row>
    <row r="524" spans="1:18">
      <c r="A524" s="15"/>
      <c r="B524" s="15" t="s">
        <v>5177</v>
      </c>
      <c r="C524" s="15" t="s">
        <v>2039</v>
      </c>
      <c r="D524" s="15"/>
      <c r="E524" s="15" t="s">
        <v>6329</v>
      </c>
      <c r="F524" s="15" t="s">
        <v>2269</v>
      </c>
      <c r="G524" s="15"/>
      <c r="H524" s="14" t="s">
        <v>1872</v>
      </c>
      <c r="I524" s="15" t="s">
        <v>9768</v>
      </c>
      <c r="J524" s="15" t="s">
        <v>5972</v>
      </c>
      <c r="K524" s="14"/>
      <c r="M524" s="14"/>
      <c r="N524" s="14"/>
      <c r="O524" s="14"/>
      <c r="P524" s="14"/>
      <c r="Q524" s="1"/>
      <c r="R524" s="1"/>
    </row>
    <row r="525" spans="1:18">
      <c r="A525" s="15"/>
      <c r="B525" s="15" t="s">
        <v>5178</v>
      </c>
      <c r="C525" s="15" t="s">
        <v>2040</v>
      </c>
      <c r="D525" s="15"/>
      <c r="E525" s="15" t="s">
        <v>3780</v>
      </c>
      <c r="F525" s="15" t="s">
        <v>2570</v>
      </c>
      <c r="G525" s="15"/>
      <c r="H525" s="14" t="s">
        <v>1872</v>
      </c>
      <c r="I525" s="15" t="s">
        <v>9769</v>
      </c>
      <c r="J525" s="15" t="s">
        <v>6017</v>
      </c>
      <c r="K525" s="14"/>
      <c r="M525" s="14"/>
      <c r="N525" s="14"/>
      <c r="O525" s="14"/>
      <c r="P525" s="14"/>
      <c r="Q525" s="1"/>
      <c r="R525" s="1"/>
    </row>
    <row r="526" spans="1:18">
      <c r="A526" s="15"/>
      <c r="B526" s="15" t="s">
        <v>5179</v>
      </c>
      <c r="C526" s="15" t="s">
        <v>2041</v>
      </c>
      <c r="D526" s="15"/>
      <c r="E526" s="15" t="s">
        <v>6330</v>
      </c>
      <c r="F526" s="15" t="s">
        <v>2269</v>
      </c>
      <c r="G526" s="15"/>
      <c r="H526" s="14" t="s">
        <v>1872</v>
      </c>
      <c r="I526" s="15" t="s">
        <v>9770</v>
      </c>
      <c r="J526" s="15" t="s">
        <v>5973</v>
      </c>
      <c r="K526" s="14"/>
      <c r="M526" s="14"/>
      <c r="N526" s="14"/>
      <c r="O526" s="14"/>
      <c r="P526" s="14"/>
      <c r="Q526" s="1"/>
      <c r="R526" s="1"/>
    </row>
    <row r="527" spans="1:18">
      <c r="A527" s="15"/>
      <c r="B527" s="15" t="s">
        <v>5180</v>
      </c>
      <c r="C527" s="15" t="s">
        <v>2042</v>
      </c>
      <c r="D527" s="15"/>
      <c r="E527" s="15" t="s">
        <v>3781</v>
      </c>
      <c r="F527" s="15" t="s">
        <v>2562</v>
      </c>
      <c r="G527" s="15"/>
      <c r="H527" s="14" t="s">
        <v>1872</v>
      </c>
      <c r="I527" s="15" t="s">
        <v>9771</v>
      </c>
      <c r="J527" s="15" t="s">
        <v>6008</v>
      </c>
      <c r="K527" s="14"/>
      <c r="M527" s="14"/>
      <c r="N527" s="14"/>
      <c r="O527" s="14"/>
      <c r="P527" s="14"/>
      <c r="Q527" s="1"/>
      <c r="R527" s="1"/>
    </row>
    <row r="528" spans="1:18">
      <c r="A528" s="15"/>
      <c r="B528" s="15" t="s">
        <v>5181</v>
      </c>
      <c r="C528" s="15" t="s">
        <v>2041</v>
      </c>
      <c r="D528" s="15"/>
      <c r="E528" s="15" t="s">
        <v>6330</v>
      </c>
      <c r="F528" s="15" t="s">
        <v>2269</v>
      </c>
      <c r="G528" s="15"/>
      <c r="H528" s="14" t="s">
        <v>965</v>
      </c>
      <c r="I528" s="15" t="s">
        <v>9772</v>
      </c>
      <c r="J528" s="15" t="s">
        <v>5973</v>
      </c>
      <c r="K528" s="14"/>
      <c r="M528" s="14"/>
      <c r="N528" s="14"/>
      <c r="O528" s="14"/>
      <c r="P528" s="14"/>
      <c r="Q528" s="1"/>
      <c r="R528" s="1"/>
    </row>
    <row r="529" spans="1:18">
      <c r="A529" s="15"/>
      <c r="B529" s="15" t="s">
        <v>5182</v>
      </c>
      <c r="C529" s="15" t="s">
        <v>2042</v>
      </c>
      <c r="D529" s="15"/>
      <c r="E529" s="15" t="s">
        <v>3781</v>
      </c>
      <c r="F529" s="15" t="s">
        <v>2562</v>
      </c>
      <c r="G529" s="15"/>
      <c r="H529" s="14" t="s">
        <v>965</v>
      </c>
      <c r="I529" s="15" t="s">
        <v>9773</v>
      </c>
      <c r="J529" s="15" t="s">
        <v>6008</v>
      </c>
      <c r="K529" s="14"/>
      <c r="M529" s="14"/>
      <c r="N529" s="14"/>
      <c r="O529" s="14"/>
      <c r="P529" s="14"/>
      <c r="Q529" s="1"/>
      <c r="R529" s="1"/>
    </row>
    <row r="530" spans="1:18">
      <c r="A530" s="15"/>
      <c r="B530" s="15" t="s">
        <v>5183</v>
      </c>
      <c r="C530" s="15" t="s">
        <v>6533</v>
      </c>
      <c r="D530" s="15"/>
      <c r="E530" s="15" t="s">
        <v>3596</v>
      </c>
      <c r="F530" s="15" t="s">
        <v>2343</v>
      </c>
      <c r="G530" s="15" t="s">
        <v>11102</v>
      </c>
      <c r="H530" s="14" t="s">
        <v>1872</v>
      </c>
      <c r="I530" s="15" t="s">
        <v>9774</v>
      </c>
      <c r="J530" s="15" t="s">
        <v>5719</v>
      </c>
      <c r="K530" s="14"/>
      <c r="M530" s="14"/>
      <c r="N530" s="14"/>
      <c r="O530" s="14"/>
      <c r="P530" s="14"/>
      <c r="Q530" s="1"/>
      <c r="R530" s="1"/>
    </row>
    <row r="531" spans="1:18">
      <c r="A531" s="15"/>
      <c r="B531" s="15" t="s">
        <v>5184</v>
      </c>
      <c r="C531" s="15" t="s">
        <v>2043</v>
      </c>
      <c r="D531" s="15"/>
      <c r="E531" s="15" t="s">
        <v>6331</v>
      </c>
      <c r="F531" s="15" t="s">
        <v>2269</v>
      </c>
      <c r="G531" s="15"/>
      <c r="H531" s="14" t="s">
        <v>1872</v>
      </c>
      <c r="I531" s="15" t="s">
        <v>9775</v>
      </c>
      <c r="J531" s="15" t="s">
        <v>5974</v>
      </c>
      <c r="K531" s="14"/>
      <c r="M531" s="14"/>
      <c r="N531" s="14"/>
      <c r="O531" s="14"/>
      <c r="P531" s="14"/>
      <c r="Q531" s="1"/>
      <c r="R531" s="1"/>
    </row>
    <row r="532" spans="1:18">
      <c r="A532" s="15"/>
      <c r="B532" s="15" t="s">
        <v>5185</v>
      </c>
      <c r="C532" s="15" t="s">
        <v>2044</v>
      </c>
      <c r="D532" s="15"/>
      <c r="E532" s="15" t="s">
        <v>3782</v>
      </c>
      <c r="F532" s="15" t="s">
        <v>2583</v>
      </c>
      <c r="G532" s="15"/>
      <c r="H532" s="14" t="s">
        <v>1872</v>
      </c>
      <c r="I532" s="15" t="s">
        <v>9776</v>
      </c>
      <c r="J532" s="15" t="s">
        <v>6031</v>
      </c>
      <c r="K532" s="14"/>
      <c r="M532" s="14"/>
      <c r="N532" s="14"/>
      <c r="O532" s="14"/>
      <c r="P532" s="14"/>
      <c r="Q532" s="1"/>
      <c r="R532" s="1"/>
    </row>
    <row r="533" spans="1:18">
      <c r="A533" s="15"/>
      <c r="B533" s="15" t="s">
        <v>5186</v>
      </c>
      <c r="C533" s="15" t="s">
        <v>2043</v>
      </c>
      <c r="D533" s="15"/>
      <c r="E533" s="15" t="s">
        <v>6331</v>
      </c>
      <c r="F533" s="15" t="s">
        <v>2269</v>
      </c>
      <c r="G533" s="15"/>
      <c r="H533" s="14" t="s">
        <v>965</v>
      </c>
      <c r="I533" s="15" t="s">
        <v>9777</v>
      </c>
      <c r="J533" s="15" t="s">
        <v>5974</v>
      </c>
      <c r="K533" s="14"/>
      <c r="M533" s="14"/>
      <c r="N533" s="14"/>
      <c r="O533" s="14"/>
      <c r="P533" s="14"/>
      <c r="Q533" s="1"/>
      <c r="R533" s="1"/>
    </row>
    <row r="534" spans="1:18">
      <c r="A534" s="15"/>
      <c r="B534" s="15" t="s">
        <v>5187</v>
      </c>
      <c r="C534" s="15" t="s">
        <v>2044</v>
      </c>
      <c r="D534" s="15"/>
      <c r="E534" s="15" t="s">
        <v>3782</v>
      </c>
      <c r="F534" s="15" t="s">
        <v>2583</v>
      </c>
      <c r="G534" s="15"/>
      <c r="H534" s="14" t="s">
        <v>965</v>
      </c>
      <c r="I534" s="15" t="s">
        <v>9778</v>
      </c>
      <c r="J534" s="15" t="s">
        <v>6031</v>
      </c>
      <c r="K534" s="14"/>
      <c r="M534" s="14"/>
      <c r="N534" s="14"/>
      <c r="O534" s="14"/>
      <c r="P534" s="14"/>
      <c r="Q534" s="1"/>
      <c r="R534" s="1"/>
    </row>
    <row r="535" spans="1:18">
      <c r="A535" s="15"/>
      <c r="B535" s="15" t="s">
        <v>5188</v>
      </c>
      <c r="C535" s="15" t="s">
        <v>6520</v>
      </c>
      <c r="D535" s="15"/>
      <c r="E535" s="15" t="s">
        <v>3586</v>
      </c>
      <c r="F535" s="15" t="s">
        <v>2277</v>
      </c>
      <c r="G535" s="15" t="s">
        <v>11103</v>
      </c>
      <c r="H535" s="14" t="s">
        <v>1872</v>
      </c>
      <c r="I535" s="15" t="s">
        <v>9779</v>
      </c>
      <c r="J535" s="15" t="s">
        <v>5646</v>
      </c>
      <c r="K535" s="14"/>
      <c r="M535" s="14"/>
      <c r="N535" s="14"/>
      <c r="O535" s="14"/>
      <c r="P535" s="14"/>
      <c r="Q535" s="1"/>
      <c r="R535" s="1"/>
    </row>
    <row r="536" spans="1:18">
      <c r="A536" s="15"/>
      <c r="B536" s="15" t="s">
        <v>5189</v>
      </c>
      <c r="C536" s="15" t="s">
        <v>2052</v>
      </c>
      <c r="D536" s="15"/>
      <c r="E536" s="15" t="s">
        <v>6332</v>
      </c>
      <c r="F536" s="15" t="s">
        <v>2466</v>
      </c>
      <c r="G536" s="15"/>
      <c r="H536" s="14" t="s">
        <v>1872</v>
      </c>
      <c r="I536" s="15" t="s">
        <v>9780</v>
      </c>
      <c r="J536" s="15" t="s">
        <v>5975</v>
      </c>
      <c r="K536" s="14"/>
      <c r="M536" s="14"/>
      <c r="N536" s="14"/>
      <c r="O536" s="14"/>
      <c r="P536" s="14"/>
      <c r="Q536" s="1"/>
      <c r="R536" s="1"/>
    </row>
    <row r="537" spans="1:18">
      <c r="A537" s="15"/>
      <c r="B537" s="15" t="s">
        <v>5190</v>
      </c>
      <c r="C537" s="15" t="s">
        <v>2053</v>
      </c>
      <c r="D537" s="15"/>
      <c r="E537" s="15" t="s">
        <v>3783</v>
      </c>
      <c r="F537" s="15" t="s">
        <v>2606</v>
      </c>
      <c r="G537" s="15"/>
      <c r="H537" s="14" t="s">
        <v>1872</v>
      </c>
      <c r="I537" s="15" t="s">
        <v>9781</v>
      </c>
      <c r="J537" s="15" t="s">
        <v>6060</v>
      </c>
      <c r="K537" s="14"/>
      <c r="M537" s="14"/>
      <c r="N537" s="14"/>
      <c r="O537" s="14"/>
      <c r="P537" s="14"/>
      <c r="Q537" s="1"/>
      <c r="R537" s="1"/>
    </row>
    <row r="538" spans="1:18">
      <c r="A538" s="15"/>
      <c r="B538" s="15" t="s">
        <v>5191</v>
      </c>
      <c r="C538" s="15" t="s">
        <v>2052</v>
      </c>
      <c r="D538" s="15"/>
      <c r="E538" s="15" t="s">
        <v>6332</v>
      </c>
      <c r="F538" s="15" t="s">
        <v>2466</v>
      </c>
      <c r="G538" s="15"/>
      <c r="H538" s="14" t="s">
        <v>965</v>
      </c>
      <c r="I538" s="15" t="s">
        <v>9782</v>
      </c>
      <c r="J538" s="15" t="s">
        <v>5975</v>
      </c>
      <c r="K538" s="14"/>
      <c r="M538" s="14"/>
      <c r="N538" s="14"/>
      <c r="O538" s="14"/>
      <c r="P538" s="14"/>
      <c r="Q538" s="1"/>
      <c r="R538" s="1"/>
    </row>
    <row r="539" spans="1:18">
      <c r="A539" s="15"/>
      <c r="B539" s="15" t="s">
        <v>5192</v>
      </c>
      <c r="C539" s="15" t="s">
        <v>2053</v>
      </c>
      <c r="D539" s="15"/>
      <c r="E539" s="15" t="s">
        <v>3783</v>
      </c>
      <c r="F539" s="15" t="s">
        <v>2606</v>
      </c>
      <c r="G539" s="15"/>
      <c r="H539" s="14" t="s">
        <v>965</v>
      </c>
      <c r="I539" s="15" t="s">
        <v>9783</v>
      </c>
      <c r="J539" s="15" t="s">
        <v>6060</v>
      </c>
      <c r="K539" s="14"/>
      <c r="M539" s="14"/>
      <c r="N539" s="14"/>
      <c r="O539" s="14"/>
      <c r="P539" s="14"/>
      <c r="Q539" s="1"/>
      <c r="R539" s="1"/>
    </row>
    <row r="540" spans="1:18">
      <c r="A540" s="15"/>
      <c r="B540" s="15" t="s">
        <v>5193</v>
      </c>
      <c r="C540" s="15" t="s">
        <v>2057</v>
      </c>
      <c r="D540" s="15"/>
      <c r="E540" s="15" t="s">
        <v>6333</v>
      </c>
      <c r="F540" s="15" t="s">
        <v>2466</v>
      </c>
      <c r="G540" s="15"/>
      <c r="H540" s="14" t="s">
        <v>965</v>
      </c>
      <c r="I540" s="15" t="s">
        <v>9784</v>
      </c>
      <c r="J540" s="15" t="s">
        <v>5976</v>
      </c>
      <c r="K540" s="14"/>
      <c r="M540" s="14"/>
      <c r="N540" s="14"/>
      <c r="O540" s="14"/>
      <c r="P540" s="14"/>
      <c r="Q540" s="1"/>
      <c r="R540" s="1"/>
    </row>
    <row r="541" spans="1:18">
      <c r="A541" s="15"/>
      <c r="B541" s="15" t="s">
        <v>5194</v>
      </c>
      <c r="C541" s="15" t="s">
        <v>2058</v>
      </c>
      <c r="D541" s="15"/>
      <c r="E541" s="15" t="s">
        <v>3784</v>
      </c>
      <c r="F541" s="15" t="s">
        <v>2563</v>
      </c>
      <c r="G541" s="15"/>
      <c r="H541" s="14" t="s">
        <v>965</v>
      </c>
      <c r="I541" s="15" t="s">
        <v>9785</v>
      </c>
      <c r="J541" s="15" t="s">
        <v>6009</v>
      </c>
      <c r="K541" s="14"/>
      <c r="M541" s="14"/>
      <c r="N541" s="14"/>
      <c r="O541" s="14"/>
      <c r="P541" s="14"/>
      <c r="Q541" s="1"/>
      <c r="R541" s="1"/>
    </row>
    <row r="542" spans="1:18">
      <c r="A542" s="15"/>
      <c r="B542" s="15" t="s">
        <v>4858</v>
      </c>
      <c r="C542" s="15" t="s">
        <v>6599</v>
      </c>
      <c r="D542" s="15"/>
      <c r="E542" s="15" t="s">
        <v>3654</v>
      </c>
      <c r="F542" s="15" t="s">
        <v>2340</v>
      </c>
      <c r="G542" s="15" t="s">
        <v>11105</v>
      </c>
      <c r="H542" s="14" t="s">
        <v>1872</v>
      </c>
      <c r="I542" s="15" t="s">
        <v>9786</v>
      </c>
      <c r="J542" s="15" t="s">
        <v>5714</v>
      </c>
      <c r="K542" s="14"/>
      <c r="M542" s="14"/>
      <c r="N542" s="14"/>
      <c r="O542" s="14"/>
      <c r="P542" s="14"/>
      <c r="Q542" s="1"/>
      <c r="R542" s="1"/>
    </row>
    <row r="543" spans="1:18">
      <c r="A543" s="15"/>
      <c r="B543" s="15" t="s">
        <v>5195</v>
      </c>
      <c r="C543" s="15" t="s">
        <v>2057</v>
      </c>
      <c r="D543" s="15"/>
      <c r="E543" s="15" t="s">
        <v>6333</v>
      </c>
      <c r="F543" s="15" t="s">
        <v>2466</v>
      </c>
      <c r="G543" s="15"/>
      <c r="H543" s="14" t="s">
        <v>1872</v>
      </c>
      <c r="I543" s="15" t="s">
        <v>9787</v>
      </c>
      <c r="J543" s="15" t="s">
        <v>5976</v>
      </c>
      <c r="K543" s="14"/>
      <c r="M543" s="14"/>
      <c r="N543" s="14"/>
      <c r="O543" s="14"/>
      <c r="P543" s="14"/>
      <c r="Q543" s="1"/>
      <c r="R543" s="1"/>
    </row>
    <row r="544" spans="1:18">
      <c r="A544" s="15"/>
      <c r="B544" s="15" t="s">
        <v>5196</v>
      </c>
      <c r="C544" s="15" t="s">
        <v>2058</v>
      </c>
      <c r="D544" s="15"/>
      <c r="E544" s="15" t="s">
        <v>3784</v>
      </c>
      <c r="F544" s="15" t="s">
        <v>2563</v>
      </c>
      <c r="G544" s="15"/>
      <c r="H544" s="14" t="s">
        <v>1872</v>
      </c>
      <c r="I544" s="15" t="s">
        <v>9788</v>
      </c>
      <c r="J544" s="15" t="s">
        <v>6009</v>
      </c>
      <c r="K544" s="14"/>
      <c r="M544" s="14"/>
      <c r="N544" s="14"/>
      <c r="O544" s="14"/>
      <c r="P544" s="14"/>
      <c r="Q544" s="1"/>
      <c r="R544" s="1"/>
    </row>
    <row r="545" spans="1:18">
      <c r="A545" s="15"/>
      <c r="B545" s="15" t="s">
        <v>5203</v>
      </c>
      <c r="C545" s="15" t="s">
        <v>3436</v>
      </c>
      <c r="D545" s="15"/>
      <c r="E545" s="15"/>
      <c r="F545" s="15" t="s">
        <v>3483</v>
      </c>
      <c r="G545" s="15"/>
      <c r="H545" s="14" t="s">
        <v>965</v>
      </c>
      <c r="I545" s="15" t="s">
        <v>9789</v>
      </c>
      <c r="J545" s="15" t="s">
        <v>6289</v>
      </c>
      <c r="K545" s="14"/>
      <c r="M545" s="14"/>
      <c r="N545" s="14"/>
      <c r="O545" s="14"/>
      <c r="P545" s="14"/>
      <c r="Q545" s="1"/>
      <c r="R545" s="1"/>
    </row>
    <row r="546" spans="1:18">
      <c r="A546" s="15"/>
      <c r="B546" s="15" t="s">
        <v>5211</v>
      </c>
      <c r="C546" s="15" t="s">
        <v>6768</v>
      </c>
      <c r="D546" s="15"/>
      <c r="E546" s="15" t="s">
        <v>6354</v>
      </c>
      <c r="F546" s="15" t="s">
        <v>2581</v>
      </c>
      <c r="G546" s="15"/>
      <c r="H546" s="14" t="s">
        <v>965</v>
      </c>
      <c r="I546" s="15" t="s">
        <v>9790</v>
      </c>
      <c r="J546" s="15" t="s">
        <v>6226</v>
      </c>
      <c r="K546" s="14"/>
      <c r="M546" s="14"/>
      <c r="N546" s="14"/>
      <c r="O546" s="14"/>
      <c r="P546" s="14"/>
      <c r="Q546" s="1"/>
      <c r="R546" s="1"/>
    </row>
    <row r="547" spans="1:18">
      <c r="A547" s="15"/>
      <c r="B547" s="15" t="s">
        <v>5212</v>
      </c>
      <c r="C547" s="15" t="s">
        <v>6768</v>
      </c>
      <c r="D547" s="15"/>
      <c r="E547" s="15" t="s">
        <v>6354</v>
      </c>
      <c r="F547" s="15" t="s">
        <v>2581</v>
      </c>
      <c r="G547" s="15"/>
      <c r="H547" s="14" t="s">
        <v>1872</v>
      </c>
      <c r="I547" s="15" t="s">
        <v>9791</v>
      </c>
      <c r="J547" s="15" t="s">
        <v>6226</v>
      </c>
      <c r="K547" s="14"/>
      <c r="M547" s="14"/>
      <c r="N547" s="14"/>
      <c r="O547" s="14"/>
      <c r="P547" s="14"/>
      <c r="Q547" s="1"/>
      <c r="R547" s="1"/>
    </row>
    <row r="548" spans="1:18">
      <c r="A548" s="15"/>
      <c r="B548" s="15" t="s">
        <v>5216</v>
      </c>
      <c r="C548" s="15" t="s">
        <v>2049</v>
      </c>
      <c r="D548" s="15"/>
      <c r="E548" s="15" t="s">
        <v>3790</v>
      </c>
      <c r="F548" s="15" t="s">
        <v>2594</v>
      </c>
      <c r="G548" s="15"/>
      <c r="H548" s="14" t="s">
        <v>1872</v>
      </c>
      <c r="I548" s="15" t="s">
        <v>9792</v>
      </c>
      <c r="J548" s="15" t="s">
        <v>6045</v>
      </c>
      <c r="K548" s="14"/>
      <c r="M548" s="14"/>
      <c r="N548" s="14"/>
      <c r="O548" s="14"/>
      <c r="P548" s="14"/>
      <c r="Q548" s="1"/>
      <c r="R548" s="1"/>
    </row>
    <row r="549" spans="1:18">
      <c r="A549" s="15"/>
      <c r="B549" s="15" t="s">
        <v>5239</v>
      </c>
      <c r="C549" s="15" t="s">
        <v>6786</v>
      </c>
      <c r="D549" s="15"/>
      <c r="E549" s="15" t="s">
        <v>6358</v>
      </c>
      <c r="F549" s="15" t="s">
        <v>2580</v>
      </c>
      <c r="G549" s="15"/>
      <c r="H549" s="14" t="s">
        <v>965</v>
      </c>
      <c r="I549" s="15" t="s">
        <v>9793</v>
      </c>
      <c r="J549" s="15" t="s">
        <v>6227</v>
      </c>
      <c r="K549" s="14"/>
      <c r="M549" s="14"/>
      <c r="N549" s="14"/>
      <c r="O549" s="14"/>
      <c r="P549" s="14"/>
      <c r="Q549" s="1"/>
      <c r="R549" s="1"/>
    </row>
    <row r="550" spans="1:18">
      <c r="A550" s="15"/>
      <c r="B550" s="15" t="s">
        <v>5240</v>
      </c>
      <c r="C550" s="15" t="s">
        <v>6786</v>
      </c>
      <c r="D550" s="15"/>
      <c r="E550" s="15" t="s">
        <v>6358</v>
      </c>
      <c r="F550" s="15" t="s">
        <v>2580</v>
      </c>
      <c r="G550" s="15"/>
      <c r="H550" s="14" t="s">
        <v>1872</v>
      </c>
      <c r="I550" s="15" t="s">
        <v>9794</v>
      </c>
      <c r="J550" s="15" t="s">
        <v>6227</v>
      </c>
      <c r="K550" s="14"/>
      <c r="M550" s="14"/>
      <c r="N550" s="14"/>
      <c r="O550" s="14"/>
      <c r="P550" s="14"/>
      <c r="Q550" s="1"/>
      <c r="R550" s="1"/>
    </row>
    <row r="551" spans="1:18">
      <c r="A551" s="15"/>
      <c r="B551" s="15" t="s">
        <v>5350</v>
      </c>
      <c r="C551" s="15" t="s">
        <v>2045</v>
      </c>
      <c r="D551" s="15"/>
      <c r="E551" s="15" t="s">
        <v>6381</v>
      </c>
      <c r="F551" s="15" t="s">
        <v>2269</v>
      </c>
      <c r="G551" s="15"/>
      <c r="H551" s="14" t="s">
        <v>965</v>
      </c>
      <c r="I551" s="15" t="s">
        <v>9795</v>
      </c>
      <c r="J551" s="15" t="s">
        <v>5961</v>
      </c>
      <c r="K551" s="14"/>
      <c r="M551" s="14"/>
      <c r="N551" s="14"/>
      <c r="O551" s="14"/>
      <c r="P551" s="14"/>
      <c r="Q551" s="1"/>
      <c r="R551" s="1"/>
    </row>
    <row r="552" spans="1:18">
      <c r="A552" s="15"/>
      <c r="B552" s="15" t="s">
        <v>5351</v>
      </c>
      <c r="C552" s="15" t="s">
        <v>2046</v>
      </c>
      <c r="D552" s="15"/>
      <c r="E552" s="15" t="s">
        <v>3828</v>
      </c>
      <c r="F552" s="15" t="s">
        <v>2580</v>
      </c>
      <c r="G552" s="15"/>
      <c r="H552" s="14" t="s">
        <v>965</v>
      </c>
      <c r="I552" s="15" t="s">
        <v>9796</v>
      </c>
      <c r="J552" s="15" t="s">
        <v>6028</v>
      </c>
      <c r="K552" s="14"/>
      <c r="M552" s="14"/>
      <c r="N552" s="14"/>
      <c r="O552" s="14"/>
      <c r="P552" s="14"/>
      <c r="Q552" s="1"/>
      <c r="R552" s="1"/>
    </row>
    <row r="553" spans="1:18">
      <c r="A553" s="15"/>
      <c r="B553" s="15" t="s">
        <v>5352</v>
      </c>
      <c r="C553" s="15" t="s">
        <v>2045</v>
      </c>
      <c r="D553" s="15"/>
      <c r="E553" s="15" t="s">
        <v>6381</v>
      </c>
      <c r="F553" s="15" t="s">
        <v>2269</v>
      </c>
      <c r="G553" s="15"/>
      <c r="H553" s="14" t="s">
        <v>1872</v>
      </c>
      <c r="I553" s="15" t="s">
        <v>9797</v>
      </c>
      <c r="J553" s="15" t="s">
        <v>5961</v>
      </c>
      <c r="K553" s="14"/>
      <c r="M553" s="14"/>
      <c r="N553" s="14"/>
      <c r="O553" s="14"/>
      <c r="P553" s="14"/>
      <c r="Q553" s="1"/>
      <c r="R553" s="1"/>
    </row>
    <row r="554" spans="1:18">
      <c r="A554" s="15"/>
      <c r="B554" s="15" t="s">
        <v>5353</v>
      </c>
      <c r="C554" s="15" t="s">
        <v>2046</v>
      </c>
      <c r="D554" s="15"/>
      <c r="E554" s="15" t="s">
        <v>3828</v>
      </c>
      <c r="F554" s="15" t="s">
        <v>2580</v>
      </c>
      <c r="G554" s="15"/>
      <c r="H554" s="14" t="s">
        <v>1872</v>
      </c>
      <c r="I554" s="15" t="s">
        <v>9798</v>
      </c>
      <c r="J554" s="15" t="s">
        <v>6028</v>
      </c>
      <c r="K554" s="14"/>
      <c r="M554" s="14"/>
      <c r="N554" s="14"/>
      <c r="O554" s="14"/>
      <c r="P554" s="14"/>
      <c r="Q554" s="1"/>
      <c r="R554" s="1"/>
    </row>
    <row r="555" spans="1:18">
      <c r="A555" s="15"/>
      <c r="B555" s="15" t="s">
        <v>5354</v>
      </c>
      <c r="C555" s="15" t="s">
        <v>2050</v>
      </c>
      <c r="D555" s="15"/>
      <c r="E555" s="15" t="s">
        <v>6382</v>
      </c>
      <c r="F555" s="15" t="s">
        <v>2466</v>
      </c>
      <c r="G555" s="15"/>
      <c r="H555" s="14" t="s">
        <v>1872</v>
      </c>
      <c r="I555" s="15" t="s">
        <v>9799</v>
      </c>
      <c r="J555" s="15" t="s">
        <v>5964</v>
      </c>
      <c r="K555" s="14"/>
      <c r="M555" s="14"/>
      <c r="N555" s="14"/>
      <c r="O555" s="14"/>
      <c r="P555" s="14"/>
      <c r="Q555" s="1"/>
      <c r="R555" s="1"/>
    </row>
    <row r="556" spans="1:18">
      <c r="A556" s="15"/>
      <c r="B556" s="15" t="s">
        <v>5355</v>
      </c>
      <c r="C556" s="15" t="s">
        <v>2051</v>
      </c>
      <c r="D556" s="15"/>
      <c r="E556" s="15" t="s">
        <v>3829</v>
      </c>
      <c r="F556" s="15" t="s">
        <v>2581</v>
      </c>
      <c r="G556" s="15"/>
      <c r="H556" s="14" t="s">
        <v>1872</v>
      </c>
      <c r="I556" s="15" t="s">
        <v>9800</v>
      </c>
      <c r="J556" s="15" t="s">
        <v>6029</v>
      </c>
      <c r="K556" s="14"/>
      <c r="M556" s="14"/>
      <c r="N556" s="14"/>
      <c r="O556" s="14"/>
      <c r="P556" s="14"/>
      <c r="Q556" s="1"/>
      <c r="R556" s="1"/>
    </row>
    <row r="557" spans="1:18">
      <c r="A557" s="15"/>
      <c r="B557" s="15" t="s">
        <v>5356</v>
      </c>
      <c r="C557" s="15" t="s">
        <v>2050</v>
      </c>
      <c r="D557" s="15"/>
      <c r="E557" s="15" t="s">
        <v>6382</v>
      </c>
      <c r="F557" s="15" t="s">
        <v>2466</v>
      </c>
      <c r="G557" s="15"/>
      <c r="H557" s="14" t="s">
        <v>965</v>
      </c>
      <c r="I557" s="15" t="s">
        <v>9801</v>
      </c>
      <c r="J557" s="15" t="s">
        <v>5964</v>
      </c>
      <c r="K557" s="14"/>
      <c r="M557" s="14"/>
      <c r="N557" s="14"/>
      <c r="O557" s="14"/>
      <c r="P557" s="14"/>
      <c r="Q557" s="1"/>
      <c r="R557" s="1"/>
    </row>
    <row r="558" spans="1:18">
      <c r="A558" s="15"/>
      <c r="B558" s="15" t="s">
        <v>5357</v>
      </c>
      <c r="C558" s="15" t="s">
        <v>2051</v>
      </c>
      <c r="D558" s="15"/>
      <c r="E558" s="15" t="s">
        <v>3829</v>
      </c>
      <c r="F558" s="15" t="s">
        <v>2581</v>
      </c>
      <c r="G558" s="15"/>
      <c r="H558" s="14" t="s">
        <v>965</v>
      </c>
      <c r="I558" s="15" t="s">
        <v>9802</v>
      </c>
      <c r="J558" s="15" t="s">
        <v>6029</v>
      </c>
      <c r="K558" s="14"/>
      <c r="M558" s="14"/>
      <c r="N558" s="14"/>
      <c r="O558" s="14"/>
      <c r="P558" s="14"/>
      <c r="Q558" s="1"/>
      <c r="R558" s="1"/>
    </row>
    <row r="559" spans="1:18">
      <c r="A559" s="15"/>
      <c r="B559" s="15" t="s">
        <v>5451</v>
      </c>
      <c r="C559" s="15" t="s">
        <v>2047</v>
      </c>
      <c r="D559" s="15"/>
      <c r="E559" s="15" t="s">
        <v>6404</v>
      </c>
      <c r="F559" s="15" t="s">
        <v>2269</v>
      </c>
      <c r="G559" s="15"/>
      <c r="H559" s="14" t="s">
        <v>1872</v>
      </c>
      <c r="I559" s="15" t="s">
        <v>9803</v>
      </c>
      <c r="J559" s="15" t="s">
        <v>6286</v>
      </c>
      <c r="K559" s="14"/>
      <c r="M559" s="14"/>
      <c r="N559" s="14"/>
      <c r="O559" s="14"/>
      <c r="P559" s="14"/>
      <c r="Q559" s="1"/>
      <c r="R559" s="1"/>
    </row>
    <row r="560" spans="1:18">
      <c r="A560" s="15"/>
      <c r="B560" s="15" t="s">
        <v>5452</v>
      </c>
      <c r="C560" s="15" t="s">
        <v>2048</v>
      </c>
      <c r="D560" s="15"/>
      <c r="E560" s="15" t="s">
        <v>6405</v>
      </c>
      <c r="F560" s="15" t="s">
        <v>2562</v>
      </c>
      <c r="G560" s="15"/>
      <c r="H560" s="14" t="s">
        <v>1872</v>
      </c>
      <c r="I560" s="15" t="s">
        <v>9804</v>
      </c>
      <c r="J560" s="15" t="s">
        <v>6234</v>
      </c>
      <c r="K560" s="14"/>
      <c r="M560" s="14"/>
      <c r="N560" s="14"/>
      <c r="O560" s="14"/>
      <c r="P560" s="14"/>
      <c r="Q560" s="1"/>
      <c r="R560" s="1"/>
    </row>
    <row r="561" spans="1:18">
      <c r="A561" s="15"/>
      <c r="B561" s="15" t="s">
        <v>5453</v>
      </c>
      <c r="C561" s="15" t="s">
        <v>2047</v>
      </c>
      <c r="D561" s="15"/>
      <c r="E561" s="15" t="s">
        <v>6404</v>
      </c>
      <c r="F561" s="15" t="s">
        <v>2269</v>
      </c>
      <c r="G561" s="15"/>
      <c r="H561" s="14" t="s">
        <v>965</v>
      </c>
      <c r="I561" s="15" t="s">
        <v>9805</v>
      </c>
      <c r="J561" s="15" t="s">
        <v>6286</v>
      </c>
      <c r="K561" s="14"/>
      <c r="M561" s="14"/>
      <c r="N561" s="14"/>
      <c r="O561" s="14"/>
      <c r="P561" s="14"/>
      <c r="Q561" s="1"/>
      <c r="R561" s="1"/>
    </row>
    <row r="562" spans="1:18">
      <c r="A562" s="15"/>
      <c r="B562" s="15" t="s">
        <v>5454</v>
      </c>
      <c r="C562" s="15" t="s">
        <v>2048</v>
      </c>
      <c r="D562" s="15"/>
      <c r="E562" s="15" t="s">
        <v>6405</v>
      </c>
      <c r="F562" s="15" t="s">
        <v>2562</v>
      </c>
      <c r="G562" s="15"/>
      <c r="H562" s="14" t="s">
        <v>965</v>
      </c>
      <c r="I562" s="15" t="s">
        <v>9806</v>
      </c>
      <c r="J562" s="15" t="s">
        <v>6234</v>
      </c>
      <c r="K562" s="14"/>
      <c r="M562" s="14"/>
      <c r="N562" s="14"/>
      <c r="O562" s="14"/>
      <c r="P562" s="14"/>
      <c r="Q562" s="1"/>
      <c r="R562" s="1"/>
    </row>
    <row r="563" spans="1:18">
      <c r="A563" s="15"/>
      <c r="B563" s="15" t="s">
        <v>5077</v>
      </c>
      <c r="C563" s="15" t="s">
        <v>6723</v>
      </c>
      <c r="D563" s="15"/>
      <c r="E563" s="15" t="s">
        <v>7046</v>
      </c>
      <c r="F563" s="15" t="s">
        <v>3456</v>
      </c>
      <c r="G563" s="15"/>
      <c r="H563" s="14" t="s">
        <v>965</v>
      </c>
      <c r="I563" s="15" t="s">
        <v>9807</v>
      </c>
      <c r="J563" s="15" t="s">
        <v>5885</v>
      </c>
      <c r="K563" s="14"/>
      <c r="M563" s="14"/>
      <c r="N563" s="14"/>
      <c r="O563" s="14"/>
      <c r="P563" s="14"/>
      <c r="Q563" s="1"/>
      <c r="R563" s="1"/>
    </row>
    <row r="564" spans="1:18">
      <c r="A564" s="15"/>
      <c r="B564" s="15" t="s">
        <v>5078</v>
      </c>
      <c r="C564" s="15" t="s">
        <v>6724</v>
      </c>
      <c r="D564" s="15"/>
      <c r="E564" s="15" t="s">
        <v>7047</v>
      </c>
      <c r="F564" s="15" t="s">
        <v>3457</v>
      </c>
      <c r="G564" s="15"/>
      <c r="H564" s="14" t="s">
        <v>965</v>
      </c>
      <c r="I564" s="15" t="s">
        <v>9808</v>
      </c>
      <c r="J564" s="15" t="s">
        <v>5993</v>
      </c>
      <c r="K564" s="14"/>
      <c r="M564" s="14"/>
      <c r="N564" s="14"/>
      <c r="O564" s="14"/>
      <c r="P564" s="14"/>
      <c r="Q564" s="1"/>
      <c r="R564" s="1"/>
    </row>
    <row r="565" spans="1:18">
      <c r="A565" s="15"/>
      <c r="B565" s="15" t="s">
        <v>5051</v>
      </c>
      <c r="C565" s="15" t="s">
        <v>6477</v>
      </c>
      <c r="D565" s="15"/>
      <c r="E565" s="15" t="s">
        <v>6922</v>
      </c>
      <c r="F565" s="15" t="s">
        <v>2237</v>
      </c>
      <c r="G565" s="15"/>
      <c r="H565" s="14" t="s">
        <v>965</v>
      </c>
      <c r="I565" s="15" t="s">
        <v>9809</v>
      </c>
      <c r="J565" s="15" t="s">
        <v>6250</v>
      </c>
      <c r="K565" s="14"/>
      <c r="M565" s="14"/>
      <c r="N565" s="14"/>
      <c r="O565" s="14"/>
      <c r="P565" s="14"/>
      <c r="Q565" s="1"/>
      <c r="R565" s="1"/>
    </row>
    <row r="566" spans="1:18">
      <c r="A566" s="15"/>
      <c r="B566" s="15" t="s">
        <v>8299</v>
      </c>
      <c r="C566" s="15" t="s">
        <v>8300</v>
      </c>
      <c r="D566" s="15"/>
      <c r="E566" s="15" t="s">
        <v>8383</v>
      </c>
      <c r="F566" s="15" t="s">
        <v>2237</v>
      </c>
      <c r="G566" s="15"/>
      <c r="H566" s="14" t="s">
        <v>965</v>
      </c>
      <c r="I566" s="15" t="s">
        <v>9810</v>
      </c>
      <c r="J566" s="15" t="s">
        <v>8377</v>
      </c>
      <c r="K566" s="14"/>
      <c r="M566" s="14"/>
      <c r="N566" s="14"/>
      <c r="O566" s="14"/>
      <c r="P566" s="14"/>
      <c r="Q566" s="1"/>
      <c r="R566" s="1"/>
    </row>
    <row r="567" spans="1:18">
      <c r="A567" s="15"/>
      <c r="B567" s="15" t="s">
        <v>4696</v>
      </c>
      <c r="C567" s="15" t="s">
        <v>6501</v>
      </c>
      <c r="D567" s="15"/>
      <c r="E567" s="15" t="s">
        <v>3565</v>
      </c>
      <c r="F567" s="15" t="s">
        <v>2250</v>
      </c>
      <c r="G567" s="15" t="s">
        <v>10990</v>
      </c>
      <c r="H567" s="14" t="s">
        <v>965</v>
      </c>
      <c r="I567" s="15" t="s">
        <v>9811</v>
      </c>
      <c r="J567" s="15" t="s">
        <v>5659</v>
      </c>
      <c r="K567" s="14"/>
      <c r="M567" s="14"/>
      <c r="N567" s="14"/>
      <c r="O567" s="14"/>
      <c r="P567" s="14"/>
      <c r="Q567" s="1"/>
      <c r="R567" s="1"/>
    </row>
    <row r="568" spans="1:18">
      <c r="A568" s="15"/>
      <c r="B568" s="15" t="s">
        <v>4775</v>
      </c>
      <c r="C568" s="15" t="s">
        <v>6525</v>
      </c>
      <c r="D568" s="15"/>
      <c r="E568" s="15" t="s">
        <v>6941</v>
      </c>
      <c r="F568" s="15" t="s">
        <v>2236</v>
      </c>
      <c r="G568" s="15"/>
      <c r="H568" s="14" t="s">
        <v>965</v>
      </c>
      <c r="I568" s="15" t="s">
        <v>9812</v>
      </c>
      <c r="J568" s="15" t="s">
        <v>5728</v>
      </c>
      <c r="K568" s="14"/>
      <c r="M568" s="14"/>
      <c r="N568" s="14"/>
      <c r="O568" s="14"/>
      <c r="P568" s="14"/>
      <c r="Q568" s="1"/>
      <c r="R568" s="1"/>
    </row>
    <row r="569" spans="1:18">
      <c r="A569" s="15"/>
      <c r="B569" s="15" t="s">
        <v>7323</v>
      </c>
      <c r="C569" s="15" t="s">
        <v>6547</v>
      </c>
      <c r="D569" s="15"/>
      <c r="E569" s="15" t="s">
        <v>6949</v>
      </c>
      <c r="F569" s="15" t="s">
        <v>2544</v>
      </c>
      <c r="G569" s="15"/>
      <c r="H569" s="14" t="s">
        <v>965</v>
      </c>
      <c r="I569" s="15" t="s">
        <v>9813</v>
      </c>
      <c r="J569" s="15" t="s">
        <v>6184</v>
      </c>
      <c r="K569" s="14"/>
      <c r="M569" s="14"/>
      <c r="N569" s="14"/>
      <c r="O569" s="14"/>
      <c r="P569" s="14"/>
      <c r="Q569" s="1"/>
      <c r="R569" s="1"/>
    </row>
    <row r="570" spans="1:18">
      <c r="A570" s="15"/>
      <c r="B570" s="15" t="s">
        <v>4951</v>
      </c>
      <c r="C570" s="15" t="s">
        <v>6649</v>
      </c>
      <c r="D570" s="15"/>
      <c r="E570" s="15" t="s">
        <v>3694</v>
      </c>
      <c r="F570" s="15" t="s">
        <v>2485</v>
      </c>
      <c r="G570" s="15" t="s">
        <v>11163</v>
      </c>
      <c r="H570" s="14" t="s">
        <v>965</v>
      </c>
      <c r="I570" s="15" t="s">
        <v>9814</v>
      </c>
      <c r="J570" s="15" t="s">
        <v>5897</v>
      </c>
      <c r="K570" s="14"/>
      <c r="M570" s="14"/>
      <c r="N570" s="14"/>
      <c r="O570" s="14"/>
      <c r="P570" s="14"/>
      <c r="Q570" s="1"/>
      <c r="R570" s="1"/>
    </row>
    <row r="571" spans="1:18">
      <c r="A571" s="15"/>
      <c r="B571" s="15" t="s">
        <v>11392</v>
      </c>
      <c r="C571" s="15" t="s">
        <v>11393</v>
      </c>
      <c r="D571" s="15"/>
      <c r="E571" s="15" t="s">
        <v>11443</v>
      </c>
      <c r="F571" s="15" t="s">
        <v>11423</v>
      </c>
      <c r="G571" s="15" t="s">
        <v>11445</v>
      </c>
      <c r="H571" s="14" t="s">
        <v>965</v>
      </c>
      <c r="I571" s="15" t="s">
        <v>9815</v>
      </c>
      <c r="J571" s="15" t="s">
        <v>11422</v>
      </c>
      <c r="K571" s="14"/>
      <c r="M571" s="14"/>
      <c r="N571" s="14"/>
      <c r="O571" s="14"/>
      <c r="P571" s="14"/>
      <c r="Q571" s="1"/>
      <c r="R571" s="1"/>
    </row>
    <row r="572" spans="1:18">
      <c r="A572" s="15"/>
      <c r="B572" s="15" t="s">
        <v>5029</v>
      </c>
      <c r="C572" s="15" t="s">
        <v>6694</v>
      </c>
      <c r="D572" s="15"/>
      <c r="E572" s="15" t="s">
        <v>7035</v>
      </c>
      <c r="F572" s="15" t="s">
        <v>2407</v>
      </c>
      <c r="G572" s="15"/>
      <c r="H572" s="14" t="s">
        <v>965</v>
      </c>
      <c r="I572" s="15" t="s">
        <v>9816</v>
      </c>
      <c r="J572" s="15" t="s">
        <v>5830</v>
      </c>
      <c r="K572" s="14"/>
      <c r="M572" s="14"/>
      <c r="N572" s="14"/>
      <c r="O572" s="14"/>
      <c r="P572" s="14"/>
      <c r="Q572" s="1"/>
      <c r="R572" s="1"/>
    </row>
    <row r="573" spans="1:18">
      <c r="A573" s="15"/>
      <c r="B573" s="15" t="s">
        <v>5030</v>
      </c>
      <c r="C573" s="15" t="s">
        <v>6695</v>
      </c>
      <c r="D573" s="15"/>
      <c r="E573" s="15" t="s">
        <v>3724</v>
      </c>
      <c r="F573" s="15" t="s">
        <v>2470</v>
      </c>
      <c r="G573" s="15" t="s">
        <v>10888</v>
      </c>
      <c r="H573" s="14" t="s">
        <v>965</v>
      </c>
      <c r="I573" s="15" t="s">
        <v>9817</v>
      </c>
      <c r="J573" s="15" t="s">
        <v>5876</v>
      </c>
      <c r="K573" s="14"/>
      <c r="M573" s="14"/>
      <c r="N573" s="14"/>
      <c r="O573" s="14"/>
      <c r="P573" s="14"/>
      <c r="Q573" s="1"/>
      <c r="R573" s="1"/>
    </row>
    <row r="574" spans="1:18">
      <c r="A574" s="15"/>
      <c r="B574" s="15" t="s">
        <v>4829</v>
      </c>
      <c r="C574" s="15" t="s">
        <v>6578</v>
      </c>
      <c r="D574" s="15"/>
      <c r="E574" s="15" t="s">
        <v>3633</v>
      </c>
      <c r="F574" s="15" t="s">
        <v>2306</v>
      </c>
      <c r="G574" s="15" t="s">
        <v>10993</v>
      </c>
      <c r="H574" s="14" t="s">
        <v>965</v>
      </c>
      <c r="I574" s="15" t="s">
        <v>9818</v>
      </c>
      <c r="J574" s="15" t="s">
        <v>5675</v>
      </c>
      <c r="K574" s="14"/>
      <c r="M574" s="14"/>
      <c r="N574" s="14"/>
      <c r="O574" s="14"/>
      <c r="P574" s="14"/>
      <c r="Q574" s="1"/>
      <c r="R574" s="1"/>
    </row>
    <row r="575" spans="1:18">
      <c r="A575" s="15"/>
      <c r="B575" s="15" t="s">
        <v>4830</v>
      </c>
      <c r="C575" s="15" t="s">
        <v>2062</v>
      </c>
      <c r="D575" s="15"/>
      <c r="E575" s="15" t="s">
        <v>5567</v>
      </c>
      <c r="F575" s="15" t="s">
        <v>2712</v>
      </c>
      <c r="G575" s="15" t="s">
        <v>10994</v>
      </c>
      <c r="H575" s="14" t="s">
        <v>965</v>
      </c>
      <c r="I575" s="15" t="s">
        <v>9819</v>
      </c>
      <c r="J575" s="15" t="s">
        <v>6216</v>
      </c>
      <c r="K575" s="14"/>
      <c r="M575" s="14"/>
      <c r="N575" s="14"/>
      <c r="O575" s="14"/>
      <c r="P575" s="14"/>
      <c r="Q575" s="1"/>
      <c r="R575" s="1"/>
    </row>
    <row r="576" spans="1:18">
      <c r="A576" s="15"/>
      <c r="B576" s="15" t="s">
        <v>4831</v>
      </c>
      <c r="C576" s="15" t="s">
        <v>6579</v>
      </c>
      <c r="D576" s="15"/>
      <c r="E576" s="15" t="s">
        <v>3634</v>
      </c>
      <c r="F576" s="15" t="s">
        <v>2545</v>
      </c>
      <c r="G576" s="15" t="s">
        <v>11020</v>
      </c>
      <c r="H576" s="14" t="s">
        <v>965</v>
      </c>
      <c r="I576" s="15" t="s">
        <v>9820</v>
      </c>
      <c r="J576" s="15" t="s">
        <v>5983</v>
      </c>
      <c r="K576" s="14"/>
      <c r="M576" s="14"/>
      <c r="N576" s="14"/>
      <c r="O576" s="14"/>
      <c r="P576" s="14"/>
      <c r="Q576" s="1"/>
      <c r="R576" s="1"/>
    </row>
    <row r="577" spans="1:18">
      <c r="A577" s="15"/>
      <c r="B577" s="15" t="s">
        <v>4832</v>
      </c>
      <c r="C577" s="15" t="s">
        <v>6580</v>
      </c>
      <c r="D577" s="15"/>
      <c r="E577" s="15" t="s">
        <v>6968</v>
      </c>
      <c r="F577" s="15" t="s">
        <v>2285</v>
      </c>
      <c r="G577" s="15"/>
      <c r="H577" s="14" t="s">
        <v>965</v>
      </c>
      <c r="I577" s="15" t="s">
        <v>9821</v>
      </c>
      <c r="J577" s="15" t="s">
        <v>5653</v>
      </c>
      <c r="K577" s="14"/>
      <c r="M577" s="14"/>
      <c r="N577" s="14"/>
      <c r="O577" s="14"/>
      <c r="P577" s="14"/>
      <c r="Q577" s="1"/>
      <c r="R577" s="1"/>
    </row>
    <row r="578" spans="1:18">
      <c r="A578" s="15"/>
      <c r="B578" s="15" t="s">
        <v>4833</v>
      </c>
      <c r="C578" s="15" t="s">
        <v>2063</v>
      </c>
      <c r="D578" s="15"/>
      <c r="E578" s="15" t="s">
        <v>6969</v>
      </c>
      <c r="F578" s="15" t="s">
        <v>2440</v>
      </c>
      <c r="G578" s="15"/>
      <c r="H578" s="14" t="s">
        <v>965</v>
      </c>
      <c r="I578" s="15" t="s">
        <v>9822</v>
      </c>
      <c r="J578" s="15" t="s">
        <v>6142</v>
      </c>
      <c r="K578" s="14"/>
      <c r="M578" s="14"/>
      <c r="N578" s="14"/>
      <c r="O578" s="14"/>
      <c r="P578" s="14"/>
      <c r="Q578" s="1"/>
      <c r="R578" s="1"/>
    </row>
    <row r="579" spans="1:18">
      <c r="A579" s="15"/>
      <c r="B579" s="15" t="s">
        <v>5248</v>
      </c>
      <c r="C579" s="15" t="s">
        <v>6790</v>
      </c>
      <c r="D579" s="15"/>
      <c r="E579" s="15" t="s">
        <v>6361</v>
      </c>
      <c r="F579" s="15" t="s">
        <v>2643</v>
      </c>
      <c r="G579" s="15"/>
      <c r="H579" s="14" t="s">
        <v>965</v>
      </c>
      <c r="I579" s="15" t="s">
        <v>9823</v>
      </c>
      <c r="J579" s="15" t="s">
        <v>6231</v>
      </c>
      <c r="K579" s="14"/>
      <c r="M579" s="14"/>
      <c r="N579" s="14"/>
      <c r="O579" s="14"/>
      <c r="P579" s="14"/>
      <c r="Q579" s="1"/>
      <c r="R579" s="1"/>
    </row>
    <row r="580" spans="1:18">
      <c r="A580" s="15"/>
      <c r="B580" s="15" t="s">
        <v>5314</v>
      </c>
      <c r="C580" s="15" t="s">
        <v>6827</v>
      </c>
      <c r="D580" s="15"/>
      <c r="E580" s="15" t="s">
        <v>7083</v>
      </c>
      <c r="F580" s="15" t="s">
        <v>2684</v>
      </c>
      <c r="G580" s="15"/>
      <c r="H580" s="14" t="s">
        <v>965</v>
      </c>
      <c r="I580" s="15" t="s">
        <v>9824</v>
      </c>
      <c r="J580" s="15" t="s">
        <v>6178</v>
      </c>
      <c r="K580" s="14"/>
      <c r="M580" s="14"/>
      <c r="N580" s="14"/>
      <c r="O580" s="14"/>
      <c r="P580" s="14"/>
      <c r="Q580" s="1"/>
      <c r="R580" s="1"/>
    </row>
    <row r="581" spans="1:18">
      <c r="A581" s="15"/>
      <c r="B581" s="15" t="s">
        <v>5315</v>
      </c>
      <c r="C581" s="15" t="s">
        <v>2064</v>
      </c>
      <c r="D581" s="15"/>
      <c r="E581" s="15" t="s">
        <v>6378</v>
      </c>
      <c r="F581" s="15" t="s">
        <v>2229</v>
      </c>
      <c r="G581" s="15"/>
      <c r="H581" s="14" t="s">
        <v>965</v>
      </c>
      <c r="I581" s="15" t="s">
        <v>9825</v>
      </c>
      <c r="J581" s="15" t="s">
        <v>5596</v>
      </c>
      <c r="K581" s="14"/>
      <c r="M581" s="14"/>
      <c r="N581" s="14"/>
      <c r="O581" s="14"/>
      <c r="P581" s="14"/>
      <c r="Q581" s="1"/>
      <c r="R581" s="1"/>
    </row>
    <row r="582" spans="1:18">
      <c r="A582" s="15"/>
      <c r="B582" s="15" t="s">
        <v>5345</v>
      </c>
      <c r="C582" s="15" t="s">
        <v>2065</v>
      </c>
      <c r="D582" s="15"/>
      <c r="E582" s="15" t="s">
        <v>6379</v>
      </c>
      <c r="F582" s="15" t="s">
        <v>2553</v>
      </c>
      <c r="G582" s="15"/>
      <c r="H582" s="14" t="s">
        <v>965</v>
      </c>
      <c r="I582" s="15" t="s">
        <v>9826</v>
      </c>
      <c r="J582" s="15" t="s">
        <v>6230</v>
      </c>
      <c r="K582" s="14"/>
      <c r="M582" s="14"/>
      <c r="N582" s="14"/>
      <c r="O582" s="14"/>
      <c r="P582" s="14"/>
      <c r="Q582" s="1"/>
      <c r="R582" s="1"/>
    </row>
    <row r="583" spans="1:18">
      <c r="A583" s="15"/>
      <c r="B583" s="18" t="s">
        <v>5016</v>
      </c>
      <c r="C583" s="15" t="s">
        <v>6684</v>
      </c>
      <c r="D583" s="15"/>
      <c r="E583" s="15" t="s">
        <v>7026</v>
      </c>
      <c r="F583" s="15" t="s">
        <v>2427</v>
      </c>
      <c r="G583" s="15"/>
      <c r="H583" s="14" t="s">
        <v>1903</v>
      </c>
      <c r="I583" s="15" t="s">
        <v>9827</v>
      </c>
      <c r="J583" s="15" t="s">
        <v>5823</v>
      </c>
      <c r="K583" s="14"/>
      <c r="M583" s="14"/>
      <c r="N583" s="14"/>
      <c r="O583" s="14"/>
      <c r="P583" s="14"/>
      <c r="Q583" s="1"/>
      <c r="R583" s="1"/>
    </row>
    <row r="584" spans="1:18">
      <c r="A584" s="15"/>
      <c r="B584" s="15" t="s">
        <v>5017</v>
      </c>
      <c r="C584" s="15" t="s">
        <v>6685</v>
      </c>
      <c r="D584" s="15"/>
      <c r="E584" s="15" t="s">
        <v>3721</v>
      </c>
      <c r="F584" s="15" t="s">
        <v>2564</v>
      </c>
      <c r="G584" s="15" t="s">
        <v>10981</v>
      </c>
      <c r="H584" s="14" t="s">
        <v>1903</v>
      </c>
      <c r="I584" s="15" t="s">
        <v>9828</v>
      </c>
      <c r="J584" s="15" t="s">
        <v>6010</v>
      </c>
      <c r="K584" s="14"/>
      <c r="M584" s="14"/>
      <c r="N584" s="14"/>
      <c r="O584" s="14"/>
      <c r="P584" s="14"/>
      <c r="Q584" s="1"/>
      <c r="R584" s="1"/>
    </row>
    <row r="585" spans="1:18">
      <c r="A585" s="15"/>
      <c r="B585" s="15" t="s">
        <v>5413</v>
      </c>
      <c r="C585" s="15" t="s">
        <v>6874</v>
      </c>
      <c r="D585" s="15"/>
      <c r="E585" s="15" t="s">
        <v>6385</v>
      </c>
      <c r="F585" s="15" t="s">
        <v>3481</v>
      </c>
      <c r="G585" s="15"/>
      <c r="H585" s="14" t="s">
        <v>965</v>
      </c>
      <c r="I585" s="15" t="s">
        <v>9829</v>
      </c>
      <c r="J585" s="15" t="s">
        <v>6119</v>
      </c>
      <c r="K585" s="14"/>
      <c r="M585" s="14"/>
      <c r="N585" s="14"/>
      <c r="O585" s="14"/>
      <c r="P585" s="14"/>
      <c r="Q585" s="1"/>
      <c r="R585" s="1"/>
    </row>
    <row r="586" spans="1:18">
      <c r="A586" s="15"/>
      <c r="B586" s="15" t="s">
        <v>5414</v>
      </c>
      <c r="C586" s="15" t="s">
        <v>3443</v>
      </c>
      <c r="D586" s="15"/>
      <c r="E586" s="15" t="s">
        <v>6386</v>
      </c>
      <c r="F586" s="15" t="s">
        <v>3470</v>
      </c>
      <c r="G586" s="15"/>
      <c r="H586" s="14" t="s">
        <v>965</v>
      </c>
      <c r="I586" s="15" t="s">
        <v>9830</v>
      </c>
      <c r="J586" s="15" t="s">
        <v>6255</v>
      </c>
      <c r="K586" s="14"/>
      <c r="M586" s="14"/>
      <c r="N586" s="14"/>
      <c r="O586" s="14"/>
      <c r="P586" s="14"/>
      <c r="Q586" s="1"/>
      <c r="R586" s="1"/>
    </row>
    <row r="587" spans="1:18">
      <c r="A587" s="15"/>
      <c r="B587" s="15" t="s">
        <v>4895</v>
      </c>
      <c r="C587" s="15" t="s">
        <v>6621</v>
      </c>
      <c r="D587" s="15"/>
      <c r="E587" s="15" t="s">
        <v>6989</v>
      </c>
      <c r="F587" s="15" t="s">
        <v>2384</v>
      </c>
      <c r="G587" s="15"/>
      <c r="H587" s="14" t="s">
        <v>965</v>
      </c>
      <c r="I587" s="15" t="s">
        <v>9831</v>
      </c>
      <c r="J587" s="15" t="s">
        <v>5779</v>
      </c>
      <c r="K587" s="14"/>
      <c r="M587" s="14"/>
      <c r="N587" s="14"/>
      <c r="O587" s="14"/>
      <c r="P587" s="14"/>
      <c r="Q587" s="1"/>
      <c r="R587" s="1"/>
    </row>
    <row r="588" spans="1:18">
      <c r="A588" s="15"/>
      <c r="B588" s="15" t="s">
        <v>8340</v>
      </c>
      <c r="C588" s="15" t="s">
        <v>8341</v>
      </c>
      <c r="D588" s="15"/>
      <c r="E588" s="15" t="s">
        <v>8392</v>
      </c>
      <c r="F588" s="15" t="s">
        <v>8371</v>
      </c>
      <c r="G588" s="15"/>
      <c r="H588" s="14" t="s">
        <v>965</v>
      </c>
      <c r="I588" s="15" t="s">
        <v>9832</v>
      </c>
      <c r="J588" s="15" t="s">
        <v>8370</v>
      </c>
      <c r="K588" s="14"/>
      <c r="M588" s="14"/>
      <c r="N588" s="14"/>
      <c r="O588" s="14"/>
      <c r="P588" s="14"/>
      <c r="Q588" s="1"/>
      <c r="R588" s="1"/>
    </row>
    <row r="589" spans="1:18">
      <c r="A589" s="15"/>
      <c r="B589" s="15" t="s">
        <v>4813</v>
      </c>
      <c r="C589" s="15" t="s">
        <v>6568</v>
      </c>
      <c r="D589" s="15"/>
      <c r="E589" s="15" t="s">
        <v>3623</v>
      </c>
      <c r="F589" s="15" t="s">
        <v>2302</v>
      </c>
      <c r="G589" s="15" t="s">
        <v>11000</v>
      </c>
      <c r="H589" s="14" t="s">
        <v>965</v>
      </c>
      <c r="I589" s="15" t="s">
        <v>9833</v>
      </c>
      <c r="J589" s="15" t="s">
        <v>5670</v>
      </c>
      <c r="K589" s="14"/>
      <c r="M589" s="14"/>
      <c r="N589" s="14"/>
      <c r="O589" s="14"/>
      <c r="P589" s="14"/>
      <c r="Q589" s="1"/>
      <c r="R589" s="1"/>
    </row>
    <row r="590" spans="1:18">
      <c r="A590" s="15"/>
      <c r="B590" s="15" t="s">
        <v>8342</v>
      </c>
      <c r="C590" s="15" t="s">
        <v>8343</v>
      </c>
      <c r="D590" s="15"/>
      <c r="E590" s="15" t="s">
        <v>8393</v>
      </c>
      <c r="F590" s="15" t="s">
        <v>8360</v>
      </c>
      <c r="G590" s="15"/>
      <c r="H590" s="14" t="s">
        <v>965</v>
      </c>
      <c r="I590" s="15" t="s">
        <v>9834</v>
      </c>
      <c r="J590" s="15" t="s">
        <v>8359</v>
      </c>
      <c r="K590" s="14"/>
      <c r="M590" s="14"/>
      <c r="N590" s="14"/>
      <c r="O590" s="14"/>
      <c r="P590" s="14"/>
      <c r="Q590" s="1"/>
      <c r="R590" s="1"/>
    </row>
    <row r="591" spans="1:18">
      <c r="A591" s="15"/>
      <c r="B591" s="15" t="s">
        <v>4894</v>
      </c>
      <c r="C591" s="15" t="s">
        <v>6620</v>
      </c>
      <c r="D591" s="15"/>
      <c r="E591" s="15" t="s">
        <v>3670</v>
      </c>
      <c r="F591" s="15" t="s">
        <v>2344</v>
      </c>
      <c r="G591" s="15" t="s">
        <v>11046</v>
      </c>
      <c r="H591" s="14" t="s">
        <v>965</v>
      </c>
      <c r="I591" s="15" t="s">
        <v>9835</v>
      </c>
      <c r="J591" s="15" t="s">
        <v>5720</v>
      </c>
      <c r="K591" s="14"/>
      <c r="M591" s="14"/>
      <c r="N591" s="14"/>
      <c r="O591" s="14"/>
      <c r="P591" s="14"/>
      <c r="Q591" s="1"/>
      <c r="R591" s="1"/>
    </row>
    <row r="592" spans="1:18">
      <c r="A592" s="15"/>
      <c r="B592" s="15" t="s">
        <v>4906</v>
      </c>
      <c r="C592" s="15" t="s">
        <v>6628</v>
      </c>
      <c r="D592" s="15"/>
      <c r="E592" s="15" t="s">
        <v>6308</v>
      </c>
      <c r="F592" s="15" t="s">
        <v>2323</v>
      </c>
      <c r="G592" s="15"/>
      <c r="H592" s="14" t="s">
        <v>1872</v>
      </c>
      <c r="I592" s="15" t="s">
        <v>9836</v>
      </c>
      <c r="J592" s="15" t="s">
        <v>5730</v>
      </c>
      <c r="K592" s="14"/>
      <c r="M592" s="14"/>
      <c r="N592" s="14"/>
      <c r="O592" s="14"/>
      <c r="P592" s="14"/>
      <c r="Q592" s="1"/>
      <c r="R592" s="1"/>
    </row>
    <row r="593" spans="1:18">
      <c r="A593" s="15"/>
      <c r="B593" s="15" t="s">
        <v>4910</v>
      </c>
      <c r="C593" s="15" t="s">
        <v>2078</v>
      </c>
      <c r="D593" s="15"/>
      <c r="E593" s="15" t="s">
        <v>3675</v>
      </c>
      <c r="F593" s="15" t="s">
        <v>2511</v>
      </c>
      <c r="G593" s="15"/>
      <c r="H593" s="14" t="s">
        <v>1872</v>
      </c>
      <c r="I593" s="15" t="s">
        <v>9837</v>
      </c>
      <c r="J593" s="15" t="s">
        <v>5932</v>
      </c>
      <c r="K593" s="14"/>
      <c r="M593" s="14"/>
      <c r="N593" s="14"/>
      <c r="O593" s="14"/>
      <c r="P593" s="14"/>
      <c r="Q593" s="1"/>
      <c r="R593" s="1"/>
    </row>
    <row r="594" spans="1:18">
      <c r="A594" s="15"/>
      <c r="B594" s="15" t="s">
        <v>4907</v>
      </c>
      <c r="C594" s="15" t="s">
        <v>2077</v>
      </c>
      <c r="D594" s="15"/>
      <c r="E594" s="15" t="s">
        <v>3674</v>
      </c>
      <c r="F594" s="15" t="s">
        <v>2615</v>
      </c>
      <c r="G594" s="15"/>
      <c r="H594" s="14" t="s">
        <v>1872</v>
      </c>
      <c r="I594" s="15" t="s">
        <v>9838</v>
      </c>
      <c r="J594" s="15" t="s">
        <v>6074</v>
      </c>
      <c r="K594" s="14"/>
      <c r="M594" s="14"/>
      <c r="N594" s="14"/>
      <c r="O594" s="14"/>
      <c r="P594" s="14"/>
      <c r="Q594" s="1"/>
      <c r="R594" s="1"/>
    </row>
    <row r="595" spans="1:18">
      <c r="A595" s="15"/>
      <c r="B595" s="15" t="s">
        <v>5246</v>
      </c>
      <c r="C595" s="15" t="s">
        <v>6788</v>
      </c>
      <c r="D595" s="15"/>
      <c r="E595" s="15" t="s">
        <v>6360</v>
      </c>
      <c r="F595" s="15" t="s">
        <v>2687</v>
      </c>
      <c r="G595" s="15"/>
      <c r="H595" s="14" t="s">
        <v>1872</v>
      </c>
      <c r="I595" s="15" t="s">
        <v>9839</v>
      </c>
      <c r="J595" s="15" t="s">
        <v>6185</v>
      </c>
      <c r="K595" s="14"/>
      <c r="M595" s="14"/>
      <c r="N595" s="14"/>
      <c r="O595" s="14"/>
      <c r="P595" s="14"/>
      <c r="Q595" s="1"/>
      <c r="R595" s="1"/>
    </row>
    <row r="596" spans="1:18">
      <c r="A596" s="15"/>
      <c r="B596" s="15" t="s">
        <v>5259</v>
      </c>
      <c r="C596" s="15" t="s">
        <v>6796</v>
      </c>
      <c r="D596" s="15"/>
      <c r="E596" s="15" t="s">
        <v>6366</v>
      </c>
      <c r="F596" s="15" t="s">
        <v>2635</v>
      </c>
      <c r="G596" s="15"/>
      <c r="H596" s="14" t="s">
        <v>1872</v>
      </c>
      <c r="I596" s="15" t="s">
        <v>9840</v>
      </c>
      <c r="J596" s="15" t="s">
        <v>6115</v>
      </c>
      <c r="K596" s="14"/>
      <c r="M596" s="14"/>
      <c r="N596" s="14"/>
      <c r="O596" s="14"/>
      <c r="P596" s="14"/>
      <c r="Q596" s="1"/>
      <c r="R596" s="1"/>
    </row>
    <row r="597" spans="1:18">
      <c r="A597" s="15"/>
      <c r="B597" s="15" t="s">
        <v>5260</v>
      </c>
      <c r="C597" s="15" t="s">
        <v>2079</v>
      </c>
      <c r="D597" s="15"/>
      <c r="E597" s="15" t="s">
        <v>6367</v>
      </c>
      <c r="F597" s="15" t="s">
        <v>2621</v>
      </c>
      <c r="G597" s="15"/>
      <c r="H597" s="14" t="s">
        <v>1872</v>
      </c>
      <c r="I597" s="15" t="s">
        <v>9841</v>
      </c>
      <c r="J597" s="15" t="s">
        <v>6090</v>
      </c>
      <c r="K597" s="14"/>
      <c r="M597" s="14"/>
      <c r="N597" s="14"/>
      <c r="O597" s="14"/>
      <c r="P597" s="14"/>
      <c r="Q597" s="1"/>
      <c r="R597" s="1"/>
    </row>
    <row r="598" spans="1:18">
      <c r="A598" s="15"/>
      <c r="B598" s="15" t="s">
        <v>5262</v>
      </c>
      <c r="C598" s="15" t="s">
        <v>6797</v>
      </c>
      <c r="D598" s="15"/>
      <c r="E598" s="15" t="s">
        <v>7069</v>
      </c>
      <c r="F598" s="15" t="s">
        <v>2688</v>
      </c>
      <c r="G598" s="15"/>
      <c r="H598" s="14" t="s">
        <v>1872</v>
      </c>
      <c r="I598" s="15" t="s">
        <v>9842</v>
      </c>
      <c r="J598" s="15" t="s">
        <v>6186</v>
      </c>
      <c r="K598" s="14"/>
      <c r="M598" s="14"/>
      <c r="N598" s="14"/>
      <c r="O598" s="14"/>
      <c r="P598" s="14"/>
      <c r="Q598" s="1"/>
      <c r="R598" s="1"/>
    </row>
    <row r="599" spans="1:18">
      <c r="A599" s="15"/>
      <c r="B599" s="15" t="s">
        <v>5319</v>
      </c>
      <c r="C599" s="15" t="s">
        <v>6828</v>
      </c>
      <c r="D599" s="15"/>
      <c r="E599" s="15" t="s">
        <v>7086</v>
      </c>
      <c r="F599" s="15" t="s">
        <v>2689</v>
      </c>
      <c r="G599" s="15"/>
      <c r="H599" s="14" t="s">
        <v>1872</v>
      </c>
      <c r="I599" s="15" t="s">
        <v>9843</v>
      </c>
      <c r="J599" s="15" t="s">
        <v>6187</v>
      </c>
      <c r="K599" s="14"/>
      <c r="M599" s="14"/>
      <c r="N599" s="14"/>
      <c r="O599" s="14"/>
      <c r="P599" s="14"/>
      <c r="Q599" s="1"/>
      <c r="R599" s="1"/>
    </row>
    <row r="600" spans="1:18">
      <c r="A600" s="15"/>
      <c r="B600" s="15" t="s">
        <v>5321</v>
      </c>
      <c r="C600" s="15" t="s">
        <v>6829</v>
      </c>
      <c r="D600" s="15"/>
      <c r="E600" s="15" t="s">
        <v>7087</v>
      </c>
      <c r="F600" s="15" t="s">
        <v>2690</v>
      </c>
      <c r="G600" s="15"/>
      <c r="H600" s="14" t="s">
        <v>1872</v>
      </c>
      <c r="I600" s="15" t="s">
        <v>9844</v>
      </c>
      <c r="J600" s="15" t="s">
        <v>6188</v>
      </c>
      <c r="K600" s="14"/>
      <c r="M600" s="14"/>
      <c r="N600" s="14"/>
      <c r="O600" s="14"/>
      <c r="P600" s="14"/>
      <c r="Q600" s="1"/>
      <c r="R600" s="1"/>
    </row>
    <row r="601" spans="1:18">
      <c r="A601" s="15"/>
      <c r="B601" s="15" t="s">
        <v>5323</v>
      </c>
      <c r="C601" s="15" t="s">
        <v>6830</v>
      </c>
      <c r="D601" s="15"/>
      <c r="E601" s="15" t="s">
        <v>7088</v>
      </c>
      <c r="F601" s="15" t="s">
        <v>2691</v>
      </c>
      <c r="G601" s="15"/>
      <c r="H601" s="14" t="s">
        <v>1872</v>
      </c>
      <c r="I601" s="15" t="s">
        <v>9845</v>
      </c>
      <c r="J601" s="15" t="s">
        <v>6189</v>
      </c>
      <c r="K601" s="14"/>
      <c r="M601" s="14"/>
      <c r="N601" s="14"/>
      <c r="O601" s="14"/>
      <c r="P601" s="14"/>
      <c r="Q601" s="1"/>
      <c r="R601" s="1"/>
    </row>
    <row r="602" spans="1:18">
      <c r="A602" s="15"/>
      <c r="B602" s="15" t="s">
        <v>5325</v>
      </c>
      <c r="C602" s="15" t="s">
        <v>6831</v>
      </c>
      <c r="D602" s="15"/>
      <c r="E602" s="15" t="s">
        <v>7089</v>
      </c>
      <c r="F602" s="15" t="s">
        <v>2692</v>
      </c>
      <c r="G602" s="15"/>
      <c r="H602" s="14" t="s">
        <v>1872</v>
      </c>
      <c r="I602" s="15" t="s">
        <v>9846</v>
      </c>
      <c r="J602" s="15" t="s">
        <v>6190</v>
      </c>
      <c r="K602" s="14"/>
      <c r="M602" s="14"/>
      <c r="N602" s="14"/>
      <c r="O602" s="14"/>
      <c r="P602" s="14"/>
      <c r="Q602" s="1"/>
      <c r="R602" s="1"/>
    </row>
    <row r="603" spans="1:18">
      <c r="A603" s="15"/>
      <c r="B603" s="15" t="s">
        <v>5283</v>
      </c>
      <c r="C603" s="15" t="s">
        <v>6809</v>
      </c>
      <c r="D603" s="15"/>
      <c r="E603" s="15" t="s">
        <v>7074</v>
      </c>
      <c r="F603" s="15" t="s">
        <v>2693</v>
      </c>
      <c r="G603" s="15"/>
      <c r="H603" s="14" t="s">
        <v>1872</v>
      </c>
      <c r="I603" s="15" t="s">
        <v>9847</v>
      </c>
      <c r="J603" s="15" t="s">
        <v>6191</v>
      </c>
      <c r="K603" s="14"/>
      <c r="M603" s="14"/>
      <c r="N603" s="14"/>
      <c r="O603" s="14"/>
      <c r="P603" s="14"/>
      <c r="Q603" s="1"/>
      <c r="R603" s="1"/>
    </row>
    <row r="604" spans="1:18">
      <c r="A604" s="15"/>
      <c r="B604" s="15" t="s">
        <v>5282</v>
      </c>
      <c r="C604" s="15" t="s">
        <v>6808</v>
      </c>
      <c r="D604" s="15"/>
      <c r="E604" s="15" t="s">
        <v>6373</v>
      </c>
      <c r="F604" s="15" t="s">
        <v>2637</v>
      </c>
      <c r="G604" s="15"/>
      <c r="H604" s="14" t="s">
        <v>1872</v>
      </c>
      <c r="I604" s="15" t="s">
        <v>9848</v>
      </c>
      <c r="J604" s="15" t="s">
        <v>6117</v>
      </c>
      <c r="K604" s="14"/>
      <c r="M604" s="14"/>
      <c r="N604" s="14"/>
      <c r="O604" s="14"/>
      <c r="P604" s="14"/>
      <c r="Q604" s="1"/>
      <c r="R604" s="1"/>
    </row>
    <row r="605" spans="1:18">
      <c r="A605" s="15"/>
      <c r="B605" s="15" t="s">
        <v>5285</v>
      </c>
      <c r="C605" s="15" t="s">
        <v>6810</v>
      </c>
      <c r="D605" s="15"/>
      <c r="E605" s="15" t="s">
        <v>7075</v>
      </c>
      <c r="F605" s="15" t="s">
        <v>2694</v>
      </c>
      <c r="G605" s="15"/>
      <c r="H605" s="14" t="s">
        <v>1872</v>
      </c>
      <c r="I605" s="15" t="s">
        <v>9849</v>
      </c>
      <c r="J605" s="15" t="s">
        <v>6192</v>
      </c>
      <c r="K605" s="14"/>
      <c r="M605" s="14"/>
      <c r="N605" s="14"/>
      <c r="O605" s="14"/>
      <c r="P605" s="14"/>
      <c r="Q605" s="1"/>
      <c r="R605" s="1"/>
    </row>
    <row r="606" spans="1:18">
      <c r="A606" s="15"/>
      <c r="B606" s="15" t="s">
        <v>5327</v>
      </c>
      <c r="C606" s="15" t="s">
        <v>6832</v>
      </c>
      <c r="D606" s="15"/>
      <c r="E606" s="15" t="s">
        <v>7090</v>
      </c>
      <c r="F606" s="15" t="s">
        <v>2695</v>
      </c>
      <c r="G606" s="15"/>
      <c r="H606" s="14" t="s">
        <v>1872</v>
      </c>
      <c r="I606" s="15" t="s">
        <v>9850</v>
      </c>
      <c r="J606" s="15" t="s">
        <v>6193</v>
      </c>
      <c r="K606" s="14"/>
      <c r="M606" s="14"/>
      <c r="N606" s="14"/>
      <c r="O606" s="14"/>
      <c r="P606" s="14"/>
      <c r="Q606" s="1"/>
      <c r="R606" s="1"/>
    </row>
    <row r="607" spans="1:18">
      <c r="A607" s="15"/>
      <c r="B607" s="15" t="s">
        <v>5277</v>
      </c>
      <c r="C607" s="15" t="s">
        <v>6806</v>
      </c>
      <c r="D607" s="15"/>
      <c r="E607" s="15" t="s">
        <v>7072</v>
      </c>
      <c r="F607" s="15" t="s">
        <v>2696</v>
      </c>
      <c r="G607" s="15"/>
      <c r="H607" s="14" t="s">
        <v>1872</v>
      </c>
      <c r="I607" s="15" t="s">
        <v>9851</v>
      </c>
      <c r="J607" s="15" t="s">
        <v>6194</v>
      </c>
      <c r="K607" s="14"/>
      <c r="M607" s="14"/>
      <c r="N607" s="14"/>
      <c r="O607" s="14"/>
      <c r="P607" s="14"/>
      <c r="Q607" s="1"/>
      <c r="R607" s="1"/>
    </row>
    <row r="608" spans="1:18">
      <c r="A608" s="15"/>
      <c r="B608" s="15" t="s">
        <v>5276</v>
      </c>
      <c r="C608" s="15" t="s">
        <v>6805</v>
      </c>
      <c r="D608" s="15"/>
      <c r="E608" s="15" t="s">
        <v>6372</v>
      </c>
      <c r="F608" s="15" t="s">
        <v>2636</v>
      </c>
      <c r="G608" s="15"/>
      <c r="H608" s="14" t="s">
        <v>1872</v>
      </c>
      <c r="I608" s="15" t="s">
        <v>9852</v>
      </c>
      <c r="J608" s="15" t="s">
        <v>6116</v>
      </c>
      <c r="K608" s="14"/>
      <c r="M608" s="14"/>
      <c r="N608" s="14"/>
      <c r="O608" s="14"/>
      <c r="P608" s="14"/>
      <c r="Q608" s="1"/>
      <c r="R608" s="1"/>
    </row>
    <row r="609" spans="1:18">
      <c r="A609" s="15"/>
      <c r="B609" s="15" t="s">
        <v>5279</v>
      </c>
      <c r="C609" s="15" t="s">
        <v>6807</v>
      </c>
      <c r="D609" s="15"/>
      <c r="E609" s="15" t="s">
        <v>7073</v>
      </c>
      <c r="F609" s="15" t="s">
        <v>2618</v>
      </c>
      <c r="G609" s="15"/>
      <c r="H609" s="14" t="s">
        <v>1872</v>
      </c>
      <c r="I609" s="15" t="s">
        <v>9853</v>
      </c>
      <c r="J609" s="15" t="s">
        <v>6195</v>
      </c>
      <c r="K609" s="14"/>
      <c r="M609" s="14"/>
      <c r="N609" s="14"/>
      <c r="O609" s="14"/>
      <c r="P609" s="14"/>
      <c r="Q609" s="1"/>
      <c r="R609" s="1"/>
    </row>
    <row r="610" spans="1:18">
      <c r="A610" s="15"/>
      <c r="B610" s="15" t="s">
        <v>5329</v>
      </c>
      <c r="C610" s="15" t="s">
        <v>6833</v>
      </c>
      <c r="D610" s="15"/>
      <c r="E610" s="15" t="s">
        <v>7091</v>
      </c>
      <c r="F610" s="15" t="s">
        <v>2697</v>
      </c>
      <c r="G610" s="15"/>
      <c r="H610" s="14" t="s">
        <v>1872</v>
      </c>
      <c r="I610" s="15" t="s">
        <v>9854</v>
      </c>
      <c r="J610" s="15" t="s">
        <v>6196</v>
      </c>
      <c r="K610" s="14"/>
      <c r="M610" s="14"/>
      <c r="N610" s="14"/>
      <c r="O610" s="14"/>
      <c r="P610" s="14"/>
      <c r="Q610" s="1"/>
      <c r="R610" s="1"/>
    </row>
    <row r="611" spans="1:18">
      <c r="A611" s="15"/>
      <c r="B611" s="15" t="s">
        <v>5331</v>
      </c>
      <c r="C611" s="15" t="s">
        <v>6834</v>
      </c>
      <c r="D611" s="15"/>
      <c r="E611" s="15" t="s">
        <v>7092</v>
      </c>
      <c r="F611" s="15" t="s">
        <v>2698</v>
      </c>
      <c r="G611" s="15"/>
      <c r="H611" s="14" t="s">
        <v>1872</v>
      </c>
      <c r="I611" s="15" t="s">
        <v>9855</v>
      </c>
      <c r="J611" s="15" t="s">
        <v>6197</v>
      </c>
      <c r="K611" s="14"/>
      <c r="M611" s="14"/>
      <c r="N611" s="14"/>
      <c r="O611" s="14"/>
      <c r="P611" s="14"/>
      <c r="Q611" s="1"/>
      <c r="R611" s="1"/>
    </row>
    <row r="612" spans="1:18">
      <c r="A612" s="15"/>
      <c r="B612" s="15" t="s">
        <v>5333</v>
      </c>
      <c r="C612" s="15" t="s">
        <v>6835</v>
      </c>
      <c r="D612" s="15"/>
      <c r="E612" s="15" t="s">
        <v>7093</v>
      </c>
      <c r="F612" s="15" t="s">
        <v>2699</v>
      </c>
      <c r="G612" s="15"/>
      <c r="H612" s="14" t="s">
        <v>1872</v>
      </c>
      <c r="I612" s="15" t="s">
        <v>9856</v>
      </c>
      <c r="J612" s="15" t="s">
        <v>6198</v>
      </c>
      <c r="K612" s="14"/>
      <c r="M612" s="14"/>
      <c r="N612" s="14"/>
      <c r="O612" s="14"/>
      <c r="P612" s="14"/>
      <c r="Q612" s="1"/>
      <c r="R612" s="1"/>
    </row>
    <row r="613" spans="1:18">
      <c r="A613" s="15"/>
      <c r="B613" s="15" t="s">
        <v>5303</v>
      </c>
      <c r="C613" s="15" t="s">
        <v>6821</v>
      </c>
      <c r="D613" s="15"/>
      <c r="E613" s="15" t="s">
        <v>7081</v>
      </c>
      <c r="F613" s="15" t="s">
        <v>2700</v>
      </c>
      <c r="G613" s="15"/>
      <c r="H613" s="14" t="s">
        <v>1872</v>
      </c>
      <c r="I613" s="15" t="s">
        <v>9857</v>
      </c>
      <c r="J613" s="15" t="s">
        <v>6199</v>
      </c>
      <c r="K613" s="14"/>
      <c r="M613" s="14"/>
      <c r="N613" s="14"/>
      <c r="O613" s="14"/>
      <c r="P613" s="14"/>
      <c r="Q613" s="1"/>
      <c r="R613" s="1"/>
    </row>
    <row r="614" spans="1:18">
      <c r="A614" s="15"/>
      <c r="B614" s="15" t="s">
        <v>5226</v>
      </c>
      <c r="C614" s="15" t="s">
        <v>6774</v>
      </c>
      <c r="D614" s="15"/>
      <c r="E614" s="15" t="s">
        <v>3794</v>
      </c>
      <c r="F614" s="15" t="s">
        <v>2655</v>
      </c>
      <c r="G614" s="15"/>
      <c r="H614" s="14" t="s">
        <v>1872</v>
      </c>
      <c r="I614" s="15" t="s">
        <v>9858</v>
      </c>
      <c r="J614" s="15" t="s">
        <v>6143</v>
      </c>
      <c r="K614" s="14"/>
      <c r="M614" s="14"/>
      <c r="N614" s="14"/>
      <c r="O614" s="14"/>
      <c r="P614" s="14"/>
      <c r="Q614" s="1"/>
      <c r="R614" s="1"/>
    </row>
    <row r="615" spans="1:18">
      <c r="A615" s="15"/>
      <c r="B615" s="15" t="s">
        <v>5227</v>
      </c>
      <c r="C615" s="15" t="s">
        <v>6775</v>
      </c>
      <c r="D615" s="15"/>
      <c r="E615" s="15" t="s">
        <v>7066</v>
      </c>
      <c r="F615" s="15" t="s">
        <v>3472</v>
      </c>
      <c r="G615" s="15"/>
      <c r="H615" s="14" t="s">
        <v>1872</v>
      </c>
      <c r="I615" s="15" t="s">
        <v>9859</v>
      </c>
      <c r="J615" s="15" t="s">
        <v>6014</v>
      </c>
      <c r="K615" s="14"/>
      <c r="M615" s="14"/>
      <c r="N615" s="14"/>
      <c r="O615" s="14"/>
      <c r="P615" s="14"/>
      <c r="Q615" s="1"/>
      <c r="R615" s="1"/>
    </row>
    <row r="616" spans="1:18">
      <c r="A616" s="15"/>
      <c r="B616" s="15" t="s">
        <v>5296</v>
      </c>
      <c r="C616" s="15" t="s">
        <v>6816</v>
      </c>
      <c r="D616" s="15"/>
      <c r="E616" s="15" t="s">
        <v>7078</v>
      </c>
      <c r="F616" s="15" t="s">
        <v>2701</v>
      </c>
      <c r="G616" s="15"/>
      <c r="H616" s="14" t="s">
        <v>1872</v>
      </c>
      <c r="I616" s="15" t="s">
        <v>9860</v>
      </c>
      <c r="J616" s="15" t="s">
        <v>6200</v>
      </c>
      <c r="K616" s="14"/>
      <c r="M616" s="14"/>
      <c r="N616" s="14"/>
      <c r="O616" s="14"/>
      <c r="P616" s="14"/>
      <c r="Q616" s="1"/>
      <c r="R616" s="1"/>
    </row>
    <row r="617" spans="1:18">
      <c r="A617" s="15"/>
      <c r="B617" s="15" t="s">
        <v>5295</v>
      </c>
      <c r="C617" s="15" t="s">
        <v>6815</v>
      </c>
      <c r="D617" s="15"/>
      <c r="E617" s="15" t="s">
        <v>6375</v>
      </c>
      <c r="F617" s="15" t="s">
        <v>2644</v>
      </c>
      <c r="G617" s="15"/>
      <c r="H617" s="14" t="s">
        <v>1872</v>
      </c>
      <c r="I617" s="15" t="s">
        <v>9861</v>
      </c>
      <c r="J617" s="15" t="s">
        <v>6124</v>
      </c>
      <c r="K617" s="14"/>
      <c r="M617" s="14"/>
      <c r="N617" s="14"/>
      <c r="O617" s="14"/>
      <c r="P617" s="14"/>
      <c r="Q617" s="1"/>
      <c r="R617" s="1"/>
    </row>
    <row r="618" spans="1:18">
      <c r="A618" s="15"/>
      <c r="B618" s="15" t="s">
        <v>5298</v>
      </c>
      <c r="C618" s="15" t="s">
        <v>6817</v>
      </c>
      <c r="D618" s="15"/>
      <c r="E618" s="15" t="s">
        <v>7079</v>
      </c>
      <c r="F618" s="15" t="s">
        <v>2702</v>
      </c>
      <c r="G618" s="15"/>
      <c r="H618" s="14" t="s">
        <v>1872</v>
      </c>
      <c r="I618" s="15" t="s">
        <v>9862</v>
      </c>
      <c r="J618" s="15" t="s">
        <v>6201</v>
      </c>
      <c r="K618" s="14"/>
      <c r="M618" s="14"/>
      <c r="N618" s="14"/>
      <c r="O618" s="14"/>
      <c r="P618" s="14"/>
      <c r="Q618" s="1"/>
      <c r="R618" s="1"/>
    </row>
    <row r="619" spans="1:18">
      <c r="A619" s="15"/>
      <c r="B619" s="15" t="s">
        <v>5335</v>
      </c>
      <c r="C619" s="15" t="s">
        <v>6836</v>
      </c>
      <c r="D619" s="15"/>
      <c r="E619" s="15" t="s">
        <v>3823</v>
      </c>
      <c r="F619" s="15" t="s">
        <v>2703</v>
      </c>
      <c r="G619" s="15"/>
      <c r="H619" s="14" t="s">
        <v>1872</v>
      </c>
      <c r="I619" s="15" t="s">
        <v>9863</v>
      </c>
      <c r="J619" s="15" t="s">
        <v>6202</v>
      </c>
      <c r="K619" s="14"/>
      <c r="M619" s="14"/>
      <c r="N619" s="14"/>
      <c r="O619" s="14"/>
      <c r="P619" s="14"/>
      <c r="Q619" s="1"/>
      <c r="R619" s="1"/>
    </row>
    <row r="620" spans="1:18">
      <c r="A620" s="15"/>
      <c r="B620" s="15" t="s">
        <v>7599</v>
      </c>
      <c r="C620" s="15" t="s">
        <v>7600</v>
      </c>
      <c r="D620" s="15"/>
      <c r="E620" s="15" t="s">
        <v>7879</v>
      </c>
      <c r="F620" s="15" t="s">
        <v>7859</v>
      </c>
      <c r="G620" s="15"/>
      <c r="H620" s="14" t="s">
        <v>1872</v>
      </c>
      <c r="I620" s="15" t="s">
        <v>9864</v>
      </c>
      <c r="J620" s="15" t="s">
        <v>7858</v>
      </c>
      <c r="K620" s="14"/>
      <c r="M620" s="14"/>
      <c r="N620" s="14"/>
      <c r="O620" s="14"/>
      <c r="P620" s="14"/>
      <c r="Q620" s="1"/>
      <c r="R620" s="1"/>
    </row>
    <row r="621" spans="1:18">
      <c r="A621" s="15"/>
      <c r="B621" s="15" t="s">
        <v>5289</v>
      </c>
      <c r="C621" s="15" t="s">
        <v>6812</v>
      </c>
      <c r="D621" s="15"/>
      <c r="E621" s="15" t="s">
        <v>7076</v>
      </c>
      <c r="F621" s="15" t="s">
        <v>2704</v>
      </c>
      <c r="G621" s="15"/>
      <c r="H621" s="14" t="s">
        <v>1872</v>
      </c>
      <c r="I621" s="15" t="s">
        <v>9865</v>
      </c>
      <c r="J621" s="15" t="s">
        <v>6203</v>
      </c>
      <c r="K621" s="14"/>
      <c r="M621" s="14"/>
      <c r="N621" s="14"/>
      <c r="O621" s="14"/>
      <c r="P621" s="14"/>
      <c r="Q621" s="1"/>
      <c r="R621" s="1"/>
    </row>
    <row r="622" spans="1:18">
      <c r="A622" s="15"/>
      <c r="B622" s="15" t="s">
        <v>5288</v>
      </c>
      <c r="C622" s="15" t="s">
        <v>6811</v>
      </c>
      <c r="D622" s="15"/>
      <c r="E622" s="15" t="s">
        <v>6374</v>
      </c>
      <c r="F622" s="15" t="s">
        <v>2638</v>
      </c>
      <c r="G622" s="15"/>
      <c r="H622" s="14" t="s">
        <v>1872</v>
      </c>
      <c r="I622" s="15" t="s">
        <v>9866</v>
      </c>
      <c r="J622" s="15" t="s">
        <v>6118</v>
      </c>
      <c r="K622" s="14"/>
      <c r="M622" s="14"/>
      <c r="N622" s="14"/>
      <c r="O622" s="14"/>
      <c r="P622" s="14"/>
      <c r="Q622" s="1"/>
      <c r="R622" s="1"/>
    </row>
    <row r="623" spans="1:18">
      <c r="A623" s="15"/>
      <c r="B623" s="15" t="s">
        <v>5291</v>
      </c>
      <c r="C623" s="15" t="s">
        <v>6813</v>
      </c>
      <c r="D623" s="15"/>
      <c r="E623" s="15" t="s">
        <v>7077</v>
      </c>
      <c r="F623" s="15" t="s">
        <v>2705</v>
      </c>
      <c r="G623" s="15"/>
      <c r="H623" s="14" t="s">
        <v>1872</v>
      </c>
      <c r="I623" s="15" t="s">
        <v>9867</v>
      </c>
      <c r="J623" s="15" t="s">
        <v>6204</v>
      </c>
      <c r="K623" s="14"/>
      <c r="M623" s="14"/>
      <c r="N623" s="14"/>
      <c r="O623" s="14"/>
      <c r="P623" s="14"/>
      <c r="Q623" s="1"/>
      <c r="R623" s="1"/>
    </row>
    <row r="624" spans="1:18">
      <c r="A624" s="15"/>
      <c r="B624" s="15" t="s">
        <v>4923</v>
      </c>
      <c r="C624" s="15" t="s">
        <v>6633</v>
      </c>
      <c r="D624" s="15"/>
      <c r="E624" s="15" t="s">
        <v>5581</v>
      </c>
      <c r="F624" s="15" t="s">
        <v>2706</v>
      </c>
      <c r="G624" s="15"/>
      <c r="H624" s="14" t="s">
        <v>1872</v>
      </c>
      <c r="I624" s="15" t="s">
        <v>9868</v>
      </c>
      <c r="J624" s="15" t="s">
        <v>6205</v>
      </c>
      <c r="K624" s="14"/>
      <c r="M624" s="14"/>
      <c r="N624" s="14"/>
      <c r="O624" s="14"/>
      <c r="P624" s="14"/>
      <c r="Q624" s="1"/>
      <c r="R624" s="1"/>
    </row>
    <row r="625" spans="1:18">
      <c r="A625" s="15"/>
      <c r="B625" s="15" t="s">
        <v>4924</v>
      </c>
      <c r="C625" s="15" t="s">
        <v>6606</v>
      </c>
      <c r="D625" s="15"/>
      <c r="E625" s="15" t="s">
        <v>6976</v>
      </c>
      <c r="F625" s="15" t="s">
        <v>2356</v>
      </c>
      <c r="G625" s="15"/>
      <c r="H625" s="14" t="s">
        <v>1872</v>
      </c>
      <c r="I625" s="15" t="s">
        <v>9869</v>
      </c>
      <c r="J625" s="15" t="s">
        <v>5741</v>
      </c>
      <c r="K625" s="14"/>
      <c r="M625" s="14"/>
      <c r="N625" s="14"/>
      <c r="O625" s="14"/>
      <c r="P625" s="14"/>
      <c r="Q625" s="1"/>
      <c r="R625" s="1"/>
    </row>
    <row r="626" spans="1:18">
      <c r="A626" s="15"/>
      <c r="B626" s="15" t="s">
        <v>4872</v>
      </c>
      <c r="C626" s="15" t="s">
        <v>6606</v>
      </c>
      <c r="D626" s="15"/>
      <c r="E626" s="15" t="s">
        <v>6976</v>
      </c>
      <c r="F626" s="15" t="s">
        <v>2356</v>
      </c>
      <c r="G626" s="15"/>
      <c r="H626" s="14" t="s">
        <v>965</v>
      </c>
      <c r="I626" s="15" t="s">
        <v>9870</v>
      </c>
      <c r="J626" s="15" t="s">
        <v>5741</v>
      </c>
      <c r="K626" s="14"/>
      <c r="M626" s="14"/>
      <c r="N626" s="14"/>
      <c r="O626" s="14"/>
      <c r="P626" s="14"/>
    </row>
    <row r="627" spans="1:18">
      <c r="A627" s="15"/>
      <c r="B627" s="15" t="s">
        <v>4871</v>
      </c>
      <c r="C627" s="15" t="s">
        <v>6484</v>
      </c>
      <c r="D627" s="15"/>
      <c r="E627" s="15" t="s">
        <v>3662</v>
      </c>
      <c r="F627" s="15" t="s">
        <v>2329</v>
      </c>
      <c r="G627" s="15" t="s">
        <v>11132</v>
      </c>
      <c r="H627" s="14" t="s">
        <v>965</v>
      </c>
      <c r="I627" s="15" t="s">
        <v>9871</v>
      </c>
      <c r="J627" s="15" t="s">
        <v>5701</v>
      </c>
      <c r="K627" s="14"/>
      <c r="M627" s="14"/>
      <c r="N627" s="14"/>
      <c r="O627" s="14"/>
      <c r="P627" s="14"/>
      <c r="Q627" s="1"/>
      <c r="R627" s="1"/>
    </row>
    <row r="628" spans="1:18">
      <c r="A628" s="15"/>
      <c r="B628" s="15" t="s">
        <v>5433</v>
      </c>
      <c r="C628" s="15" t="s">
        <v>6884</v>
      </c>
      <c r="D628" s="15"/>
      <c r="E628" s="15" t="s">
        <v>6397</v>
      </c>
      <c r="F628" s="15" t="s">
        <v>2737</v>
      </c>
      <c r="G628" s="15"/>
      <c r="H628" s="14" t="s">
        <v>1872</v>
      </c>
      <c r="I628" s="15" t="s">
        <v>9872</v>
      </c>
      <c r="J628" s="15" t="s">
        <v>6275</v>
      </c>
      <c r="K628" s="14"/>
      <c r="M628" s="14"/>
      <c r="N628" s="14"/>
      <c r="O628" s="14"/>
      <c r="P628" s="14"/>
      <c r="Q628" s="1"/>
      <c r="R628" s="1"/>
    </row>
    <row r="629" spans="1:18">
      <c r="A629" s="15"/>
      <c r="B629" s="15" t="s">
        <v>5435</v>
      </c>
      <c r="C629" s="15" t="s">
        <v>6885</v>
      </c>
      <c r="D629" s="15"/>
      <c r="E629" s="15" t="s">
        <v>6398</v>
      </c>
      <c r="F629" s="15" t="s">
        <v>2738</v>
      </c>
      <c r="G629" s="15"/>
      <c r="H629" s="14" t="s">
        <v>1872</v>
      </c>
      <c r="I629" s="15" t="s">
        <v>9873</v>
      </c>
      <c r="J629" s="15" t="s">
        <v>6276</v>
      </c>
      <c r="K629" s="14"/>
      <c r="M629" s="14"/>
      <c r="N629" s="14"/>
      <c r="O629" s="14"/>
      <c r="P629" s="14"/>
      <c r="Q629" s="1"/>
      <c r="R629" s="1"/>
    </row>
    <row r="630" spans="1:18">
      <c r="A630" s="15"/>
      <c r="B630" s="15" t="s">
        <v>5437</v>
      </c>
      <c r="C630" s="15" t="s">
        <v>6886</v>
      </c>
      <c r="D630" s="15"/>
      <c r="E630" s="15" t="s">
        <v>6399</v>
      </c>
      <c r="F630" s="15" t="s">
        <v>3461</v>
      </c>
      <c r="G630" s="15"/>
      <c r="H630" s="14" t="s">
        <v>1872</v>
      </c>
      <c r="I630" s="15" t="s">
        <v>9874</v>
      </c>
      <c r="J630" s="15" t="s">
        <v>6277</v>
      </c>
      <c r="K630" s="14"/>
      <c r="M630" s="14"/>
      <c r="N630" s="14"/>
      <c r="O630" s="14"/>
      <c r="P630" s="14"/>
      <c r="Q630" s="1"/>
      <c r="R630" s="1"/>
    </row>
    <row r="631" spans="1:18">
      <c r="A631" s="15"/>
      <c r="B631" s="15" t="s">
        <v>5439</v>
      </c>
      <c r="C631" s="15" t="s">
        <v>6887</v>
      </c>
      <c r="D631" s="15"/>
      <c r="E631" s="15" t="s">
        <v>6400</v>
      </c>
      <c r="F631" s="15" t="s">
        <v>3477</v>
      </c>
      <c r="G631" s="15"/>
      <c r="H631" s="14" t="s">
        <v>1872</v>
      </c>
      <c r="I631" s="15" t="s">
        <v>9875</v>
      </c>
      <c r="J631" s="15" t="s">
        <v>6081</v>
      </c>
      <c r="K631" s="14"/>
      <c r="M631" s="14"/>
      <c r="N631" s="14"/>
      <c r="O631" s="14"/>
      <c r="P631" s="14"/>
      <c r="Q631" s="1"/>
      <c r="R631" s="1"/>
    </row>
    <row r="632" spans="1:18">
      <c r="A632" s="15"/>
      <c r="B632" s="15" t="s">
        <v>5449</v>
      </c>
      <c r="C632" s="15" t="s">
        <v>6893</v>
      </c>
      <c r="D632" s="15"/>
      <c r="E632" s="15" t="s">
        <v>3840</v>
      </c>
      <c r="F632" s="15" t="s">
        <v>3465</v>
      </c>
      <c r="G632" s="15" t="s">
        <v>11155</v>
      </c>
      <c r="H632" s="14" t="s">
        <v>1872</v>
      </c>
      <c r="I632" s="15" t="s">
        <v>9876</v>
      </c>
      <c r="J632" s="15" t="s">
        <v>5956</v>
      </c>
      <c r="K632" s="14"/>
      <c r="M632" s="14"/>
      <c r="N632" s="14"/>
      <c r="O632" s="14"/>
      <c r="P632" s="14"/>
      <c r="Q632" s="1"/>
      <c r="R632" s="1"/>
    </row>
    <row r="633" spans="1:18">
      <c r="A633" s="15"/>
      <c r="B633" s="15" t="s">
        <v>4904</v>
      </c>
      <c r="C633" s="15" t="s">
        <v>6628</v>
      </c>
      <c r="D633" s="15"/>
      <c r="E633" s="15" t="s">
        <v>6308</v>
      </c>
      <c r="F633" s="15" t="s">
        <v>2323</v>
      </c>
      <c r="G633" s="15"/>
      <c r="H633" s="14" t="s">
        <v>965</v>
      </c>
      <c r="I633" s="15" t="s">
        <v>9877</v>
      </c>
      <c r="J633" s="15" t="s">
        <v>5730</v>
      </c>
      <c r="K633" s="14"/>
      <c r="M633" s="14"/>
      <c r="N633" s="14"/>
      <c r="O633" s="14"/>
      <c r="P633" s="14"/>
      <c r="Q633" s="1"/>
      <c r="R633" s="1"/>
    </row>
    <row r="634" spans="1:18">
      <c r="A634" s="15"/>
      <c r="B634" s="15" t="s">
        <v>4905</v>
      </c>
      <c r="C634" s="15" t="s">
        <v>2077</v>
      </c>
      <c r="D634" s="15"/>
      <c r="E634" s="15" t="s">
        <v>3674</v>
      </c>
      <c r="F634" s="15" t="s">
        <v>2615</v>
      </c>
      <c r="G634" s="15"/>
      <c r="H634" s="14" t="s">
        <v>965</v>
      </c>
      <c r="I634" s="15" t="s">
        <v>9878</v>
      </c>
      <c r="J634" s="15" t="s">
        <v>6074</v>
      </c>
      <c r="K634" s="14"/>
      <c r="M634" s="14"/>
      <c r="N634" s="14"/>
      <c r="O634" s="14"/>
      <c r="P634" s="14"/>
      <c r="Q634" s="1"/>
      <c r="R634" s="1"/>
    </row>
    <row r="635" spans="1:18">
      <c r="A635" s="15"/>
      <c r="B635" s="15" t="s">
        <v>4909</v>
      </c>
      <c r="C635" s="15" t="s">
        <v>2078</v>
      </c>
      <c r="D635" s="15"/>
      <c r="E635" s="15" t="s">
        <v>3675</v>
      </c>
      <c r="F635" s="15" t="s">
        <v>2511</v>
      </c>
      <c r="G635" s="15"/>
      <c r="H635" s="14" t="s">
        <v>965</v>
      </c>
      <c r="I635" s="15" t="s">
        <v>9879</v>
      </c>
      <c r="J635" s="15" t="s">
        <v>5932</v>
      </c>
      <c r="K635" s="14"/>
      <c r="M635" s="14"/>
      <c r="N635" s="14"/>
      <c r="O635" s="14"/>
      <c r="P635" s="14"/>
      <c r="Q635" s="1"/>
      <c r="R635" s="1"/>
    </row>
    <row r="636" spans="1:18">
      <c r="A636" s="15"/>
      <c r="B636" s="15" t="s">
        <v>5245</v>
      </c>
      <c r="C636" s="15" t="s">
        <v>6788</v>
      </c>
      <c r="D636" s="15"/>
      <c r="E636" s="15" t="s">
        <v>6360</v>
      </c>
      <c r="F636" s="15" t="s">
        <v>2687</v>
      </c>
      <c r="G636" s="15"/>
      <c r="H636" s="14" t="s">
        <v>965</v>
      </c>
      <c r="I636" s="15" t="s">
        <v>9880</v>
      </c>
      <c r="J636" s="15" t="s">
        <v>6185</v>
      </c>
      <c r="K636" s="14"/>
      <c r="M636" s="14"/>
      <c r="N636" s="14"/>
      <c r="O636" s="14"/>
      <c r="P636" s="14"/>
      <c r="Q636" s="1"/>
      <c r="R636" s="1"/>
    </row>
    <row r="637" spans="1:18">
      <c r="A637" s="15"/>
      <c r="B637" s="15" t="s">
        <v>5257</v>
      </c>
      <c r="C637" s="15" t="s">
        <v>6796</v>
      </c>
      <c r="D637" s="15"/>
      <c r="E637" s="15" t="s">
        <v>6366</v>
      </c>
      <c r="F637" s="15" t="s">
        <v>2635</v>
      </c>
      <c r="G637" s="15"/>
      <c r="H637" s="14" t="s">
        <v>965</v>
      </c>
      <c r="I637" s="15" t="s">
        <v>9881</v>
      </c>
      <c r="J637" s="15" t="s">
        <v>6115</v>
      </c>
      <c r="K637" s="14"/>
      <c r="M637" s="14"/>
      <c r="N637" s="14"/>
      <c r="O637" s="14"/>
      <c r="P637" s="14"/>
      <c r="Q637" s="1"/>
      <c r="R637" s="1"/>
    </row>
    <row r="638" spans="1:18">
      <c r="A638" s="15"/>
      <c r="B638" s="15" t="s">
        <v>5258</v>
      </c>
      <c r="C638" s="15" t="s">
        <v>2079</v>
      </c>
      <c r="D638" s="15"/>
      <c r="E638" s="15" t="s">
        <v>6367</v>
      </c>
      <c r="F638" s="15" t="s">
        <v>2621</v>
      </c>
      <c r="G638" s="15"/>
      <c r="H638" s="14" t="s">
        <v>965</v>
      </c>
      <c r="I638" s="15" t="s">
        <v>9882</v>
      </c>
      <c r="J638" s="15" t="s">
        <v>6090</v>
      </c>
      <c r="K638" s="14"/>
      <c r="M638" s="14"/>
      <c r="N638" s="14"/>
      <c r="O638" s="14"/>
      <c r="P638" s="14"/>
      <c r="Q638" s="1"/>
      <c r="R638" s="1"/>
    </row>
    <row r="639" spans="1:18">
      <c r="A639" s="15"/>
      <c r="B639" s="15" t="s">
        <v>5261</v>
      </c>
      <c r="C639" s="15" t="s">
        <v>6797</v>
      </c>
      <c r="D639" s="15"/>
      <c r="E639" s="15" t="s">
        <v>7069</v>
      </c>
      <c r="F639" s="15" t="s">
        <v>2688</v>
      </c>
      <c r="G639" s="15"/>
      <c r="H639" s="14" t="s">
        <v>965</v>
      </c>
      <c r="I639" s="15" t="s">
        <v>9883</v>
      </c>
      <c r="J639" s="15" t="s">
        <v>6186</v>
      </c>
      <c r="K639" s="14"/>
      <c r="M639" s="14"/>
      <c r="N639" s="14"/>
      <c r="O639" s="14"/>
      <c r="P639" s="14"/>
      <c r="Q639" s="1"/>
      <c r="R639" s="1"/>
    </row>
    <row r="640" spans="1:18">
      <c r="A640" s="15"/>
      <c r="B640" s="15" t="s">
        <v>5318</v>
      </c>
      <c r="C640" s="15" t="s">
        <v>6828</v>
      </c>
      <c r="D640" s="15"/>
      <c r="E640" s="15" t="s">
        <v>7086</v>
      </c>
      <c r="F640" s="15" t="s">
        <v>2689</v>
      </c>
      <c r="G640" s="15"/>
      <c r="H640" s="14" t="s">
        <v>965</v>
      </c>
      <c r="I640" s="15" t="s">
        <v>9884</v>
      </c>
      <c r="J640" s="15" t="s">
        <v>6187</v>
      </c>
      <c r="K640" s="14"/>
      <c r="M640" s="14"/>
      <c r="N640" s="14"/>
      <c r="O640" s="14"/>
      <c r="P640" s="14"/>
      <c r="Q640" s="1"/>
      <c r="R640" s="1"/>
    </row>
    <row r="641" spans="1:18">
      <c r="A641" s="15"/>
      <c r="B641" s="15" t="s">
        <v>5320</v>
      </c>
      <c r="C641" s="15" t="s">
        <v>6829</v>
      </c>
      <c r="D641" s="15"/>
      <c r="E641" s="15" t="s">
        <v>7087</v>
      </c>
      <c r="F641" s="15" t="s">
        <v>2690</v>
      </c>
      <c r="G641" s="15"/>
      <c r="H641" s="14" t="s">
        <v>965</v>
      </c>
      <c r="I641" s="15" t="s">
        <v>9885</v>
      </c>
      <c r="J641" s="15" t="s">
        <v>6188</v>
      </c>
      <c r="K641" s="14"/>
      <c r="M641" s="14"/>
      <c r="N641" s="14"/>
      <c r="O641" s="14"/>
      <c r="P641" s="14"/>
      <c r="Q641" s="1"/>
      <c r="R641" s="1"/>
    </row>
    <row r="642" spans="1:18">
      <c r="A642" s="15"/>
      <c r="B642" s="15" t="s">
        <v>5322</v>
      </c>
      <c r="C642" s="15" t="s">
        <v>6830</v>
      </c>
      <c r="D642" s="15"/>
      <c r="E642" s="15" t="s">
        <v>7088</v>
      </c>
      <c r="F642" s="15" t="s">
        <v>2691</v>
      </c>
      <c r="G642" s="15"/>
      <c r="H642" s="14" t="s">
        <v>965</v>
      </c>
      <c r="I642" s="15" t="s">
        <v>9886</v>
      </c>
      <c r="J642" s="15" t="s">
        <v>6189</v>
      </c>
      <c r="K642" s="14"/>
      <c r="M642" s="14"/>
      <c r="N642" s="14"/>
      <c r="O642" s="14"/>
      <c r="P642" s="14"/>
      <c r="Q642" s="1"/>
      <c r="R642" s="1"/>
    </row>
    <row r="643" spans="1:18">
      <c r="A643" s="15"/>
      <c r="B643" s="15" t="s">
        <v>5324</v>
      </c>
      <c r="C643" s="15" t="s">
        <v>6831</v>
      </c>
      <c r="D643" s="15"/>
      <c r="E643" s="15" t="s">
        <v>7089</v>
      </c>
      <c r="F643" s="15" t="s">
        <v>2692</v>
      </c>
      <c r="G643" s="15"/>
      <c r="H643" s="14" t="s">
        <v>965</v>
      </c>
      <c r="I643" s="15" t="s">
        <v>9887</v>
      </c>
      <c r="J643" s="15" t="s">
        <v>6190</v>
      </c>
      <c r="K643" s="14"/>
      <c r="M643" s="14"/>
      <c r="N643" s="14"/>
      <c r="O643" s="14"/>
      <c r="P643" s="14"/>
      <c r="Q643" s="1"/>
      <c r="R643" s="1"/>
    </row>
    <row r="644" spans="1:18">
      <c r="A644" s="15"/>
      <c r="B644" s="15" t="s">
        <v>5281</v>
      </c>
      <c r="C644" s="15" t="s">
        <v>6809</v>
      </c>
      <c r="D644" s="15"/>
      <c r="E644" s="15" t="s">
        <v>7074</v>
      </c>
      <c r="F644" s="15" t="s">
        <v>2693</v>
      </c>
      <c r="G644" s="15"/>
      <c r="H644" s="14" t="s">
        <v>965</v>
      </c>
      <c r="I644" s="15" t="s">
        <v>9888</v>
      </c>
      <c r="J644" s="15" t="s">
        <v>6191</v>
      </c>
      <c r="K644" s="14"/>
      <c r="M644" s="14"/>
      <c r="N644" s="14"/>
      <c r="O644" s="14"/>
      <c r="P644" s="14"/>
      <c r="Q644" s="1"/>
      <c r="R644" s="1"/>
    </row>
    <row r="645" spans="1:18">
      <c r="A645" s="15"/>
      <c r="B645" s="15" t="s">
        <v>5280</v>
      </c>
      <c r="C645" s="15" t="s">
        <v>6808</v>
      </c>
      <c r="D645" s="15"/>
      <c r="E645" s="15" t="s">
        <v>6373</v>
      </c>
      <c r="F645" s="15" t="s">
        <v>2637</v>
      </c>
      <c r="G645" s="15"/>
      <c r="H645" s="14" t="s">
        <v>965</v>
      </c>
      <c r="I645" s="15" t="s">
        <v>9889</v>
      </c>
      <c r="J645" s="15" t="s">
        <v>6117</v>
      </c>
      <c r="K645" s="14"/>
      <c r="M645" s="14"/>
      <c r="N645" s="14"/>
      <c r="O645" s="14"/>
      <c r="P645" s="14"/>
      <c r="Q645" s="1"/>
      <c r="R645" s="1"/>
    </row>
    <row r="646" spans="1:18">
      <c r="A646" s="15"/>
      <c r="B646" s="15" t="s">
        <v>5284</v>
      </c>
      <c r="C646" s="15" t="s">
        <v>6810</v>
      </c>
      <c r="D646" s="15"/>
      <c r="E646" s="15" t="s">
        <v>7075</v>
      </c>
      <c r="F646" s="15" t="s">
        <v>2694</v>
      </c>
      <c r="G646" s="15"/>
      <c r="H646" s="14" t="s">
        <v>965</v>
      </c>
      <c r="I646" s="15" t="s">
        <v>9890</v>
      </c>
      <c r="J646" s="15" t="s">
        <v>6192</v>
      </c>
      <c r="K646" s="14"/>
      <c r="M646" s="14"/>
      <c r="N646" s="14"/>
      <c r="O646" s="14"/>
      <c r="P646" s="14"/>
      <c r="Q646" s="1"/>
      <c r="R646" s="1"/>
    </row>
    <row r="647" spans="1:18">
      <c r="A647" s="15"/>
      <c r="B647" s="15" t="s">
        <v>5326</v>
      </c>
      <c r="C647" s="15" t="s">
        <v>6832</v>
      </c>
      <c r="D647" s="15"/>
      <c r="E647" s="15" t="s">
        <v>7090</v>
      </c>
      <c r="F647" s="15" t="s">
        <v>2695</v>
      </c>
      <c r="G647" s="15"/>
      <c r="H647" s="14" t="s">
        <v>965</v>
      </c>
      <c r="I647" s="15" t="s">
        <v>9891</v>
      </c>
      <c r="J647" s="15" t="s">
        <v>6193</v>
      </c>
      <c r="K647" s="14"/>
      <c r="M647" s="14"/>
      <c r="N647" s="14"/>
      <c r="O647" s="14"/>
      <c r="P647" s="14"/>
      <c r="Q647" s="1"/>
      <c r="R647" s="1"/>
    </row>
    <row r="648" spans="1:18">
      <c r="A648" s="15"/>
      <c r="B648" s="15" t="s">
        <v>5275</v>
      </c>
      <c r="C648" s="15" t="s">
        <v>6806</v>
      </c>
      <c r="D648" s="15"/>
      <c r="E648" s="15" t="s">
        <v>7072</v>
      </c>
      <c r="F648" s="15" t="s">
        <v>2696</v>
      </c>
      <c r="G648" s="15"/>
      <c r="H648" s="14" t="s">
        <v>965</v>
      </c>
      <c r="I648" s="15" t="s">
        <v>9892</v>
      </c>
      <c r="J648" s="15" t="s">
        <v>6194</v>
      </c>
      <c r="K648" s="14"/>
      <c r="M648" s="14"/>
      <c r="N648" s="14"/>
      <c r="O648" s="14"/>
      <c r="P648" s="14"/>
      <c r="Q648" s="1"/>
      <c r="R648" s="1"/>
    </row>
    <row r="649" spans="1:18">
      <c r="A649" s="15"/>
      <c r="B649" s="15" t="s">
        <v>5274</v>
      </c>
      <c r="C649" s="15" t="s">
        <v>6805</v>
      </c>
      <c r="D649" s="15"/>
      <c r="E649" s="15" t="s">
        <v>6372</v>
      </c>
      <c r="F649" s="15" t="s">
        <v>2636</v>
      </c>
      <c r="G649" s="15"/>
      <c r="H649" s="14" t="s">
        <v>965</v>
      </c>
      <c r="I649" s="15" t="s">
        <v>9893</v>
      </c>
      <c r="J649" s="15" t="s">
        <v>6116</v>
      </c>
      <c r="K649" s="14"/>
      <c r="M649" s="14"/>
      <c r="N649" s="14"/>
      <c r="O649" s="14"/>
      <c r="P649" s="14"/>
      <c r="Q649" s="1"/>
      <c r="R649" s="1"/>
    </row>
    <row r="650" spans="1:18">
      <c r="A650" s="15"/>
      <c r="B650" s="15" t="s">
        <v>5278</v>
      </c>
      <c r="C650" s="15" t="s">
        <v>6807</v>
      </c>
      <c r="D650" s="15"/>
      <c r="E650" s="15" t="s">
        <v>7073</v>
      </c>
      <c r="F650" s="15" t="s">
        <v>2618</v>
      </c>
      <c r="G650" s="15"/>
      <c r="H650" s="14" t="s">
        <v>965</v>
      </c>
      <c r="I650" s="15" t="s">
        <v>9894</v>
      </c>
      <c r="J650" s="15" t="s">
        <v>6195</v>
      </c>
      <c r="K650" s="14"/>
      <c r="M650" s="14"/>
      <c r="N650" s="14"/>
      <c r="O650" s="14"/>
      <c r="P650" s="14"/>
      <c r="Q650" s="1"/>
      <c r="R650" s="1"/>
    </row>
    <row r="651" spans="1:18">
      <c r="A651" s="15"/>
      <c r="B651" s="15" t="s">
        <v>5328</v>
      </c>
      <c r="C651" s="15" t="s">
        <v>6833</v>
      </c>
      <c r="D651" s="15"/>
      <c r="E651" s="15" t="s">
        <v>7091</v>
      </c>
      <c r="F651" s="15" t="s">
        <v>2697</v>
      </c>
      <c r="G651" s="15"/>
      <c r="H651" s="14" t="s">
        <v>965</v>
      </c>
      <c r="I651" s="15" t="s">
        <v>9895</v>
      </c>
      <c r="J651" s="15" t="s">
        <v>6196</v>
      </c>
      <c r="K651" s="14"/>
      <c r="M651" s="14"/>
      <c r="N651" s="14"/>
      <c r="O651" s="14"/>
      <c r="P651" s="14"/>
      <c r="Q651" s="1"/>
      <c r="R651" s="1"/>
    </row>
    <row r="652" spans="1:18">
      <c r="A652" s="15"/>
      <c r="B652" s="15" t="s">
        <v>5330</v>
      </c>
      <c r="C652" s="15" t="s">
        <v>6834</v>
      </c>
      <c r="D652" s="15"/>
      <c r="E652" s="15" t="s">
        <v>7092</v>
      </c>
      <c r="F652" s="15" t="s">
        <v>2698</v>
      </c>
      <c r="G652" s="15"/>
      <c r="H652" s="14" t="s">
        <v>965</v>
      </c>
      <c r="I652" s="15" t="s">
        <v>9896</v>
      </c>
      <c r="J652" s="15" t="s">
        <v>6197</v>
      </c>
      <c r="K652" s="14"/>
      <c r="M652" s="14"/>
      <c r="N652" s="14"/>
      <c r="O652" s="14"/>
      <c r="P652" s="14"/>
      <c r="Q652" s="1"/>
      <c r="R652" s="1"/>
    </row>
    <row r="653" spans="1:18">
      <c r="A653" s="15"/>
      <c r="B653" s="15" t="s">
        <v>5332</v>
      </c>
      <c r="C653" s="15" t="s">
        <v>6835</v>
      </c>
      <c r="D653" s="15"/>
      <c r="E653" s="15" t="s">
        <v>7093</v>
      </c>
      <c r="F653" s="15" t="s">
        <v>2699</v>
      </c>
      <c r="G653" s="15"/>
      <c r="H653" s="14" t="s">
        <v>965</v>
      </c>
      <c r="I653" s="15" t="s">
        <v>9897</v>
      </c>
      <c r="J653" s="15" t="s">
        <v>6198</v>
      </c>
      <c r="K653" s="14"/>
      <c r="M653" s="14"/>
      <c r="N653" s="14"/>
      <c r="O653" s="14"/>
      <c r="P653" s="14"/>
      <c r="Q653" s="1"/>
      <c r="R653" s="1"/>
    </row>
    <row r="654" spans="1:18">
      <c r="A654" s="15"/>
      <c r="B654" s="15" t="s">
        <v>5302</v>
      </c>
      <c r="C654" s="15" t="s">
        <v>6821</v>
      </c>
      <c r="D654" s="15"/>
      <c r="E654" s="15" t="s">
        <v>7081</v>
      </c>
      <c r="F654" s="15" t="s">
        <v>2700</v>
      </c>
      <c r="G654" s="15"/>
      <c r="H654" s="14" t="s">
        <v>965</v>
      </c>
      <c r="I654" s="15" t="s">
        <v>9898</v>
      </c>
      <c r="J654" s="15" t="s">
        <v>6199</v>
      </c>
      <c r="K654" s="14"/>
      <c r="M654" s="14"/>
      <c r="N654" s="14"/>
      <c r="O654" s="14"/>
      <c r="P654" s="14"/>
      <c r="Q654" s="1"/>
      <c r="R654" s="1"/>
    </row>
    <row r="655" spans="1:18">
      <c r="A655" s="15"/>
      <c r="B655" s="15" t="s">
        <v>5224</v>
      </c>
      <c r="C655" s="15" t="s">
        <v>6774</v>
      </c>
      <c r="D655" s="15"/>
      <c r="E655" s="15" t="s">
        <v>3794</v>
      </c>
      <c r="F655" s="15" t="s">
        <v>2655</v>
      </c>
      <c r="G655" s="15"/>
      <c r="H655" s="14" t="s">
        <v>965</v>
      </c>
      <c r="I655" s="15" t="s">
        <v>9899</v>
      </c>
      <c r="J655" s="15" t="s">
        <v>6143</v>
      </c>
      <c r="K655" s="14"/>
      <c r="M655" s="14"/>
      <c r="N655" s="14"/>
      <c r="O655" s="14"/>
      <c r="P655" s="14"/>
      <c r="Q655" s="1"/>
      <c r="R655" s="1"/>
    </row>
    <row r="656" spans="1:18">
      <c r="A656" s="15"/>
      <c r="B656" s="15" t="s">
        <v>5225</v>
      </c>
      <c r="C656" s="15" t="s">
        <v>6775</v>
      </c>
      <c r="D656" s="15"/>
      <c r="E656" s="15" t="s">
        <v>7066</v>
      </c>
      <c r="F656" s="15" t="s">
        <v>3472</v>
      </c>
      <c r="G656" s="15"/>
      <c r="H656" s="14" t="s">
        <v>965</v>
      </c>
      <c r="I656" s="15" t="s">
        <v>9900</v>
      </c>
      <c r="J656" s="15" t="s">
        <v>6014</v>
      </c>
      <c r="K656" s="14"/>
      <c r="M656" s="14"/>
      <c r="N656" s="14"/>
      <c r="O656" s="14"/>
      <c r="P656" s="14"/>
      <c r="Q656" s="1"/>
      <c r="R656" s="1"/>
    </row>
    <row r="657" spans="1:18">
      <c r="A657" s="15"/>
      <c r="B657" s="15" t="s">
        <v>5294</v>
      </c>
      <c r="C657" s="15" t="s">
        <v>6816</v>
      </c>
      <c r="D657" s="15"/>
      <c r="E657" s="15" t="s">
        <v>7078</v>
      </c>
      <c r="F657" s="15" t="s">
        <v>2701</v>
      </c>
      <c r="G657" s="15"/>
      <c r="H657" s="14" t="s">
        <v>965</v>
      </c>
      <c r="I657" s="15" t="s">
        <v>9901</v>
      </c>
      <c r="J657" s="15" t="s">
        <v>6200</v>
      </c>
      <c r="K657" s="14"/>
      <c r="M657" s="14"/>
      <c r="N657" s="14"/>
      <c r="O657" s="14"/>
      <c r="P657" s="14"/>
      <c r="Q657" s="1"/>
      <c r="R657" s="1"/>
    </row>
    <row r="658" spans="1:18">
      <c r="A658" s="15"/>
      <c r="B658" s="15" t="s">
        <v>5293</v>
      </c>
      <c r="C658" s="15" t="s">
        <v>6815</v>
      </c>
      <c r="D658" s="15"/>
      <c r="E658" s="15" t="s">
        <v>6375</v>
      </c>
      <c r="F658" s="15" t="s">
        <v>2644</v>
      </c>
      <c r="G658" s="15"/>
      <c r="H658" s="14" t="s">
        <v>965</v>
      </c>
      <c r="I658" s="15" t="s">
        <v>11219</v>
      </c>
      <c r="J658" s="15" t="s">
        <v>6124</v>
      </c>
      <c r="K658" s="14"/>
      <c r="M658" s="14"/>
      <c r="N658" s="14"/>
      <c r="O658" s="14"/>
      <c r="P658" s="14"/>
      <c r="Q658" s="1"/>
      <c r="R658" s="1"/>
    </row>
    <row r="659" spans="1:18">
      <c r="A659" s="15"/>
      <c r="B659" s="15" t="s">
        <v>5297</v>
      </c>
      <c r="C659" s="15" t="s">
        <v>6817</v>
      </c>
      <c r="D659" s="15"/>
      <c r="E659" s="15" t="s">
        <v>7079</v>
      </c>
      <c r="F659" s="15" t="s">
        <v>2702</v>
      </c>
      <c r="G659" s="15"/>
      <c r="H659" s="14" t="s">
        <v>965</v>
      </c>
      <c r="I659" s="15" t="s">
        <v>9902</v>
      </c>
      <c r="J659" s="15" t="s">
        <v>6201</v>
      </c>
      <c r="K659" s="14"/>
      <c r="M659" s="14"/>
      <c r="N659" s="14"/>
      <c r="O659" s="14"/>
      <c r="P659" s="14"/>
      <c r="Q659" s="1"/>
      <c r="R659" s="1"/>
    </row>
    <row r="660" spans="1:18">
      <c r="A660" s="15"/>
      <c r="B660" s="15" t="s">
        <v>5334</v>
      </c>
      <c r="C660" s="15" t="s">
        <v>6836</v>
      </c>
      <c r="D660" s="15"/>
      <c r="E660" s="15" t="s">
        <v>3823</v>
      </c>
      <c r="F660" s="15" t="s">
        <v>2703</v>
      </c>
      <c r="G660" s="15"/>
      <c r="H660" s="14" t="s">
        <v>965</v>
      </c>
      <c r="I660" s="15" t="s">
        <v>9903</v>
      </c>
      <c r="J660" s="15" t="s">
        <v>6202</v>
      </c>
      <c r="K660" s="14"/>
      <c r="M660" s="14"/>
      <c r="N660" s="14"/>
      <c r="O660" s="14"/>
      <c r="P660" s="14"/>
      <c r="Q660" s="1"/>
      <c r="R660" s="1"/>
    </row>
    <row r="661" spans="1:18">
      <c r="A661" s="15"/>
      <c r="B661" s="15" t="s">
        <v>7610</v>
      </c>
      <c r="C661" s="15" t="s">
        <v>7600</v>
      </c>
      <c r="D661" s="15"/>
      <c r="E661" s="15" t="s">
        <v>7879</v>
      </c>
      <c r="F661" s="15" t="s">
        <v>7859</v>
      </c>
      <c r="G661" s="15"/>
      <c r="H661" s="14" t="s">
        <v>965</v>
      </c>
      <c r="I661" s="15" t="s">
        <v>9904</v>
      </c>
      <c r="J661" s="15" t="s">
        <v>7858</v>
      </c>
      <c r="K661" s="14"/>
      <c r="M661" s="14"/>
      <c r="N661" s="14"/>
      <c r="O661" s="14"/>
      <c r="P661" s="14"/>
      <c r="Q661" s="1"/>
      <c r="R661" s="1"/>
    </row>
    <row r="662" spans="1:18">
      <c r="A662" s="15"/>
      <c r="B662" s="15" t="s">
        <v>5287</v>
      </c>
      <c r="C662" s="15" t="s">
        <v>6812</v>
      </c>
      <c r="D662" s="15"/>
      <c r="E662" s="15" t="s">
        <v>7076</v>
      </c>
      <c r="F662" s="15" t="s">
        <v>2704</v>
      </c>
      <c r="G662" s="15"/>
      <c r="H662" s="14" t="s">
        <v>965</v>
      </c>
      <c r="I662" s="15" t="s">
        <v>9905</v>
      </c>
      <c r="J662" s="15" t="s">
        <v>6203</v>
      </c>
      <c r="K662" s="14"/>
      <c r="M662" s="14"/>
      <c r="N662" s="14"/>
      <c r="O662" s="14"/>
      <c r="P662" s="14"/>
      <c r="Q662" s="1"/>
      <c r="R662" s="1"/>
    </row>
    <row r="663" spans="1:18">
      <c r="A663" s="15"/>
      <c r="B663" s="15" t="s">
        <v>5286</v>
      </c>
      <c r="C663" s="15" t="s">
        <v>6811</v>
      </c>
      <c r="D663" s="15"/>
      <c r="E663" s="15" t="s">
        <v>6374</v>
      </c>
      <c r="F663" s="15" t="s">
        <v>2638</v>
      </c>
      <c r="G663" s="15"/>
      <c r="H663" s="14" t="s">
        <v>965</v>
      </c>
      <c r="I663" s="15" t="s">
        <v>9906</v>
      </c>
      <c r="J663" s="15" t="s">
        <v>6118</v>
      </c>
      <c r="K663" s="14"/>
      <c r="M663" s="14"/>
      <c r="N663" s="14"/>
      <c r="O663" s="14"/>
      <c r="P663" s="14"/>
      <c r="Q663" s="1"/>
      <c r="R663" s="1"/>
    </row>
    <row r="664" spans="1:18">
      <c r="A664" s="15"/>
      <c r="B664" s="15" t="s">
        <v>5290</v>
      </c>
      <c r="C664" s="15" t="s">
        <v>6813</v>
      </c>
      <c r="D664" s="15"/>
      <c r="E664" s="15" t="s">
        <v>7077</v>
      </c>
      <c r="F664" s="15" t="s">
        <v>2705</v>
      </c>
      <c r="G664" s="15"/>
      <c r="H664" s="14" t="s">
        <v>965</v>
      </c>
      <c r="I664" s="15" t="s">
        <v>9907</v>
      </c>
      <c r="J664" s="15" t="s">
        <v>6204</v>
      </c>
      <c r="K664" s="14"/>
      <c r="M664" s="14"/>
      <c r="N664" s="14"/>
      <c r="O664" s="14"/>
      <c r="P664" s="14"/>
      <c r="Q664" s="1"/>
      <c r="R664" s="1"/>
    </row>
    <row r="665" spans="1:18">
      <c r="A665" s="15"/>
      <c r="B665" s="15" t="s">
        <v>4922</v>
      </c>
      <c r="C665" s="15" t="s">
        <v>6633</v>
      </c>
      <c r="D665" s="15"/>
      <c r="E665" s="15" t="s">
        <v>5581</v>
      </c>
      <c r="F665" s="15" t="s">
        <v>2706</v>
      </c>
      <c r="G665" s="15"/>
      <c r="H665" s="14" t="s">
        <v>965</v>
      </c>
      <c r="I665" s="15" t="s">
        <v>9908</v>
      </c>
      <c r="J665" s="15" t="s">
        <v>6205</v>
      </c>
      <c r="K665" s="14"/>
      <c r="M665" s="14"/>
      <c r="N665" s="14"/>
      <c r="O665" s="14"/>
      <c r="P665" s="14"/>
      <c r="Q665" s="1"/>
      <c r="R665" s="1"/>
    </row>
    <row r="666" spans="1:18">
      <c r="A666" s="15"/>
      <c r="B666" s="15" t="s">
        <v>5432</v>
      </c>
      <c r="C666" s="15" t="s">
        <v>6884</v>
      </c>
      <c r="D666" s="15"/>
      <c r="E666" s="15" t="s">
        <v>6397</v>
      </c>
      <c r="F666" s="15" t="s">
        <v>2737</v>
      </c>
      <c r="G666" s="15"/>
      <c r="H666" s="14" t="s">
        <v>965</v>
      </c>
      <c r="I666" s="15" t="s">
        <v>9909</v>
      </c>
      <c r="J666" s="15" t="s">
        <v>6275</v>
      </c>
      <c r="K666" s="14"/>
      <c r="M666" s="14"/>
      <c r="N666" s="14"/>
      <c r="O666" s="14"/>
      <c r="P666" s="14"/>
      <c r="Q666" s="1"/>
      <c r="R666" s="1"/>
    </row>
    <row r="667" spans="1:18">
      <c r="A667" s="15"/>
      <c r="B667" s="15" t="s">
        <v>5434</v>
      </c>
      <c r="C667" s="15" t="s">
        <v>6885</v>
      </c>
      <c r="D667" s="15"/>
      <c r="E667" s="15" t="s">
        <v>6398</v>
      </c>
      <c r="F667" s="15" t="s">
        <v>2738</v>
      </c>
      <c r="G667" s="15"/>
      <c r="H667" s="14" t="s">
        <v>965</v>
      </c>
      <c r="I667" s="15" t="s">
        <v>9910</v>
      </c>
      <c r="J667" s="15" t="s">
        <v>6276</v>
      </c>
      <c r="K667" s="14"/>
      <c r="M667" s="14"/>
      <c r="N667" s="14"/>
      <c r="O667" s="14"/>
      <c r="P667" s="14"/>
      <c r="Q667" s="1"/>
      <c r="R667" s="1"/>
    </row>
    <row r="668" spans="1:18">
      <c r="A668" s="15"/>
      <c r="B668" s="15" t="s">
        <v>5436</v>
      </c>
      <c r="C668" s="15" t="s">
        <v>6886</v>
      </c>
      <c r="D668" s="15"/>
      <c r="E668" s="15" t="s">
        <v>6399</v>
      </c>
      <c r="F668" s="15" t="s">
        <v>3461</v>
      </c>
      <c r="G668" s="15"/>
      <c r="H668" s="14" t="s">
        <v>965</v>
      </c>
      <c r="I668" s="15" t="s">
        <v>9911</v>
      </c>
      <c r="J668" s="15" t="s">
        <v>6277</v>
      </c>
      <c r="K668" s="14"/>
      <c r="M668" s="14"/>
      <c r="N668" s="14"/>
      <c r="O668" s="14"/>
      <c r="P668" s="14"/>
      <c r="Q668" s="1"/>
      <c r="R668" s="1"/>
    </row>
    <row r="669" spans="1:18">
      <c r="A669" s="15"/>
      <c r="B669" s="15" t="s">
        <v>5438</v>
      </c>
      <c r="C669" s="15" t="s">
        <v>6887</v>
      </c>
      <c r="D669" s="15"/>
      <c r="E669" s="15" t="s">
        <v>6400</v>
      </c>
      <c r="F669" s="15" t="s">
        <v>3477</v>
      </c>
      <c r="G669" s="15"/>
      <c r="H669" s="14" t="s">
        <v>965</v>
      </c>
      <c r="I669" s="15" t="s">
        <v>9912</v>
      </c>
      <c r="J669" s="15" t="s">
        <v>6081</v>
      </c>
      <c r="K669" s="14"/>
      <c r="M669" s="14"/>
      <c r="N669" s="14"/>
      <c r="O669" s="14"/>
      <c r="P669" s="14"/>
      <c r="Q669" s="1"/>
      <c r="R669" s="1"/>
    </row>
    <row r="670" spans="1:18">
      <c r="A670" s="15"/>
      <c r="B670" s="15" t="s">
        <v>5448</v>
      </c>
      <c r="C670" s="15" t="s">
        <v>6893</v>
      </c>
      <c r="D670" s="15"/>
      <c r="E670" s="15" t="s">
        <v>3840</v>
      </c>
      <c r="F670" s="15" t="s">
        <v>3465</v>
      </c>
      <c r="G670" s="15" t="s">
        <v>11155</v>
      </c>
      <c r="H670" s="14" t="s">
        <v>965</v>
      </c>
      <c r="I670" s="15" t="s">
        <v>9913</v>
      </c>
      <c r="J670" s="15" t="s">
        <v>5956</v>
      </c>
      <c r="K670" s="14"/>
      <c r="M670" s="14"/>
      <c r="N670" s="14"/>
      <c r="O670" s="14"/>
      <c r="P670" s="14"/>
      <c r="Q670" s="1"/>
      <c r="R670" s="1"/>
    </row>
    <row r="671" spans="1:18">
      <c r="A671" s="15"/>
      <c r="B671" s="15" t="s">
        <v>7602</v>
      </c>
      <c r="C671" s="15" t="s">
        <v>7603</v>
      </c>
      <c r="D671" s="15"/>
      <c r="E671" s="15"/>
      <c r="F671" s="15"/>
      <c r="G671" s="15"/>
      <c r="H671" s="14" t="s">
        <v>965</v>
      </c>
      <c r="I671" s="15" t="s">
        <v>9914</v>
      </c>
      <c r="J671" s="15"/>
      <c r="K671" s="14"/>
      <c r="M671" s="14"/>
      <c r="N671" s="14"/>
      <c r="O671" s="14"/>
      <c r="P671" s="14"/>
      <c r="Q671" s="1"/>
      <c r="R671" s="1"/>
    </row>
    <row r="672" spans="1:18">
      <c r="A672" s="15"/>
      <c r="B672" s="15" t="s">
        <v>7163</v>
      </c>
      <c r="C672" s="15" t="s">
        <v>7162</v>
      </c>
      <c r="D672" s="15"/>
      <c r="E672" s="15" t="s">
        <v>7182</v>
      </c>
      <c r="F672" s="15" t="s">
        <v>2705</v>
      </c>
      <c r="G672" s="15"/>
      <c r="H672" s="14" t="s">
        <v>965</v>
      </c>
      <c r="I672" s="15" t="s">
        <v>9915</v>
      </c>
      <c r="J672" s="15" t="s">
        <v>7180</v>
      </c>
      <c r="K672" s="14"/>
      <c r="M672" s="14"/>
      <c r="N672" s="14"/>
      <c r="O672" s="14"/>
      <c r="P672" s="14"/>
      <c r="Q672" s="1"/>
      <c r="R672" s="1"/>
    </row>
    <row r="673" spans="1:18">
      <c r="A673" s="15"/>
      <c r="B673" s="15" t="s">
        <v>7164</v>
      </c>
      <c r="C673" s="15" t="s">
        <v>7176</v>
      </c>
      <c r="D673" s="15"/>
      <c r="E673" s="15" t="s">
        <v>7183</v>
      </c>
      <c r="F673" s="15" t="s">
        <v>7179</v>
      </c>
      <c r="G673" s="15"/>
      <c r="H673" s="14" t="s">
        <v>965</v>
      </c>
      <c r="I673" s="15" t="s">
        <v>9916</v>
      </c>
      <c r="J673" s="15" t="s">
        <v>7178</v>
      </c>
      <c r="K673" s="14"/>
      <c r="M673" s="14"/>
      <c r="N673" s="14"/>
      <c r="O673" s="14"/>
      <c r="P673" s="14"/>
      <c r="Q673" s="1"/>
      <c r="R673" s="1"/>
    </row>
    <row r="674" spans="1:18">
      <c r="A674" s="15"/>
      <c r="B674" s="15" t="s">
        <v>7158</v>
      </c>
      <c r="C674" s="15" t="s">
        <v>7172</v>
      </c>
      <c r="D674" s="15"/>
      <c r="E674" s="15"/>
      <c r="F674" s="15"/>
      <c r="G674" s="15"/>
      <c r="H674" s="14" t="s">
        <v>965</v>
      </c>
      <c r="I674" s="15" t="s">
        <v>9917</v>
      </c>
      <c r="J674" s="15"/>
      <c r="K674" s="14"/>
      <c r="M674" s="14"/>
      <c r="N674" s="14"/>
      <c r="O674" s="14"/>
      <c r="P674" s="14"/>
      <c r="Q674" s="1"/>
      <c r="R674" s="1"/>
    </row>
    <row r="675" spans="1:18">
      <c r="A675" s="15"/>
      <c r="B675" s="15" t="s">
        <v>7159</v>
      </c>
      <c r="C675" s="15" t="s">
        <v>7173</v>
      </c>
      <c r="D675" s="15"/>
      <c r="E675" s="15"/>
      <c r="F675" s="15"/>
      <c r="G675" s="15"/>
      <c r="H675" s="14" t="s">
        <v>965</v>
      </c>
      <c r="I675" s="15" t="s">
        <v>9918</v>
      </c>
      <c r="J675" s="15"/>
      <c r="K675" s="14"/>
      <c r="M675" s="14"/>
      <c r="N675" s="14"/>
      <c r="O675" s="14"/>
      <c r="P675" s="14"/>
      <c r="Q675" s="1"/>
      <c r="R675" s="1"/>
    </row>
    <row r="676" spans="1:18">
      <c r="A676" s="15"/>
      <c r="B676" s="15" t="s">
        <v>5450</v>
      </c>
      <c r="C676" s="15" t="s">
        <v>6894</v>
      </c>
      <c r="D676" s="15"/>
      <c r="E676" s="15" t="s">
        <v>7121</v>
      </c>
      <c r="F676" s="15" t="s">
        <v>3453</v>
      </c>
      <c r="G676" s="15"/>
      <c r="H676" s="14" t="s">
        <v>965</v>
      </c>
      <c r="I676" s="15" t="s">
        <v>9919</v>
      </c>
      <c r="J676" s="15" t="s">
        <v>5865</v>
      </c>
      <c r="K676" s="14"/>
      <c r="M676" s="14"/>
      <c r="N676" s="14"/>
      <c r="O676" s="14"/>
      <c r="P676" s="14"/>
      <c r="Q676" s="1"/>
      <c r="R676" s="1"/>
    </row>
    <row r="677" spans="1:18">
      <c r="A677" s="15"/>
      <c r="B677" s="15" t="s">
        <v>7810</v>
      </c>
      <c r="C677" s="15" t="s">
        <v>7310</v>
      </c>
      <c r="D677" s="15"/>
      <c r="E677" s="15" t="s">
        <v>7347</v>
      </c>
      <c r="F677" s="15" t="s">
        <v>7340</v>
      </c>
      <c r="G677" s="15"/>
      <c r="H677" s="14" t="s">
        <v>965</v>
      </c>
      <c r="I677" s="15" t="s">
        <v>9920</v>
      </c>
      <c r="J677" s="15" t="s">
        <v>7339</v>
      </c>
      <c r="K677" s="14"/>
      <c r="M677" s="14"/>
      <c r="N677" s="14"/>
      <c r="O677" s="14"/>
      <c r="P677" s="14"/>
      <c r="Q677" s="1"/>
      <c r="R677" s="1"/>
    </row>
    <row r="678" spans="1:18">
      <c r="A678" s="15"/>
      <c r="B678" s="15" t="s">
        <v>7160</v>
      </c>
      <c r="C678" s="15" t="s">
        <v>7174</v>
      </c>
      <c r="D678" s="15"/>
      <c r="E678" s="15"/>
      <c r="F678" s="15"/>
      <c r="G678" s="15"/>
      <c r="H678" s="14" t="s">
        <v>965</v>
      </c>
      <c r="I678" s="15" t="s">
        <v>9921</v>
      </c>
      <c r="J678" s="15"/>
      <c r="K678" s="14"/>
      <c r="M678" s="14"/>
      <c r="N678" s="14"/>
      <c r="O678" s="14"/>
      <c r="P678" s="14"/>
      <c r="Q678" s="1"/>
      <c r="R678" s="1"/>
    </row>
    <row r="679" spans="1:18">
      <c r="A679" s="15"/>
      <c r="B679" s="15" t="s">
        <v>7165</v>
      </c>
      <c r="C679" s="15" t="s">
        <v>7177</v>
      </c>
      <c r="D679" s="15"/>
      <c r="E679" s="15" t="s">
        <v>7105</v>
      </c>
      <c r="F679" s="15" t="s">
        <v>2536</v>
      </c>
      <c r="G679" s="15"/>
      <c r="H679" s="14" t="s">
        <v>965</v>
      </c>
      <c r="I679" s="15" t="s">
        <v>9922</v>
      </c>
      <c r="J679" s="15" t="s">
        <v>5957</v>
      </c>
      <c r="K679" s="14"/>
      <c r="M679" s="14"/>
      <c r="N679" s="14"/>
      <c r="O679" s="14"/>
      <c r="P679" s="14"/>
      <c r="Q679" s="1"/>
      <c r="R679" s="1"/>
    </row>
    <row r="680" spans="1:18">
      <c r="A680" s="15"/>
      <c r="B680" s="15" t="s">
        <v>7811</v>
      </c>
      <c r="C680" s="15" t="s">
        <v>7812</v>
      </c>
      <c r="D680" s="15"/>
      <c r="E680" s="15" t="s">
        <v>7869</v>
      </c>
      <c r="F680" s="15" t="s">
        <v>7848</v>
      </c>
      <c r="G680" s="15"/>
      <c r="H680" s="14" t="s">
        <v>965</v>
      </c>
      <c r="I680" s="15" t="s">
        <v>9923</v>
      </c>
      <c r="J680" s="15" t="s">
        <v>7847</v>
      </c>
      <c r="K680" s="14"/>
      <c r="M680" s="14"/>
      <c r="N680" s="14"/>
      <c r="O680" s="14"/>
      <c r="P680" s="14"/>
      <c r="Q680" s="1"/>
      <c r="R680" s="1"/>
    </row>
    <row r="681" spans="1:18">
      <c r="A681" s="15"/>
      <c r="B681" s="15" t="s">
        <v>7161</v>
      </c>
      <c r="C681" s="15" t="s">
        <v>7175</v>
      </c>
      <c r="D681" s="15"/>
      <c r="E681" s="15"/>
      <c r="F681" s="15"/>
      <c r="G681" s="15"/>
      <c r="H681" s="14" t="s">
        <v>965</v>
      </c>
      <c r="I681" s="15" t="s">
        <v>9924</v>
      </c>
      <c r="J681" s="15"/>
      <c r="K681" s="14"/>
      <c r="M681" s="14"/>
      <c r="N681" s="14"/>
      <c r="O681" s="14"/>
      <c r="P681" s="14"/>
      <c r="Q681" s="1"/>
      <c r="R681" s="1"/>
    </row>
    <row r="682" spans="1:18">
      <c r="A682" s="15"/>
      <c r="B682" s="15" t="s">
        <v>7813</v>
      </c>
      <c r="C682" s="15" t="s">
        <v>7814</v>
      </c>
      <c r="D682" s="15"/>
      <c r="E682" s="15" t="s">
        <v>7870</v>
      </c>
      <c r="F682" s="15" t="s">
        <v>7851</v>
      </c>
      <c r="G682" s="15"/>
      <c r="H682" s="14" t="s">
        <v>965</v>
      </c>
      <c r="I682" s="15" t="s">
        <v>9925</v>
      </c>
      <c r="J682" s="15" t="s">
        <v>7860</v>
      </c>
      <c r="K682" s="14"/>
      <c r="M682" s="14"/>
      <c r="N682" s="14"/>
      <c r="O682" s="14"/>
      <c r="P682" s="14"/>
      <c r="Q682" s="1"/>
      <c r="R682" s="1"/>
    </row>
    <row r="683" spans="1:18">
      <c r="A683" s="15"/>
      <c r="B683" s="15" t="s">
        <v>7699</v>
      </c>
      <c r="C683" s="15" t="s">
        <v>7312</v>
      </c>
      <c r="D683" s="15"/>
      <c r="E683" s="15" t="s">
        <v>7346</v>
      </c>
      <c r="F683" s="15" t="s">
        <v>7338</v>
      </c>
      <c r="G683" s="15" t="s">
        <v>11156</v>
      </c>
      <c r="H683" s="14" t="s">
        <v>965</v>
      </c>
      <c r="I683" s="15" t="s">
        <v>9926</v>
      </c>
      <c r="J683" s="15" t="s">
        <v>7337</v>
      </c>
      <c r="K683" s="14"/>
      <c r="M683" s="14"/>
      <c r="N683" s="14"/>
      <c r="O683" s="14"/>
      <c r="P683" s="14"/>
      <c r="Q683" s="1"/>
      <c r="R683" s="1"/>
    </row>
    <row r="684" spans="1:18">
      <c r="A684" s="15"/>
      <c r="B684" s="15" t="s">
        <v>7700</v>
      </c>
      <c r="C684" s="15" t="s">
        <v>7701</v>
      </c>
      <c r="D684" s="15"/>
      <c r="E684" s="15"/>
      <c r="F684" s="15"/>
      <c r="G684" s="15"/>
      <c r="H684" s="14" t="s">
        <v>965</v>
      </c>
      <c r="I684" s="15" t="s">
        <v>9927</v>
      </c>
      <c r="J684" s="15"/>
      <c r="K684" s="14"/>
      <c r="M684" s="14"/>
      <c r="N684" s="14"/>
      <c r="O684" s="14"/>
      <c r="P684" s="14"/>
      <c r="Q684" s="1"/>
      <c r="R684" s="1"/>
    </row>
    <row r="685" spans="1:18">
      <c r="A685" s="15"/>
      <c r="B685" s="15" t="s">
        <v>7702</v>
      </c>
      <c r="C685" s="15" t="s">
        <v>7703</v>
      </c>
      <c r="D685" s="15"/>
      <c r="E685" s="15"/>
      <c r="F685" s="15"/>
      <c r="G685" s="15"/>
      <c r="H685" s="14" t="s">
        <v>965</v>
      </c>
      <c r="I685" s="15" t="s">
        <v>9928</v>
      </c>
      <c r="J685" s="15"/>
      <c r="K685" s="14"/>
      <c r="M685" s="14"/>
      <c r="N685" s="14"/>
      <c r="O685" s="14"/>
      <c r="P685" s="14"/>
      <c r="Q685" s="1"/>
      <c r="R685" s="1"/>
    </row>
    <row r="686" spans="1:18">
      <c r="A686" s="15"/>
      <c r="B686" s="15" t="s">
        <v>7704</v>
      </c>
      <c r="C686" s="15" t="s">
        <v>7705</v>
      </c>
      <c r="D686" s="15"/>
      <c r="E686" s="15"/>
      <c r="F686" s="15"/>
      <c r="G686" s="15"/>
      <c r="H686" s="14" t="s">
        <v>965</v>
      </c>
      <c r="I686" s="15" t="s">
        <v>9929</v>
      </c>
      <c r="J686" s="15"/>
      <c r="K686" s="14"/>
      <c r="M686" s="14"/>
      <c r="N686" s="14"/>
      <c r="O686" s="14"/>
      <c r="P686" s="14"/>
      <c r="Q686" s="1"/>
      <c r="R686" s="1"/>
    </row>
    <row r="687" spans="1:18">
      <c r="A687" s="15"/>
      <c r="B687" s="15" t="s">
        <v>7706</v>
      </c>
      <c r="C687" s="15" t="s">
        <v>7707</v>
      </c>
      <c r="D687" s="15"/>
      <c r="E687" s="15" t="s">
        <v>7868</v>
      </c>
      <c r="F687" s="15" t="s">
        <v>7846</v>
      </c>
      <c r="G687" s="15" t="s">
        <v>11070</v>
      </c>
      <c r="H687" s="14" t="s">
        <v>965</v>
      </c>
      <c r="I687" s="15" t="s">
        <v>9930</v>
      </c>
      <c r="J687" s="15" t="s">
        <v>7845</v>
      </c>
      <c r="K687" s="14"/>
      <c r="M687" s="14"/>
      <c r="N687" s="14"/>
      <c r="O687" s="14"/>
      <c r="P687" s="14"/>
      <c r="Q687" s="1"/>
      <c r="R687" s="1"/>
    </row>
    <row r="688" spans="1:18">
      <c r="A688" s="15"/>
      <c r="B688" s="15" t="s">
        <v>7715</v>
      </c>
      <c r="C688" s="15" t="s">
        <v>7716</v>
      </c>
      <c r="D688" s="15"/>
      <c r="E688" s="15"/>
      <c r="F688" s="15"/>
      <c r="G688" s="15"/>
      <c r="H688" s="14" t="s">
        <v>965</v>
      </c>
      <c r="I688" s="15" t="s">
        <v>9931</v>
      </c>
      <c r="J688" s="15"/>
      <c r="K688" s="14"/>
      <c r="M688" s="14"/>
      <c r="N688" s="14"/>
      <c r="O688" s="14"/>
      <c r="P688" s="14"/>
      <c r="Q688" s="1"/>
      <c r="R688" s="1"/>
    </row>
    <row r="689" spans="1:18">
      <c r="A689" s="15"/>
      <c r="B689" s="15" t="s">
        <v>7717</v>
      </c>
      <c r="C689" s="15" t="s">
        <v>7718</v>
      </c>
      <c r="D689" s="15"/>
      <c r="E689" s="15"/>
      <c r="F689" s="15"/>
      <c r="G689" s="15"/>
      <c r="H689" s="14" t="s">
        <v>965</v>
      </c>
      <c r="I689" s="15" t="s">
        <v>9932</v>
      </c>
      <c r="J689" s="15"/>
      <c r="K689" s="14"/>
      <c r="M689" s="14"/>
      <c r="N689" s="14"/>
      <c r="O689" s="14"/>
      <c r="P689" s="14"/>
      <c r="Q689" s="1"/>
      <c r="R689" s="1"/>
    </row>
    <row r="690" spans="1:18">
      <c r="A690" s="15"/>
      <c r="B690" s="15" t="s">
        <v>7719</v>
      </c>
      <c r="C690" s="15" t="s">
        <v>7720</v>
      </c>
      <c r="D690" s="15"/>
      <c r="E690" s="15"/>
      <c r="F690" s="15"/>
      <c r="G690" s="15"/>
      <c r="H690" s="14" t="s">
        <v>965</v>
      </c>
      <c r="I690" s="15" t="s">
        <v>9933</v>
      </c>
      <c r="J690" s="15"/>
      <c r="K690" s="14"/>
      <c r="M690" s="14"/>
      <c r="N690" s="14"/>
      <c r="O690" s="14"/>
      <c r="P690" s="14"/>
      <c r="Q690" s="1"/>
      <c r="R690" s="1"/>
    </row>
    <row r="691" spans="1:18">
      <c r="A691" s="15"/>
      <c r="B691" s="15" t="s">
        <v>7721</v>
      </c>
      <c r="C691" s="15" t="s">
        <v>7722</v>
      </c>
      <c r="D691" s="15"/>
      <c r="E691" s="15" t="s">
        <v>7872</v>
      </c>
      <c r="F691" s="15" t="s">
        <v>7862</v>
      </c>
      <c r="G691" s="15"/>
      <c r="H691" s="14" t="s">
        <v>965</v>
      </c>
      <c r="I691" s="15" t="s">
        <v>9934</v>
      </c>
      <c r="J691" s="15" t="s">
        <v>7861</v>
      </c>
      <c r="K691" s="14"/>
      <c r="M691" s="14"/>
      <c r="N691" s="14"/>
      <c r="O691" s="14"/>
      <c r="P691" s="14"/>
      <c r="Q691" s="1"/>
      <c r="R691" s="1"/>
    </row>
    <row r="692" spans="1:18">
      <c r="A692" s="15"/>
      <c r="B692" s="15" t="s">
        <v>7730</v>
      </c>
      <c r="C692" s="15" t="s">
        <v>7731</v>
      </c>
      <c r="D692" s="15"/>
      <c r="E692" s="15"/>
      <c r="F692" s="15"/>
      <c r="G692" s="15"/>
      <c r="H692" s="14" t="s">
        <v>965</v>
      </c>
      <c r="I692" s="15" t="s">
        <v>11488</v>
      </c>
      <c r="J692" s="15"/>
      <c r="K692" s="14"/>
      <c r="M692" s="14"/>
      <c r="N692" s="14"/>
      <c r="O692" s="14"/>
      <c r="P692" s="14"/>
      <c r="Q692" s="1"/>
      <c r="R692" s="1"/>
    </row>
    <row r="693" spans="1:18">
      <c r="A693" s="15"/>
      <c r="B693" s="15" t="s">
        <v>7732</v>
      </c>
      <c r="C693" s="15" t="s">
        <v>7733</v>
      </c>
      <c r="D693" s="15"/>
      <c r="E693" s="15"/>
      <c r="F693" s="15"/>
      <c r="G693" s="15"/>
      <c r="H693" s="14" t="s">
        <v>965</v>
      </c>
      <c r="I693" s="15" t="s">
        <v>11489</v>
      </c>
      <c r="J693" s="15"/>
      <c r="K693" s="14"/>
      <c r="M693" s="14"/>
      <c r="N693" s="14"/>
      <c r="O693" s="14"/>
      <c r="P693" s="14"/>
      <c r="Q693" s="1"/>
      <c r="R693" s="1"/>
    </row>
    <row r="694" spans="1:18">
      <c r="A694" s="15"/>
      <c r="B694" s="15" t="s">
        <v>7734</v>
      </c>
      <c r="C694" s="15" t="s">
        <v>7735</v>
      </c>
      <c r="D694" s="15"/>
      <c r="E694" s="15"/>
      <c r="F694" s="15"/>
      <c r="G694" s="15"/>
      <c r="H694" s="14" t="s">
        <v>965</v>
      </c>
      <c r="I694" s="15" t="s">
        <v>11490</v>
      </c>
      <c r="J694" s="15"/>
      <c r="K694" s="14"/>
      <c r="M694" s="14"/>
      <c r="N694" s="14"/>
      <c r="O694" s="14"/>
      <c r="P694" s="14"/>
      <c r="Q694" s="1"/>
      <c r="R694" s="1"/>
    </row>
    <row r="695" spans="1:18">
      <c r="A695" s="15"/>
      <c r="B695" s="15" t="s">
        <v>7736</v>
      </c>
      <c r="C695" s="15" t="s">
        <v>7737</v>
      </c>
      <c r="D695" s="15"/>
      <c r="E695" s="15" t="s">
        <v>7873</v>
      </c>
      <c r="F695" s="15" t="s">
        <v>7864</v>
      </c>
      <c r="G695" s="15"/>
      <c r="H695" s="14" t="s">
        <v>965</v>
      </c>
      <c r="I695" s="15" t="s">
        <v>11491</v>
      </c>
      <c r="J695" s="15" t="s">
        <v>7863</v>
      </c>
      <c r="K695" s="14"/>
      <c r="M695" s="14"/>
      <c r="N695" s="14"/>
      <c r="O695" s="14"/>
      <c r="P695" s="14"/>
      <c r="Q695" s="1"/>
      <c r="R695" s="1"/>
    </row>
    <row r="696" spans="1:18">
      <c r="A696" s="15"/>
      <c r="B696" s="15" t="s">
        <v>7745</v>
      </c>
      <c r="C696" s="15" t="s">
        <v>7746</v>
      </c>
      <c r="D696" s="15"/>
      <c r="E696" s="15"/>
      <c r="F696" s="15"/>
      <c r="G696" s="15"/>
      <c r="H696" s="14" t="s">
        <v>965</v>
      </c>
      <c r="I696" s="15" t="s">
        <v>9935</v>
      </c>
      <c r="J696" s="15"/>
      <c r="K696" s="14"/>
      <c r="M696" s="14"/>
      <c r="N696" s="14"/>
      <c r="O696" s="14"/>
      <c r="P696" s="14"/>
      <c r="Q696" s="1"/>
      <c r="R696" s="1"/>
    </row>
    <row r="697" spans="1:18">
      <c r="A697" s="15"/>
      <c r="B697" s="15" t="s">
        <v>7747</v>
      </c>
      <c r="C697" s="15" t="s">
        <v>7748</v>
      </c>
      <c r="D697" s="15"/>
      <c r="E697" s="15"/>
      <c r="F697" s="15"/>
      <c r="G697" s="15"/>
      <c r="H697" s="14" t="s">
        <v>965</v>
      </c>
      <c r="I697" s="15" t="s">
        <v>9936</v>
      </c>
      <c r="J697" s="15"/>
      <c r="K697" s="14"/>
      <c r="M697" s="14"/>
      <c r="N697" s="14"/>
      <c r="O697" s="14"/>
      <c r="P697" s="14"/>
      <c r="Q697" s="1"/>
      <c r="R697" s="1"/>
    </row>
    <row r="698" spans="1:18">
      <c r="A698" s="15"/>
      <c r="B698" s="15" t="s">
        <v>7749</v>
      </c>
      <c r="C698" s="15" t="s">
        <v>7750</v>
      </c>
      <c r="D698" s="15"/>
      <c r="E698" s="15"/>
      <c r="F698" s="15"/>
      <c r="G698" s="15"/>
      <c r="H698" s="14" t="s">
        <v>965</v>
      </c>
      <c r="I698" s="15" t="s">
        <v>9937</v>
      </c>
      <c r="J698" s="15"/>
      <c r="K698" s="14"/>
      <c r="M698" s="14"/>
      <c r="N698" s="14"/>
      <c r="O698" s="14"/>
      <c r="P698" s="14"/>
      <c r="Q698" s="1"/>
      <c r="R698" s="1"/>
    </row>
    <row r="699" spans="1:18">
      <c r="A699" s="15"/>
      <c r="B699" s="15" t="s">
        <v>7751</v>
      </c>
      <c r="C699" s="15" t="s">
        <v>7752</v>
      </c>
      <c r="D699" s="15"/>
      <c r="E699" s="15"/>
      <c r="F699" s="15"/>
      <c r="G699" s="15"/>
      <c r="H699" s="14" t="s">
        <v>965</v>
      </c>
      <c r="I699" s="15" t="s">
        <v>9938</v>
      </c>
      <c r="J699" s="15"/>
      <c r="K699" s="14"/>
      <c r="M699" s="14"/>
      <c r="N699" s="14"/>
      <c r="O699" s="14"/>
      <c r="P699" s="14"/>
      <c r="Q699" s="1"/>
      <c r="R699" s="1"/>
    </row>
    <row r="700" spans="1:18">
      <c r="A700" s="15"/>
      <c r="B700" s="15" t="s">
        <v>4755</v>
      </c>
      <c r="C700" s="15" t="s">
        <v>6537</v>
      </c>
      <c r="D700" s="15"/>
      <c r="E700" s="15" t="s">
        <v>6944</v>
      </c>
      <c r="F700" s="15" t="s">
        <v>2288</v>
      </c>
      <c r="G700" s="15"/>
      <c r="H700" s="14" t="s">
        <v>965</v>
      </c>
      <c r="I700" s="15" t="s">
        <v>9939</v>
      </c>
      <c r="J700" s="15" t="s">
        <v>5655</v>
      </c>
      <c r="K700" s="14"/>
      <c r="M700" s="14"/>
      <c r="N700" s="14"/>
      <c r="O700" s="14"/>
      <c r="P700" s="14"/>
      <c r="Q700" s="1"/>
      <c r="R700" s="1"/>
    </row>
    <row r="701" spans="1:18">
      <c r="A701" s="15"/>
      <c r="B701" s="15" t="s">
        <v>4756</v>
      </c>
      <c r="C701" s="15" t="s">
        <v>2107</v>
      </c>
      <c r="D701" s="15"/>
      <c r="E701" s="15" t="s">
        <v>3600</v>
      </c>
      <c r="F701" s="15" t="s">
        <v>2303</v>
      </c>
      <c r="G701" s="15" t="s">
        <v>11057</v>
      </c>
      <c r="H701" s="14" t="s">
        <v>965</v>
      </c>
      <c r="I701" s="15" t="s">
        <v>9940</v>
      </c>
      <c r="J701" s="15" t="s">
        <v>5671</v>
      </c>
      <c r="K701" s="14"/>
      <c r="M701" s="14"/>
      <c r="N701" s="14"/>
      <c r="O701" s="14"/>
      <c r="P701" s="14"/>
      <c r="Q701" s="1"/>
      <c r="R701" s="1"/>
    </row>
    <row r="702" spans="1:18">
      <c r="A702" s="15"/>
      <c r="B702" s="15" t="s">
        <v>4807</v>
      </c>
      <c r="C702" s="15" t="s">
        <v>6565</v>
      </c>
      <c r="D702" s="15"/>
      <c r="E702" s="15" t="s">
        <v>3620</v>
      </c>
      <c r="F702" s="15" t="s">
        <v>2341</v>
      </c>
      <c r="G702" s="15" t="s">
        <v>11058</v>
      </c>
      <c r="H702" s="14" t="s">
        <v>965</v>
      </c>
      <c r="I702" s="15" t="s">
        <v>9941</v>
      </c>
      <c r="J702" s="15" t="s">
        <v>5715</v>
      </c>
      <c r="K702" s="14"/>
      <c r="M702" s="14"/>
      <c r="N702" s="14"/>
      <c r="O702" s="14"/>
      <c r="P702" s="14"/>
      <c r="Q702" s="1"/>
      <c r="R702" s="1"/>
    </row>
    <row r="703" spans="1:18">
      <c r="A703" s="15"/>
      <c r="B703" s="15" t="s">
        <v>4816</v>
      </c>
      <c r="C703" s="15" t="s">
        <v>2097</v>
      </c>
      <c r="D703" s="15"/>
      <c r="E703" s="15" t="s">
        <v>3624</v>
      </c>
      <c r="F703" s="15" t="s">
        <v>2341</v>
      </c>
      <c r="G703" s="15" t="s">
        <v>11024</v>
      </c>
      <c r="H703" s="14" t="s">
        <v>965</v>
      </c>
      <c r="I703" s="15" t="s">
        <v>9942</v>
      </c>
      <c r="J703" s="15" t="s">
        <v>5840</v>
      </c>
      <c r="K703" s="14"/>
      <c r="M703" s="14"/>
      <c r="N703" s="14"/>
      <c r="O703" s="14"/>
      <c r="P703" s="14"/>
      <c r="Q703" s="1"/>
      <c r="R703" s="1"/>
    </row>
    <row r="704" spans="1:18">
      <c r="A704" s="15"/>
      <c r="B704" s="15" t="s">
        <v>4763</v>
      </c>
      <c r="C704" s="15" t="s">
        <v>6540</v>
      </c>
      <c r="D704" s="15"/>
      <c r="E704" s="15" t="s">
        <v>6945</v>
      </c>
      <c r="F704" s="15" t="s">
        <v>2458</v>
      </c>
      <c r="G704" s="15"/>
      <c r="H704" s="14" t="s">
        <v>965</v>
      </c>
      <c r="I704" s="15" t="s">
        <v>9943</v>
      </c>
      <c r="J704" s="15" t="s">
        <v>5862</v>
      </c>
      <c r="K704" s="14"/>
      <c r="M704" s="14"/>
      <c r="N704" s="14"/>
      <c r="O704" s="14"/>
      <c r="P704" s="14"/>
      <c r="Q704" s="1"/>
      <c r="R704" s="1"/>
    </row>
    <row r="705" spans="1:18">
      <c r="A705" s="15"/>
      <c r="B705" s="15" t="s">
        <v>7185</v>
      </c>
      <c r="C705" s="15" t="s">
        <v>7186</v>
      </c>
      <c r="D705" s="15"/>
      <c r="E705" s="15" t="s">
        <v>3665</v>
      </c>
      <c r="F705" s="15" t="s">
        <v>2406</v>
      </c>
      <c r="G705" s="15"/>
      <c r="H705" s="14" t="s">
        <v>965</v>
      </c>
      <c r="I705" s="15" t="s">
        <v>9944</v>
      </c>
      <c r="J705" s="15" t="s">
        <v>5803</v>
      </c>
      <c r="K705" s="14"/>
      <c r="M705" s="14"/>
      <c r="N705" s="14"/>
      <c r="O705" s="14"/>
      <c r="P705" s="14"/>
      <c r="Q705" s="1"/>
      <c r="R705" s="1"/>
    </row>
    <row r="706" spans="1:18">
      <c r="A706" s="15"/>
      <c r="B706" s="15" t="s">
        <v>5349</v>
      </c>
      <c r="C706" s="15" t="s">
        <v>6840</v>
      </c>
      <c r="D706" s="15"/>
      <c r="E706" s="15" t="s">
        <v>3827</v>
      </c>
      <c r="F706" s="15" t="s">
        <v>2408</v>
      </c>
      <c r="G706" s="15"/>
      <c r="H706" s="14" t="s">
        <v>965</v>
      </c>
      <c r="I706" s="15" t="s">
        <v>9945</v>
      </c>
      <c r="J706" s="15" t="s">
        <v>5805</v>
      </c>
      <c r="K706" s="14"/>
      <c r="M706" s="14"/>
      <c r="N706" s="14"/>
      <c r="O706" s="14"/>
      <c r="P706" s="14"/>
      <c r="Q706" s="1"/>
      <c r="R706" s="1"/>
    </row>
    <row r="707" spans="1:18">
      <c r="A707" s="15"/>
      <c r="B707" s="15" t="s">
        <v>11691</v>
      </c>
      <c r="C707" s="15" t="s">
        <v>11692</v>
      </c>
      <c r="D707" s="15"/>
      <c r="E707" s="15"/>
      <c r="F707" s="15"/>
      <c r="G707" s="15"/>
      <c r="H707" s="14" t="s">
        <v>965</v>
      </c>
      <c r="I707" s="15" t="s">
        <v>9946</v>
      </c>
      <c r="J707" s="15"/>
      <c r="K707" s="14"/>
      <c r="M707" s="14"/>
      <c r="N707" s="14"/>
      <c r="O707" s="14"/>
      <c r="P707" s="14"/>
      <c r="Q707" s="1"/>
      <c r="R707" s="1"/>
    </row>
    <row r="708" spans="1:18">
      <c r="A708" s="15"/>
      <c r="B708" s="15" t="s">
        <v>4879</v>
      </c>
      <c r="C708" s="15" t="s">
        <v>6612</v>
      </c>
      <c r="D708" s="15"/>
      <c r="E708" s="15" t="s">
        <v>6981</v>
      </c>
      <c r="F708" s="15" t="s">
        <v>2336</v>
      </c>
      <c r="G708" s="15"/>
      <c r="H708" s="14" t="s">
        <v>965</v>
      </c>
      <c r="I708" s="15" t="s">
        <v>9947</v>
      </c>
      <c r="J708" s="15" t="s">
        <v>5854</v>
      </c>
      <c r="K708" s="14"/>
      <c r="M708" s="14"/>
      <c r="N708" s="14"/>
      <c r="O708" s="14"/>
      <c r="P708" s="14"/>
      <c r="Q708" s="1"/>
      <c r="R708" s="1"/>
    </row>
    <row r="709" spans="1:18">
      <c r="A709" s="15"/>
      <c r="B709" s="15" t="s">
        <v>7170</v>
      </c>
      <c r="C709" s="15" t="s">
        <v>7129</v>
      </c>
      <c r="D709" s="15"/>
      <c r="E709" s="15"/>
      <c r="F709" s="15"/>
      <c r="G709" s="15"/>
      <c r="H709" s="14" t="s">
        <v>965</v>
      </c>
      <c r="I709" s="15" t="s">
        <v>9948</v>
      </c>
      <c r="J709" s="15"/>
      <c r="K709" s="14"/>
      <c r="M709" s="14"/>
      <c r="N709" s="14"/>
      <c r="O709" s="14"/>
      <c r="P709" s="14"/>
      <c r="Q709" s="1"/>
      <c r="R709" s="1"/>
    </row>
    <row r="710" spans="1:18">
      <c r="A710" s="15"/>
      <c r="B710" s="15" t="s">
        <v>5348</v>
      </c>
      <c r="C710" s="15" t="s">
        <v>2108</v>
      </c>
      <c r="D710" s="15"/>
      <c r="E710" s="15" t="s">
        <v>6380</v>
      </c>
      <c r="F710" s="15" t="s">
        <v>2714</v>
      </c>
      <c r="G710" s="15"/>
      <c r="H710" s="14" t="s">
        <v>965</v>
      </c>
      <c r="I710" s="15" t="s">
        <v>9949</v>
      </c>
      <c r="J710" s="15" t="s">
        <v>6232</v>
      </c>
      <c r="K710" s="14"/>
      <c r="M710" s="14"/>
      <c r="N710" s="14"/>
      <c r="O710" s="14"/>
      <c r="P710" s="14"/>
      <c r="Q710" s="1"/>
      <c r="R710" s="1"/>
    </row>
    <row r="711" spans="1:18">
      <c r="A711" s="15"/>
      <c r="B711" s="15" t="s">
        <v>7753</v>
      </c>
      <c r="C711" s="15" t="s">
        <v>7752</v>
      </c>
      <c r="D711" s="15"/>
      <c r="E711" s="15"/>
      <c r="F711" s="15"/>
      <c r="G711" s="15"/>
      <c r="H711" s="14" t="s">
        <v>1903</v>
      </c>
      <c r="I711" s="15" t="s">
        <v>9950</v>
      </c>
      <c r="J711" s="15"/>
      <c r="K711" s="14"/>
      <c r="M711" s="14"/>
      <c r="N711" s="14"/>
      <c r="O711" s="14"/>
      <c r="P711" s="14"/>
      <c r="Q711" s="1"/>
      <c r="R711" s="1"/>
    </row>
    <row r="712" spans="1:18">
      <c r="A712" s="15"/>
      <c r="B712" s="15" t="s">
        <v>4541</v>
      </c>
      <c r="C712" s="15" t="s">
        <v>6424</v>
      </c>
      <c r="D712" s="15"/>
      <c r="E712" s="15" t="s">
        <v>3498</v>
      </c>
      <c r="F712" s="15" t="s">
        <v>2225</v>
      </c>
      <c r="G712" s="15" t="s">
        <v>5580</v>
      </c>
      <c r="H712" s="14" t="s">
        <v>1903</v>
      </c>
      <c r="I712" s="15" t="s">
        <v>9951</v>
      </c>
      <c r="J712" s="15" t="s">
        <v>5591</v>
      </c>
      <c r="K712" s="14"/>
      <c r="M712" s="14"/>
      <c r="N712" s="14"/>
      <c r="O712" s="14"/>
      <c r="P712" s="14"/>
      <c r="Q712" s="1"/>
      <c r="R712" s="1"/>
    </row>
    <row r="713" spans="1:18">
      <c r="A713" s="15"/>
      <c r="B713" s="15" t="s">
        <v>7754</v>
      </c>
      <c r="C713" s="15" t="s">
        <v>7755</v>
      </c>
      <c r="D713" s="15"/>
      <c r="E713" s="15"/>
      <c r="F713" s="15"/>
      <c r="G713" s="15"/>
      <c r="H713" s="14" t="s">
        <v>1903</v>
      </c>
      <c r="I713" s="15" t="s">
        <v>9952</v>
      </c>
      <c r="J713" s="15"/>
      <c r="K713" s="14"/>
      <c r="M713" s="14"/>
      <c r="N713" s="14"/>
      <c r="O713" s="14"/>
      <c r="P713" s="14"/>
      <c r="Q713" s="1"/>
      <c r="R713" s="1"/>
    </row>
    <row r="714" spans="1:18">
      <c r="A714" s="15"/>
      <c r="B714" s="15" t="s">
        <v>4540</v>
      </c>
      <c r="C714" s="15" t="s">
        <v>2014</v>
      </c>
      <c r="D714" s="15"/>
      <c r="E714" s="15" t="s">
        <v>3497</v>
      </c>
      <c r="F714" s="15" t="s">
        <v>2014</v>
      </c>
      <c r="G714" s="15" t="s">
        <v>3849</v>
      </c>
      <c r="H714" s="14" t="s">
        <v>1903</v>
      </c>
      <c r="I714" s="15" t="s">
        <v>9953</v>
      </c>
      <c r="J714" s="15" t="s">
        <v>5609</v>
      </c>
      <c r="K714" s="14"/>
      <c r="M714" s="14"/>
      <c r="N714" s="14"/>
      <c r="O714" s="14"/>
      <c r="P714" s="14"/>
      <c r="Q714" s="1"/>
      <c r="R714" s="1"/>
    </row>
    <row r="715" spans="1:18">
      <c r="A715" s="15"/>
      <c r="B715" s="15" t="s">
        <v>7756</v>
      </c>
      <c r="C715" s="15" t="s">
        <v>7757</v>
      </c>
      <c r="D715" s="15"/>
      <c r="E715" s="15"/>
      <c r="F715" s="15"/>
      <c r="G715" s="15"/>
      <c r="H715" s="14" t="s">
        <v>1903</v>
      </c>
      <c r="I715" s="15" t="s">
        <v>9954</v>
      </c>
      <c r="J715" s="15"/>
      <c r="K715" s="14"/>
      <c r="M715" s="14"/>
      <c r="N715" s="14"/>
      <c r="O715" s="14"/>
      <c r="P715" s="14"/>
      <c r="Q715" s="1"/>
      <c r="R715" s="1"/>
    </row>
    <row r="716" spans="1:18">
      <c r="A716" s="15"/>
      <c r="B716" s="15" t="s">
        <v>7758</v>
      </c>
      <c r="C716" s="15" t="s">
        <v>7759</v>
      </c>
      <c r="D716" s="15"/>
      <c r="E716" s="15"/>
      <c r="F716" s="15"/>
      <c r="G716" s="15"/>
      <c r="H716" s="14" t="s">
        <v>1903</v>
      </c>
      <c r="I716" s="15" t="s">
        <v>9955</v>
      </c>
      <c r="J716" s="15"/>
      <c r="K716" s="14"/>
      <c r="M716" s="14"/>
      <c r="N716" s="14"/>
      <c r="O716" s="14"/>
      <c r="P716" s="14"/>
      <c r="Q716" s="1"/>
      <c r="R716" s="1"/>
    </row>
    <row r="717" spans="1:18">
      <c r="A717" s="15"/>
      <c r="B717" s="15" t="s">
        <v>7738</v>
      </c>
      <c r="C717" s="15" t="s">
        <v>7737</v>
      </c>
      <c r="D717" s="15"/>
      <c r="E717" s="15" t="s">
        <v>7873</v>
      </c>
      <c r="F717" s="15" t="s">
        <v>7864</v>
      </c>
      <c r="G717" s="15"/>
      <c r="H717" s="14" t="s">
        <v>1903</v>
      </c>
      <c r="I717" s="15" t="s">
        <v>9956</v>
      </c>
      <c r="J717" s="15" t="s">
        <v>7863</v>
      </c>
      <c r="K717" s="14"/>
      <c r="M717" s="14"/>
      <c r="N717" s="14"/>
      <c r="O717" s="14"/>
      <c r="P717" s="14"/>
      <c r="Q717" s="1"/>
      <c r="R717" s="1"/>
    </row>
    <row r="718" spans="1:18">
      <c r="A718" s="15"/>
      <c r="B718" s="15" t="s">
        <v>7739</v>
      </c>
      <c r="C718" s="15" t="s">
        <v>7740</v>
      </c>
      <c r="D718" s="15"/>
      <c r="E718" s="15"/>
      <c r="F718" s="15"/>
      <c r="G718" s="15"/>
      <c r="H718" s="14" t="s">
        <v>1903</v>
      </c>
      <c r="I718" s="15" t="s">
        <v>9957</v>
      </c>
      <c r="J718" s="15"/>
      <c r="K718" s="14"/>
      <c r="M718" s="14"/>
      <c r="N718" s="14"/>
      <c r="O718" s="14"/>
      <c r="P718" s="14"/>
      <c r="Q718" s="1"/>
      <c r="R718" s="1"/>
    </row>
    <row r="719" spans="1:18">
      <c r="A719" s="15"/>
      <c r="B719" s="15" t="s">
        <v>7741</v>
      </c>
      <c r="C719" s="15" t="s">
        <v>7742</v>
      </c>
      <c r="D719" s="15"/>
      <c r="E719" s="15"/>
      <c r="F719" s="15"/>
      <c r="G719" s="15"/>
      <c r="H719" s="14" t="s">
        <v>1903</v>
      </c>
      <c r="I719" s="15" t="s">
        <v>9958</v>
      </c>
      <c r="J719" s="15"/>
      <c r="K719" s="14"/>
      <c r="M719" s="14"/>
      <c r="N719" s="14"/>
      <c r="O719" s="14"/>
      <c r="P719" s="14"/>
      <c r="Q719" s="1"/>
      <c r="R719" s="1"/>
    </row>
    <row r="720" spans="1:18">
      <c r="A720" s="15"/>
      <c r="B720" s="15" t="s">
        <v>7743</v>
      </c>
      <c r="C720" s="15" t="s">
        <v>7744</v>
      </c>
      <c r="D720" s="15"/>
      <c r="E720" s="15"/>
      <c r="F720" s="15"/>
      <c r="G720" s="15"/>
      <c r="H720" s="14" t="s">
        <v>1903</v>
      </c>
      <c r="I720" s="15" t="s">
        <v>9959</v>
      </c>
      <c r="J720" s="15"/>
      <c r="K720" s="14"/>
      <c r="M720" s="14"/>
      <c r="N720" s="14"/>
      <c r="O720" s="14"/>
      <c r="P720" s="14"/>
      <c r="Q720" s="1"/>
      <c r="R720" s="1"/>
    </row>
    <row r="721" spans="1:18">
      <c r="A721" s="15"/>
      <c r="B721" s="15" t="s">
        <v>7723</v>
      </c>
      <c r="C721" s="15" t="s">
        <v>7722</v>
      </c>
      <c r="D721" s="15"/>
      <c r="E721" s="15" t="s">
        <v>7872</v>
      </c>
      <c r="F721" s="15" t="s">
        <v>7862</v>
      </c>
      <c r="G721" s="15"/>
      <c r="H721" s="14" t="s">
        <v>1903</v>
      </c>
      <c r="I721" s="15" t="s">
        <v>9960</v>
      </c>
      <c r="J721" s="15" t="s">
        <v>7861</v>
      </c>
      <c r="K721" s="14"/>
      <c r="M721" s="14"/>
      <c r="N721" s="14"/>
      <c r="O721" s="14"/>
      <c r="P721" s="14"/>
      <c r="Q721" s="1"/>
      <c r="R721" s="1"/>
    </row>
    <row r="722" spans="1:18">
      <c r="A722" s="15"/>
      <c r="B722" s="15" t="s">
        <v>7724</v>
      </c>
      <c r="C722" s="15" t="s">
        <v>7725</v>
      </c>
      <c r="D722" s="15"/>
      <c r="E722" s="15"/>
      <c r="F722" s="15"/>
      <c r="G722" s="15"/>
      <c r="H722" s="14" t="s">
        <v>1903</v>
      </c>
      <c r="I722" s="15" t="s">
        <v>9961</v>
      </c>
      <c r="J722" s="15"/>
      <c r="K722" s="14"/>
      <c r="M722" s="14"/>
      <c r="N722" s="14"/>
      <c r="O722" s="14"/>
      <c r="P722" s="14"/>
      <c r="Q722" s="16"/>
      <c r="R722" s="16"/>
    </row>
    <row r="723" spans="1:18">
      <c r="A723" s="15"/>
      <c r="B723" s="15" t="s">
        <v>7726</v>
      </c>
      <c r="C723" s="15" t="s">
        <v>7727</v>
      </c>
      <c r="D723" s="15"/>
      <c r="E723" s="15"/>
      <c r="F723" s="15"/>
      <c r="G723" s="15"/>
      <c r="H723" s="14" t="s">
        <v>1903</v>
      </c>
      <c r="I723" s="15" t="s">
        <v>9962</v>
      </c>
      <c r="J723" s="15"/>
      <c r="K723" s="14"/>
      <c r="M723" s="14"/>
      <c r="N723" s="14"/>
      <c r="O723" s="14"/>
      <c r="P723" s="14"/>
      <c r="Q723" s="16"/>
      <c r="R723" s="16"/>
    </row>
    <row r="724" spans="1:18">
      <c r="A724" s="15"/>
      <c r="B724" s="15" t="s">
        <v>7728</v>
      </c>
      <c r="C724" s="15" t="s">
        <v>7729</v>
      </c>
      <c r="D724" s="15"/>
      <c r="E724" s="15"/>
      <c r="F724" s="15"/>
      <c r="G724" s="15"/>
      <c r="H724" s="14" t="s">
        <v>1903</v>
      </c>
      <c r="I724" s="15" t="s">
        <v>9963</v>
      </c>
      <c r="J724" s="15"/>
      <c r="K724" s="14"/>
      <c r="M724" s="14"/>
      <c r="N724" s="14"/>
      <c r="O724" s="14"/>
      <c r="P724" s="14"/>
      <c r="Q724" s="16"/>
      <c r="R724" s="16"/>
    </row>
    <row r="725" spans="1:18">
      <c r="A725" s="15"/>
      <c r="B725" s="15" t="s">
        <v>7708</v>
      </c>
      <c r="C725" s="15" t="s">
        <v>7707</v>
      </c>
      <c r="D725" s="15"/>
      <c r="E725" s="15" t="s">
        <v>7868</v>
      </c>
      <c r="F725" s="15" t="s">
        <v>7846</v>
      </c>
      <c r="G725" s="15" t="s">
        <v>11070</v>
      </c>
      <c r="H725" s="14" t="s">
        <v>1903</v>
      </c>
      <c r="I725" s="15" t="s">
        <v>9964</v>
      </c>
      <c r="J725" s="15" t="s">
        <v>7845</v>
      </c>
      <c r="K725" s="14"/>
      <c r="M725" s="14"/>
      <c r="N725" s="14"/>
      <c r="O725" s="14"/>
      <c r="P725" s="14"/>
      <c r="Q725" s="1"/>
      <c r="R725" s="1"/>
    </row>
    <row r="726" spans="1:18">
      <c r="A726" s="15"/>
      <c r="B726" s="15" t="s">
        <v>7709</v>
      </c>
      <c r="C726" s="15" t="s">
        <v>7710</v>
      </c>
      <c r="D726" s="15"/>
      <c r="E726" s="15"/>
      <c r="F726" s="15"/>
      <c r="G726" s="15"/>
      <c r="H726" s="14" t="s">
        <v>1903</v>
      </c>
      <c r="I726" s="15" t="s">
        <v>9965</v>
      </c>
      <c r="J726" s="15"/>
      <c r="K726" s="14"/>
      <c r="M726" s="14"/>
      <c r="N726" s="14"/>
      <c r="O726" s="14"/>
      <c r="P726" s="14"/>
      <c r="Q726" s="1"/>
      <c r="R726" s="1"/>
    </row>
    <row r="727" spans="1:18">
      <c r="A727" s="15"/>
      <c r="B727" s="15" t="s">
        <v>7711</v>
      </c>
      <c r="C727" s="15" t="s">
        <v>7712</v>
      </c>
      <c r="D727" s="15"/>
      <c r="E727" s="15"/>
      <c r="F727" s="15"/>
      <c r="G727" s="15"/>
      <c r="H727" s="14" t="s">
        <v>1903</v>
      </c>
      <c r="I727" s="15" t="s">
        <v>9966</v>
      </c>
      <c r="J727" s="15"/>
      <c r="K727" s="14"/>
      <c r="M727" s="14"/>
      <c r="N727" s="14"/>
      <c r="O727" s="14"/>
      <c r="P727" s="14"/>
      <c r="Q727" s="1"/>
      <c r="R727" s="1"/>
    </row>
    <row r="728" spans="1:18">
      <c r="A728" s="15"/>
      <c r="B728" s="15" t="s">
        <v>7713</v>
      </c>
      <c r="C728" s="15" t="s">
        <v>7714</v>
      </c>
      <c r="D728" s="15"/>
      <c r="E728" s="15"/>
      <c r="F728" s="15"/>
      <c r="G728" s="15"/>
      <c r="H728" s="14" t="s">
        <v>1903</v>
      </c>
      <c r="I728" s="15" t="s">
        <v>9967</v>
      </c>
      <c r="J728" s="15"/>
      <c r="K728" s="14"/>
      <c r="M728" s="14"/>
      <c r="N728" s="14"/>
      <c r="O728" s="14"/>
      <c r="P728" s="14"/>
      <c r="Q728" s="1"/>
      <c r="R728" s="1"/>
    </row>
    <row r="729" spans="1:18">
      <c r="A729" s="15"/>
      <c r="B729" s="15" t="s">
        <v>7311</v>
      </c>
      <c r="C729" s="15" t="s">
        <v>7312</v>
      </c>
      <c r="D729" s="15"/>
      <c r="E729" s="15" t="s">
        <v>7346</v>
      </c>
      <c r="F729" s="15" t="s">
        <v>7338</v>
      </c>
      <c r="G729" s="15" t="s">
        <v>11156</v>
      </c>
      <c r="H729" s="14" t="s">
        <v>1903</v>
      </c>
      <c r="I729" s="15" t="s">
        <v>9968</v>
      </c>
      <c r="J729" s="15" t="s">
        <v>7337</v>
      </c>
      <c r="K729" s="14"/>
      <c r="M729" s="14"/>
      <c r="N729" s="14"/>
      <c r="O729" s="14"/>
      <c r="P729" s="14"/>
      <c r="Q729" s="1"/>
      <c r="R729" s="1"/>
    </row>
    <row r="730" spans="1:18">
      <c r="A730" s="15"/>
      <c r="B730" s="15" t="s">
        <v>7604</v>
      </c>
      <c r="C730" s="15" t="s">
        <v>7605</v>
      </c>
      <c r="D730" s="15"/>
      <c r="E730" s="15" t="s">
        <v>7349</v>
      </c>
      <c r="F730" s="15" t="s">
        <v>7340</v>
      </c>
      <c r="G730" s="15"/>
      <c r="H730" s="14" t="s">
        <v>1903</v>
      </c>
      <c r="I730" s="15" t="s">
        <v>9969</v>
      </c>
      <c r="J730" s="15" t="s">
        <v>7344</v>
      </c>
      <c r="K730" s="14"/>
      <c r="M730" s="14"/>
      <c r="N730" s="14"/>
      <c r="O730" s="14"/>
      <c r="P730" s="14"/>
      <c r="Q730" s="1"/>
      <c r="R730" s="1"/>
    </row>
    <row r="731" spans="1:18">
      <c r="A731" s="15"/>
      <c r="B731" s="15" t="s">
        <v>7606</v>
      </c>
      <c r="C731" s="15" t="s">
        <v>7607</v>
      </c>
      <c r="D731" s="15"/>
      <c r="E731" s="15"/>
      <c r="F731" s="15"/>
      <c r="G731" s="15"/>
      <c r="H731" s="14" t="s">
        <v>1903</v>
      </c>
      <c r="I731" s="15" t="s">
        <v>9970</v>
      </c>
      <c r="J731" s="15"/>
      <c r="K731" s="14"/>
      <c r="M731" s="14"/>
      <c r="N731" s="14"/>
      <c r="O731" s="14"/>
      <c r="P731" s="14"/>
      <c r="Q731" s="1"/>
      <c r="R731" s="1"/>
    </row>
    <row r="732" spans="1:18">
      <c r="A732" s="15"/>
      <c r="B732" s="15" t="s">
        <v>7608</v>
      </c>
      <c r="C732" s="15" t="s">
        <v>7609</v>
      </c>
      <c r="D732" s="15"/>
      <c r="E732" s="15" t="s">
        <v>7345</v>
      </c>
      <c r="F732" s="15" t="s">
        <v>7343</v>
      </c>
      <c r="G732" s="15" t="s">
        <v>10946</v>
      </c>
      <c r="H732" s="14" t="s">
        <v>1903</v>
      </c>
      <c r="I732" s="15" t="s">
        <v>9971</v>
      </c>
      <c r="J732" s="15" t="s">
        <v>7342</v>
      </c>
      <c r="K732" s="14"/>
      <c r="M732" s="14"/>
      <c r="N732" s="14"/>
      <c r="O732" s="14"/>
      <c r="P732" s="14"/>
      <c r="Q732" s="1"/>
      <c r="R732" s="1"/>
    </row>
    <row r="733" spans="1:18">
      <c r="A733" s="15"/>
      <c r="B733" s="15" t="s">
        <v>4664</v>
      </c>
      <c r="C733" s="15" t="s">
        <v>6484</v>
      </c>
      <c r="D733" s="15"/>
      <c r="E733" s="15" t="s">
        <v>3662</v>
      </c>
      <c r="F733" s="15" t="s">
        <v>2329</v>
      </c>
      <c r="G733" s="15" t="s">
        <v>11132</v>
      </c>
      <c r="H733" s="14" t="s">
        <v>1903</v>
      </c>
      <c r="I733" s="15" t="s">
        <v>9972</v>
      </c>
      <c r="J733" s="15" t="s">
        <v>5701</v>
      </c>
      <c r="K733" s="14"/>
      <c r="M733" s="14"/>
      <c r="N733" s="14"/>
      <c r="O733" s="14"/>
      <c r="P733" s="14"/>
      <c r="Q733" s="1"/>
      <c r="R733" s="1"/>
    </row>
    <row r="734" spans="1:18">
      <c r="A734" s="15"/>
      <c r="B734" s="15" t="s">
        <v>4665</v>
      </c>
      <c r="C734" s="15" t="s">
        <v>6485</v>
      </c>
      <c r="D734" s="15"/>
      <c r="E734" s="15" t="s">
        <v>6927</v>
      </c>
      <c r="F734" s="15" t="s">
        <v>2669</v>
      </c>
      <c r="G734" s="15"/>
      <c r="H734" s="14" t="s">
        <v>1903</v>
      </c>
      <c r="I734" s="15" t="s">
        <v>9973</v>
      </c>
      <c r="J734" s="15" t="s">
        <v>6158</v>
      </c>
      <c r="K734" s="14"/>
      <c r="M734" s="14"/>
      <c r="N734" s="14"/>
      <c r="O734" s="14"/>
      <c r="P734" s="14"/>
      <c r="Q734" s="1"/>
      <c r="R734" s="1"/>
    </row>
    <row r="735" spans="1:18">
      <c r="A735" s="15"/>
      <c r="B735" s="15" t="s">
        <v>5306</v>
      </c>
      <c r="C735" s="15" t="s">
        <v>2084</v>
      </c>
      <c r="D735" s="15"/>
      <c r="E735" s="15" t="s">
        <v>3814</v>
      </c>
      <c r="F735" s="15" t="s">
        <v>2656</v>
      </c>
      <c r="G735" s="15" t="s">
        <v>10936</v>
      </c>
      <c r="H735" s="14" t="s">
        <v>1903</v>
      </c>
      <c r="I735" s="15" t="s">
        <v>9974</v>
      </c>
      <c r="J735" s="15" t="s">
        <v>6144</v>
      </c>
      <c r="K735" s="14"/>
      <c r="M735" s="14"/>
      <c r="N735" s="14"/>
      <c r="O735" s="14"/>
      <c r="P735" s="14"/>
      <c r="Q735" s="1"/>
      <c r="R735" s="1"/>
    </row>
    <row r="736" spans="1:18">
      <c r="A736" s="15"/>
      <c r="B736" s="15" t="s">
        <v>5219</v>
      </c>
      <c r="C736" s="15" t="s">
        <v>6772</v>
      </c>
      <c r="D736" s="15"/>
      <c r="E736" s="15" t="s">
        <v>3793</v>
      </c>
      <c r="F736" s="15" t="s">
        <v>2657</v>
      </c>
      <c r="G736" s="15" t="s">
        <v>10945</v>
      </c>
      <c r="H736" s="14" t="s">
        <v>1903</v>
      </c>
      <c r="I736" s="15" t="s">
        <v>9975</v>
      </c>
      <c r="J736" s="15" t="s">
        <v>6145</v>
      </c>
      <c r="K736" s="14"/>
      <c r="M736" s="14"/>
      <c r="N736" s="14"/>
      <c r="O736" s="14"/>
      <c r="P736" s="14"/>
      <c r="Q736" s="1"/>
      <c r="R736" s="1"/>
    </row>
    <row r="737" spans="1:18">
      <c r="A737" s="15"/>
      <c r="B737" s="15" t="s">
        <v>4666</v>
      </c>
      <c r="C737" s="15" t="s">
        <v>6486</v>
      </c>
      <c r="D737" s="15"/>
      <c r="E737" s="15" t="s">
        <v>3792</v>
      </c>
      <c r="F737" s="15" t="s">
        <v>2565</v>
      </c>
      <c r="G737" s="15" t="s">
        <v>11113</v>
      </c>
      <c r="H737" s="14" t="s">
        <v>1903</v>
      </c>
      <c r="I737" s="15" t="s">
        <v>9976</v>
      </c>
      <c r="J737" s="15" t="s">
        <v>6011</v>
      </c>
      <c r="K737" s="14"/>
      <c r="M737" s="14"/>
      <c r="N737" s="14"/>
      <c r="O737" s="14"/>
      <c r="P737" s="14"/>
      <c r="Q737" s="1"/>
      <c r="R737" s="1"/>
    </row>
    <row r="738" spans="1:18">
      <c r="A738" s="15"/>
      <c r="B738" s="15" t="s">
        <v>4667</v>
      </c>
      <c r="C738" s="15" t="s">
        <v>6487</v>
      </c>
      <c r="D738" s="15"/>
      <c r="E738" s="15" t="s">
        <v>6928</v>
      </c>
      <c r="F738" s="15" t="s">
        <v>2670</v>
      </c>
      <c r="G738" s="15"/>
      <c r="H738" s="14" t="s">
        <v>1903</v>
      </c>
      <c r="I738" s="15" t="s">
        <v>9977</v>
      </c>
      <c r="J738" s="15" t="s">
        <v>6159</v>
      </c>
      <c r="K738" s="14"/>
      <c r="M738" s="14"/>
      <c r="N738" s="14"/>
      <c r="O738" s="14"/>
      <c r="P738" s="14"/>
      <c r="Q738" s="1"/>
      <c r="R738" s="1"/>
    </row>
    <row r="739" spans="1:18">
      <c r="A739" s="15"/>
      <c r="B739" s="15" t="s">
        <v>5307</v>
      </c>
      <c r="C739" s="15" t="s">
        <v>2085</v>
      </c>
      <c r="D739" s="15"/>
      <c r="E739" s="15" t="s">
        <v>3815</v>
      </c>
      <c r="F739" s="15" t="s">
        <v>2658</v>
      </c>
      <c r="G739" s="15" t="s">
        <v>10934</v>
      </c>
      <c r="H739" s="14" t="s">
        <v>1903</v>
      </c>
      <c r="I739" s="15" t="s">
        <v>9978</v>
      </c>
      <c r="J739" s="15" t="s">
        <v>6146</v>
      </c>
      <c r="K739" s="14"/>
      <c r="M739" s="14"/>
      <c r="N739" s="14"/>
      <c r="O739" s="14"/>
      <c r="P739" s="14"/>
      <c r="Q739" s="1"/>
      <c r="R739" s="1"/>
    </row>
    <row r="740" spans="1:18">
      <c r="A740" s="15"/>
      <c r="B740" s="15" t="s">
        <v>5201</v>
      </c>
      <c r="C740" s="15" t="s">
        <v>2082</v>
      </c>
      <c r="D740" s="15"/>
      <c r="E740" s="15" t="s">
        <v>3788</v>
      </c>
      <c r="F740" s="15" t="s">
        <v>2659</v>
      </c>
      <c r="G740" s="15" t="s">
        <v>10943</v>
      </c>
      <c r="H740" s="14" t="s">
        <v>1903</v>
      </c>
      <c r="I740" s="15" t="s">
        <v>9979</v>
      </c>
      <c r="J740" s="15" t="s">
        <v>6147</v>
      </c>
      <c r="K740" s="14"/>
      <c r="M740" s="14"/>
      <c r="N740" s="14"/>
      <c r="O740" s="14"/>
      <c r="P740" s="14"/>
      <c r="Q740" s="1"/>
      <c r="R740" s="1"/>
    </row>
    <row r="741" spans="1:18">
      <c r="A741" s="15"/>
      <c r="B741" s="15" t="s">
        <v>7614</v>
      </c>
      <c r="C741" s="15" t="s">
        <v>7612</v>
      </c>
      <c r="D741" s="15"/>
      <c r="E741" s="15" t="s">
        <v>3787</v>
      </c>
      <c r="F741" s="15" t="s">
        <v>2541</v>
      </c>
      <c r="G741" s="15" t="s">
        <v>11080</v>
      </c>
      <c r="H741" s="14" t="s">
        <v>1903</v>
      </c>
      <c r="I741" s="15" t="s">
        <v>9980</v>
      </c>
      <c r="J741" s="15" t="s">
        <v>5980</v>
      </c>
      <c r="K741" s="14"/>
      <c r="M741" s="14"/>
      <c r="N741" s="14"/>
      <c r="O741" s="14"/>
      <c r="P741" s="14"/>
      <c r="Q741" s="1"/>
      <c r="R741" s="1"/>
    </row>
    <row r="742" spans="1:18">
      <c r="A742" s="15"/>
      <c r="B742" s="15" t="s">
        <v>4668</v>
      </c>
      <c r="C742" s="15" t="s">
        <v>6488</v>
      </c>
      <c r="D742" s="15"/>
      <c r="E742" s="15" t="s">
        <v>6929</v>
      </c>
      <c r="F742" s="15" t="s">
        <v>2577</v>
      </c>
      <c r="G742" s="15"/>
      <c r="H742" s="14" t="s">
        <v>1903</v>
      </c>
      <c r="I742" s="15" t="s">
        <v>9981</v>
      </c>
      <c r="J742" s="15" t="s">
        <v>6040</v>
      </c>
      <c r="K742" s="14"/>
      <c r="M742" s="14"/>
      <c r="N742" s="14"/>
      <c r="O742" s="14"/>
      <c r="P742" s="14"/>
      <c r="Q742" s="1"/>
      <c r="R742" s="1"/>
    </row>
    <row r="743" spans="1:18">
      <c r="A743" s="15"/>
      <c r="B743" s="15" t="s">
        <v>5233</v>
      </c>
      <c r="C743" s="15" t="s">
        <v>2083</v>
      </c>
      <c r="D743" s="15"/>
      <c r="E743" s="15" t="s">
        <v>3798</v>
      </c>
      <c r="F743" s="15" t="s">
        <v>2660</v>
      </c>
      <c r="G743" s="15" t="s">
        <v>10933</v>
      </c>
      <c r="H743" s="14" t="s">
        <v>1903</v>
      </c>
      <c r="I743" s="15" t="s">
        <v>9982</v>
      </c>
      <c r="J743" s="15" t="s">
        <v>6148</v>
      </c>
      <c r="K743" s="14"/>
      <c r="M743" s="14"/>
      <c r="N743" s="14"/>
      <c r="O743" s="14"/>
      <c r="P743" s="14"/>
      <c r="Q743" s="1"/>
      <c r="R743" s="1"/>
    </row>
    <row r="744" spans="1:18">
      <c r="A744" s="15"/>
      <c r="B744" s="15" t="s">
        <v>5308</v>
      </c>
      <c r="C744" s="15" t="s">
        <v>2087</v>
      </c>
      <c r="D744" s="15"/>
      <c r="E744" s="15" t="s">
        <v>3816</v>
      </c>
      <c r="F744" s="15" t="s">
        <v>2661</v>
      </c>
      <c r="G744" s="15" t="s">
        <v>10942</v>
      </c>
      <c r="H744" s="14" t="s">
        <v>1903</v>
      </c>
      <c r="I744" s="15" t="s">
        <v>9983</v>
      </c>
      <c r="J744" s="15" t="s">
        <v>6149</v>
      </c>
      <c r="K744" s="14"/>
      <c r="M744" s="14"/>
      <c r="N744" s="14"/>
      <c r="O744" s="14"/>
      <c r="P744" s="14"/>
      <c r="Q744" s="1"/>
      <c r="R744" s="1"/>
    </row>
    <row r="745" spans="1:18">
      <c r="A745" s="15"/>
      <c r="B745" s="15" t="s">
        <v>4669</v>
      </c>
      <c r="C745" s="15" t="s">
        <v>2086</v>
      </c>
      <c r="D745" s="15"/>
      <c r="E745" s="15" t="s">
        <v>3817</v>
      </c>
      <c r="F745" s="15" t="s">
        <v>2671</v>
      </c>
      <c r="G745" s="15" t="s">
        <v>11013</v>
      </c>
      <c r="H745" s="14" t="s">
        <v>1903</v>
      </c>
      <c r="I745" s="15" t="s">
        <v>9984</v>
      </c>
      <c r="J745" s="15" t="s">
        <v>6160</v>
      </c>
      <c r="K745" s="14"/>
      <c r="M745" s="14"/>
      <c r="N745" s="14"/>
      <c r="O745" s="14"/>
      <c r="P745" s="14"/>
      <c r="Q745" s="1"/>
      <c r="R745" s="1"/>
    </row>
    <row r="746" spans="1:18">
      <c r="A746" s="15"/>
      <c r="B746" s="15" t="s">
        <v>4670</v>
      </c>
      <c r="C746" s="15" t="s">
        <v>6489</v>
      </c>
      <c r="D746" s="15"/>
      <c r="E746" s="15" t="s">
        <v>6930</v>
      </c>
      <c r="F746" s="15" t="s">
        <v>2672</v>
      </c>
      <c r="G746" s="15"/>
      <c r="H746" s="14" t="s">
        <v>1903</v>
      </c>
      <c r="I746" s="15" t="s">
        <v>9985</v>
      </c>
      <c r="J746" s="15" t="s">
        <v>6161</v>
      </c>
      <c r="K746" s="14"/>
      <c r="M746" s="14"/>
      <c r="N746" s="14"/>
      <c r="O746" s="14"/>
      <c r="P746" s="14"/>
      <c r="Q746" s="1"/>
      <c r="R746" s="1"/>
    </row>
    <row r="747" spans="1:18">
      <c r="A747" s="15"/>
      <c r="B747" s="15" t="s">
        <v>5309</v>
      </c>
      <c r="C747" s="15" t="s">
        <v>6824</v>
      </c>
      <c r="D747" s="15"/>
      <c r="E747" s="15" t="s">
        <v>3818</v>
      </c>
      <c r="F747" s="15" t="s">
        <v>2662</v>
      </c>
      <c r="G747" s="15" t="s">
        <v>10931</v>
      </c>
      <c r="H747" s="14" t="s">
        <v>1903</v>
      </c>
      <c r="I747" s="15" t="s">
        <v>9986</v>
      </c>
      <c r="J747" s="15" t="s">
        <v>6150</v>
      </c>
      <c r="K747" s="14"/>
      <c r="M747" s="14"/>
      <c r="N747" s="14"/>
      <c r="O747" s="14"/>
      <c r="P747" s="14"/>
      <c r="Q747" s="1"/>
      <c r="R747" s="1"/>
    </row>
    <row r="748" spans="1:18">
      <c r="A748" s="15"/>
      <c r="B748" s="15" t="s">
        <v>5197</v>
      </c>
      <c r="C748" s="15" t="s">
        <v>2081</v>
      </c>
      <c r="D748" s="15"/>
      <c r="E748" s="15" t="s">
        <v>3786</v>
      </c>
      <c r="F748" s="15" t="s">
        <v>2663</v>
      </c>
      <c r="G748" s="15" t="s">
        <v>10940</v>
      </c>
      <c r="H748" s="14" t="s">
        <v>1903</v>
      </c>
      <c r="I748" s="15" t="s">
        <v>9987</v>
      </c>
      <c r="J748" s="15" t="s">
        <v>6151</v>
      </c>
      <c r="K748" s="14"/>
      <c r="M748" s="14"/>
      <c r="N748" s="14"/>
      <c r="O748" s="14"/>
      <c r="P748" s="14"/>
      <c r="Q748" s="1"/>
      <c r="R748" s="1"/>
    </row>
    <row r="749" spans="1:18">
      <c r="A749" s="15"/>
      <c r="B749" s="15" t="s">
        <v>4671</v>
      </c>
      <c r="C749" s="15" t="s">
        <v>2080</v>
      </c>
      <c r="D749" s="15"/>
      <c r="E749" s="15" t="s">
        <v>3785</v>
      </c>
      <c r="F749" s="15" t="s">
        <v>2547</v>
      </c>
      <c r="G749" s="15" t="s">
        <v>11127</v>
      </c>
      <c r="H749" s="14" t="s">
        <v>1903</v>
      </c>
      <c r="I749" s="15" t="s">
        <v>9988</v>
      </c>
      <c r="J749" s="15" t="s">
        <v>5986</v>
      </c>
      <c r="K749" s="14"/>
      <c r="M749" s="14"/>
      <c r="N749" s="14"/>
      <c r="O749" s="14"/>
      <c r="P749" s="14"/>
      <c r="Q749" s="1"/>
      <c r="R749" s="1"/>
    </row>
    <row r="750" spans="1:18">
      <c r="A750" s="15"/>
      <c r="B750" s="15" t="s">
        <v>4672</v>
      </c>
      <c r="C750" s="15" t="s">
        <v>6490</v>
      </c>
      <c r="D750" s="15"/>
      <c r="E750" s="15" t="s">
        <v>6931</v>
      </c>
      <c r="F750" s="15" t="s">
        <v>2673</v>
      </c>
      <c r="G750" s="15"/>
      <c r="H750" s="14" t="s">
        <v>1903</v>
      </c>
      <c r="I750" s="15" t="s">
        <v>9989</v>
      </c>
      <c r="J750" s="15" t="s">
        <v>6162</v>
      </c>
      <c r="K750" s="14"/>
      <c r="M750" s="14"/>
      <c r="N750" s="14"/>
      <c r="O750" s="14"/>
      <c r="P750" s="14"/>
      <c r="Q750" s="1"/>
      <c r="R750" s="1"/>
    </row>
    <row r="751" spans="1:18">
      <c r="A751" s="15"/>
      <c r="B751" s="15" t="s">
        <v>5310</v>
      </c>
      <c r="C751" s="15" t="s">
        <v>6825</v>
      </c>
      <c r="D751" s="15"/>
      <c r="E751" s="15" t="s">
        <v>3819</v>
      </c>
      <c r="F751" s="15" t="s">
        <v>2664</v>
      </c>
      <c r="G751" s="15" t="s">
        <v>10935</v>
      </c>
      <c r="H751" s="14" t="s">
        <v>1903</v>
      </c>
      <c r="I751" s="15" t="s">
        <v>9990</v>
      </c>
      <c r="J751" s="15" t="s">
        <v>6152</v>
      </c>
      <c r="K751" s="14"/>
      <c r="M751" s="14"/>
      <c r="N751" s="14"/>
      <c r="O751" s="14"/>
      <c r="P751" s="14"/>
      <c r="Q751" s="1"/>
      <c r="R751" s="1"/>
    </row>
    <row r="752" spans="1:18">
      <c r="A752" s="15"/>
      <c r="B752" s="15" t="s">
        <v>5311</v>
      </c>
      <c r="C752" s="15" t="s">
        <v>2089</v>
      </c>
      <c r="D752" s="15"/>
      <c r="E752" s="15" t="s">
        <v>3820</v>
      </c>
      <c r="F752" s="15" t="s">
        <v>2623</v>
      </c>
      <c r="G752" s="15" t="s">
        <v>10944</v>
      </c>
      <c r="H752" s="14" t="s">
        <v>1903</v>
      </c>
      <c r="I752" s="15" t="s">
        <v>9991</v>
      </c>
      <c r="J752" s="15" t="s">
        <v>6153</v>
      </c>
      <c r="K752" s="14"/>
      <c r="M752" s="14"/>
      <c r="N752" s="14"/>
      <c r="O752" s="14"/>
      <c r="P752" s="14"/>
      <c r="Q752" s="1"/>
      <c r="R752" s="1"/>
    </row>
    <row r="753" spans="1:18">
      <c r="A753" s="15"/>
      <c r="B753" s="15" t="s">
        <v>4673</v>
      </c>
      <c r="C753" s="15" t="s">
        <v>2088</v>
      </c>
      <c r="D753" s="15"/>
      <c r="E753" s="15" t="s">
        <v>3821</v>
      </c>
      <c r="F753" s="15" t="s">
        <v>2667</v>
      </c>
      <c r="G753" s="15" t="s">
        <v>11067</v>
      </c>
      <c r="H753" s="14" t="s">
        <v>1903</v>
      </c>
      <c r="I753" s="15" t="s">
        <v>9992</v>
      </c>
      <c r="J753" s="15" t="s">
        <v>6156</v>
      </c>
      <c r="K753" s="14"/>
      <c r="M753" s="14"/>
      <c r="N753" s="14"/>
      <c r="O753" s="14"/>
      <c r="P753" s="14"/>
      <c r="Q753" s="1"/>
      <c r="R753" s="1"/>
    </row>
    <row r="754" spans="1:18">
      <c r="A754" s="15"/>
      <c r="B754" s="15" t="s">
        <v>4674</v>
      </c>
      <c r="C754" s="15" t="s">
        <v>6491</v>
      </c>
      <c r="D754" s="15"/>
      <c r="E754" s="15" t="s">
        <v>6932</v>
      </c>
      <c r="F754" s="15" t="s">
        <v>2668</v>
      </c>
      <c r="G754" s="15"/>
      <c r="H754" s="14" t="s">
        <v>1903</v>
      </c>
      <c r="I754" s="15" t="s">
        <v>9993</v>
      </c>
      <c r="J754" s="15" t="s">
        <v>6157</v>
      </c>
      <c r="K754" s="14"/>
      <c r="M754" s="14"/>
      <c r="N754" s="14"/>
      <c r="O754" s="14"/>
      <c r="P754" s="14"/>
      <c r="Q754" s="1"/>
      <c r="R754" s="1"/>
    </row>
    <row r="755" spans="1:18">
      <c r="A755" s="15"/>
      <c r="B755" s="15" t="s">
        <v>5312</v>
      </c>
      <c r="C755" s="15" t="s">
        <v>6826</v>
      </c>
      <c r="D755" s="15"/>
      <c r="E755" s="15" t="s">
        <v>3822</v>
      </c>
      <c r="F755" s="15" t="s">
        <v>2665</v>
      </c>
      <c r="G755" s="15" t="s">
        <v>10932</v>
      </c>
      <c r="H755" s="14" t="s">
        <v>1903</v>
      </c>
      <c r="I755" s="15" t="s">
        <v>9994</v>
      </c>
      <c r="J755" s="15" t="s">
        <v>6154</v>
      </c>
      <c r="K755" s="14"/>
      <c r="M755" s="14"/>
      <c r="N755" s="14"/>
      <c r="O755" s="14"/>
      <c r="P755" s="14"/>
      <c r="Q755" s="1"/>
      <c r="R755" s="1"/>
    </row>
    <row r="756" spans="1:18">
      <c r="A756" s="15"/>
      <c r="B756" s="15" t="s">
        <v>4851</v>
      </c>
      <c r="C756" s="15" t="s">
        <v>6591</v>
      </c>
      <c r="D756" s="15"/>
      <c r="E756" s="15" t="s">
        <v>3648</v>
      </c>
      <c r="F756" s="15" t="s">
        <v>2666</v>
      </c>
      <c r="G756" s="15" t="s">
        <v>10941</v>
      </c>
      <c r="H756" s="14" t="s">
        <v>1903</v>
      </c>
      <c r="I756" s="15" t="s">
        <v>9995</v>
      </c>
      <c r="J756" s="15" t="s">
        <v>6155</v>
      </c>
      <c r="K756" s="14"/>
      <c r="M756" s="14"/>
      <c r="N756" s="14"/>
      <c r="O756" s="14"/>
      <c r="P756" s="14"/>
      <c r="Q756" s="1"/>
      <c r="R756" s="1"/>
    </row>
    <row r="757" spans="1:18">
      <c r="A757" s="15"/>
      <c r="B757" s="15" t="s">
        <v>4675</v>
      </c>
      <c r="C757" s="15" t="s">
        <v>6492</v>
      </c>
      <c r="D757" s="15"/>
      <c r="E757" s="15" t="s">
        <v>3646</v>
      </c>
      <c r="F757" s="15" t="s">
        <v>2318</v>
      </c>
      <c r="G757" s="15" t="s">
        <v>10996</v>
      </c>
      <c r="H757" s="14" t="s">
        <v>1903</v>
      </c>
      <c r="I757" s="15" t="s">
        <v>9996</v>
      </c>
      <c r="J757" s="15" t="s">
        <v>5688</v>
      </c>
      <c r="K757" s="14"/>
      <c r="M757" s="14"/>
      <c r="N757" s="14"/>
      <c r="O757" s="14"/>
      <c r="P757" s="14"/>
      <c r="Q757" s="1"/>
      <c r="R757" s="1"/>
    </row>
    <row r="758" spans="1:18">
      <c r="A758" s="15"/>
      <c r="B758" s="15" t="s">
        <v>4676</v>
      </c>
      <c r="C758" s="15" t="s">
        <v>6493</v>
      </c>
      <c r="D758" s="15"/>
      <c r="E758" s="15" t="s">
        <v>3647</v>
      </c>
      <c r="F758" s="15" t="s">
        <v>2472</v>
      </c>
      <c r="G758" s="15" t="s">
        <v>11003</v>
      </c>
      <c r="H758" s="14" t="s">
        <v>1903</v>
      </c>
      <c r="I758" s="15" t="s">
        <v>9997</v>
      </c>
      <c r="J758" s="15" t="s">
        <v>5879</v>
      </c>
      <c r="K758" s="14"/>
      <c r="M758" s="14"/>
      <c r="N758" s="14"/>
      <c r="O758" s="14"/>
      <c r="P758" s="14"/>
      <c r="Q758" s="1"/>
      <c r="R758" s="1"/>
    </row>
    <row r="759" spans="1:18">
      <c r="A759" s="15"/>
      <c r="B759" s="15" t="s">
        <v>11693</v>
      </c>
      <c r="C759" s="15" t="s">
        <v>6659</v>
      </c>
      <c r="D759" s="15"/>
      <c r="E759" s="15" t="s">
        <v>7011</v>
      </c>
      <c r="F759" s="15" t="s">
        <v>2504</v>
      </c>
      <c r="G759" s="15"/>
      <c r="H759" s="14" t="s">
        <v>1903</v>
      </c>
      <c r="I759" s="15" t="s">
        <v>9998</v>
      </c>
      <c r="J759" s="15" t="s">
        <v>5920</v>
      </c>
      <c r="K759" s="14"/>
      <c r="M759" s="14"/>
      <c r="N759" s="14"/>
      <c r="O759" s="14"/>
      <c r="P759" s="14"/>
      <c r="Q759" s="1"/>
      <c r="R759" s="1"/>
    </row>
    <row r="760" spans="1:18">
      <c r="A760" s="15"/>
      <c r="B760" s="15" t="s">
        <v>7309</v>
      </c>
      <c r="C760" s="15" t="s">
        <v>7310</v>
      </c>
      <c r="D760" s="15"/>
      <c r="E760" s="15" t="s">
        <v>7347</v>
      </c>
      <c r="F760" s="15" t="s">
        <v>7340</v>
      </c>
      <c r="G760" s="15"/>
      <c r="H760" s="14" t="s">
        <v>1903</v>
      </c>
      <c r="I760" s="15" t="s">
        <v>9999</v>
      </c>
      <c r="J760" s="15" t="s">
        <v>7339</v>
      </c>
      <c r="K760" s="14"/>
      <c r="M760" s="14"/>
      <c r="N760" s="14"/>
      <c r="O760" s="14"/>
      <c r="P760" s="14"/>
      <c r="Q760" s="1"/>
      <c r="R760" s="1"/>
    </row>
    <row r="761" spans="1:18">
      <c r="A761" s="15"/>
      <c r="B761" s="15" t="s">
        <v>11695</v>
      </c>
      <c r="C761" s="15" t="s">
        <v>7812</v>
      </c>
      <c r="D761" s="15"/>
      <c r="E761" s="15" t="s">
        <v>7869</v>
      </c>
      <c r="F761" s="15" t="s">
        <v>7848</v>
      </c>
      <c r="G761" s="15"/>
      <c r="H761" s="14" t="s">
        <v>1903</v>
      </c>
      <c r="I761" s="15" t="s">
        <v>10000</v>
      </c>
      <c r="J761" s="15" t="s">
        <v>7847</v>
      </c>
      <c r="K761" s="14"/>
      <c r="M761" s="14"/>
      <c r="N761" s="14"/>
      <c r="O761" s="14"/>
      <c r="P761" s="14"/>
      <c r="Q761" s="1"/>
      <c r="R761" s="1"/>
    </row>
    <row r="762" spans="1:18">
      <c r="A762" s="15"/>
      <c r="B762" s="15" t="s">
        <v>11696</v>
      </c>
      <c r="C762" s="15" t="s">
        <v>7814</v>
      </c>
      <c r="D762" s="15"/>
      <c r="E762" s="15" t="s">
        <v>7870</v>
      </c>
      <c r="F762" s="15" t="s">
        <v>7851</v>
      </c>
      <c r="G762" s="15"/>
      <c r="H762" s="14" t="s">
        <v>1903</v>
      </c>
      <c r="I762" s="15" t="s">
        <v>10001</v>
      </c>
      <c r="J762" s="15" t="s">
        <v>7860</v>
      </c>
      <c r="K762" s="14"/>
      <c r="M762" s="14"/>
      <c r="N762" s="14"/>
      <c r="O762" s="14"/>
      <c r="P762" s="14"/>
      <c r="Q762" s="1"/>
      <c r="R762" s="1"/>
    </row>
    <row r="763" spans="1:18">
      <c r="A763" s="15"/>
      <c r="B763" s="15" t="s">
        <v>4921</v>
      </c>
      <c r="C763" s="15" t="s">
        <v>6632</v>
      </c>
      <c r="D763" s="15"/>
      <c r="E763" s="15" t="s">
        <v>6997</v>
      </c>
      <c r="F763" s="15" t="s">
        <v>2435</v>
      </c>
      <c r="G763" s="15"/>
      <c r="H763" s="14" t="s">
        <v>965</v>
      </c>
      <c r="I763" s="15" t="s">
        <v>10002</v>
      </c>
      <c r="J763" s="15" t="s">
        <v>5829</v>
      </c>
      <c r="K763" s="14"/>
      <c r="M763" s="14"/>
      <c r="N763" s="14"/>
      <c r="O763" s="14"/>
      <c r="P763" s="14"/>
      <c r="Q763" s="1"/>
      <c r="R763" s="1"/>
    </row>
    <row r="764" spans="1:18">
      <c r="A764" s="15"/>
      <c r="B764" s="15" t="s">
        <v>4657</v>
      </c>
      <c r="C764" s="15" t="s">
        <v>6481</v>
      </c>
      <c r="D764" s="15"/>
      <c r="E764" s="15" t="s">
        <v>6925</v>
      </c>
      <c r="F764" s="15" t="s">
        <v>2258</v>
      </c>
      <c r="G764" s="15"/>
      <c r="H764" s="14" t="s">
        <v>1903</v>
      </c>
      <c r="I764" s="15" t="s">
        <v>10003</v>
      </c>
      <c r="J764" s="15" t="s">
        <v>5627</v>
      </c>
      <c r="K764" s="14"/>
      <c r="M764" s="14"/>
      <c r="N764" s="14"/>
      <c r="O764" s="14"/>
      <c r="P764" s="14"/>
      <c r="Q764" s="1"/>
      <c r="R764" s="1"/>
    </row>
    <row r="765" spans="1:18">
      <c r="A765" s="15"/>
      <c r="B765" s="15" t="s">
        <v>7303</v>
      </c>
      <c r="C765" s="15" t="s">
        <v>6432</v>
      </c>
      <c r="D765" s="15"/>
      <c r="E765" s="15" t="s">
        <v>6298</v>
      </c>
      <c r="F765" s="15" t="s">
        <v>2240</v>
      </c>
      <c r="G765" s="15"/>
      <c r="H765" s="14" t="s">
        <v>1903</v>
      </c>
      <c r="I765" s="15" t="s">
        <v>10004</v>
      </c>
      <c r="J765" s="15" t="s">
        <v>5608</v>
      </c>
      <c r="K765" s="14"/>
      <c r="M765" s="14"/>
      <c r="N765" s="14"/>
      <c r="O765" s="14"/>
      <c r="P765" s="14"/>
      <c r="Q765" s="1"/>
      <c r="R765" s="1"/>
    </row>
    <row r="766" spans="1:18">
      <c r="A766" s="15"/>
      <c r="B766" s="15" t="s">
        <v>7304</v>
      </c>
      <c r="C766" s="15" t="s">
        <v>6434</v>
      </c>
      <c r="D766" s="15"/>
      <c r="E766" s="15" t="s">
        <v>6299</v>
      </c>
      <c r="F766" s="15" t="s">
        <v>2239</v>
      </c>
      <c r="G766" s="15"/>
      <c r="H766" s="14" t="s">
        <v>1903</v>
      </c>
      <c r="I766" s="15" t="s">
        <v>10005</v>
      </c>
      <c r="J766" s="15" t="s">
        <v>5607</v>
      </c>
      <c r="K766" s="14"/>
      <c r="M766" s="14"/>
      <c r="N766" s="14"/>
      <c r="O766" s="14"/>
      <c r="P766" s="14"/>
      <c r="Q766" s="1"/>
      <c r="R766" s="1"/>
    </row>
    <row r="767" spans="1:18">
      <c r="A767" s="15"/>
      <c r="B767" s="15" t="s">
        <v>5027</v>
      </c>
      <c r="C767" s="15" t="s">
        <v>6692</v>
      </c>
      <c r="D767" s="15"/>
      <c r="E767" s="15" t="s">
        <v>7033</v>
      </c>
      <c r="F767" s="15" t="s">
        <v>2433</v>
      </c>
      <c r="G767" s="15"/>
      <c r="H767" s="14" t="s">
        <v>965</v>
      </c>
      <c r="I767" s="15" t="s">
        <v>10006</v>
      </c>
      <c r="J767" s="15" t="s">
        <v>5828</v>
      </c>
      <c r="K767" s="14"/>
      <c r="M767" s="14"/>
      <c r="N767" s="14"/>
      <c r="O767" s="14"/>
      <c r="P767" s="14"/>
      <c r="Q767" s="1"/>
      <c r="R767" s="1"/>
    </row>
    <row r="768" spans="1:18">
      <c r="A768" s="15"/>
      <c r="B768" s="15" t="s">
        <v>5028</v>
      </c>
      <c r="C768" s="15" t="s">
        <v>6693</v>
      </c>
      <c r="D768" s="15"/>
      <c r="E768" s="15" t="s">
        <v>7034</v>
      </c>
      <c r="F768" s="15" t="s">
        <v>2484</v>
      </c>
      <c r="G768" s="15"/>
      <c r="H768" s="14" t="s">
        <v>965</v>
      </c>
      <c r="I768" s="15" t="s">
        <v>10007</v>
      </c>
      <c r="J768" s="15" t="s">
        <v>5895</v>
      </c>
      <c r="K768" s="14"/>
      <c r="M768" s="14"/>
      <c r="N768" s="14"/>
      <c r="O768" s="14"/>
      <c r="P768" s="14"/>
      <c r="Q768" s="1"/>
      <c r="R768" s="1"/>
    </row>
    <row r="769" spans="1:18">
      <c r="A769" s="15"/>
      <c r="B769" s="15" t="s">
        <v>5087</v>
      </c>
      <c r="C769" s="15" t="s">
        <v>3434</v>
      </c>
      <c r="D769" s="15"/>
      <c r="E769" s="15" t="s">
        <v>7052</v>
      </c>
      <c r="F769" s="15" t="s">
        <v>3474</v>
      </c>
      <c r="G769" s="15"/>
      <c r="H769" s="14" t="s">
        <v>965</v>
      </c>
      <c r="I769" s="15" t="s">
        <v>10008</v>
      </c>
      <c r="J769" s="15" t="s">
        <v>6062</v>
      </c>
      <c r="K769" s="14"/>
      <c r="M769" s="14"/>
      <c r="N769" s="14"/>
      <c r="O769" s="14"/>
      <c r="P769" s="14"/>
      <c r="Q769" s="1"/>
      <c r="R769" s="1"/>
    </row>
    <row r="770" spans="1:18">
      <c r="A770" s="15"/>
      <c r="B770" s="15" t="s">
        <v>4681</v>
      </c>
      <c r="C770" s="15" t="s">
        <v>2091</v>
      </c>
      <c r="D770" s="15"/>
      <c r="E770" s="15" t="s">
        <v>6934</v>
      </c>
      <c r="F770" s="15" t="s">
        <v>2713</v>
      </c>
      <c r="G770" s="15"/>
      <c r="H770" s="14" t="s">
        <v>965</v>
      </c>
      <c r="I770" s="15" t="s">
        <v>10009</v>
      </c>
      <c r="J770" s="15" t="s">
        <v>6217</v>
      </c>
      <c r="K770" s="14"/>
      <c r="M770" s="14"/>
      <c r="N770" s="14"/>
      <c r="O770" s="14"/>
      <c r="P770" s="14"/>
      <c r="Q770" s="1"/>
      <c r="R770" s="1"/>
    </row>
    <row r="771" spans="1:18">
      <c r="A771" s="15"/>
      <c r="B771" s="15" t="s">
        <v>4780</v>
      </c>
      <c r="C771" s="15" t="s">
        <v>6552</v>
      </c>
      <c r="D771" s="15"/>
      <c r="E771" s="15" t="s">
        <v>6952</v>
      </c>
      <c r="F771" s="15" t="s">
        <v>2432</v>
      </c>
      <c r="G771" s="15"/>
      <c r="H771" s="14" t="s">
        <v>1872</v>
      </c>
      <c r="I771" s="15" t="s">
        <v>10010</v>
      </c>
      <c r="J771" s="15" t="s">
        <v>5827</v>
      </c>
      <c r="K771" s="14"/>
      <c r="M771" s="14"/>
      <c r="N771" s="14"/>
      <c r="O771" s="14"/>
      <c r="P771" s="14"/>
      <c r="Q771" s="1"/>
      <c r="R771" s="1"/>
    </row>
    <row r="772" spans="1:18">
      <c r="A772" s="15"/>
      <c r="B772" s="15" t="s">
        <v>4782</v>
      </c>
      <c r="C772" s="15" t="s">
        <v>6553</v>
      </c>
      <c r="D772" s="15"/>
      <c r="E772" s="15" t="s">
        <v>6953</v>
      </c>
      <c r="F772" s="15" t="s">
        <v>2720</v>
      </c>
      <c r="G772" s="15"/>
      <c r="H772" s="14" t="s">
        <v>965</v>
      </c>
      <c r="I772" s="15" t="s">
        <v>10011</v>
      </c>
      <c r="J772" s="15" t="s">
        <v>6236</v>
      </c>
      <c r="K772" s="14"/>
      <c r="M772" s="14"/>
      <c r="N772" s="14"/>
      <c r="O772" s="14"/>
      <c r="P772" s="14"/>
      <c r="Q772" s="1"/>
      <c r="R772" s="1"/>
    </row>
    <row r="773" spans="1:18">
      <c r="A773" s="15"/>
      <c r="B773" s="15" t="s">
        <v>4926</v>
      </c>
      <c r="C773" s="15" t="s">
        <v>6635</v>
      </c>
      <c r="D773" s="15"/>
      <c r="E773" s="15" t="s">
        <v>6998</v>
      </c>
      <c r="F773" s="15" t="s">
        <v>2721</v>
      </c>
      <c r="G773" s="15"/>
      <c r="H773" s="14" t="s">
        <v>965</v>
      </c>
      <c r="I773" s="15" t="s">
        <v>10012</v>
      </c>
      <c r="J773" s="15" t="s">
        <v>6237</v>
      </c>
      <c r="K773" s="14"/>
      <c r="M773" s="14"/>
      <c r="N773" s="14"/>
      <c r="O773" s="14"/>
      <c r="P773" s="14"/>
      <c r="Q773" s="1"/>
      <c r="R773" s="1"/>
    </row>
    <row r="774" spans="1:18">
      <c r="A774" s="15"/>
      <c r="B774" s="15" t="s">
        <v>4995</v>
      </c>
      <c r="C774" s="15" t="s">
        <v>6551</v>
      </c>
      <c r="D774" s="15"/>
      <c r="E774" s="15" t="s">
        <v>3611</v>
      </c>
      <c r="F774" s="15" t="s">
        <v>2405</v>
      </c>
      <c r="G774" s="15" t="s">
        <v>11028</v>
      </c>
      <c r="H774" s="14" t="s">
        <v>1872</v>
      </c>
      <c r="I774" s="15" t="s">
        <v>10013</v>
      </c>
      <c r="J774" s="15" t="s">
        <v>5802</v>
      </c>
      <c r="K774" s="14"/>
      <c r="M774" s="14"/>
      <c r="N774" s="14"/>
      <c r="O774" s="14"/>
      <c r="P774" s="14"/>
      <c r="Q774" s="1"/>
      <c r="R774" s="1"/>
    </row>
    <row r="775" spans="1:18">
      <c r="A775" s="15"/>
      <c r="B775" s="15" t="s">
        <v>4996</v>
      </c>
      <c r="C775" s="15" t="s">
        <v>6676</v>
      </c>
      <c r="D775" s="15"/>
      <c r="E775" s="15" t="s">
        <v>7021</v>
      </c>
      <c r="F775" s="15" t="s">
        <v>2476</v>
      </c>
      <c r="G775" s="15"/>
      <c r="H775" s="14" t="s">
        <v>965</v>
      </c>
      <c r="I775" s="15" t="s">
        <v>11220</v>
      </c>
      <c r="J775" s="15" t="s">
        <v>5886</v>
      </c>
      <c r="K775" s="14"/>
      <c r="M775" s="14"/>
      <c r="N775" s="14"/>
      <c r="O775" s="14"/>
      <c r="P775" s="14"/>
      <c r="Q775" s="1"/>
      <c r="R775" s="1"/>
    </row>
    <row r="776" spans="1:18">
      <c r="A776" s="15"/>
      <c r="B776" s="15" t="s">
        <v>5079</v>
      </c>
      <c r="C776" s="15" t="s">
        <v>2092</v>
      </c>
      <c r="D776" s="15"/>
      <c r="E776" s="15" t="s">
        <v>3745</v>
      </c>
      <c r="F776" s="15" t="s">
        <v>2529</v>
      </c>
      <c r="G776" s="15" t="s">
        <v>10910</v>
      </c>
      <c r="H776" s="14" t="s">
        <v>965</v>
      </c>
      <c r="I776" s="15" t="s">
        <v>10014</v>
      </c>
      <c r="J776" s="15" t="s">
        <v>5949</v>
      </c>
      <c r="K776" s="14"/>
      <c r="M776" s="14"/>
      <c r="N776" s="14"/>
      <c r="O776" s="14"/>
      <c r="P776" s="14"/>
      <c r="Q776" s="1"/>
      <c r="R776" s="1"/>
    </row>
    <row r="777" spans="1:18">
      <c r="A777" s="15"/>
      <c r="B777" s="15" t="s">
        <v>5080</v>
      </c>
      <c r="C777" s="15" t="s">
        <v>6725</v>
      </c>
      <c r="D777" s="15"/>
      <c r="E777" s="15" t="s">
        <v>7048</v>
      </c>
      <c r="F777" s="15" t="s">
        <v>2297</v>
      </c>
      <c r="G777" s="15"/>
      <c r="H777" s="14" t="s">
        <v>965</v>
      </c>
      <c r="I777" s="15" t="s">
        <v>10015</v>
      </c>
      <c r="J777" s="15" t="s">
        <v>5837</v>
      </c>
      <c r="K777" s="14"/>
      <c r="M777" s="14"/>
      <c r="N777" s="14"/>
      <c r="O777" s="14"/>
      <c r="P777" s="14"/>
      <c r="Q777" s="1"/>
      <c r="R777" s="1"/>
    </row>
    <row r="778" spans="1:18">
      <c r="A778" s="15"/>
      <c r="B778" s="15" t="s">
        <v>5081</v>
      </c>
      <c r="C778" s="15" t="s">
        <v>6726</v>
      </c>
      <c r="D778" s="15"/>
      <c r="E778" s="15" t="s">
        <v>3746</v>
      </c>
      <c r="F778" s="15" t="s">
        <v>2650</v>
      </c>
      <c r="G778" s="15" t="s">
        <v>10884</v>
      </c>
      <c r="H778" s="14" t="s">
        <v>965</v>
      </c>
      <c r="I778" s="15" t="s">
        <v>10016</v>
      </c>
      <c r="J778" s="15" t="s">
        <v>6131</v>
      </c>
      <c r="K778" s="14"/>
      <c r="M778" s="14"/>
      <c r="N778" s="14"/>
      <c r="O778" s="14"/>
      <c r="P778" s="14"/>
      <c r="Q778" s="1"/>
      <c r="R778" s="1"/>
    </row>
    <row r="779" spans="1:18">
      <c r="A779" s="15"/>
      <c r="B779" s="15" t="s">
        <v>6819</v>
      </c>
      <c r="C779" s="15" t="s">
        <v>6413</v>
      </c>
      <c r="D779" s="15"/>
      <c r="E779" s="15" t="s">
        <v>5562</v>
      </c>
      <c r="F779" s="15" t="s">
        <v>6134</v>
      </c>
      <c r="G779" s="15" t="s">
        <v>10976</v>
      </c>
      <c r="H779" s="14" t="s">
        <v>965</v>
      </c>
      <c r="I779" s="15" t="s">
        <v>10017</v>
      </c>
      <c r="J779" s="15" t="s">
        <v>6133</v>
      </c>
      <c r="K779" s="14"/>
      <c r="M779" s="14"/>
      <c r="N779" s="14"/>
      <c r="O779" s="14"/>
      <c r="P779" s="14"/>
      <c r="Q779" s="1"/>
      <c r="R779" s="1"/>
    </row>
    <row r="780" spans="1:18">
      <c r="A780" s="15"/>
      <c r="B780" s="15" t="s">
        <v>5299</v>
      </c>
      <c r="C780" s="15" t="s">
        <v>6818</v>
      </c>
      <c r="D780" s="15"/>
      <c r="E780" s="15" t="s">
        <v>3813</v>
      </c>
      <c r="F780" s="15" t="s">
        <v>2652</v>
      </c>
      <c r="G780" s="15" t="s">
        <v>10977</v>
      </c>
      <c r="H780" s="14" t="s">
        <v>965</v>
      </c>
      <c r="I780" s="15" t="s">
        <v>10018</v>
      </c>
      <c r="J780" s="15" t="s">
        <v>6135</v>
      </c>
      <c r="K780" s="14"/>
      <c r="M780" s="14"/>
      <c r="N780" s="14"/>
      <c r="O780" s="14"/>
      <c r="P780" s="14"/>
      <c r="Q780" s="1"/>
      <c r="R780" s="1"/>
    </row>
    <row r="781" spans="1:18">
      <c r="A781" s="15"/>
      <c r="B781" s="15" t="s">
        <v>8327</v>
      </c>
      <c r="C781" s="15" t="s">
        <v>8328</v>
      </c>
      <c r="D781" s="15"/>
      <c r="E781" s="15"/>
      <c r="F781" s="15"/>
      <c r="G781" s="15"/>
      <c r="H781" s="14" t="s">
        <v>965</v>
      </c>
      <c r="I781" s="15" t="s">
        <v>10019</v>
      </c>
      <c r="J781" s="15"/>
      <c r="K781" s="14"/>
      <c r="M781" s="14"/>
      <c r="N781" s="14"/>
      <c r="O781" s="14"/>
      <c r="P781" s="14"/>
      <c r="Q781" s="1"/>
      <c r="R781" s="1"/>
    </row>
    <row r="782" spans="1:18">
      <c r="A782" s="15"/>
      <c r="B782" s="15" t="s">
        <v>8333</v>
      </c>
      <c r="C782" s="15" t="s">
        <v>8334</v>
      </c>
      <c r="D782" s="15"/>
      <c r="E782" s="15" t="s">
        <v>8391</v>
      </c>
      <c r="F782" s="15" t="s">
        <v>8376</v>
      </c>
      <c r="G782" s="15"/>
      <c r="H782" s="14" t="s">
        <v>965</v>
      </c>
      <c r="I782" s="15" t="s">
        <v>10020</v>
      </c>
      <c r="J782" s="15" t="s">
        <v>8375</v>
      </c>
      <c r="K782" s="14"/>
      <c r="M782" s="14"/>
      <c r="N782" s="14"/>
      <c r="O782" s="14"/>
      <c r="P782" s="14"/>
      <c r="Q782" s="1"/>
      <c r="R782" s="1"/>
    </row>
    <row r="783" spans="1:18">
      <c r="A783" s="15"/>
      <c r="B783" s="15" t="s">
        <v>11197</v>
      </c>
      <c r="C783" s="15" t="s">
        <v>11198</v>
      </c>
      <c r="D783" s="15"/>
      <c r="E783" s="15" t="s">
        <v>11217</v>
      </c>
      <c r="F783" s="15" t="s">
        <v>2242</v>
      </c>
      <c r="G783" s="15"/>
      <c r="H783" s="14" t="s">
        <v>965</v>
      </c>
      <c r="I783" s="15" t="s">
        <v>10021</v>
      </c>
      <c r="J783" s="15" t="s">
        <v>11216</v>
      </c>
      <c r="K783" s="14"/>
      <c r="M783" s="14"/>
      <c r="N783" s="14"/>
      <c r="O783" s="14"/>
      <c r="P783" s="14"/>
      <c r="Q783" s="1"/>
      <c r="R783" s="1"/>
    </row>
    <row r="784" spans="1:18">
      <c r="A784" s="15"/>
      <c r="B784" s="15" t="s">
        <v>4767</v>
      </c>
      <c r="C784" s="15" t="s">
        <v>6543</v>
      </c>
      <c r="D784" s="15"/>
      <c r="E784" s="15" t="s">
        <v>3606</v>
      </c>
      <c r="F784" s="15" t="s">
        <v>2283</v>
      </c>
      <c r="G784" s="15" t="s">
        <v>11031</v>
      </c>
      <c r="H784" s="14" t="s">
        <v>965</v>
      </c>
      <c r="I784" s="15" t="s">
        <v>10022</v>
      </c>
      <c r="J784" s="15" t="s">
        <v>5853</v>
      </c>
      <c r="K784" s="14"/>
      <c r="M784" s="14"/>
      <c r="N784" s="14"/>
      <c r="O784" s="14"/>
      <c r="P784" s="14"/>
      <c r="Q784" s="1"/>
      <c r="R784" s="1"/>
    </row>
    <row r="785" spans="1:18">
      <c r="A785" s="15"/>
      <c r="B785" s="15" t="s">
        <v>4768</v>
      </c>
      <c r="C785" s="15" t="s">
        <v>2094</v>
      </c>
      <c r="D785" s="15"/>
      <c r="E785" s="15" t="s">
        <v>6947</v>
      </c>
      <c r="F785" s="15" t="s">
        <v>2290</v>
      </c>
      <c r="G785" s="15"/>
      <c r="H785" s="14" t="s">
        <v>965</v>
      </c>
      <c r="I785" s="15" t="s">
        <v>10023</v>
      </c>
      <c r="J785" s="15" t="s">
        <v>5657</v>
      </c>
      <c r="K785" s="14"/>
      <c r="M785" s="14"/>
      <c r="N785" s="14"/>
      <c r="O785" s="14"/>
      <c r="P785" s="14"/>
      <c r="Q785" s="1"/>
      <c r="R785" s="1"/>
    </row>
    <row r="786" spans="1:18">
      <c r="A786" s="15"/>
      <c r="B786" s="15" t="s">
        <v>4880</v>
      </c>
      <c r="C786" s="15" t="s">
        <v>6613</v>
      </c>
      <c r="D786" s="15"/>
      <c r="E786" s="15" t="s">
        <v>6982</v>
      </c>
      <c r="F786" s="15" t="s">
        <v>2242</v>
      </c>
      <c r="G786" s="15"/>
      <c r="H786" s="14" t="s">
        <v>965</v>
      </c>
      <c r="I786" s="15" t="s">
        <v>10024</v>
      </c>
      <c r="J786" s="15" t="s">
        <v>5706</v>
      </c>
      <c r="K786" s="14"/>
      <c r="M786" s="14"/>
      <c r="N786" s="14"/>
      <c r="O786" s="14"/>
      <c r="P786" s="14"/>
      <c r="Q786" s="1"/>
      <c r="R786" s="1"/>
    </row>
    <row r="787" spans="1:18">
      <c r="A787" s="15"/>
      <c r="B787" s="15" t="s">
        <v>4881</v>
      </c>
      <c r="C787" s="15" t="s">
        <v>2095</v>
      </c>
      <c r="D787" s="15"/>
      <c r="E787" s="15" t="s">
        <v>3666</v>
      </c>
      <c r="F787" s="15" t="s">
        <v>2283</v>
      </c>
      <c r="G787" s="15" t="s">
        <v>11032</v>
      </c>
      <c r="H787" s="14" t="s">
        <v>965</v>
      </c>
      <c r="I787" s="15" t="s">
        <v>10025</v>
      </c>
      <c r="J787" s="15" t="s">
        <v>5754</v>
      </c>
      <c r="K787" s="14"/>
      <c r="M787" s="14"/>
      <c r="N787" s="14"/>
      <c r="O787" s="14"/>
      <c r="P787" s="14"/>
      <c r="Q787" s="1"/>
      <c r="R787" s="1"/>
    </row>
    <row r="788" spans="1:18">
      <c r="A788" s="15"/>
      <c r="B788" s="15" t="s">
        <v>5048</v>
      </c>
      <c r="C788" s="15" t="s">
        <v>6713</v>
      </c>
      <c r="D788" s="15"/>
      <c r="E788" s="15" t="s">
        <v>3733</v>
      </c>
      <c r="F788" s="15" t="s">
        <v>2388</v>
      </c>
      <c r="G788" s="15" t="s">
        <v>11021</v>
      </c>
      <c r="H788" s="14" t="s">
        <v>965</v>
      </c>
      <c r="I788" s="15" t="s">
        <v>10026</v>
      </c>
      <c r="J788" s="15" t="s">
        <v>5856</v>
      </c>
      <c r="K788" s="14"/>
      <c r="M788" s="14"/>
      <c r="N788" s="14"/>
      <c r="O788" s="14"/>
      <c r="P788" s="14"/>
      <c r="Q788" s="1"/>
      <c r="R788" s="1"/>
    </row>
    <row r="789" spans="1:18">
      <c r="A789" s="15"/>
      <c r="B789" s="15" t="s">
        <v>4766</v>
      </c>
      <c r="C789" s="15" t="s">
        <v>6542</v>
      </c>
      <c r="D789" s="15"/>
      <c r="E789" s="15" t="s">
        <v>3605</v>
      </c>
      <c r="F789" s="15" t="s">
        <v>2403</v>
      </c>
      <c r="G789" s="15" t="s">
        <v>11036</v>
      </c>
      <c r="H789" s="14" t="s">
        <v>965</v>
      </c>
      <c r="I789" s="15" t="s">
        <v>10027</v>
      </c>
      <c r="J789" s="15" t="s">
        <v>5872</v>
      </c>
      <c r="K789" s="14"/>
      <c r="M789" s="14"/>
      <c r="N789" s="14"/>
      <c r="O789" s="14"/>
      <c r="P789" s="14"/>
      <c r="Q789" s="1"/>
      <c r="R789" s="1"/>
    </row>
    <row r="790" spans="1:18">
      <c r="A790" s="15"/>
      <c r="B790" s="15" t="s">
        <v>8314</v>
      </c>
      <c r="C790" s="15" t="s">
        <v>8315</v>
      </c>
      <c r="D790" s="15"/>
      <c r="E790" s="15" t="s">
        <v>7055</v>
      </c>
      <c r="F790" s="15" t="s">
        <v>2451</v>
      </c>
      <c r="G790" s="15"/>
      <c r="H790" s="14" t="s">
        <v>965</v>
      </c>
      <c r="I790" s="15" t="s">
        <v>10028</v>
      </c>
      <c r="J790" s="15" t="s">
        <v>5911</v>
      </c>
      <c r="K790" s="14"/>
      <c r="M790" s="14"/>
      <c r="N790" s="14"/>
      <c r="O790" s="14"/>
      <c r="P790" s="14"/>
      <c r="Q790" s="1"/>
      <c r="R790" s="1"/>
    </row>
    <row r="791" spans="1:18">
      <c r="A791" s="15"/>
      <c r="B791" s="15" t="s">
        <v>4987</v>
      </c>
      <c r="C791" s="15" t="s">
        <v>3427</v>
      </c>
      <c r="D791" s="15"/>
      <c r="E791" s="15" t="s">
        <v>6310</v>
      </c>
      <c r="F791" s="15" t="s">
        <v>3449</v>
      </c>
      <c r="G791" s="15"/>
      <c r="H791" s="14" t="s">
        <v>965</v>
      </c>
      <c r="I791" s="15" t="s">
        <v>10029</v>
      </c>
      <c r="J791" s="15" t="s">
        <v>5793</v>
      </c>
      <c r="K791" s="14"/>
      <c r="M791" s="14"/>
      <c r="N791" s="14"/>
      <c r="O791" s="14"/>
      <c r="P791" s="14"/>
      <c r="Q791" s="1"/>
      <c r="R791" s="1"/>
    </row>
    <row r="792" spans="1:18">
      <c r="A792" s="15"/>
      <c r="B792" s="15" t="s">
        <v>4988</v>
      </c>
      <c r="C792" s="15" t="s">
        <v>3428</v>
      </c>
      <c r="D792" s="15"/>
      <c r="E792" s="15" t="s">
        <v>6311</v>
      </c>
      <c r="F792" s="15" t="s">
        <v>3473</v>
      </c>
      <c r="G792" s="15"/>
      <c r="H792" s="14" t="s">
        <v>965</v>
      </c>
      <c r="I792" s="15" t="s">
        <v>10030</v>
      </c>
      <c r="J792" s="15" t="s">
        <v>6061</v>
      </c>
      <c r="K792" s="14"/>
      <c r="M792" s="14"/>
      <c r="N792" s="14"/>
      <c r="O792" s="14"/>
      <c r="P792" s="14"/>
      <c r="Q792" s="1"/>
      <c r="R792" s="1"/>
    </row>
    <row r="793" spans="1:18">
      <c r="A793" s="15"/>
      <c r="B793" s="15" t="s">
        <v>5039</v>
      </c>
      <c r="C793" s="15" t="s">
        <v>3430</v>
      </c>
      <c r="D793" s="15"/>
      <c r="E793" s="15" t="s">
        <v>6345</v>
      </c>
      <c r="F793" s="15" t="s">
        <v>3467</v>
      </c>
      <c r="G793" s="15"/>
      <c r="H793" s="14" t="s">
        <v>965</v>
      </c>
      <c r="I793" s="15" t="s">
        <v>10031</v>
      </c>
      <c r="J793" s="15" t="s">
        <v>6026</v>
      </c>
      <c r="K793" s="14"/>
      <c r="M793" s="14"/>
      <c r="N793" s="14"/>
      <c r="O793" s="14"/>
      <c r="P793" s="14"/>
      <c r="Q793" s="1"/>
      <c r="R793" s="1"/>
    </row>
    <row r="794" spans="1:18">
      <c r="A794" s="15"/>
      <c r="B794" s="15" t="s">
        <v>5040</v>
      </c>
      <c r="C794" s="15" t="s">
        <v>3431</v>
      </c>
      <c r="D794" s="15"/>
      <c r="E794" s="15" t="s">
        <v>6313</v>
      </c>
      <c r="F794" s="15" t="s">
        <v>3452</v>
      </c>
      <c r="G794" s="15"/>
      <c r="H794" s="14" t="s">
        <v>965</v>
      </c>
      <c r="I794" s="15" t="s">
        <v>10032</v>
      </c>
      <c r="J794" s="15" t="s">
        <v>5846</v>
      </c>
      <c r="K794" s="14"/>
      <c r="M794" s="14"/>
      <c r="N794" s="14"/>
      <c r="O794" s="14"/>
      <c r="P794" s="14"/>
      <c r="Q794" s="1"/>
      <c r="R794" s="1"/>
    </row>
    <row r="795" spans="1:18">
      <c r="A795" s="15"/>
      <c r="B795" s="15" t="s">
        <v>5041</v>
      </c>
      <c r="C795" s="15" t="s">
        <v>6603</v>
      </c>
      <c r="D795" s="15"/>
      <c r="E795" s="15" t="s">
        <v>6306</v>
      </c>
      <c r="F795" s="15"/>
      <c r="G795" s="15"/>
      <c r="H795" s="14" t="s">
        <v>965</v>
      </c>
      <c r="I795" s="15" t="s">
        <v>10033</v>
      </c>
      <c r="J795" s="15" t="s">
        <v>5611</v>
      </c>
      <c r="K795" s="14"/>
      <c r="M795" s="14"/>
      <c r="N795" s="14"/>
      <c r="O795" s="14"/>
      <c r="P795" s="14"/>
      <c r="Q795" s="1"/>
      <c r="R795" s="1"/>
    </row>
    <row r="796" spans="1:18">
      <c r="A796" s="15"/>
      <c r="B796" s="15" t="s">
        <v>4579</v>
      </c>
      <c r="C796" s="15" t="s">
        <v>6442</v>
      </c>
      <c r="D796" s="15"/>
      <c r="E796" s="15" t="s">
        <v>3517</v>
      </c>
      <c r="F796" s="15" t="s">
        <v>2311</v>
      </c>
      <c r="G796" s="15" t="s">
        <v>11131</v>
      </c>
      <c r="H796" s="14" t="s">
        <v>1872</v>
      </c>
      <c r="I796" s="15" t="s">
        <v>10034</v>
      </c>
      <c r="J796" s="15" t="s">
        <v>5681</v>
      </c>
      <c r="K796" s="14"/>
      <c r="M796" s="14"/>
      <c r="N796" s="14"/>
      <c r="O796" s="14"/>
      <c r="P796" s="14"/>
      <c r="Q796" s="1"/>
      <c r="R796" s="1"/>
    </row>
    <row r="797" spans="1:18">
      <c r="A797" s="15"/>
      <c r="B797" s="15" t="s">
        <v>4582</v>
      </c>
      <c r="C797" s="15" t="s">
        <v>6443</v>
      </c>
      <c r="D797" s="15"/>
      <c r="E797" s="15" t="s">
        <v>3516</v>
      </c>
      <c r="F797" s="15" t="s">
        <v>2259</v>
      </c>
      <c r="G797" s="15" t="s">
        <v>11056</v>
      </c>
      <c r="H797" s="14" t="s">
        <v>1872</v>
      </c>
      <c r="I797" s="15" t="s">
        <v>10035</v>
      </c>
      <c r="J797" s="15" t="s">
        <v>5628</v>
      </c>
      <c r="K797" s="14"/>
      <c r="M797" s="14"/>
      <c r="N797" s="14"/>
      <c r="O797" s="14"/>
      <c r="P797" s="14"/>
      <c r="Q797" s="1"/>
      <c r="R797" s="1"/>
    </row>
    <row r="798" spans="1:18">
      <c r="A798" s="15"/>
      <c r="B798" s="15" t="s">
        <v>4640</v>
      </c>
      <c r="C798" s="15" t="s">
        <v>6442</v>
      </c>
      <c r="D798" s="15"/>
      <c r="E798" s="15" t="s">
        <v>3517</v>
      </c>
      <c r="F798" s="15" t="s">
        <v>2311</v>
      </c>
      <c r="G798" s="15" t="s">
        <v>11131</v>
      </c>
      <c r="H798" s="14" t="s">
        <v>965</v>
      </c>
      <c r="I798" s="15" t="s">
        <v>10036</v>
      </c>
      <c r="J798" s="15" t="s">
        <v>5681</v>
      </c>
      <c r="K798" s="14"/>
      <c r="M798" s="14"/>
      <c r="N798" s="14"/>
      <c r="O798" s="14"/>
      <c r="P798" s="14"/>
      <c r="Q798" s="1"/>
      <c r="R798" s="1"/>
    </row>
    <row r="799" spans="1:18">
      <c r="A799" s="15"/>
      <c r="B799" s="15" t="s">
        <v>4639</v>
      </c>
      <c r="C799" s="15" t="s">
        <v>6443</v>
      </c>
      <c r="D799" s="15"/>
      <c r="E799" s="15" t="s">
        <v>3516</v>
      </c>
      <c r="F799" s="15" t="s">
        <v>2259</v>
      </c>
      <c r="G799" s="15" t="s">
        <v>11056</v>
      </c>
      <c r="H799" s="14" t="s">
        <v>965</v>
      </c>
      <c r="I799" s="15" t="s">
        <v>10037</v>
      </c>
      <c r="J799" s="15" t="s">
        <v>5628</v>
      </c>
      <c r="K799" s="14"/>
      <c r="M799" s="14"/>
      <c r="N799" s="14"/>
      <c r="O799" s="14"/>
      <c r="P799" s="14"/>
      <c r="Q799" s="1"/>
      <c r="R799" s="1"/>
    </row>
    <row r="800" spans="1:18">
      <c r="A800" s="15"/>
      <c r="B800" s="15" t="s">
        <v>4626</v>
      </c>
      <c r="C800" s="15" t="s">
        <v>6466</v>
      </c>
      <c r="D800" s="15"/>
      <c r="E800" s="15" t="s">
        <v>6914</v>
      </c>
      <c r="F800" s="15" t="s">
        <v>2543</v>
      </c>
      <c r="G800" s="15"/>
      <c r="H800" s="14" t="s">
        <v>965</v>
      </c>
      <c r="I800" s="15" t="s">
        <v>10038</v>
      </c>
      <c r="J800" s="15" t="s">
        <v>5982</v>
      </c>
      <c r="K800" s="14"/>
      <c r="M800" s="14"/>
      <c r="N800" s="14"/>
      <c r="O800" s="14"/>
      <c r="P800" s="14"/>
      <c r="Q800" s="1"/>
      <c r="R800" s="1"/>
    </row>
    <row r="801" spans="1:18">
      <c r="A801" s="15"/>
      <c r="B801" s="15" t="s">
        <v>4697</v>
      </c>
      <c r="C801" s="15" t="s">
        <v>6502</v>
      </c>
      <c r="D801" s="15"/>
      <c r="E801" s="15" t="s">
        <v>5573</v>
      </c>
      <c r="F801" s="15" t="s">
        <v>2534</v>
      </c>
      <c r="G801" s="15" t="s">
        <v>11083</v>
      </c>
      <c r="H801" s="14" t="s">
        <v>965</v>
      </c>
      <c r="I801" s="15" t="s">
        <v>10039</v>
      </c>
      <c r="J801" s="15" t="s">
        <v>5955</v>
      </c>
      <c r="K801" s="14"/>
      <c r="M801" s="14"/>
      <c r="N801" s="14"/>
      <c r="O801" s="14"/>
      <c r="P801" s="14"/>
      <c r="Q801" s="1"/>
      <c r="R801" s="1"/>
    </row>
    <row r="802" spans="1:18">
      <c r="A802" s="15"/>
      <c r="B802" s="15" t="s">
        <v>4698</v>
      </c>
      <c r="C802" s="15" t="s">
        <v>6503</v>
      </c>
      <c r="D802" s="15"/>
      <c r="E802" s="15" t="s">
        <v>3566</v>
      </c>
      <c r="F802" s="15" t="s">
        <v>2455</v>
      </c>
      <c r="G802" s="15" t="s">
        <v>11052</v>
      </c>
      <c r="H802" s="14" t="s">
        <v>965</v>
      </c>
      <c r="I802" s="15" t="s">
        <v>10040</v>
      </c>
      <c r="J802" s="15" t="s">
        <v>5858</v>
      </c>
      <c r="K802" s="14"/>
      <c r="M802" s="14"/>
      <c r="N802" s="14"/>
      <c r="O802" s="14"/>
      <c r="P802" s="14"/>
      <c r="Q802" s="1"/>
      <c r="R802" s="1"/>
    </row>
    <row r="803" spans="1:18">
      <c r="A803" s="15"/>
      <c r="B803" s="15" t="s">
        <v>5199</v>
      </c>
      <c r="C803" s="15" t="s">
        <v>6762</v>
      </c>
      <c r="D803" s="15"/>
      <c r="E803" s="15" t="s">
        <v>7061</v>
      </c>
      <c r="F803" s="15" t="s">
        <v>2588</v>
      </c>
      <c r="G803" s="15"/>
      <c r="H803" s="14" t="s">
        <v>965</v>
      </c>
      <c r="I803" s="15" t="s">
        <v>10041</v>
      </c>
      <c r="J803" s="15" t="s">
        <v>6038</v>
      </c>
      <c r="K803" s="14"/>
      <c r="M803" s="14"/>
      <c r="N803" s="14"/>
      <c r="O803" s="14"/>
      <c r="P803" s="14"/>
      <c r="Q803" s="1"/>
      <c r="R803" s="1"/>
    </row>
    <row r="804" spans="1:18">
      <c r="A804" s="15"/>
      <c r="B804" s="15" t="s">
        <v>5200</v>
      </c>
      <c r="C804" s="15" t="s">
        <v>6763</v>
      </c>
      <c r="D804" s="15"/>
      <c r="E804" s="15" t="s">
        <v>7062</v>
      </c>
      <c r="F804" s="15" t="s">
        <v>2550</v>
      </c>
      <c r="G804" s="15"/>
      <c r="H804" s="14" t="s">
        <v>965</v>
      </c>
      <c r="I804" s="15" t="s">
        <v>10042</v>
      </c>
      <c r="J804" s="15" t="s">
        <v>5991</v>
      </c>
      <c r="K804" s="14"/>
      <c r="M804" s="14"/>
      <c r="N804" s="14"/>
      <c r="O804" s="14"/>
      <c r="P804" s="14"/>
      <c r="Q804" s="1"/>
      <c r="R804" s="1"/>
    </row>
    <row r="805" spans="1:18">
      <c r="A805" s="15"/>
      <c r="B805" s="15" t="s">
        <v>8316</v>
      </c>
      <c r="C805" s="15" t="s">
        <v>8317</v>
      </c>
      <c r="D805" s="15"/>
      <c r="E805" s="15" t="s">
        <v>8386</v>
      </c>
      <c r="F805" s="15" t="s">
        <v>8364</v>
      </c>
      <c r="G805" s="15"/>
      <c r="H805" s="14" t="s">
        <v>965</v>
      </c>
      <c r="I805" s="15" t="s">
        <v>10043</v>
      </c>
      <c r="J805" s="15" t="s">
        <v>8363</v>
      </c>
      <c r="K805" s="14"/>
      <c r="M805" s="14"/>
      <c r="N805" s="14"/>
      <c r="O805" s="14"/>
      <c r="P805" s="14"/>
      <c r="Q805" s="1"/>
      <c r="R805" s="1"/>
    </row>
    <row r="806" spans="1:18">
      <c r="A806" s="15"/>
      <c r="B806" s="15" t="s">
        <v>8318</v>
      </c>
      <c r="C806" s="15" t="s">
        <v>8319</v>
      </c>
      <c r="D806" s="15"/>
      <c r="E806" s="15" t="s">
        <v>8387</v>
      </c>
      <c r="F806" s="15" t="s">
        <v>2254</v>
      </c>
      <c r="G806" s="15"/>
      <c r="H806" s="14" t="s">
        <v>965</v>
      </c>
      <c r="I806" s="15" t="s">
        <v>10044</v>
      </c>
      <c r="J806" s="15" t="s">
        <v>8357</v>
      </c>
      <c r="K806" s="14"/>
      <c r="M806" s="14"/>
      <c r="N806" s="14"/>
      <c r="O806" s="14"/>
      <c r="P806" s="14"/>
      <c r="Q806" s="1"/>
      <c r="R806" s="1"/>
    </row>
    <row r="807" spans="1:18">
      <c r="A807" s="15"/>
      <c r="B807" s="15" t="s">
        <v>8320</v>
      </c>
      <c r="C807" s="15" t="s">
        <v>8321</v>
      </c>
      <c r="D807" s="15"/>
      <c r="E807" s="15" t="s">
        <v>8388</v>
      </c>
      <c r="F807" s="15" t="s">
        <v>2597</v>
      </c>
      <c r="G807" s="15"/>
      <c r="H807" s="14" t="s">
        <v>965</v>
      </c>
      <c r="I807" s="15" t="s">
        <v>10045</v>
      </c>
      <c r="J807" s="15" t="s">
        <v>8365</v>
      </c>
      <c r="K807" s="14"/>
      <c r="M807" s="14"/>
      <c r="N807" s="14"/>
      <c r="O807" s="14"/>
      <c r="P807" s="14"/>
      <c r="Q807" s="1"/>
      <c r="R807" s="1"/>
    </row>
    <row r="808" spans="1:18">
      <c r="A808" s="15"/>
      <c r="B808" s="15" t="s">
        <v>5455</v>
      </c>
      <c r="C808" s="15" t="s">
        <v>6871</v>
      </c>
      <c r="D808" s="15"/>
      <c r="E808" s="15" t="s">
        <v>7112</v>
      </c>
      <c r="F808" s="15" t="s">
        <v>2537</v>
      </c>
      <c r="G808" s="15"/>
      <c r="H808" s="14" t="s">
        <v>965</v>
      </c>
      <c r="I808" s="15" t="s">
        <v>10046</v>
      </c>
      <c r="J808" s="15" t="s">
        <v>5977</v>
      </c>
      <c r="K808" s="14"/>
      <c r="M808" s="14"/>
      <c r="N808" s="14"/>
      <c r="O808" s="14"/>
      <c r="P808" s="14"/>
      <c r="Q808" s="1"/>
      <c r="R808" s="1"/>
    </row>
    <row r="809" spans="1:18">
      <c r="A809" s="15"/>
      <c r="B809" s="15" t="s">
        <v>5456</v>
      </c>
      <c r="C809" s="15" t="s">
        <v>2101</v>
      </c>
      <c r="D809" s="15"/>
      <c r="E809" s="15" t="s">
        <v>7122</v>
      </c>
      <c r="F809" s="15" t="s">
        <v>2718</v>
      </c>
      <c r="G809" s="15"/>
      <c r="H809" s="14" t="s">
        <v>965</v>
      </c>
      <c r="I809" s="15" t="s">
        <v>10047</v>
      </c>
      <c r="J809" s="15" t="s">
        <v>6285</v>
      </c>
      <c r="K809" s="14"/>
      <c r="M809" s="14"/>
      <c r="N809" s="14"/>
      <c r="O809" s="14"/>
      <c r="P809" s="14"/>
      <c r="Q809" s="1"/>
      <c r="R809" s="1"/>
    </row>
    <row r="810" spans="1:18">
      <c r="A810" s="15"/>
      <c r="B810" s="15" t="s">
        <v>5457</v>
      </c>
      <c r="C810" s="15" t="s">
        <v>2102</v>
      </c>
      <c r="D810" s="15"/>
      <c r="E810" s="15" t="s">
        <v>6406</v>
      </c>
      <c r="F810" s="15"/>
      <c r="G810" s="15"/>
      <c r="H810" s="14" t="s">
        <v>965</v>
      </c>
      <c r="I810" s="15" t="s">
        <v>10048</v>
      </c>
      <c r="J810" s="15" t="s">
        <v>6287</v>
      </c>
      <c r="K810" s="14"/>
      <c r="M810" s="14"/>
      <c r="N810" s="14"/>
      <c r="O810" s="14"/>
      <c r="P810" s="14"/>
      <c r="Q810" s="1"/>
      <c r="R810" s="1"/>
    </row>
    <row r="811" spans="1:18">
      <c r="A811" s="15"/>
      <c r="B811" s="15" t="s">
        <v>5458</v>
      </c>
      <c r="C811" s="15" t="s">
        <v>6895</v>
      </c>
      <c r="D811" s="15"/>
      <c r="E811" s="15" t="s">
        <v>6407</v>
      </c>
      <c r="F811" s="15" t="s">
        <v>2490</v>
      </c>
      <c r="G811" s="15"/>
      <c r="H811" s="14" t="s">
        <v>965</v>
      </c>
      <c r="I811" s="15" t="s">
        <v>10049</v>
      </c>
      <c r="J811" s="15" t="s">
        <v>6251</v>
      </c>
      <c r="K811" s="14"/>
      <c r="M811" s="14"/>
      <c r="N811" s="14"/>
      <c r="O811" s="14"/>
      <c r="P811" s="14"/>
      <c r="Q811" s="1"/>
      <c r="R811" s="1"/>
    </row>
    <row r="812" spans="1:18">
      <c r="A812" s="15"/>
      <c r="B812" s="15" t="s">
        <v>5459</v>
      </c>
      <c r="C812" s="15" t="s">
        <v>2103</v>
      </c>
      <c r="D812" s="15"/>
      <c r="E812" s="15" t="s">
        <v>6408</v>
      </c>
      <c r="F812" s="15"/>
      <c r="G812" s="15"/>
      <c r="H812" s="14" t="s">
        <v>965</v>
      </c>
      <c r="I812" s="15" t="s">
        <v>10050</v>
      </c>
      <c r="J812" s="15" t="s">
        <v>6288</v>
      </c>
      <c r="K812" s="14"/>
      <c r="M812" s="14"/>
      <c r="N812" s="14"/>
      <c r="O812" s="14"/>
      <c r="P812" s="14"/>
      <c r="Q812" s="1"/>
      <c r="R812" s="1"/>
    </row>
    <row r="813" spans="1:18">
      <c r="A813" s="15"/>
      <c r="B813" s="15" t="s">
        <v>5121</v>
      </c>
      <c r="C813" s="15" t="s">
        <v>2104</v>
      </c>
      <c r="D813" s="15"/>
      <c r="E813" s="15" t="s">
        <v>6351</v>
      </c>
      <c r="F813" s="15" t="s">
        <v>2272</v>
      </c>
      <c r="G813" s="15"/>
      <c r="H813" s="14" t="s">
        <v>965</v>
      </c>
      <c r="I813" s="15" t="s">
        <v>10051</v>
      </c>
      <c r="J813" s="15" t="s">
        <v>5952</v>
      </c>
      <c r="K813" s="14"/>
      <c r="M813" s="14"/>
      <c r="N813" s="14"/>
      <c r="O813" s="14"/>
      <c r="P813" s="14"/>
      <c r="Q813" s="1"/>
      <c r="R813" s="1"/>
    </row>
    <row r="814" spans="1:18">
      <c r="A814" s="15"/>
      <c r="B814" s="15" t="s">
        <v>5460</v>
      </c>
      <c r="C814" s="15" t="s">
        <v>2106</v>
      </c>
      <c r="D814" s="15"/>
      <c r="E814" s="15" t="s">
        <v>6409</v>
      </c>
      <c r="F814" s="15" t="s">
        <v>2418</v>
      </c>
      <c r="G814" s="15"/>
      <c r="H814" s="14" t="s">
        <v>965</v>
      </c>
      <c r="I814" s="15" t="s">
        <v>10052</v>
      </c>
      <c r="J814" s="15" t="s">
        <v>6065</v>
      </c>
      <c r="K814" s="14"/>
      <c r="M814" s="14"/>
      <c r="N814" s="14"/>
      <c r="O814" s="14"/>
      <c r="P814" s="14"/>
      <c r="Q814" s="1"/>
      <c r="R814" s="1"/>
    </row>
    <row r="815" spans="1:18">
      <c r="A815" s="15"/>
      <c r="B815" s="15" t="s">
        <v>5461</v>
      </c>
      <c r="C815" s="15" t="s">
        <v>2105</v>
      </c>
      <c r="D815" s="15"/>
      <c r="E815" s="15" t="s">
        <v>6410</v>
      </c>
      <c r="F815" s="15" t="s">
        <v>2610</v>
      </c>
      <c r="G815" s="15"/>
      <c r="H815" s="14" t="s">
        <v>965</v>
      </c>
      <c r="I815" s="15" t="s">
        <v>10053</v>
      </c>
      <c r="J815" s="15" t="s">
        <v>6088</v>
      </c>
      <c r="K815" s="14"/>
      <c r="M815" s="14"/>
      <c r="N815" s="14"/>
      <c r="O815" s="14"/>
      <c r="P815" s="14"/>
      <c r="Q815" s="1"/>
      <c r="R815" s="1"/>
    </row>
    <row r="816" spans="1:18">
      <c r="A816" s="15"/>
      <c r="B816" s="15" t="s">
        <v>5213</v>
      </c>
      <c r="C816" s="15" t="s">
        <v>6769</v>
      </c>
      <c r="D816" s="15"/>
      <c r="E816" s="15"/>
      <c r="F816" s="15"/>
      <c r="G816" s="15"/>
      <c r="H816" s="14" t="s">
        <v>965</v>
      </c>
      <c r="I816" s="15" t="s">
        <v>10054</v>
      </c>
      <c r="J816" s="15"/>
      <c r="K816" s="14"/>
      <c r="M816" s="14"/>
      <c r="N816" s="14"/>
      <c r="O816" s="14"/>
      <c r="P816" s="14"/>
      <c r="Q816" s="1"/>
      <c r="R816" s="1"/>
    </row>
    <row r="817" spans="1:18">
      <c r="A817" s="15"/>
      <c r="B817" s="15" t="s">
        <v>5214</v>
      </c>
      <c r="C817" s="15" t="s">
        <v>6770</v>
      </c>
      <c r="D817" s="15"/>
      <c r="E817" s="15"/>
      <c r="F817" s="15"/>
      <c r="G817" s="15"/>
      <c r="H817" s="14" t="s">
        <v>965</v>
      </c>
      <c r="I817" s="15" t="s">
        <v>10055</v>
      </c>
      <c r="J817" s="15"/>
      <c r="K817" s="14"/>
      <c r="M817" s="14"/>
      <c r="N817" s="14"/>
      <c r="O817" s="14"/>
      <c r="P817" s="14"/>
      <c r="Q817" s="1"/>
      <c r="R817" s="1"/>
    </row>
    <row r="818" spans="1:18">
      <c r="A818" s="15"/>
      <c r="B818" s="15" t="s">
        <v>4808</v>
      </c>
      <c r="C818" s="15" t="s">
        <v>6566</v>
      </c>
      <c r="D818" s="15"/>
      <c r="E818" s="15" t="s">
        <v>3621</v>
      </c>
      <c r="F818" s="15" t="s">
        <v>2598</v>
      </c>
      <c r="G818" s="15"/>
      <c r="H818" s="14" t="s">
        <v>965</v>
      </c>
      <c r="I818" s="15" t="s">
        <v>10056</v>
      </c>
      <c r="J818" s="15" t="s">
        <v>6049</v>
      </c>
      <c r="K818" s="14"/>
      <c r="M818" s="14"/>
      <c r="N818" s="14"/>
      <c r="O818" s="14"/>
      <c r="P818" s="14"/>
      <c r="Q818" s="1"/>
      <c r="R818" s="1"/>
    </row>
    <row r="819" spans="1:18">
      <c r="A819" s="15"/>
      <c r="B819" s="15" t="s">
        <v>4758</v>
      </c>
      <c r="C819" s="15" t="s">
        <v>6537</v>
      </c>
      <c r="D819" s="15"/>
      <c r="E819" s="15" t="s">
        <v>6944</v>
      </c>
      <c r="F819" s="15" t="s">
        <v>2288</v>
      </c>
      <c r="G819" s="15"/>
      <c r="H819" s="14" t="s">
        <v>1872</v>
      </c>
      <c r="I819" s="15" t="s">
        <v>10057</v>
      </c>
      <c r="J819" s="15" t="s">
        <v>5655</v>
      </c>
      <c r="K819" s="14"/>
      <c r="M819" s="14"/>
      <c r="N819" s="14"/>
      <c r="O819" s="14"/>
      <c r="P819" s="14"/>
      <c r="Q819" s="1"/>
      <c r="R819" s="1"/>
    </row>
    <row r="820" spans="1:18">
      <c r="A820" s="15"/>
      <c r="B820" s="15" t="s">
        <v>4760</v>
      </c>
      <c r="C820" s="15" t="s">
        <v>6538</v>
      </c>
      <c r="D820" s="15"/>
      <c r="E820" s="15" t="s">
        <v>3601</v>
      </c>
      <c r="F820" s="15" t="s">
        <v>2300</v>
      </c>
      <c r="G820" s="15" t="s">
        <v>11059</v>
      </c>
      <c r="H820" s="14" t="s">
        <v>1872</v>
      </c>
      <c r="I820" s="15" t="s">
        <v>10058</v>
      </c>
      <c r="J820" s="15" t="s">
        <v>5668</v>
      </c>
      <c r="K820" s="14"/>
      <c r="M820" s="14"/>
      <c r="N820" s="14"/>
      <c r="O820" s="14"/>
      <c r="P820" s="14"/>
      <c r="Q820" s="1"/>
      <c r="R820" s="1"/>
    </row>
    <row r="821" spans="1:18">
      <c r="A821" s="15"/>
      <c r="B821" s="15" t="s">
        <v>4936</v>
      </c>
      <c r="C821" s="15" t="s">
        <v>6641</v>
      </c>
      <c r="D821" s="15"/>
      <c r="E821" s="15" t="s">
        <v>3687</v>
      </c>
      <c r="F821" s="15" t="s">
        <v>2362</v>
      </c>
      <c r="G821" s="15"/>
      <c r="H821" s="14" t="s">
        <v>965</v>
      </c>
      <c r="I821" s="15" t="s">
        <v>10059</v>
      </c>
      <c r="J821" s="15" t="s">
        <v>5753</v>
      </c>
      <c r="K821" s="14"/>
      <c r="M821" s="14"/>
      <c r="N821" s="14"/>
      <c r="O821" s="14"/>
      <c r="P821" s="14"/>
      <c r="Q821" s="1"/>
      <c r="R821" s="1"/>
    </row>
    <row r="822" spans="1:18">
      <c r="A822" s="15"/>
      <c r="B822" s="15" t="s">
        <v>4937</v>
      </c>
      <c r="C822" s="15" t="s">
        <v>6642</v>
      </c>
      <c r="D822" s="15"/>
      <c r="E822" s="15" t="s">
        <v>7000</v>
      </c>
      <c r="F822" s="15" t="s">
        <v>2571</v>
      </c>
      <c r="G822" s="15"/>
      <c r="H822" s="14" t="s">
        <v>965</v>
      </c>
      <c r="I822" s="15" t="s">
        <v>10060</v>
      </c>
      <c r="J822" s="15" t="s">
        <v>6018</v>
      </c>
      <c r="K822" s="14"/>
      <c r="M822" s="14"/>
      <c r="N822" s="14"/>
      <c r="O822" s="14"/>
      <c r="P822" s="14"/>
      <c r="Q822" s="1"/>
      <c r="R822" s="1"/>
    </row>
    <row r="823" spans="1:18">
      <c r="A823" s="15"/>
      <c r="B823" s="15" t="s">
        <v>4938</v>
      </c>
      <c r="C823" s="15" t="s">
        <v>6643</v>
      </c>
      <c r="D823" s="15"/>
      <c r="E823" s="15" t="s">
        <v>7001</v>
      </c>
      <c r="F823" s="15" t="s">
        <v>2614</v>
      </c>
      <c r="G823" s="15"/>
      <c r="H823" s="14" t="s">
        <v>965</v>
      </c>
      <c r="I823" s="15" t="s">
        <v>10061</v>
      </c>
      <c r="J823" s="15" t="s">
        <v>6072</v>
      </c>
      <c r="K823" s="14"/>
      <c r="M823" s="14"/>
      <c r="N823" s="14"/>
      <c r="O823" s="14"/>
      <c r="P823" s="14"/>
      <c r="Q823" s="1"/>
      <c r="R823" s="1"/>
    </row>
    <row r="824" spans="1:18">
      <c r="A824" s="15"/>
      <c r="B824" s="15" t="s">
        <v>4966</v>
      </c>
      <c r="C824" s="15" t="s">
        <v>6663</v>
      </c>
      <c r="D824" s="15"/>
      <c r="E824" s="15" t="s">
        <v>7012</v>
      </c>
      <c r="F824" s="15" t="s">
        <v>2382</v>
      </c>
      <c r="G824" s="15"/>
      <c r="H824" s="14" t="s">
        <v>965</v>
      </c>
      <c r="I824" s="15" t="s">
        <v>10062</v>
      </c>
      <c r="J824" s="15" t="s">
        <v>5777</v>
      </c>
      <c r="K824" s="14"/>
      <c r="M824" s="14"/>
      <c r="N824" s="14"/>
      <c r="O824" s="14"/>
      <c r="P824" s="14"/>
      <c r="Q824" s="1"/>
      <c r="R824" s="1"/>
    </row>
    <row r="825" spans="1:18">
      <c r="A825" s="15"/>
      <c r="B825" s="15" t="s">
        <v>8348</v>
      </c>
      <c r="C825" s="15" t="s">
        <v>8349</v>
      </c>
      <c r="D825" s="15"/>
      <c r="E825" s="15"/>
      <c r="F825" s="15" t="s">
        <v>8379</v>
      </c>
      <c r="G825" s="15"/>
      <c r="H825" s="14" t="s">
        <v>965</v>
      </c>
      <c r="I825" s="15" t="s">
        <v>10063</v>
      </c>
      <c r="J825" s="15" t="s">
        <v>8378</v>
      </c>
      <c r="K825" s="14"/>
      <c r="M825" s="14"/>
      <c r="N825" s="14"/>
      <c r="O825" s="14"/>
      <c r="P825" s="14"/>
      <c r="Q825" s="1"/>
      <c r="R825" s="1"/>
    </row>
    <row r="826" spans="1:18">
      <c r="A826" s="15"/>
      <c r="B826" s="15" t="s">
        <v>5471</v>
      </c>
      <c r="C826" s="15" t="s">
        <v>6664</v>
      </c>
      <c r="D826" s="15"/>
      <c r="E826" s="15" t="s">
        <v>3705</v>
      </c>
      <c r="F826" s="15" t="s">
        <v>2715</v>
      </c>
      <c r="G826" s="15"/>
      <c r="H826" s="14" t="s">
        <v>965</v>
      </c>
      <c r="I826" s="15" t="s">
        <v>10064</v>
      </c>
      <c r="J826" s="15" t="s">
        <v>6218</v>
      </c>
      <c r="K826" s="14"/>
      <c r="M826" s="14"/>
      <c r="N826" s="14"/>
      <c r="O826" s="14"/>
      <c r="P826" s="14"/>
      <c r="Q826" s="1"/>
      <c r="R826" s="1"/>
    </row>
    <row r="827" spans="1:18">
      <c r="A827" s="15"/>
      <c r="B827" s="15" t="s">
        <v>5470</v>
      </c>
      <c r="C827" s="15" t="s">
        <v>6899</v>
      </c>
      <c r="D827" s="15"/>
      <c r="E827" s="15"/>
      <c r="F827" s="15" t="s">
        <v>3489</v>
      </c>
      <c r="G827" s="15"/>
      <c r="H827" s="14" t="s">
        <v>965</v>
      </c>
      <c r="I827" s="15" t="s">
        <v>10065</v>
      </c>
      <c r="J827" s="15" t="s">
        <v>6290</v>
      </c>
      <c r="K827" s="14"/>
      <c r="M827" s="14"/>
      <c r="N827" s="14"/>
      <c r="O827" s="14"/>
      <c r="P827" s="14"/>
      <c r="Q827" s="1"/>
      <c r="R827" s="1"/>
    </row>
    <row r="828" spans="1:18">
      <c r="A828" s="15"/>
      <c r="B828" s="15" t="s">
        <v>4969</v>
      </c>
      <c r="C828" s="15" t="s">
        <v>6667</v>
      </c>
      <c r="D828" s="15"/>
      <c r="E828" s="15" t="s">
        <v>3707</v>
      </c>
      <c r="F828" s="15" t="s">
        <v>2385</v>
      </c>
      <c r="G828" s="15"/>
      <c r="H828" s="14" t="s">
        <v>965</v>
      </c>
      <c r="I828" s="15" t="s">
        <v>10066</v>
      </c>
      <c r="J828" s="15" t="s">
        <v>5780</v>
      </c>
      <c r="K828" s="14"/>
      <c r="M828" s="14"/>
      <c r="N828" s="14"/>
      <c r="O828" s="14"/>
      <c r="P828" s="14"/>
      <c r="Q828" s="1"/>
      <c r="R828" s="1"/>
    </row>
    <row r="829" spans="1:18">
      <c r="A829" s="15"/>
      <c r="B829" s="15" t="s">
        <v>4971</v>
      </c>
      <c r="C829" s="15" t="s">
        <v>6642</v>
      </c>
      <c r="D829" s="15"/>
      <c r="E829" s="15" t="s">
        <v>7000</v>
      </c>
      <c r="F829" s="15" t="s">
        <v>2571</v>
      </c>
      <c r="G829" s="15"/>
      <c r="H829" s="14" t="s">
        <v>3852</v>
      </c>
      <c r="I829" s="15" t="s">
        <v>10067</v>
      </c>
      <c r="J829" s="15" t="s">
        <v>6018</v>
      </c>
      <c r="K829" s="14"/>
      <c r="M829" s="14"/>
      <c r="N829" s="14"/>
      <c r="O829" s="14"/>
      <c r="P829" s="14"/>
      <c r="Q829" s="1"/>
      <c r="R829" s="1"/>
    </row>
    <row r="830" spans="1:18">
      <c r="A830" s="15"/>
      <c r="B830" s="15" t="s">
        <v>4972</v>
      </c>
      <c r="C830" s="15" t="s">
        <v>6667</v>
      </c>
      <c r="D830" s="15"/>
      <c r="E830" s="15" t="s">
        <v>3707</v>
      </c>
      <c r="F830" s="15" t="s">
        <v>2385</v>
      </c>
      <c r="G830" s="15"/>
      <c r="H830" s="14" t="s">
        <v>3852</v>
      </c>
      <c r="I830" s="15" t="s">
        <v>10068</v>
      </c>
      <c r="J830" s="15" t="s">
        <v>5780</v>
      </c>
      <c r="K830" s="14"/>
      <c r="M830" s="14"/>
      <c r="N830" s="14"/>
      <c r="O830" s="14"/>
      <c r="P830" s="14"/>
      <c r="Q830" s="1"/>
      <c r="R830" s="1"/>
    </row>
    <row r="831" spans="1:18">
      <c r="A831" s="15"/>
      <c r="B831" s="15" t="s">
        <v>4973</v>
      </c>
      <c r="C831" s="15" t="s">
        <v>2010</v>
      </c>
      <c r="D831" s="15"/>
      <c r="E831" s="15" t="s">
        <v>3494</v>
      </c>
      <c r="F831" s="15" t="s">
        <v>2010</v>
      </c>
      <c r="G831" s="15" t="s">
        <v>5568</v>
      </c>
      <c r="H831" s="14" t="s">
        <v>3852</v>
      </c>
      <c r="I831" s="15" t="s">
        <v>10069</v>
      </c>
      <c r="J831" s="15" t="s">
        <v>5595</v>
      </c>
      <c r="K831" s="14"/>
      <c r="M831" s="14"/>
      <c r="N831" s="14"/>
      <c r="O831" s="14"/>
      <c r="P831" s="14"/>
      <c r="Q831" s="1"/>
      <c r="R831" s="1"/>
    </row>
    <row r="832" spans="1:18">
      <c r="A832" s="15"/>
      <c r="B832" s="15" t="s">
        <v>4976</v>
      </c>
      <c r="C832" s="15" t="s">
        <v>6642</v>
      </c>
      <c r="D832" s="15"/>
      <c r="E832" s="15" t="s">
        <v>7000</v>
      </c>
      <c r="F832" s="15" t="s">
        <v>2571</v>
      </c>
      <c r="G832" s="15"/>
      <c r="H832" s="14" t="s">
        <v>3850</v>
      </c>
      <c r="I832" s="15" t="s">
        <v>10070</v>
      </c>
      <c r="J832" s="15" t="s">
        <v>6018</v>
      </c>
      <c r="K832" s="14"/>
      <c r="M832" s="14"/>
      <c r="N832" s="14"/>
      <c r="O832" s="14"/>
      <c r="P832" s="14"/>
      <c r="Q832" s="1"/>
      <c r="R832" s="1"/>
    </row>
    <row r="833" spans="1:18">
      <c r="A833" s="15"/>
      <c r="B833" s="15" t="s">
        <v>4977</v>
      </c>
      <c r="C833" s="15" t="s">
        <v>6667</v>
      </c>
      <c r="D833" s="15"/>
      <c r="E833" s="15" t="s">
        <v>3707</v>
      </c>
      <c r="F833" s="15" t="s">
        <v>2385</v>
      </c>
      <c r="G833" s="15"/>
      <c r="H833" s="14" t="s">
        <v>3850</v>
      </c>
      <c r="I833" s="15" t="s">
        <v>10071</v>
      </c>
      <c r="J833" s="15" t="s">
        <v>5780</v>
      </c>
      <c r="K833" s="14"/>
      <c r="M833" s="14"/>
      <c r="N833" s="14"/>
      <c r="O833" s="14"/>
      <c r="P833" s="14"/>
      <c r="Q833" s="1"/>
      <c r="R833" s="1"/>
    </row>
    <row r="834" spans="1:18">
      <c r="A834" s="15"/>
      <c r="B834" s="15" t="s">
        <v>4978</v>
      </c>
      <c r="C834" s="15" t="s">
        <v>2010</v>
      </c>
      <c r="D834" s="15"/>
      <c r="E834" s="15" t="s">
        <v>3494</v>
      </c>
      <c r="F834" s="15" t="s">
        <v>2010</v>
      </c>
      <c r="G834" s="15" t="s">
        <v>5568</v>
      </c>
      <c r="H834" s="14" t="s">
        <v>3850</v>
      </c>
      <c r="I834" s="15" t="s">
        <v>10072</v>
      </c>
      <c r="J834" s="15" t="s">
        <v>5595</v>
      </c>
      <c r="K834" s="14"/>
      <c r="M834" s="14"/>
      <c r="N834" s="14"/>
      <c r="O834" s="14"/>
      <c r="P834" s="14"/>
      <c r="Q834" s="1"/>
      <c r="R834" s="1"/>
    </row>
    <row r="835" spans="1:18">
      <c r="A835" s="15"/>
      <c r="B835" s="15" t="s">
        <v>4974</v>
      </c>
      <c r="C835" s="15" t="s">
        <v>6642</v>
      </c>
      <c r="D835" s="15"/>
      <c r="E835" s="15" t="s">
        <v>7000</v>
      </c>
      <c r="F835" s="15" t="s">
        <v>2571</v>
      </c>
      <c r="G835" s="15"/>
      <c r="H835" s="14" t="s">
        <v>1872</v>
      </c>
      <c r="I835" s="15" t="s">
        <v>10073</v>
      </c>
      <c r="J835" s="15" t="s">
        <v>6018</v>
      </c>
      <c r="K835" s="14"/>
      <c r="M835" s="14"/>
      <c r="N835" s="14"/>
      <c r="O835" s="14"/>
      <c r="P835" s="14"/>
      <c r="Q835" s="1"/>
      <c r="R835" s="1"/>
    </row>
    <row r="836" spans="1:18">
      <c r="A836" s="15"/>
      <c r="B836" s="15" t="s">
        <v>4975</v>
      </c>
      <c r="C836" s="15" t="s">
        <v>6667</v>
      </c>
      <c r="D836" s="15"/>
      <c r="E836" s="15" t="s">
        <v>3707</v>
      </c>
      <c r="F836" s="15" t="s">
        <v>2385</v>
      </c>
      <c r="G836" s="15"/>
      <c r="H836" s="14" t="s">
        <v>1872</v>
      </c>
      <c r="I836" s="15" t="s">
        <v>10074</v>
      </c>
      <c r="J836" s="15" t="s">
        <v>5780</v>
      </c>
      <c r="K836" s="14"/>
      <c r="M836" s="14"/>
      <c r="N836" s="14"/>
      <c r="O836" s="14"/>
      <c r="P836" s="14"/>
      <c r="Q836" s="1"/>
      <c r="R836" s="1"/>
    </row>
    <row r="837" spans="1:18">
      <c r="A837" s="15"/>
      <c r="B837" s="15" t="s">
        <v>4814</v>
      </c>
      <c r="C837" s="15" t="s">
        <v>6569</v>
      </c>
      <c r="D837" s="15"/>
      <c r="E837" s="15" t="s">
        <v>6962</v>
      </c>
      <c r="F837" s="15" t="s">
        <v>2443</v>
      </c>
      <c r="G837" s="15"/>
      <c r="H837" s="14" t="s">
        <v>965</v>
      </c>
      <c r="I837" s="15" t="s">
        <v>10075</v>
      </c>
      <c r="J837" s="15" t="s">
        <v>5841</v>
      </c>
      <c r="K837" s="14"/>
      <c r="M837" s="14"/>
      <c r="N837" s="14"/>
      <c r="O837" s="14"/>
      <c r="P837" s="14"/>
      <c r="Q837" s="1"/>
      <c r="R837" s="1"/>
    </row>
    <row r="838" spans="1:18">
      <c r="A838" s="15"/>
      <c r="B838" s="15" t="s">
        <v>4878</v>
      </c>
      <c r="C838" s="15" t="s">
        <v>6611</v>
      </c>
      <c r="D838" s="15"/>
      <c r="E838" s="15" t="s">
        <v>6980</v>
      </c>
      <c r="F838" s="15" t="s">
        <v>2369</v>
      </c>
      <c r="G838" s="15"/>
      <c r="H838" s="14" t="s">
        <v>965</v>
      </c>
      <c r="I838" s="15" t="s">
        <v>10076</v>
      </c>
      <c r="J838" s="15" t="s">
        <v>5762</v>
      </c>
      <c r="K838" s="14"/>
      <c r="M838" s="14"/>
      <c r="N838" s="14"/>
      <c r="O838" s="14"/>
      <c r="P838" s="14"/>
      <c r="Q838" s="1"/>
      <c r="R838" s="1"/>
    </row>
    <row r="839" spans="1:18">
      <c r="A839" s="15"/>
      <c r="B839" s="15" t="s">
        <v>4875</v>
      </c>
      <c r="C839" s="15" t="s">
        <v>6609</v>
      </c>
      <c r="D839" s="15"/>
      <c r="E839" s="15" t="s">
        <v>6977</v>
      </c>
      <c r="F839" s="15" t="s">
        <v>2332</v>
      </c>
      <c r="G839" s="15"/>
      <c r="H839" s="14" t="s">
        <v>965</v>
      </c>
      <c r="I839" s="15" t="s">
        <v>10077</v>
      </c>
      <c r="J839" s="15" t="s">
        <v>5704</v>
      </c>
      <c r="K839" s="14"/>
      <c r="M839" s="14"/>
      <c r="N839" s="14"/>
      <c r="O839" s="14"/>
      <c r="P839" s="14"/>
      <c r="Q839" s="1"/>
      <c r="R839" s="1"/>
    </row>
    <row r="840" spans="1:18">
      <c r="A840" s="15"/>
      <c r="B840" s="15" t="s">
        <v>4968</v>
      </c>
      <c r="C840" s="15" t="s">
        <v>6666</v>
      </c>
      <c r="D840" s="15"/>
      <c r="E840" s="15" t="s">
        <v>7013</v>
      </c>
      <c r="F840" s="15" t="s">
        <v>2441</v>
      </c>
      <c r="G840" s="15"/>
      <c r="H840" s="14" t="s">
        <v>965</v>
      </c>
      <c r="I840" s="15" t="s">
        <v>10078</v>
      </c>
      <c r="J840" s="15" t="s">
        <v>5838</v>
      </c>
      <c r="K840" s="14"/>
      <c r="M840" s="14"/>
      <c r="N840" s="14"/>
      <c r="O840" s="14"/>
      <c r="P840" s="14"/>
      <c r="Q840" s="1"/>
      <c r="R840" s="1"/>
    </row>
    <row r="841" spans="1:18">
      <c r="A841" s="15"/>
      <c r="B841" s="15" t="s">
        <v>4979</v>
      </c>
      <c r="C841" s="15" t="s">
        <v>2110</v>
      </c>
      <c r="D841" s="15"/>
      <c r="E841" s="15" t="s">
        <v>3708</v>
      </c>
      <c r="F841" s="15" t="s">
        <v>2515</v>
      </c>
      <c r="G841" s="15"/>
      <c r="H841" s="14" t="s">
        <v>965</v>
      </c>
      <c r="I841" s="15" t="s">
        <v>10079</v>
      </c>
      <c r="J841" s="15" t="s">
        <v>5937</v>
      </c>
      <c r="K841" s="14"/>
      <c r="M841" s="14"/>
      <c r="N841" s="14"/>
      <c r="O841" s="14"/>
      <c r="P841" s="14"/>
      <c r="Q841" s="1"/>
      <c r="R841" s="1"/>
    </row>
    <row r="842" spans="1:18">
      <c r="A842" s="15"/>
      <c r="B842" s="15" t="s">
        <v>4877</v>
      </c>
      <c r="C842" s="15" t="s">
        <v>3426</v>
      </c>
      <c r="D842" s="15"/>
      <c r="E842" s="15" t="s">
        <v>6979</v>
      </c>
      <c r="F842" s="15" t="s">
        <v>3479</v>
      </c>
      <c r="G842" s="15"/>
      <c r="H842" s="14" t="s">
        <v>965</v>
      </c>
      <c r="I842" s="15" t="s">
        <v>10080</v>
      </c>
      <c r="J842" s="15" t="s">
        <v>6095</v>
      </c>
      <c r="K842" s="14"/>
      <c r="M842" s="14"/>
      <c r="N842" s="14"/>
      <c r="O842" s="14"/>
      <c r="P842" s="14"/>
      <c r="Q842" s="1"/>
      <c r="R842" s="1"/>
    </row>
    <row r="843" spans="1:18">
      <c r="A843" s="15"/>
      <c r="B843" s="15" t="s">
        <v>4876</v>
      </c>
      <c r="C843" s="15" t="s">
        <v>6610</v>
      </c>
      <c r="D843" s="15"/>
      <c r="E843" s="15" t="s">
        <v>6978</v>
      </c>
      <c r="F843" s="15" t="s">
        <v>2620</v>
      </c>
      <c r="G843" s="15"/>
      <c r="H843" s="14" t="s">
        <v>965</v>
      </c>
      <c r="I843" s="15" t="s">
        <v>10081</v>
      </c>
      <c r="J843" s="15" t="s">
        <v>6087</v>
      </c>
      <c r="K843" s="14"/>
      <c r="M843" s="14"/>
      <c r="N843" s="14"/>
      <c r="O843" s="14"/>
      <c r="P843" s="14"/>
      <c r="Q843" s="1"/>
      <c r="R843" s="1"/>
    </row>
    <row r="844" spans="1:18">
      <c r="A844" s="15"/>
      <c r="B844" s="15" t="s">
        <v>4815</v>
      </c>
      <c r="C844" s="15" t="s">
        <v>6570</v>
      </c>
      <c r="D844" s="15"/>
      <c r="E844" s="15" t="s">
        <v>6963</v>
      </c>
      <c r="F844" s="15" t="s">
        <v>2456</v>
      </c>
      <c r="G844" s="15"/>
      <c r="H844" s="14" t="s">
        <v>965</v>
      </c>
      <c r="I844" s="15" t="s">
        <v>10082</v>
      </c>
      <c r="J844" s="15" t="s">
        <v>5859</v>
      </c>
      <c r="K844" s="14"/>
      <c r="M844" s="14"/>
      <c r="N844" s="14"/>
      <c r="O844" s="14"/>
      <c r="P844" s="14"/>
      <c r="Q844" s="1"/>
      <c r="R844" s="1"/>
    </row>
    <row r="845" spans="1:18">
      <c r="A845" s="15"/>
      <c r="B845" s="15" t="s">
        <v>4970</v>
      </c>
      <c r="C845" s="15" t="s">
        <v>6668</v>
      </c>
      <c r="D845" s="15"/>
      <c r="E845" s="15" t="s">
        <v>7014</v>
      </c>
      <c r="F845" s="15" t="s">
        <v>2630</v>
      </c>
      <c r="G845" s="15"/>
      <c r="H845" s="14" t="s">
        <v>965</v>
      </c>
      <c r="I845" s="15" t="s">
        <v>10083</v>
      </c>
      <c r="J845" s="15" t="s">
        <v>6104</v>
      </c>
      <c r="K845" s="14"/>
      <c r="M845" s="14"/>
      <c r="N845" s="14"/>
      <c r="O845" s="14"/>
      <c r="P845" s="14"/>
      <c r="Q845" s="1"/>
      <c r="R845" s="1"/>
    </row>
    <row r="846" spans="1:18">
      <c r="A846" s="15"/>
      <c r="B846" s="15" t="s">
        <v>4896</v>
      </c>
      <c r="C846" s="15" t="s">
        <v>6622</v>
      </c>
      <c r="D846" s="15"/>
      <c r="E846" s="15" t="s">
        <v>6990</v>
      </c>
      <c r="F846" s="15" t="s">
        <v>2513</v>
      </c>
      <c r="G846" s="15"/>
      <c r="H846" s="14" t="s">
        <v>965</v>
      </c>
      <c r="I846" s="15" t="s">
        <v>10084</v>
      </c>
      <c r="J846" s="15" t="s">
        <v>5935</v>
      </c>
      <c r="K846" s="14"/>
      <c r="M846" s="14"/>
      <c r="N846" s="14"/>
      <c r="O846" s="14"/>
      <c r="P846" s="14"/>
      <c r="Q846" s="1"/>
      <c r="R846" s="1"/>
    </row>
    <row r="847" spans="1:18">
      <c r="A847" s="15"/>
      <c r="B847" s="15" t="s">
        <v>4939</v>
      </c>
      <c r="C847" s="15" t="s">
        <v>6644</v>
      </c>
      <c r="D847" s="15"/>
      <c r="E847" s="15" t="s">
        <v>3688</v>
      </c>
      <c r="F847" s="15" t="s">
        <v>2510</v>
      </c>
      <c r="G847" s="15"/>
      <c r="H847" s="14" t="s">
        <v>965</v>
      </c>
      <c r="I847" s="15" t="s">
        <v>10085</v>
      </c>
      <c r="J847" s="15" t="s">
        <v>5931</v>
      </c>
      <c r="K847" s="14"/>
      <c r="M847" s="14"/>
      <c r="N847" s="14"/>
      <c r="O847" s="14"/>
      <c r="P847" s="14"/>
      <c r="Q847" s="1"/>
      <c r="R847" s="1"/>
    </row>
    <row r="848" spans="1:18">
      <c r="A848" s="15"/>
      <c r="B848" s="15" t="s">
        <v>4853</v>
      </c>
      <c r="C848" s="15" t="s">
        <v>6593</v>
      </c>
      <c r="D848" s="15"/>
      <c r="E848" s="15" t="s">
        <v>3650</v>
      </c>
      <c r="F848" s="15" t="s">
        <v>2283</v>
      </c>
      <c r="G848" s="15" t="s">
        <v>10904</v>
      </c>
      <c r="H848" s="14" t="s">
        <v>965</v>
      </c>
      <c r="I848" s="15" t="s">
        <v>10086</v>
      </c>
      <c r="J848" s="15" t="s">
        <v>5923</v>
      </c>
      <c r="K848" s="14"/>
      <c r="M848" s="14"/>
      <c r="N848" s="14"/>
      <c r="O848" s="14"/>
      <c r="P848" s="14"/>
      <c r="Q848" s="1"/>
      <c r="R848" s="1"/>
    </row>
    <row r="849" spans="1:18">
      <c r="A849" s="15"/>
      <c r="B849" s="15" t="s">
        <v>5472</v>
      </c>
      <c r="C849" s="15" t="s">
        <v>6900</v>
      </c>
      <c r="D849" s="15"/>
      <c r="E849" s="15"/>
      <c r="F849" s="15" t="s">
        <v>3490</v>
      </c>
      <c r="G849" s="15"/>
      <c r="H849" s="14" t="s">
        <v>965</v>
      </c>
      <c r="I849" s="15" t="s">
        <v>10087</v>
      </c>
      <c r="J849" s="15" t="s">
        <v>6291</v>
      </c>
      <c r="K849" s="14"/>
      <c r="M849" s="14"/>
      <c r="N849" s="14"/>
      <c r="O849" s="14"/>
      <c r="P849" s="14"/>
      <c r="Q849" s="1"/>
      <c r="R849" s="1"/>
    </row>
    <row r="850" spans="1:18">
      <c r="A850" s="15"/>
      <c r="B850" s="15" t="s">
        <v>5364</v>
      </c>
      <c r="C850" s="15" t="s">
        <v>2020</v>
      </c>
      <c r="D850" s="15"/>
      <c r="E850" s="15" t="s">
        <v>3558</v>
      </c>
      <c r="F850" s="15" t="s">
        <v>2252</v>
      </c>
      <c r="G850" s="15" t="s">
        <v>11166</v>
      </c>
      <c r="H850" s="14" t="s">
        <v>3851</v>
      </c>
      <c r="I850" s="15" t="s">
        <v>10088</v>
      </c>
      <c r="J850" s="15" t="s">
        <v>5622</v>
      </c>
      <c r="K850" s="14"/>
      <c r="M850" s="14"/>
      <c r="N850" s="14"/>
      <c r="O850" s="14"/>
      <c r="P850" s="14"/>
      <c r="Q850" s="1"/>
      <c r="R850" s="1"/>
    </row>
    <row r="851" spans="1:18">
      <c r="A851" s="15"/>
      <c r="B851" s="15" t="s">
        <v>5365</v>
      </c>
      <c r="C851" s="15" t="s">
        <v>6644</v>
      </c>
      <c r="D851" s="15"/>
      <c r="E851" s="15" t="s">
        <v>3688</v>
      </c>
      <c r="F851" s="15" t="s">
        <v>2510</v>
      </c>
      <c r="G851" s="15"/>
      <c r="H851" s="14" t="s">
        <v>3851</v>
      </c>
      <c r="I851" s="15" t="s">
        <v>10089</v>
      </c>
      <c r="J851" s="15" t="s">
        <v>5931</v>
      </c>
      <c r="K851" s="14"/>
      <c r="M851" s="14"/>
      <c r="N851" s="14"/>
      <c r="O851" s="14"/>
      <c r="P851" s="14"/>
      <c r="Q851" s="1"/>
      <c r="R851" s="1"/>
    </row>
    <row r="852" spans="1:18">
      <c r="A852" s="15"/>
      <c r="B852" s="15" t="s">
        <v>4802</v>
      </c>
      <c r="C852" s="15" t="s">
        <v>2022</v>
      </c>
      <c r="D852" s="15"/>
      <c r="E852" s="15" t="s">
        <v>3524</v>
      </c>
      <c r="F852" s="15" t="s">
        <v>2231</v>
      </c>
      <c r="G852" s="15" t="s">
        <v>11164</v>
      </c>
      <c r="H852" s="14" t="s">
        <v>3851</v>
      </c>
      <c r="I852" s="15" t="s">
        <v>10090</v>
      </c>
      <c r="J852" s="15" t="s">
        <v>5599</v>
      </c>
      <c r="K852" s="14"/>
      <c r="M852" s="14"/>
      <c r="N852" s="14"/>
      <c r="O852" s="14"/>
      <c r="P852" s="14"/>
      <c r="Q852" s="1"/>
      <c r="R852" s="1"/>
    </row>
    <row r="853" spans="1:18">
      <c r="A853" s="15"/>
      <c r="B853" s="15" t="s">
        <v>5366</v>
      </c>
      <c r="C853" s="15" t="s">
        <v>6848</v>
      </c>
      <c r="D853" s="15"/>
      <c r="E853" s="15"/>
      <c r="F853" s="15"/>
      <c r="G853" s="15"/>
      <c r="H853" s="14" t="s">
        <v>3851</v>
      </c>
      <c r="I853" s="15" t="s">
        <v>10091</v>
      </c>
      <c r="J853" s="15"/>
      <c r="K853" s="14"/>
      <c r="M853" s="14"/>
      <c r="N853" s="14"/>
      <c r="O853" s="14"/>
      <c r="P853" s="14"/>
      <c r="Q853" s="1"/>
      <c r="R853" s="1"/>
    </row>
    <row r="854" spans="1:18">
      <c r="A854" s="15"/>
      <c r="B854" s="15" t="s">
        <v>5367</v>
      </c>
      <c r="C854" s="15" t="s">
        <v>6769</v>
      </c>
      <c r="D854" s="15"/>
      <c r="E854" s="15"/>
      <c r="F854" s="15"/>
      <c r="G854" s="15"/>
      <c r="H854" s="14" t="s">
        <v>3851</v>
      </c>
      <c r="I854" s="15" t="s">
        <v>10092</v>
      </c>
      <c r="J854" s="15"/>
      <c r="K854" s="14"/>
      <c r="M854" s="14"/>
      <c r="N854" s="14"/>
      <c r="O854" s="14"/>
      <c r="P854" s="14"/>
      <c r="Q854" s="1"/>
      <c r="R854" s="1"/>
    </row>
    <row r="855" spans="1:18">
      <c r="A855" s="15"/>
      <c r="B855" s="15" t="s">
        <v>5368</v>
      </c>
      <c r="C855" s="15" t="s">
        <v>2059</v>
      </c>
      <c r="D855" s="15"/>
      <c r="E855" s="15" t="s">
        <v>6912</v>
      </c>
      <c r="F855" s="15" t="s">
        <v>2244</v>
      </c>
      <c r="G855" s="15"/>
      <c r="H855" s="14" t="s">
        <v>3851</v>
      </c>
      <c r="I855" s="15" t="s">
        <v>10093</v>
      </c>
      <c r="J855" s="15" t="s">
        <v>5614</v>
      </c>
      <c r="K855" s="14"/>
      <c r="M855" s="14"/>
      <c r="N855" s="14"/>
      <c r="O855" s="14"/>
      <c r="P855" s="14"/>
      <c r="Q855" s="1"/>
      <c r="R855" s="1"/>
    </row>
    <row r="856" spans="1:18">
      <c r="A856" s="15"/>
      <c r="B856" s="15" t="s">
        <v>5369</v>
      </c>
      <c r="C856" s="15" t="s">
        <v>6484</v>
      </c>
      <c r="D856" s="15"/>
      <c r="E856" s="15" t="s">
        <v>3662</v>
      </c>
      <c r="F856" s="15" t="s">
        <v>2329</v>
      </c>
      <c r="G856" s="15" t="s">
        <v>11132</v>
      </c>
      <c r="H856" s="14" t="s">
        <v>3851</v>
      </c>
      <c r="I856" s="15" t="s">
        <v>10094</v>
      </c>
      <c r="J856" s="15" t="s">
        <v>5701</v>
      </c>
      <c r="K856" s="14"/>
      <c r="M856" s="14"/>
      <c r="N856" s="14"/>
      <c r="O856" s="14"/>
      <c r="P856" s="14"/>
      <c r="Q856" s="1"/>
      <c r="R856" s="1"/>
    </row>
    <row r="857" spans="1:18">
      <c r="A857" s="15"/>
      <c r="B857" s="15" t="s">
        <v>5370</v>
      </c>
      <c r="C857" s="15" t="s">
        <v>6770</v>
      </c>
      <c r="D857" s="15"/>
      <c r="E857" s="15"/>
      <c r="F857" s="15"/>
      <c r="G857" s="15"/>
      <c r="H857" s="14" t="s">
        <v>3851</v>
      </c>
      <c r="I857" s="15" t="s">
        <v>10095</v>
      </c>
      <c r="J857" s="15"/>
      <c r="K857" s="14"/>
      <c r="M857" s="14"/>
      <c r="N857" s="14"/>
      <c r="O857" s="14"/>
      <c r="P857" s="14"/>
      <c r="Q857" s="1"/>
      <c r="R857" s="1"/>
    </row>
    <row r="858" spans="1:18">
      <c r="A858" s="15"/>
      <c r="B858" s="15" t="s">
        <v>5371</v>
      </c>
      <c r="C858" s="15" t="s">
        <v>6448</v>
      </c>
      <c r="D858" s="15"/>
      <c r="E858" s="15" t="s">
        <v>3522</v>
      </c>
      <c r="F858" s="15" t="s">
        <v>2228</v>
      </c>
      <c r="G858" s="15" t="s">
        <v>5569</v>
      </c>
      <c r="H858" s="14" t="s">
        <v>3851</v>
      </c>
      <c r="I858" s="15" t="s">
        <v>10096</v>
      </c>
      <c r="J858" s="15" t="s">
        <v>5594</v>
      </c>
      <c r="K858" s="14"/>
      <c r="M858" s="14"/>
      <c r="N858" s="14"/>
      <c r="O858" s="14"/>
      <c r="P858" s="14"/>
      <c r="Q858" s="1"/>
      <c r="R858" s="1"/>
    </row>
    <row r="859" spans="1:18">
      <c r="A859" s="15"/>
      <c r="B859" s="15" t="s">
        <v>4806</v>
      </c>
      <c r="C859" s="15" t="s">
        <v>6564</v>
      </c>
      <c r="D859" s="15"/>
      <c r="E859" s="15" t="s">
        <v>6305</v>
      </c>
      <c r="F859" s="15" t="s">
        <v>2518</v>
      </c>
      <c r="G859" s="15"/>
      <c r="H859" s="14" t="s">
        <v>3851</v>
      </c>
      <c r="I859" s="15" t="s">
        <v>10097</v>
      </c>
      <c r="J859" s="15" t="s">
        <v>6070</v>
      </c>
      <c r="K859" s="14"/>
      <c r="M859" s="14"/>
      <c r="N859" s="14"/>
      <c r="O859" s="14"/>
      <c r="P859" s="14"/>
      <c r="Q859" s="1"/>
      <c r="R859" s="1"/>
    </row>
    <row r="860" spans="1:18">
      <c r="A860" s="15"/>
      <c r="B860" s="15" t="s">
        <v>4800</v>
      </c>
      <c r="C860" s="15" t="s">
        <v>6563</v>
      </c>
      <c r="D860" s="15"/>
      <c r="E860" s="15" t="s">
        <v>6960</v>
      </c>
      <c r="F860" s="15" t="s">
        <v>2299</v>
      </c>
      <c r="G860" s="15"/>
      <c r="H860" s="14" t="s">
        <v>3851</v>
      </c>
      <c r="I860" s="15" t="s">
        <v>10098</v>
      </c>
      <c r="J860" s="15" t="s">
        <v>5667</v>
      </c>
      <c r="K860" s="14"/>
      <c r="M860" s="14"/>
      <c r="N860" s="14"/>
      <c r="O860" s="14"/>
      <c r="P860" s="14"/>
      <c r="Q860" s="1"/>
      <c r="R860" s="1"/>
    </row>
    <row r="861" spans="1:18">
      <c r="A861" s="15"/>
      <c r="B861" s="15" t="s">
        <v>5372</v>
      </c>
      <c r="C861" s="15" t="s">
        <v>6849</v>
      </c>
      <c r="D861" s="15"/>
      <c r="E861" s="15"/>
      <c r="F861" s="15"/>
      <c r="G861" s="15"/>
      <c r="H861" s="14" t="s">
        <v>3851</v>
      </c>
      <c r="I861" s="15" t="s">
        <v>10099</v>
      </c>
      <c r="J861" s="15"/>
      <c r="K861" s="14"/>
      <c r="M861" s="14"/>
      <c r="N861" s="14"/>
      <c r="O861" s="14"/>
      <c r="P861" s="14"/>
      <c r="Q861" s="1"/>
      <c r="R861" s="1"/>
    </row>
    <row r="862" spans="1:18">
      <c r="A862" s="15"/>
      <c r="B862" s="15" t="s">
        <v>5373</v>
      </c>
      <c r="C862" s="15" t="s">
        <v>6667</v>
      </c>
      <c r="D862" s="15"/>
      <c r="E862" s="15" t="s">
        <v>3707</v>
      </c>
      <c r="F862" s="15" t="s">
        <v>2385</v>
      </c>
      <c r="G862" s="15"/>
      <c r="H862" s="14" t="s">
        <v>3851</v>
      </c>
      <c r="I862" s="15" t="s">
        <v>10100</v>
      </c>
      <c r="J862" s="15" t="s">
        <v>5780</v>
      </c>
      <c r="K862" s="14"/>
      <c r="M862" s="14"/>
      <c r="N862" s="14"/>
      <c r="O862" s="14"/>
      <c r="P862" s="14"/>
      <c r="Q862" s="1"/>
      <c r="R862" s="1"/>
    </row>
    <row r="863" spans="1:18">
      <c r="A863" s="15"/>
      <c r="B863" s="15" t="s">
        <v>5374</v>
      </c>
      <c r="C863" s="15" t="s">
        <v>6850</v>
      </c>
      <c r="D863" s="15"/>
      <c r="E863" s="15" t="s">
        <v>3833</v>
      </c>
      <c r="F863" s="15" t="s">
        <v>2336</v>
      </c>
      <c r="G863" s="15"/>
      <c r="H863" s="14" t="s">
        <v>3851</v>
      </c>
      <c r="I863" s="15" t="s">
        <v>10101</v>
      </c>
      <c r="J863" s="15" t="s">
        <v>5710</v>
      </c>
      <c r="K863" s="14"/>
      <c r="M863" s="14"/>
      <c r="N863" s="14"/>
      <c r="O863" s="14"/>
      <c r="P863" s="14"/>
      <c r="Q863" s="1"/>
      <c r="R863" s="1"/>
    </row>
    <row r="864" spans="1:18">
      <c r="A864" s="15"/>
      <c r="B864" s="15" t="s">
        <v>5375</v>
      </c>
      <c r="C864" s="15" t="s">
        <v>6851</v>
      </c>
      <c r="D864" s="15"/>
      <c r="E864" s="15"/>
      <c r="F864" s="15"/>
      <c r="G864" s="15"/>
      <c r="H864" s="14" t="s">
        <v>3851</v>
      </c>
      <c r="I864" s="15" t="s">
        <v>10102</v>
      </c>
      <c r="J864" s="15"/>
      <c r="K864" s="14"/>
      <c r="M864" s="14"/>
      <c r="N864" s="14"/>
      <c r="O864" s="14"/>
      <c r="P864" s="14"/>
      <c r="Q864" s="1"/>
      <c r="R864" s="1"/>
    </row>
    <row r="865" spans="1:18">
      <c r="A865" s="15"/>
      <c r="B865" s="15" t="s">
        <v>5376</v>
      </c>
      <c r="C865" s="15" t="s">
        <v>6852</v>
      </c>
      <c r="D865" s="15"/>
      <c r="E865" s="15"/>
      <c r="F865" s="15"/>
      <c r="G865" s="15"/>
      <c r="H865" s="14" t="s">
        <v>3851</v>
      </c>
      <c r="I865" s="15" t="s">
        <v>10103</v>
      </c>
      <c r="J865" s="15"/>
      <c r="K865" s="14"/>
      <c r="M865" s="14"/>
      <c r="N865" s="14"/>
      <c r="O865" s="14"/>
      <c r="P865" s="14"/>
      <c r="Q865" s="1"/>
      <c r="R865" s="1"/>
    </row>
    <row r="866" spans="1:18">
      <c r="A866" s="15"/>
      <c r="B866" s="15" t="s">
        <v>5377</v>
      </c>
      <c r="C866" s="15" t="s">
        <v>6853</v>
      </c>
      <c r="D866" s="15"/>
      <c r="E866" s="15"/>
      <c r="F866" s="15"/>
      <c r="G866" s="15"/>
      <c r="H866" s="14" t="s">
        <v>3851</v>
      </c>
      <c r="I866" s="15" t="s">
        <v>10104</v>
      </c>
      <c r="J866" s="15"/>
      <c r="K866" s="14"/>
      <c r="M866" s="14"/>
      <c r="N866" s="14"/>
      <c r="O866" s="14"/>
      <c r="P866" s="14"/>
      <c r="Q866" s="1"/>
      <c r="R866" s="1"/>
    </row>
    <row r="867" spans="1:18">
      <c r="A867" s="15"/>
      <c r="B867" s="15" t="s">
        <v>8335</v>
      </c>
      <c r="C867" s="15" t="s">
        <v>8336</v>
      </c>
      <c r="D867" s="15"/>
      <c r="E867" s="15"/>
      <c r="F867" s="15"/>
      <c r="G867" s="15"/>
      <c r="H867" s="14" t="s">
        <v>965</v>
      </c>
      <c r="I867" s="15" t="s">
        <v>11554</v>
      </c>
      <c r="J867" s="15"/>
      <c r="K867" s="14"/>
      <c r="M867" s="14"/>
      <c r="N867" s="14"/>
      <c r="O867" s="14"/>
      <c r="P867" s="14"/>
      <c r="Q867" s="1"/>
      <c r="R867" s="1"/>
    </row>
    <row r="868" spans="1:18">
      <c r="A868" s="15"/>
      <c r="B868" s="15" t="s">
        <v>8337</v>
      </c>
      <c r="C868" s="15" t="s">
        <v>6850</v>
      </c>
      <c r="D868" s="15"/>
      <c r="E868" s="15" t="s">
        <v>3833</v>
      </c>
      <c r="F868" s="15" t="s">
        <v>2336</v>
      </c>
      <c r="G868" s="15"/>
      <c r="H868" s="14" t="s">
        <v>965</v>
      </c>
      <c r="I868" s="15" t="s">
        <v>10105</v>
      </c>
      <c r="J868" s="15" t="s">
        <v>5710</v>
      </c>
      <c r="K868" s="14"/>
      <c r="M868" s="14"/>
      <c r="N868" s="14"/>
      <c r="O868" s="14"/>
      <c r="P868" s="14"/>
      <c r="Q868" s="1"/>
      <c r="R868" s="1"/>
    </row>
    <row r="869" spans="1:18">
      <c r="A869" s="15"/>
      <c r="B869" s="15" t="s">
        <v>8338</v>
      </c>
      <c r="C869" s="15" t="s">
        <v>8339</v>
      </c>
      <c r="D869" s="15"/>
      <c r="E869" s="15"/>
      <c r="F869" s="15"/>
      <c r="G869" s="15"/>
      <c r="H869" s="14" t="s">
        <v>965</v>
      </c>
      <c r="I869" s="15" t="s">
        <v>10106</v>
      </c>
      <c r="J869" s="15"/>
      <c r="K869" s="14"/>
      <c r="M869" s="14"/>
      <c r="N869" s="14"/>
      <c r="O869" s="14"/>
      <c r="P869" s="14"/>
      <c r="Q869" s="1"/>
      <c r="R869" s="1"/>
    </row>
    <row r="870" spans="1:18">
      <c r="A870" s="15"/>
      <c r="B870" s="15" t="s">
        <v>5406</v>
      </c>
      <c r="C870" s="15" t="s">
        <v>6564</v>
      </c>
      <c r="D870" s="15"/>
      <c r="E870" s="15" t="s">
        <v>6305</v>
      </c>
      <c r="F870" s="15" t="s">
        <v>2518</v>
      </c>
      <c r="G870" s="15"/>
      <c r="H870" s="14" t="s">
        <v>3852</v>
      </c>
      <c r="I870" s="15" t="s">
        <v>10107</v>
      </c>
      <c r="J870" s="15" t="s">
        <v>6070</v>
      </c>
      <c r="K870" s="14"/>
      <c r="M870" s="14"/>
      <c r="N870" s="14"/>
      <c r="O870" s="14"/>
      <c r="P870" s="14"/>
      <c r="Q870" s="1"/>
      <c r="R870" s="1"/>
    </row>
    <row r="871" spans="1:18">
      <c r="A871" s="15"/>
      <c r="B871" s="15" t="s">
        <v>5407</v>
      </c>
      <c r="C871" s="15" t="s">
        <v>6853</v>
      </c>
      <c r="D871" s="15"/>
      <c r="E871" s="15"/>
      <c r="F871" s="15"/>
      <c r="G871" s="15"/>
      <c r="H871" s="14" t="s">
        <v>3852</v>
      </c>
      <c r="I871" s="15" t="s">
        <v>10108</v>
      </c>
      <c r="J871" s="15"/>
      <c r="K871" s="14"/>
      <c r="M871" s="14"/>
      <c r="N871" s="14"/>
      <c r="O871" s="14"/>
      <c r="P871" s="14"/>
      <c r="Q871" s="1"/>
      <c r="R871" s="1"/>
    </row>
    <row r="872" spans="1:18">
      <c r="A872" s="15"/>
      <c r="B872" s="15" t="s">
        <v>5408</v>
      </c>
      <c r="C872" s="15" t="s">
        <v>6563</v>
      </c>
      <c r="D872" s="15"/>
      <c r="E872" s="15" t="s">
        <v>6960</v>
      </c>
      <c r="F872" s="15" t="s">
        <v>2299</v>
      </c>
      <c r="G872" s="15"/>
      <c r="H872" s="14" t="s">
        <v>3852</v>
      </c>
      <c r="I872" s="15" t="s">
        <v>10109</v>
      </c>
      <c r="J872" s="15" t="s">
        <v>5667</v>
      </c>
      <c r="K872" s="14"/>
      <c r="M872" s="14"/>
      <c r="N872" s="14"/>
      <c r="O872" s="14"/>
      <c r="P872" s="14"/>
      <c r="Q872" s="1"/>
      <c r="R872" s="1"/>
    </row>
    <row r="873" spans="1:18">
      <c r="A873" s="15"/>
      <c r="B873" s="15" t="s">
        <v>5409</v>
      </c>
      <c r="C873" s="15" t="s">
        <v>6854</v>
      </c>
      <c r="D873" s="15"/>
      <c r="E873" s="15"/>
      <c r="F873" s="15"/>
      <c r="G873" s="15"/>
      <c r="H873" s="14" t="s">
        <v>3852</v>
      </c>
      <c r="I873" s="15" t="s">
        <v>10110</v>
      </c>
      <c r="J873" s="15"/>
      <c r="K873" s="14"/>
      <c r="M873" s="14"/>
      <c r="N873" s="14"/>
      <c r="O873" s="14"/>
      <c r="P873" s="14"/>
      <c r="Q873" s="1"/>
      <c r="R873" s="1"/>
    </row>
    <row r="874" spans="1:18">
      <c r="A874" s="15"/>
      <c r="B874" s="15" t="s">
        <v>5378</v>
      </c>
      <c r="C874" s="15" t="s">
        <v>6854</v>
      </c>
      <c r="D874" s="15"/>
      <c r="E874" s="15"/>
      <c r="F874" s="15"/>
      <c r="G874" s="15"/>
      <c r="H874" s="14" t="s">
        <v>3851</v>
      </c>
      <c r="I874" s="15" t="s">
        <v>10111</v>
      </c>
      <c r="J874" s="15"/>
      <c r="K874" s="14"/>
      <c r="M874" s="14"/>
      <c r="N874" s="14"/>
      <c r="O874" s="14"/>
      <c r="P874" s="14"/>
      <c r="Q874" s="1"/>
      <c r="R874" s="1"/>
    </row>
    <row r="875" spans="1:18">
      <c r="A875" s="15"/>
      <c r="B875" s="15" t="s">
        <v>5447</v>
      </c>
      <c r="C875" s="15" t="s">
        <v>6892</v>
      </c>
      <c r="D875" s="15"/>
      <c r="E875" s="15"/>
      <c r="F875" s="15"/>
      <c r="G875" s="15"/>
      <c r="H875" s="14" t="s">
        <v>3851</v>
      </c>
      <c r="I875" s="15" t="s">
        <v>10112</v>
      </c>
      <c r="J875" s="15"/>
      <c r="K875" s="14"/>
      <c r="M875" s="14"/>
      <c r="N875" s="14"/>
      <c r="O875" s="14"/>
      <c r="P875" s="14"/>
      <c r="Q875" s="1"/>
      <c r="R875" s="1"/>
    </row>
    <row r="876" spans="1:18">
      <c r="A876" s="15"/>
      <c r="B876" s="15" t="s">
        <v>5388</v>
      </c>
      <c r="C876" s="15" t="s">
        <v>6863</v>
      </c>
      <c r="D876" s="15"/>
      <c r="E876" s="15"/>
      <c r="F876" s="15"/>
      <c r="G876" s="15"/>
      <c r="H876" s="14" t="s">
        <v>3851</v>
      </c>
      <c r="I876" s="15" t="s">
        <v>10113</v>
      </c>
      <c r="J876" s="15"/>
      <c r="K876" s="14"/>
      <c r="M876" s="14"/>
      <c r="N876" s="14"/>
      <c r="O876" s="14"/>
      <c r="P876" s="14"/>
      <c r="Q876" s="1"/>
      <c r="R876" s="1"/>
    </row>
    <row r="877" spans="1:18">
      <c r="A877" s="15"/>
      <c r="B877" s="15" t="s">
        <v>5389</v>
      </c>
      <c r="C877" s="15" t="s">
        <v>6613</v>
      </c>
      <c r="D877" s="15"/>
      <c r="E877" s="15" t="s">
        <v>6982</v>
      </c>
      <c r="F877" s="15" t="s">
        <v>2242</v>
      </c>
      <c r="G877" s="15"/>
      <c r="H877" s="14" t="s">
        <v>3851</v>
      </c>
      <c r="I877" s="15" t="s">
        <v>10114</v>
      </c>
      <c r="J877" s="15" t="s">
        <v>5706</v>
      </c>
      <c r="K877" s="14"/>
      <c r="M877" s="14"/>
      <c r="N877" s="14"/>
      <c r="O877" s="14"/>
      <c r="P877" s="14"/>
      <c r="Q877" s="1"/>
      <c r="R877" s="1"/>
    </row>
    <row r="878" spans="1:18">
      <c r="A878" s="15"/>
      <c r="B878" s="15" t="s">
        <v>5404</v>
      </c>
      <c r="C878" s="15" t="s">
        <v>6870</v>
      </c>
      <c r="D878" s="15"/>
      <c r="E878" s="15"/>
      <c r="F878" s="15"/>
      <c r="G878" s="15"/>
      <c r="H878" s="14" t="s">
        <v>3851</v>
      </c>
      <c r="I878" s="15" t="s">
        <v>10115</v>
      </c>
      <c r="J878" s="15"/>
      <c r="K878" s="14"/>
      <c r="M878" s="14"/>
      <c r="N878" s="14"/>
      <c r="O878" s="14"/>
      <c r="P878" s="14"/>
      <c r="Q878" s="1"/>
      <c r="R878" s="1"/>
    </row>
    <row r="879" spans="1:18">
      <c r="A879" s="15"/>
      <c r="B879" s="15" t="s">
        <v>5463</v>
      </c>
      <c r="C879" s="15" t="s">
        <v>6858</v>
      </c>
      <c r="D879" s="15"/>
      <c r="E879" s="15" t="s">
        <v>6947</v>
      </c>
      <c r="F879" s="15" t="s">
        <v>2290</v>
      </c>
      <c r="G879" s="15"/>
      <c r="H879" s="14" t="s">
        <v>3852</v>
      </c>
      <c r="I879" s="15" t="s">
        <v>10116</v>
      </c>
      <c r="J879" s="15" t="s">
        <v>5657</v>
      </c>
      <c r="K879" s="14"/>
      <c r="M879" s="14"/>
      <c r="N879" s="14"/>
      <c r="O879" s="14"/>
      <c r="P879" s="14"/>
      <c r="Q879" s="1"/>
      <c r="R879" s="1"/>
    </row>
    <row r="880" spans="1:18">
      <c r="A880" s="15"/>
      <c r="B880" s="15" t="s">
        <v>5464</v>
      </c>
      <c r="C880" s="15" t="s">
        <v>6870</v>
      </c>
      <c r="D880" s="15"/>
      <c r="E880" s="15"/>
      <c r="F880" s="15"/>
      <c r="G880" s="15"/>
      <c r="H880" s="14" t="s">
        <v>3852</v>
      </c>
      <c r="I880" s="15" t="s">
        <v>10117</v>
      </c>
      <c r="J880" s="15"/>
      <c r="K880" s="14"/>
      <c r="M880" s="14"/>
      <c r="N880" s="14"/>
      <c r="O880" s="14"/>
      <c r="P880" s="14"/>
      <c r="Q880" s="1"/>
      <c r="R880" s="1"/>
    </row>
    <row r="881" spans="1:18">
      <c r="A881" s="15"/>
      <c r="B881" s="15" t="s">
        <v>5465</v>
      </c>
      <c r="C881" s="15" t="s">
        <v>2070</v>
      </c>
      <c r="D881" s="15"/>
      <c r="E881" s="15" t="s">
        <v>3548</v>
      </c>
      <c r="F881" s="15" t="s">
        <v>2245</v>
      </c>
      <c r="G881" s="15" t="s">
        <v>11053</v>
      </c>
      <c r="H881" s="14" t="s">
        <v>3852</v>
      </c>
      <c r="I881" s="15" t="s">
        <v>10118</v>
      </c>
      <c r="J881" s="15" t="s">
        <v>5615</v>
      </c>
      <c r="K881" s="14"/>
      <c r="M881" s="14"/>
      <c r="N881" s="14"/>
      <c r="O881" s="14"/>
      <c r="P881" s="14"/>
      <c r="Q881" s="1"/>
      <c r="R881" s="1"/>
    </row>
    <row r="882" spans="1:18">
      <c r="A882" s="15"/>
      <c r="B882" s="15" t="s">
        <v>5466</v>
      </c>
      <c r="C882" s="15" t="s">
        <v>6896</v>
      </c>
      <c r="D882" s="15"/>
      <c r="E882" s="15"/>
      <c r="F882" s="15"/>
      <c r="G882" s="15"/>
      <c r="H882" s="14" t="s">
        <v>3852</v>
      </c>
      <c r="I882" s="15" t="s">
        <v>10119</v>
      </c>
      <c r="J882" s="15"/>
      <c r="K882" s="14"/>
      <c r="M882" s="14"/>
      <c r="N882" s="14"/>
      <c r="O882" s="14"/>
      <c r="P882" s="14"/>
      <c r="Q882" s="1"/>
      <c r="R882" s="1"/>
    </row>
    <row r="883" spans="1:18">
      <c r="A883" s="15"/>
      <c r="B883" s="15" t="s">
        <v>4826</v>
      </c>
      <c r="C883" s="15" t="s">
        <v>6575</v>
      </c>
      <c r="D883" s="15"/>
      <c r="E883" s="15" t="s">
        <v>3632</v>
      </c>
      <c r="F883" s="15" t="s">
        <v>2572</v>
      </c>
      <c r="G883" s="15" t="s">
        <v>10898</v>
      </c>
      <c r="H883" s="14" t="s">
        <v>965</v>
      </c>
      <c r="I883" s="15" t="s">
        <v>10120</v>
      </c>
      <c r="J883" s="15" t="s">
        <v>6019</v>
      </c>
      <c r="K883" s="14"/>
      <c r="M883" s="14"/>
      <c r="N883" s="14"/>
      <c r="O883" s="14"/>
      <c r="P883" s="14"/>
      <c r="Q883" s="1"/>
      <c r="R883" s="1"/>
    </row>
    <row r="884" spans="1:18">
      <c r="A884" s="15"/>
      <c r="B884" s="15" t="s">
        <v>4850</v>
      </c>
      <c r="C884" s="15" t="s">
        <v>2119</v>
      </c>
      <c r="D884" s="15"/>
      <c r="E884" s="15" t="s">
        <v>6972</v>
      </c>
      <c r="F884" s="15" t="s">
        <v>2528</v>
      </c>
      <c r="G884" s="15"/>
      <c r="H884" s="14" t="s">
        <v>965</v>
      </c>
      <c r="I884" s="15" t="s">
        <v>10121</v>
      </c>
      <c r="J884" s="15" t="s">
        <v>5984</v>
      </c>
      <c r="K884" s="14"/>
      <c r="M884" s="14"/>
      <c r="N884" s="14"/>
      <c r="O884" s="14"/>
      <c r="P884" s="14"/>
      <c r="Q884" s="1"/>
      <c r="R884" s="1"/>
    </row>
    <row r="885" spans="1:18">
      <c r="A885" s="15"/>
      <c r="B885" s="15" t="s">
        <v>11402</v>
      </c>
      <c r="C885" s="15" t="s">
        <v>11403</v>
      </c>
      <c r="D885" s="15"/>
      <c r="E885" s="15" t="s">
        <v>11450</v>
      </c>
      <c r="F885" s="15" t="s">
        <v>11429</v>
      </c>
      <c r="G885" s="15"/>
      <c r="H885" s="14" t="s">
        <v>965</v>
      </c>
      <c r="I885" s="15" t="s">
        <v>10122</v>
      </c>
      <c r="J885" s="15" t="s">
        <v>11428</v>
      </c>
      <c r="K885" s="14"/>
      <c r="M885" s="14"/>
      <c r="N885" s="14"/>
      <c r="O885" s="14"/>
      <c r="P885" s="14"/>
      <c r="Q885" s="1"/>
      <c r="R885" s="1"/>
    </row>
    <row r="886" spans="1:18">
      <c r="A886" s="15"/>
      <c r="B886" s="15" t="s">
        <v>11409</v>
      </c>
      <c r="C886" s="15" t="s">
        <v>11404</v>
      </c>
      <c r="D886" s="15"/>
      <c r="E886" s="15" t="s">
        <v>11453</v>
      </c>
      <c r="F886" s="15" t="s">
        <v>11425</v>
      </c>
      <c r="G886" s="15"/>
      <c r="H886" s="14" t="s">
        <v>965</v>
      </c>
      <c r="I886" s="15" t="s">
        <v>10123</v>
      </c>
      <c r="J886" s="15" t="s">
        <v>11424</v>
      </c>
      <c r="K886" s="14"/>
      <c r="M886" s="14"/>
      <c r="N886" s="14"/>
      <c r="O886" s="14"/>
      <c r="P886" s="14"/>
      <c r="Q886" s="1"/>
      <c r="R886" s="1"/>
    </row>
    <row r="887" spans="1:18">
      <c r="A887" s="15"/>
      <c r="B887" s="15" t="s">
        <v>11407</v>
      </c>
      <c r="C887" s="15" t="s">
        <v>11320</v>
      </c>
      <c r="D887" s="15"/>
      <c r="E887" s="15" t="s">
        <v>11452</v>
      </c>
      <c r="F887" s="15" t="s">
        <v>11421</v>
      </c>
      <c r="G887" s="15"/>
      <c r="H887" s="14" t="s">
        <v>965</v>
      </c>
      <c r="I887" s="15" t="s">
        <v>10124</v>
      </c>
      <c r="J887" s="15" t="s">
        <v>11420</v>
      </c>
      <c r="K887" s="14"/>
      <c r="M887" s="14"/>
      <c r="N887" s="14"/>
      <c r="O887" s="14"/>
      <c r="P887" s="14"/>
      <c r="Q887" s="1"/>
      <c r="R887" s="1"/>
    </row>
    <row r="888" spans="1:18">
      <c r="A888" s="15"/>
      <c r="B888" s="15" t="s">
        <v>11405</v>
      </c>
      <c r="C888" s="15" t="s">
        <v>11406</v>
      </c>
      <c r="D888" s="15"/>
      <c r="E888" s="15" t="s">
        <v>11451</v>
      </c>
      <c r="F888" s="15" t="s">
        <v>11439</v>
      </c>
      <c r="G888" s="15"/>
      <c r="H888" s="14" t="s">
        <v>965</v>
      </c>
      <c r="I888" s="15" t="s">
        <v>10125</v>
      </c>
      <c r="J888" s="15" t="s">
        <v>11438</v>
      </c>
      <c r="K888" s="14"/>
      <c r="M888" s="14"/>
      <c r="N888" s="14"/>
      <c r="O888" s="14"/>
      <c r="P888" s="14"/>
      <c r="Q888" s="1"/>
      <c r="R888" s="1"/>
    </row>
    <row r="889" spans="1:18">
      <c r="A889" s="15"/>
      <c r="B889" s="15" t="s">
        <v>5063</v>
      </c>
      <c r="C889" s="15" t="s">
        <v>2120</v>
      </c>
      <c r="D889" s="15"/>
      <c r="E889" s="15" t="s">
        <v>3742</v>
      </c>
      <c r="F889" s="15" t="s">
        <v>2469</v>
      </c>
      <c r="G889" s="15" t="s">
        <v>11088</v>
      </c>
      <c r="H889" s="14" t="s">
        <v>965</v>
      </c>
      <c r="I889" s="15" t="s">
        <v>10126</v>
      </c>
      <c r="J889" s="15" t="s">
        <v>5875</v>
      </c>
      <c r="K889" s="14"/>
      <c r="M889" s="14"/>
      <c r="N889" s="14"/>
      <c r="O889" s="14"/>
      <c r="P889" s="14"/>
      <c r="Q889" s="1"/>
      <c r="R889" s="1"/>
    </row>
    <row r="890" spans="1:18">
      <c r="A890" s="15"/>
      <c r="B890" s="15" t="s">
        <v>5064</v>
      </c>
      <c r="C890" s="15" t="s">
        <v>2121</v>
      </c>
      <c r="D890" s="15"/>
      <c r="E890" s="15" t="s">
        <v>3743</v>
      </c>
      <c r="F890" s="15" t="s">
        <v>2496</v>
      </c>
      <c r="G890" s="15" t="s">
        <v>11089</v>
      </c>
      <c r="H890" s="14" t="s">
        <v>965</v>
      </c>
      <c r="I890" s="15" t="s">
        <v>10127</v>
      </c>
      <c r="J890" s="15" t="s">
        <v>5912</v>
      </c>
      <c r="K890" s="14"/>
      <c r="M890" s="14"/>
      <c r="N890" s="14"/>
      <c r="O890" s="14"/>
      <c r="P890" s="14"/>
      <c r="Q890" s="1"/>
      <c r="R890" s="1"/>
    </row>
    <row r="891" spans="1:18">
      <c r="A891" s="15"/>
      <c r="B891" s="15" t="s">
        <v>5100</v>
      </c>
      <c r="C891" s="15" t="s">
        <v>6739</v>
      </c>
      <c r="D891" s="15"/>
      <c r="E891" s="15" t="s">
        <v>3756</v>
      </c>
      <c r="F891" s="15" t="s">
        <v>2523</v>
      </c>
      <c r="G891" s="15" t="s">
        <v>10925</v>
      </c>
      <c r="H891" s="14" t="s">
        <v>965</v>
      </c>
      <c r="I891" s="15" t="s">
        <v>10128</v>
      </c>
      <c r="J891" s="15" t="s">
        <v>5945</v>
      </c>
      <c r="K891" s="14"/>
      <c r="M891" s="14"/>
      <c r="N891" s="14"/>
      <c r="O891" s="14"/>
      <c r="P891" s="14"/>
      <c r="Q891" s="1"/>
      <c r="R891" s="1"/>
    </row>
    <row r="892" spans="1:18">
      <c r="A892" s="15"/>
      <c r="B892" s="15" t="s">
        <v>5116</v>
      </c>
      <c r="C892" s="15" t="s">
        <v>6751</v>
      </c>
      <c r="D892" s="15"/>
      <c r="E892" s="15" t="s">
        <v>3764</v>
      </c>
      <c r="F892" s="15" t="s">
        <v>2641</v>
      </c>
      <c r="G892" s="15" t="s">
        <v>11019</v>
      </c>
      <c r="H892" s="14" t="s">
        <v>965</v>
      </c>
      <c r="I892" s="15" t="s">
        <v>10129</v>
      </c>
      <c r="J892" s="15" t="s">
        <v>6122</v>
      </c>
      <c r="K892" s="14"/>
      <c r="M892" s="14"/>
      <c r="N892" s="14"/>
      <c r="O892" s="14"/>
      <c r="P892" s="14"/>
      <c r="Q892" s="1"/>
      <c r="R892" s="1"/>
    </row>
    <row r="893" spans="1:18">
      <c r="A893" s="15"/>
      <c r="B893" s="15" t="s">
        <v>5228</v>
      </c>
      <c r="C893" s="15" t="s">
        <v>6776</v>
      </c>
      <c r="D893" s="15"/>
      <c r="E893" s="15" t="s">
        <v>7067</v>
      </c>
      <c r="F893" s="15" t="s">
        <v>2368</v>
      </c>
      <c r="G893" s="15"/>
      <c r="H893" s="14" t="s">
        <v>965</v>
      </c>
      <c r="I893" s="15" t="s">
        <v>10130</v>
      </c>
      <c r="J893" s="15" t="s">
        <v>6020</v>
      </c>
      <c r="K893" s="14"/>
      <c r="M893" s="14"/>
      <c r="N893" s="14"/>
      <c r="O893" s="14"/>
      <c r="P893" s="14"/>
      <c r="Q893" s="1"/>
      <c r="R893" s="1"/>
    </row>
    <row r="894" spans="1:18">
      <c r="A894" s="15"/>
      <c r="B894" s="15" t="s">
        <v>6777</v>
      </c>
      <c r="C894" s="15" t="s">
        <v>6415</v>
      </c>
      <c r="D894" s="15"/>
      <c r="E894" s="15" t="s">
        <v>5557</v>
      </c>
      <c r="F894" s="15" t="s">
        <v>6137</v>
      </c>
      <c r="G894" s="15" t="s">
        <v>10896</v>
      </c>
      <c r="H894" s="14" t="s">
        <v>965</v>
      </c>
      <c r="I894" s="15" t="s">
        <v>10131</v>
      </c>
      <c r="J894" s="15" t="s">
        <v>6136</v>
      </c>
      <c r="K894" s="14"/>
      <c r="M894" s="14"/>
      <c r="N894" s="14"/>
      <c r="O894" s="14"/>
      <c r="P894" s="14"/>
      <c r="Q894" s="1"/>
      <c r="R894" s="1"/>
    </row>
    <row r="895" spans="1:18">
      <c r="A895" s="15"/>
      <c r="B895" s="15" t="s">
        <v>6814</v>
      </c>
      <c r="C895" s="15" t="s">
        <v>6417</v>
      </c>
      <c r="D895" s="15"/>
      <c r="E895" s="15" t="s">
        <v>5561</v>
      </c>
      <c r="F895" s="15" t="s">
        <v>6137</v>
      </c>
      <c r="G895" s="15" t="s">
        <v>10960</v>
      </c>
      <c r="H895" s="14" t="s">
        <v>965</v>
      </c>
      <c r="I895" s="15" t="s">
        <v>10132</v>
      </c>
      <c r="J895" s="15" t="s">
        <v>6138</v>
      </c>
      <c r="K895" s="14"/>
      <c r="M895" s="14"/>
      <c r="N895" s="14"/>
      <c r="O895" s="14"/>
      <c r="P895" s="14"/>
      <c r="Q895" s="1"/>
      <c r="R895" s="1"/>
    </row>
    <row r="896" spans="1:18">
      <c r="A896" s="15"/>
      <c r="B896" s="15" t="s">
        <v>8329</v>
      </c>
      <c r="C896" s="15" t="s">
        <v>8330</v>
      </c>
      <c r="D896" s="15"/>
      <c r="E896" s="15" t="s">
        <v>8389</v>
      </c>
      <c r="F896" s="15" t="s">
        <v>8358</v>
      </c>
      <c r="G896" s="15"/>
      <c r="H896" s="14" t="s">
        <v>965</v>
      </c>
      <c r="I896" s="15" t="s">
        <v>10133</v>
      </c>
      <c r="J896" s="15" t="s">
        <v>8372</v>
      </c>
      <c r="K896" s="14"/>
      <c r="M896" s="14"/>
      <c r="N896" s="14"/>
      <c r="O896" s="14"/>
      <c r="P896" s="14"/>
      <c r="Q896" s="1"/>
      <c r="R896" s="1"/>
    </row>
    <row r="897" spans="1:18">
      <c r="A897" s="15"/>
      <c r="B897" s="15" t="s">
        <v>8331</v>
      </c>
      <c r="C897" s="15" t="s">
        <v>8332</v>
      </c>
      <c r="D897" s="15"/>
      <c r="E897" s="15" t="s">
        <v>8390</v>
      </c>
      <c r="F897" s="15" t="s">
        <v>8367</v>
      </c>
      <c r="G897" s="15"/>
      <c r="H897" s="14" t="s">
        <v>965</v>
      </c>
      <c r="I897" s="15" t="s">
        <v>10134</v>
      </c>
      <c r="J897" s="15" t="s">
        <v>8373</v>
      </c>
      <c r="K897" s="14"/>
      <c r="M897" s="14"/>
      <c r="N897" s="14"/>
      <c r="O897" s="14"/>
      <c r="P897" s="14"/>
      <c r="Q897" s="1"/>
      <c r="R897" s="1"/>
    </row>
    <row r="898" spans="1:18">
      <c r="A898" s="15"/>
      <c r="B898" s="15" t="s">
        <v>4852</v>
      </c>
      <c r="C898" s="15" t="s">
        <v>6592</v>
      </c>
      <c r="D898" s="15"/>
      <c r="E898" s="15" t="s">
        <v>3649</v>
      </c>
      <c r="F898" s="15" t="s">
        <v>2242</v>
      </c>
      <c r="G898" s="15" t="s">
        <v>11112</v>
      </c>
      <c r="H898" s="14" t="s">
        <v>965</v>
      </c>
      <c r="I898" s="15" t="s">
        <v>10135</v>
      </c>
      <c r="J898" s="15" t="s">
        <v>5689</v>
      </c>
      <c r="K898" s="14"/>
      <c r="M898" s="14"/>
      <c r="N898" s="14"/>
      <c r="O898" s="14"/>
      <c r="P898" s="14"/>
      <c r="Q898" s="1"/>
      <c r="R898" s="1"/>
    </row>
    <row r="899" spans="1:18">
      <c r="A899" s="15"/>
      <c r="B899" s="15" t="s">
        <v>8309</v>
      </c>
      <c r="C899" s="15" t="s">
        <v>8310</v>
      </c>
      <c r="D899" s="15"/>
      <c r="E899" s="15" t="s">
        <v>8381</v>
      </c>
      <c r="F899" s="15" t="s">
        <v>2283</v>
      </c>
      <c r="G899" s="15" t="s">
        <v>10906</v>
      </c>
      <c r="H899" s="14" t="s">
        <v>965</v>
      </c>
      <c r="I899" s="15" t="s">
        <v>10136</v>
      </c>
      <c r="J899" s="15" t="s">
        <v>8366</v>
      </c>
      <c r="K899" s="14"/>
      <c r="M899" s="14"/>
      <c r="N899" s="14"/>
      <c r="O899" s="14"/>
      <c r="P899" s="14"/>
      <c r="Q899" s="1"/>
      <c r="R899" s="1"/>
    </row>
    <row r="900" spans="1:18">
      <c r="A900" s="15"/>
      <c r="B900" s="15" t="s">
        <v>5410</v>
      </c>
      <c r="C900" s="15" t="s">
        <v>6872</v>
      </c>
      <c r="D900" s="15"/>
      <c r="E900" s="15" t="s">
        <v>3836</v>
      </c>
      <c r="F900" s="15" t="s">
        <v>2283</v>
      </c>
      <c r="G900" s="15" t="s">
        <v>10905</v>
      </c>
      <c r="H900" s="14" t="s">
        <v>965</v>
      </c>
      <c r="I900" s="15" t="s">
        <v>10137</v>
      </c>
      <c r="J900" s="15" t="s">
        <v>6076</v>
      </c>
      <c r="K900" s="14"/>
      <c r="M900" s="14"/>
      <c r="N900" s="14"/>
      <c r="O900" s="14"/>
      <c r="P900" s="14"/>
      <c r="Q900" s="1"/>
      <c r="R900" s="1"/>
    </row>
    <row r="901" spans="1:18">
      <c r="A901" s="15"/>
      <c r="B901" s="15" t="s">
        <v>5107</v>
      </c>
      <c r="C901" s="15" t="s">
        <v>6744</v>
      </c>
      <c r="D901" s="15"/>
      <c r="E901" s="15" t="s">
        <v>3758</v>
      </c>
      <c r="F901" s="15" t="s">
        <v>2527</v>
      </c>
      <c r="G901" s="15"/>
      <c r="H901" s="14" t="s">
        <v>965</v>
      </c>
      <c r="I901" s="15" t="s">
        <v>10138</v>
      </c>
      <c r="J901" s="15" t="s">
        <v>5948</v>
      </c>
      <c r="K901" s="14"/>
      <c r="M901" s="14"/>
      <c r="N901" s="14"/>
      <c r="O901" s="14"/>
      <c r="P901" s="14"/>
      <c r="Q901" s="1"/>
      <c r="R901" s="1"/>
    </row>
    <row r="902" spans="1:18">
      <c r="A902" s="15"/>
      <c r="B902" s="15" t="s">
        <v>5108</v>
      </c>
      <c r="C902" s="15" t="s">
        <v>6745</v>
      </c>
      <c r="D902" s="15"/>
      <c r="E902" s="15" t="s">
        <v>3759</v>
      </c>
      <c r="F902" s="15" t="s">
        <v>2527</v>
      </c>
      <c r="G902" s="15"/>
      <c r="H902" s="14" t="s">
        <v>965</v>
      </c>
      <c r="I902" s="15" t="s">
        <v>10139</v>
      </c>
      <c r="J902" s="15" t="s">
        <v>6110</v>
      </c>
      <c r="K902" s="14"/>
      <c r="M902" s="14"/>
      <c r="N902" s="14"/>
      <c r="O902" s="14"/>
      <c r="P902" s="14"/>
      <c r="Q902" s="1"/>
      <c r="R902" s="1"/>
    </row>
    <row r="903" spans="1:18">
      <c r="A903" s="15"/>
      <c r="B903" s="15" t="s">
        <v>5110</v>
      </c>
      <c r="C903" s="15" t="s">
        <v>6747</v>
      </c>
      <c r="D903" s="15"/>
      <c r="E903" s="15" t="s">
        <v>3761</v>
      </c>
      <c r="F903" s="15" t="s">
        <v>2388</v>
      </c>
      <c r="G903" s="15" t="s">
        <v>10903</v>
      </c>
      <c r="H903" s="14" t="s">
        <v>965</v>
      </c>
      <c r="I903" s="15" t="s">
        <v>10140</v>
      </c>
      <c r="J903" s="15" t="s">
        <v>5933</v>
      </c>
      <c r="K903" s="14"/>
      <c r="M903" s="14"/>
      <c r="N903" s="14"/>
      <c r="O903" s="14"/>
      <c r="P903" s="14"/>
      <c r="Q903" s="1"/>
      <c r="R903" s="1"/>
    </row>
    <row r="904" spans="1:18">
      <c r="A904" s="15"/>
      <c r="B904" s="15" t="s">
        <v>5109</v>
      </c>
      <c r="C904" s="15" t="s">
        <v>6746</v>
      </c>
      <c r="D904" s="15"/>
      <c r="E904" s="15" t="s">
        <v>3760</v>
      </c>
      <c r="F904" s="15" t="s">
        <v>2517</v>
      </c>
      <c r="G904" s="15" t="s">
        <v>10902</v>
      </c>
      <c r="H904" s="14" t="s">
        <v>965</v>
      </c>
      <c r="I904" s="15" t="s">
        <v>10141</v>
      </c>
      <c r="J904" s="15" t="s">
        <v>5939</v>
      </c>
      <c r="K904" s="14"/>
      <c r="M904" s="14"/>
      <c r="N904" s="14"/>
      <c r="O904" s="14"/>
      <c r="P904" s="14"/>
      <c r="Q904" s="1"/>
      <c r="R904" s="1"/>
    </row>
    <row r="905" spans="1:18">
      <c r="A905" s="15"/>
      <c r="B905" s="15" t="s">
        <v>5113</v>
      </c>
      <c r="C905" s="15" t="s">
        <v>6750</v>
      </c>
      <c r="D905" s="15"/>
      <c r="E905" s="15" t="s">
        <v>3762</v>
      </c>
      <c r="F905" s="15" t="s">
        <v>2639</v>
      </c>
      <c r="G905" s="15"/>
      <c r="H905" s="14" t="s">
        <v>965</v>
      </c>
      <c r="I905" s="15" t="s">
        <v>10142</v>
      </c>
      <c r="J905" s="15" t="s">
        <v>6120</v>
      </c>
      <c r="K905" s="14"/>
      <c r="M905" s="14"/>
      <c r="N905" s="14"/>
      <c r="O905" s="14"/>
      <c r="P905" s="14"/>
      <c r="Q905" s="1"/>
      <c r="R905" s="1"/>
    </row>
    <row r="906" spans="1:18">
      <c r="A906" s="15"/>
      <c r="B906" s="15" t="s">
        <v>5363</v>
      </c>
      <c r="C906" s="15" t="s">
        <v>6847</v>
      </c>
      <c r="D906" s="15"/>
      <c r="E906" s="15" t="s">
        <v>7106</v>
      </c>
      <c r="F906" s="15" t="s">
        <v>2526</v>
      </c>
      <c r="G906" s="15"/>
      <c r="H906" s="14" t="s">
        <v>965</v>
      </c>
      <c r="I906" s="15" t="s">
        <v>10143</v>
      </c>
      <c r="J906" s="15" t="s">
        <v>6240</v>
      </c>
      <c r="K906" s="14"/>
      <c r="M906" s="14"/>
      <c r="N906" s="14"/>
      <c r="O906" s="14"/>
      <c r="P906" s="14"/>
      <c r="Q906" s="1"/>
      <c r="R906" s="1"/>
    </row>
    <row r="907" spans="1:18">
      <c r="A907" s="15"/>
      <c r="B907" s="15" t="s">
        <v>7808</v>
      </c>
      <c r="C907" s="15" t="s">
        <v>7809</v>
      </c>
      <c r="D907" s="15"/>
      <c r="E907" s="15" t="s">
        <v>7881</v>
      </c>
      <c r="F907" s="15" t="s">
        <v>7842</v>
      </c>
      <c r="G907" s="15"/>
      <c r="H907" s="14" t="s">
        <v>965</v>
      </c>
      <c r="I907" s="15" t="s">
        <v>10144</v>
      </c>
      <c r="J907" s="15" t="s">
        <v>7841</v>
      </c>
      <c r="K907" s="14"/>
      <c r="M907" s="14"/>
      <c r="N907" s="14"/>
      <c r="O907" s="14"/>
      <c r="P907" s="14"/>
      <c r="Q907" s="1"/>
      <c r="R907" s="1"/>
    </row>
    <row r="908" spans="1:18">
      <c r="A908" s="15"/>
      <c r="B908" s="15" t="s">
        <v>5443</v>
      </c>
      <c r="C908" s="15" t="s">
        <v>2123</v>
      </c>
      <c r="D908" s="15"/>
      <c r="E908" s="15" t="s">
        <v>6401</v>
      </c>
      <c r="F908" s="15" t="s">
        <v>2461</v>
      </c>
      <c r="G908" s="15"/>
      <c r="H908" s="14" t="s">
        <v>1872</v>
      </c>
      <c r="I908" s="15" t="s">
        <v>10145</v>
      </c>
      <c r="J908" s="15" t="s">
        <v>6281</v>
      </c>
      <c r="K908" s="14"/>
      <c r="M908" s="14"/>
      <c r="N908" s="14"/>
      <c r="O908" s="14"/>
      <c r="P908" s="14"/>
      <c r="Q908" s="1"/>
      <c r="R908" s="1"/>
    </row>
    <row r="909" spans="1:18">
      <c r="A909" s="15"/>
      <c r="B909" s="15" t="s">
        <v>7325</v>
      </c>
      <c r="C909" s="15" t="s">
        <v>7326</v>
      </c>
      <c r="D909" s="15"/>
      <c r="E909" s="15"/>
      <c r="F909" s="15"/>
      <c r="G909" s="15"/>
      <c r="H909" s="14" t="s">
        <v>1872</v>
      </c>
      <c r="I909" s="15" t="s">
        <v>10146</v>
      </c>
      <c r="J909" s="15"/>
      <c r="K909" s="14"/>
      <c r="M909" s="14"/>
      <c r="N909" s="14"/>
      <c r="O909" s="14"/>
      <c r="P909" s="14"/>
      <c r="Q909" s="1"/>
      <c r="R909" s="1"/>
    </row>
    <row r="910" spans="1:18">
      <c r="A910" s="15"/>
      <c r="B910" s="15" t="s">
        <v>7327</v>
      </c>
      <c r="C910" s="15" t="s">
        <v>6580</v>
      </c>
      <c r="D910" s="15"/>
      <c r="E910" s="15" t="s">
        <v>6968</v>
      </c>
      <c r="F910" s="15" t="s">
        <v>2285</v>
      </c>
      <c r="G910" s="15"/>
      <c r="H910" s="14" t="s">
        <v>1872</v>
      </c>
      <c r="I910" s="15" t="s">
        <v>10147</v>
      </c>
      <c r="J910" s="15" t="s">
        <v>5653</v>
      </c>
      <c r="K910" s="14"/>
      <c r="M910" s="14"/>
      <c r="N910" s="14"/>
      <c r="O910" s="14"/>
      <c r="P910" s="14"/>
      <c r="Q910" s="1"/>
      <c r="R910" s="1"/>
    </row>
    <row r="911" spans="1:18">
      <c r="A911" s="15"/>
      <c r="B911" s="15" t="s">
        <v>4712</v>
      </c>
      <c r="C911" s="15" t="s">
        <v>6450</v>
      </c>
      <c r="D911" s="15"/>
      <c r="E911" s="15" t="s">
        <v>3529</v>
      </c>
      <c r="F911" s="15" t="s">
        <v>2233</v>
      </c>
      <c r="G911" s="15" t="s">
        <v>11145</v>
      </c>
      <c r="H911" s="14" t="s">
        <v>1872</v>
      </c>
      <c r="I911" s="15" t="s">
        <v>10148</v>
      </c>
      <c r="J911" s="15" t="s">
        <v>5602</v>
      </c>
      <c r="K911" s="14"/>
      <c r="M911" s="14"/>
      <c r="N911" s="14"/>
      <c r="O911" s="14"/>
      <c r="P911" s="14"/>
      <c r="Q911" s="1"/>
      <c r="R911" s="1"/>
    </row>
    <row r="912" spans="1:18">
      <c r="A912" s="15"/>
      <c r="B912" s="15" t="s">
        <v>7328</v>
      </c>
      <c r="C912" s="15" t="s">
        <v>2063</v>
      </c>
      <c r="D912" s="15"/>
      <c r="E912" s="15" t="s">
        <v>6969</v>
      </c>
      <c r="F912" s="15" t="s">
        <v>2440</v>
      </c>
      <c r="G912" s="15"/>
      <c r="H912" s="14" t="s">
        <v>1872</v>
      </c>
      <c r="I912" s="15" t="s">
        <v>10149</v>
      </c>
      <c r="J912" s="15" t="s">
        <v>6142</v>
      </c>
      <c r="K912" s="14"/>
      <c r="M912" s="14"/>
      <c r="N912" s="14"/>
      <c r="O912" s="14"/>
      <c r="P912" s="14"/>
      <c r="Q912" s="1"/>
      <c r="R912" s="1"/>
    </row>
    <row r="913" spans="1:18">
      <c r="A913" s="15"/>
      <c r="B913" s="15" t="s">
        <v>5442</v>
      </c>
      <c r="C913" s="15" t="s">
        <v>6888</v>
      </c>
      <c r="D913" s="15"/>
      <c r="E913" s="15" t="s">
        <v>6403</v>
      </c>
      <c r="F913" s="15" t="s">
        <v>2740</v>
      </c>
      <c r="G913" s="15"/>
      <c r="H913" s="14" t="s">
        <v>1872</v>
      </c>
      <c r="I913" s="15" t="s">
        <v>10150</v>
      </c>
      <c r="J913" s="15" t="s">
        <v>6280</v>
      </c>
      <c r="K913" s="14"/>
      <c r="M913" s="14"/>
      <c r="N913" s="14"/>
      <c r="O913" s="14"/>
      <c r="P913" s="14"/>
      <c r="Q913" s="1"/>
    </row>
    <row r="914" spans="1:18">
      <c r="A914" s="15"/>
      <c r="B914" s="15" t="s">
        <v>5444</v>
      </c>
      <c r="C914" s="15" t="s">
        <v>6889</v>
      </c>
      <c r="D914" s="15"/>
      <c r="E914" s="15" t="s">
        <v>7117</v>
      </c>
      <c r="F914" s="15" t="s">
        <v>2463</v>
      </c>
      <c r="G914" s="15"/>
      <c r="H914" s="14" t="s">
        <v>965</v>
      </c>
      <c r="I914" s="15" t="s">
        <v>10151</v>
      </c>
      <c r="J914" s="15" t="s">
        <v>5867</v>
      </c>
      <c r="K914" s="14"/>
      <c r="M914" s="14"/>
      <c r="N914" s="14"/>
      <c r="O914" s="14"/>
      <c r="P914" s="14"/>
      <c r="Q914" s="1"/>
      <c r="R914" s="1"/>
    </row>
    <row r="915" spans="1:18">
      <c r="A915" s="15"/>
      <c r="B915" s="15" t="s">
        <v>5445</v>
      </c>
      <c r="C915" s="15" t="s">
        <v>2124</v>
      </c>
      <c r="D915" s="15"/>
      <c r="E915" s="15" t="s">
        <v>7118</v>
      </c>
      <c r="F915" s="15" t="s">
        <v>2739</v>
      </c>
      <c r="G915" s="15"/>
      <c r="H915" s="14" t="s">
        <v>965</v>
      </c>
      <c r="I915" s="15" t="s">
        <v>10152</v>
      </c>
      <c r="J915" s="15" t="s">
        <v>6279</v>
      </c>
      <c r="K915" s="14"/>
      <c r="M915" s="14"/>
      <c r="N915" s="14"/>
      <c r="O915" s="14"/>
      <c r="P915" s="14"/>
      <c r="Q915" s="1"/>
      <c r="R915" s="1"/>
    </row>
    <row r="916" spans="1:18">
      <c r="A916" s="15"/>
      <c r="B916" s="15" t="s">
        <v>5440</v>
      </c>
      <c r="C916" s="15" t="s">
        <v>2123</v>
      </c>
      <c r="D916" s="15"/>
      <c r="E916" s="15" t="s">
        <v>6401</v>
      </c>
      <c r="F916" s="15" t="s">
        <v>2461</v>
      </c>
      <c r="G916" s="15"/>
      <c r="H916" s="14" t="s">
        <v>965</v>
      </c>
      <c r="I916" s="15" t="s">
        <v>11892</v>
      </c>
      <c r="J916" s="15" t="s">
        <v>6281</v>
      </c>
      <c r="K916" s="14"/>
      <c r="M916" s="14"/>
      <c r="N916" s="14"/>
      <c r="O916" s="14"/>
      <c r="P916" s="14"/>
      <c r="Q916" s="1"/>
      <c r="R916" s="1"/>
    </row>
    <row r="917" spans="1:18">
      <c r="A917" s="15"/>
      <c r="B917" s="15" t="s">
        <v>5441</v>
      </c>
      <c r="C917" s="15" t="s">
        <v>2072</v>
      </c>
      <c r="D917" s="15"/>
      <c r="E917" s="15" t="s">
        <v>6402</v>
      </c>
      <c r="F917" s="15" t="s">
        <v>2549</v>
      </c>
      <c r="G917" s="15"/>
      <c r="H917" s="14" t="s">
        <v>965</v>
      </c>
      <c r="I917" s="15" t="s">
        <v>10153</v>
      </c>
      <c r="J917" s="15" t="s">
        <v>6278</v>
      </c>
      <c r="K917" s="14"/>
      <c r="M917" s="14"/>
      <c r="N917" s="14"/>
      <c r="O917" s="14"/>
      <c r="P917" s="14"/>
      <c r="Q917" s="1"/>
      <c r="R917" s="1"/>
    </row>
    <row r="918" spans="1:18">
      <c r="A918" s="15"/>
      <c r="B918" s="15" t="s">
        <v>4713</v>
      </c>
      <c r="C918" s="15" t="s">
        <v>3424</v>
      </c>
      <c r="D918" s="15"/>
      <c r="E918" s="15" t="s">
        <v>6338</v>
      </c>
      <c r="F918" s="15" t="s">
        <v>3468</v>
      </c>
      <c r="G918" s="15"/>
      <c r="H918" s="14" t="s">
        <v>1872</v>
      </c>
      <c r="I918" s="15" t="s">
        <v>10154</v>
      </c>
      <c r="J918" s="15" t="s">
        <v>5987</v>
      </c>
      <c r="K918" s="14"/>
      <c r="M918" s="14"/>
      <c r="N918" s="14"/>
      <c r="O918" s="14"/>
      <c r="P918" s="14"/>
      <c r="Q918" s="1"/>
      <c r="R918" s="1"/>
    </row>
    <row r="919" spans="1:18">
      <c r="A919" s="15"/>
      <c r="B919" s="15" t="s">
        <v>4714</v>
      </c>
      <c r="C919" s="15" t="s">
        <v>6454</v>
      </c>
      <c r="D919" s="15"/>
      <c r="E919" s="15" t="s">
        <v>3536</v>
      </c>
      <c r="F919" s="15" t="s">
        <v>2235</v>
      </c>
      <c r="G919" s="15" t="s">
        <v>11144</v>
      </c>
      <c r="H919" s="14" t="s">
        <v>1872</v>
      </c>
      <c r="I919" s="15" t="s">
        <v>10155</v>
      </c>
      <c r="J919" s="15" t="s">
        <v>5604</v>
      </c>
      <c r="K919" s="14"/>
      <c r="M919" s="14"/>
      <c r="N919" s="14"/>
      <c r="O919" s="14"/>
      <c r="P919" s="14"/>
      <c r="Q919" s="1"/>
      <c r="R919" s="1"/>
    </row>
    <row r="920" spans="1:18">
      <c r="A920" s="15"/>
      <c r="B920" s="15" t="s">
        <v>4715</v>
      </c>
      <c r="C920" s="15" t="s">
        <v>3425</v>
      </c>
      <c r="D920" s="15"/>
      <c r="E920" s="15" t="s">
        <v>6339</v>
      </c>
      <c r="F920" s="15" t="s">
        <v>3478</v>
      </c>
      <c r="G920" s="15"/>
      <c r="H920" s="14" t="s">
        <v>1872</v>
      </c>
      <c r="I920" s="15" t="s">
        <v>10156</v>
      </c>
      <c r="J920" s="15" t="s">
        <v>6084</v>
      </c>
      <c r="K920" s="14"/>
      <c r="M920" s="14"/>
      <c r="N920" s="14"/>
      <c r="O920" s="14"/>
      <c r="P920" s="14"/>
      <c r="Q920" s="1"/>
      <c r="R920" s="1"/>
    </row>
    <row r="921" spans="1:18">
      <c r="A921" s="15"/>
      <c r="B921" s="15" t="s">
        <v>11550</v>
      </c>
      <c r="C921" s="15" t="s">
        <v>3424</v>
      </c>
      <c r="D921" s="15"/>
      <c r="E921" s="15" t="s">
        <v>6338</v>
      </c>
      <c r="F921" s="15" t="s">
        <v>3468</v>
      </c>
      <c r="G921" s="15"/>
      <c r="H921" s="14" t="s">
        <v>965</v>
      </c>
      <c r="I921" s="15" t="s">
        <v>10157</v>
      </c>
      <c r="J921" s="15" t="s">
        <v>5987</v>
      </c>
      <c r="K921" s="14"/>
      <c r="M921" s="14"/>
      <c r="N921" s="14"/>
      <c r="O921" s="14"/>
      <c r="P921" s="14"/>
      <c r="Q921" s="1"/>
      <c r="R921" s="1"/>
    </row>
    <row r="922" spans="1:18">
      <c r="A922" s="15"/>
      <c r="B922" s="15" t="s">
        <v>11551</v>
      </c>
      <c r="C922" s="15" t="s">
        <v>3425</v>
      </c>
      <c r="D922" s="15"/>
      <c r="E922" s="15" t="s">
        <v>6339</v>
      </c>
      <c r="F922" s="15" t="s">
        <v>3478</v>
      </c>
      <c r="G922" s="15"/>
      <c r="H922" s="14" t="s">
        <v>965</v>
      </c>
      <c r="I922" s="15" t="s">
        <v>10158</v>
      </c>
      <c r="J922" s="15" t="s">
        <v>6084</v>
      </c>
      <c r="K922" s="14"/>
      <c r="M922" s="14"/>
      <c r="N922" s="14"/>
      <c r="O922" s="14"/>
      <c r="P922" s="14"/>
      <c r="Q922" s="1"/>
      <c r="R922" s="1"/>
    </row>
    <row r="923" spans="1:18">
      <c r="A923" s="15"/>
      <c r="B923" s="15" t="s">
        <v>4842</v>
      </c>
      <c r="C923" s="15" t="s">
        <v>6587</v>
      </c>
      <c r="D923" s="15"/>
      <c r="E923" s="15" t="s">
        <v>3640</v>
      </c>
      <c r="F923" s="15" t="s">
        <v>2312</v>
      </c>
      <c r="G923" s="15" t="s">
        <v>11029</v>
      </c>
      <c r="H923" s="14" t="s">
        <v>965</v>
      </c>
      <c r="I923" s="15" t="s">
        <v>10159</v>
      </c>
      <c r="J923" s="15" t="s">
        <v>5735</v>
      </c>
      <c r="K923" s="14"/>
      <c r="M923" s="14"/>
      <c r="N923" s="14"/>
      <c r="O923" s="14"/>
      <c r="P923" s="14"/>
      <c r="Q923" s="1"/>
      <c r="R923" s="1"/>
    </row>
    <row r="924" spans="1:18">
      <c r="A924" s="15"/>
      <c r="B924" s="15" t="s">
        <v>4843</v>
      </c>
      <c r="C924" s="15" t="s">
        <v>2217</v>
      </c>
      <c r="D924" s="15"/>
      <c r="E924" s="15" t="s">
        <v>3641</v>
      </c>
      <c r="F924" s="15" t="s">
        <v>2269</v>
      </c>
      <c r="G924" s="15"/>
      <c r="H924" s="14" t="s">
        <v>965</v>
      </c>
      <c r="I924" s="15" t="s">
        <v>10160</v>
      </c>
      <c r="J924" s="15" t="s">
        <v>5639</v>
      </c>
      <c r="K924" s="14"/>
      <c r="M924" s="14"/>
      <c r="N924" s="14"/>
      <c r="O924" s="14"/>
      <c r="P924" s="14"/>
      <c r="Q924" s="1"/>
      <c r="R924" s="1"/>
    </row>
    <row r="925" spans="1:18">
      <c r="A925" s="15"/>
      <c r="B925" s="15" t="s">
        <v>4844</v>
      </c>
      <c r="C925" s="15" t="s">
        <v>2218</v>
      </c>
      <c r="D925" s="15"/>
      <c r="E925" s="15" t="s">
        <v>6340</v>
      </c>
      <c r="F925" s="15" t="s">
        <v>2629</v>
      </c>
      <c r="G925" s="15"/>
      <c r="H925" s="14" t="s">
        <v>965</v>
      </c>
      <c r="I925" s="15" t="s">
        <v>10161</v>
      </c>
      <c r="J925" s="15" t="s">
        <v>6103</v>
      </c>
      <c r="K925" s="14"/>
      <c r="M925" s="14"/>
      <c r="N925" s="14"/>
      <c r="O925" s="14"/>
      <c r="P925" s="14"/>
      <c r="Q925" s="1"/>
      <c r="R925" s="1"/>
    </row>
    <row r="926" spans="1:18">
      <c r="A926" s="15"/>
      <c r="B926" s="15" t="s">
        <v>4551</v>
      </c>
      <c r="C926" s="15" t="s">
        <v>2116</v>
      </c>
      <c r="D926" s="15"/>
      <c r="E926" s="15" t="s">
        <v>6296</v>
      </c>
      <c r="F926" s="15"/>
      <c r="G926" s="15"/>
      <c r="H926" s="14" t="s">
        <v>965</v>
      </c>
      <c r="I926" s="15" t="s">
        <v>10162</v>
      </c>
      <c r="J926" s="15" t="s">
        <v>5690</v>
      </c>
      <c r="K926" s="14"/>
      <c r="M926" s="14"/>
      <c r="N926" s="14"/>
      <c r="O926" s="14"/>
      <c r="P926" s="14"/>
      <c r="Q926" s="1"/>
      <c r="R926" s="1"/>
    </row>
    <row r="927" spans="1:18">
      <c r="A927" s="15"/>
      <c r="B927" s="15" t="s">
        <v>4553</v>
      </c>
      <c r="C927" s="15" t="s">
        <v>2117</v>
      </c>
      <c r="D927" s="15"/>
      <c r="E927" s="15" t="s">
        <v>6295</v>
      </c>
      <c r="F927" s="15"/>
      <c r="G927" s="15"/>
      <c r="H927" s="14" t="s">
        <v>965</v>
      </c>
      <c r="I927" s="15" t="s">
        <v>10163</v>
      </c>
      <c r="J927" s="15" t="s">
        <v>5691</v>
      </c>
      <c r="K927" s="14"/>
      <c r="M927" s="14"/>
      <c r="N927" s="14"/>
      <c r="O927" s="14"/>
      <c r="P927" s="14"/>
      <c r="Q927" s="1"/>
      <c r="R927" s="1"/>
    </row>
    <row r="928" spans="1:18">
      <c r="A928" s="15"/>
      <c r="B928" s="15" t="s">
        <v>5012</v>
      </c>
      <c r="C928" s="15" t="s">
        <v>3429</v>
      </c>
      <c r="D928" s="15"/>
      <c r="E928" s="15" t="s">
        <v>7025</v>
      </c>
      <c r="F928" s="15" t="s">
        <v>3450</v>
      </c>
      <c r="G928" s="15"/>
      <c r="H928" s="14" t="s">
        <v>965</v>
      </c>
      <c r="I928" s="15" t="s">
        <v>10164</v>
      </c>
      <c r="J928" s="15" t="s">
        <v>5821</v>
      </c>
      <c r="K928" s="14"/>
      <c r="M928" s="14"/>
      <c r="N928" s="14"/>
      <c r="O928" s="14"/>
      <c r="P928" s="14"/>
      <c r="Q928" s="1"/>
      <c r="R928" s="1"/>
    </row>
    <row r="929" spans="1:18">
      <c r="A929" s="15"/>
      <c r="B929" s="15" t="s">
        <v>5013</v>
      </c>
      <c r="C929" s="15" t="s">
        <v>6683</v>
      </c>
      <c r="D929" s="15"/>
      <c r="E929" s="15" t="s">
        <v>6312</v>
      </c>
      <c r="F929" s="15"/>
      <c r="G929" s="15"/>
      <c r="H929" s="14" t="s">
        <v>965</v>
      </c>
      <c r="I929" s="15" t="s">
        <v>10165</v>
      </c>
      <c r="J929" s="15" t="s">
        <v>6163</v>
      </c>
      <c r="K929" s="14"/>
      <c r="M929" s="14"/>
      <c r="N929" s="14"/>
      <c r="O929" s="14"/>
      <c r="P929" s="14"/>
      <c r="Q929" s="1"/>
      <c r="R929" s="1"/>
    </row>
    <row r="930" spans="1:18">
      <c r="A930" s="15"/>
      <c r="B930" s="15" t="s">
        <v>5066</v>
      </c>
      <c r="C930" s="15" t="s">
        <v>3432</v>
      </c>
      <c r="D930" s="15"/>
      <c r="E930" s="15" t="s">
        <v>6347</v>
      </c>
      <c r="F930" s="15" t="s">
        <v>3455</v>
      </c>
      <c r="G930" s="15"/>
      <c r="H930" s="14" t="s">
        <v>965</v>
      </c>
      <c r="I930" s="15" t="s">
        <v>10166</v>
      </c>
      <c r="J930" s="15" t="s">
        <v>5877</v>
      </c>
      <c r="K930" s="14"/>
      <c r="M930" s="14"/>
      <c r="N930" s="14"/>
      <c r="O930" s="14"/>
      <c r="P930" s="14"/>
      <c r="Q930" s="1"/>
      <c r="R930" s="1"/>
    </row>
    <row r="931" spans="1:18">
      <c r="A931" s="15"/>
      <c r="B931" s="15" t="s">
        <v>5067</v>
      </c>
      <c r="C931" s="15" t="s">
        <v>3433</v>
      </c>
      <c r="D931" s="15"/>
      <c r="E931" s="15" t="s">
        <v>6348</v>
      </c>
      <c r="F931" s="15" t="s">
        <v>3455</v>
      </c>
      <c r="G931" s="15"/>
      <c r="H931" s="14" t="s">
        <v>965</v>
      </c>
      <c r="I931" s="15" t="s">
        <v>10167</v>
      </c>
      <c r="J931" s="15" t="s">
        <v>6021</v>
      </c>
      <c r="K931" s="14"/>
      <c r="M931" s="14"/>
      <c r="N931" s="14"/>
      <c r="O931" s="14"/>
      <c r="P931" s="14"/>
      <c r="Q931" s="1"/>
      <c r="R931" s="1"/>
    </row>
    <row r="932" spans="1:18">
      <c r="A932" s="15"/>
      <c r="B932" s="15" t="s">
        <v>5068</v>
      </c>
      <c r="C932" s="15" t="s">
        <v>3432</v>
      </c>
      <c r="D932" s="15"/>
      <c r="E932" s="15" t="s">
        <v>6347</v>
      </c>
      <c r="F932" s="15" t="s">
        <v>3455</v>
      </c>
      <c r="G932" s="15"/>
      <c r="H932" s="14" t="s">
        <v>1872</v>
      </c>
      <c r="I932" s="15" t="s">
        <v>10168</v>
      </c>
      <c r="J932" s="15" t="s">
        <v>5877</v>
      </c>
      <c r="K932" s="14"/>
      <c r="M932" s="14"/>
      <c r="N932" s="14"/>
      <c r="O932" s="14"/>
      <c r="P932" s="14"/>
      <c r="Q932" s="1"/>
      <c r="R932" s="1"/>
    </row>
    <row r="933" spans="1:18">
      <c r="A933" s="15"/>
      <c r="B933" s="15" t="s">
        <v>5069</v>
      </c>
      <c r="C933" s="15" t="s">
        <v>3433</v>
      </c>
      <c r="D933" s="15"/>
      <c r="E933" s="15" t="s">
        <v>6348</v>
      </c>
      <c r="F933" s="15" t="s">
        <v>3455</v>
      </c>
      <c r="G933" s="15"/>
      <c r="H933" s="14" t="s">
        <v>1872</v>
      </c>
      <c r="I933" s="15" t="s">
        <v>10169</v>
      </c>
      <c r="J933" s="15" t="s">
        <v>6021</v>
      </c>
      <c r="K933" s="14"/>
      <c r="M933" s="14"/>
      <c r="N933" s="14"/>
      <c r="O933" s="14"/>
      <c r="P933" s="14"/>
      <c r="Q933" s="1"/>
      <c r="R933" s="1"/>
    </row>
    <row r="934" spans="1:18">
      <c r="A934" s="15"/>
      <c r="B934" s="15" t="s">
        <v>5070</v>
      </c>
      <c r="C934" s="15" t="s">
        <v>2100</v>
      </c>
      <c r="D934" s="15"/>
      <c r="E934" s="15" t="s">
        <v>7044</v>
      </c>
      <c r="F934" s="15" t="s">
        <v>2596</v>
      </c>
      <c r="G934" s="15"/>
      <c r="H934" s="14" t="s">
        <v>965</v>
      </c>
      <c r="I934" s="15" t="s">
        <v>10170</v>
      </c>
      <c r="J934" s="15" t="s">
        <v>6048</v>
      </c>
      <c r="K934" s="14"/>
      <c r="M934" s="14"/>
      <c r="N934" s="14"/>
      <c r="O934" s="14"/>
      <c r="P934" s="14"/>
      <c r="Q934" s="1"/>
      <c r="R934" s="1"/>
    </row>
    <row r="935" spans="1:18">
      <c r="A935" s="15"/>
      <c r="B935" s="15" t="s">
        <v>5071</v>
      </c>
      <c r="C935" s="15" t="s">
        <v>6721</v>
      </c>
      <c r="D935" s="15"/>
      <c r="E935" s="15" t="s">
        <v>7045</v>
      </c>
      <c r="F935" s="15" t="s">
        <v>2471</v>
      </c>
      <c r="G935" s="15"/>
      <c r="H935" s="14" t="s">
        <v>965</v>
      </c>
      <c r="I935" s="15" t="s">
        <v>10171</v>
      </c>
      <c r="J935" s="15" t="s">
        <v>5878</v>
      </c>
      <c r="K935" s="14"/>
      <c r="M935" s="14"/>
      <c r="N935" s="14"/>
      <c r="O935" s="14"/>
      <c r="P935" s="14"/>
      <c r="Q935" s="1"/>
      <c r="R935" s="1"/>
    </row>
    <row r="936" spans="1:18">
      <c r="A936" s="15"/>
      <c r="B936" s="15" t="s">
        <v>5105</v>
      </c>
      <c r="C936" s="15" t="s">
        <v>3435</v>
      </c>
      <c r="D936" s="15"/>
      <c r="E936" s="15" t="s">
        <v>7058</v>
      </c>
      <c r="F936" s="15" t="s">
        <v>3460</v>
      </c>
      <c r="G936" s="15"/>
      <c r="H936" s="14" t="s">
        <v>965</v>
      </c>
      <c r="I936" s="15" t="s">
        <v>10172</v>
      </c>
      <c r="J936" s="15" t="s">
        <v>5930</v>
      </c>
      <c r="K936" s="14"/>
      <c r="M936" s="14"/>
      <c r="N936" s="14"/>
      <c r="O936" s="14"/>
      <c r="P936" s="14"/>
      <c r="Q936" s="1"/>
      <c r="R936" s="1"/>
    </row>
    <row r="937" spans="1:18">
      <c r="A937" s="15"/>
      <c r="B937" s="15" t="s">
        <v>5106</v>
      </c>
      <c r="C937" s="15" t="s">
        <v>6743</v>
      </c>
      <c r="D937" s="15"/>
      <c r="E937" s="15" t="s">
        <v>7059</v>
      </c>
      <c r="F937" s="15" t="s">
        <v>3476</v>
      </c>
      <c r="G937" s="15"/>
      <c r="H937" s="14" t="s">
        <v>965</v>
      </c>
      <c r="I937" s="15" t="s">
        <v>10173</v>
      </c>
      <c r="J937" s="15" t="s">
        <v>6077</v>
      </c>
      <c r="K937" s="14"/>
      <c r="M937" s="14"/>
      <c r="N937" s="14"/>
      <c r="O937" s="14"/>
      <c r="P937" s="14"/>
      <c r="Q937" s="1"/>
      <c r="R937" s="1"/>
    </row>
    <row r="938" spans="1:18">
      <c r="A938" s="15"/>
      <c r="B938" s="15" t="s">
        <v>5220</v>
      </c>
      <c r="C938" s="15" t="s">
        <v>6486</v>
      </c>
      <c r="D938" s="15"/>
      <c r="E938" s="15" t="s">
        <v>3792</v>
      </c>
      <c r="F938" s="15" t="s">
        <v>2565</v>
      </c>
      <c r="G938" s="15" t="s">
        <v>11113</v>
      </c>
      <c r="H938" s="14" t="s">
        <v>965</v>
      </c>
      <c r="I938" s="15" t="s">
        <v>10174</v>
      </c>
      <c r="J938" s="15" t="s">
        <v>6011</v>
      </c>
      <c r="K938" s="14"/>
      <c r="M938" s="14"/>
      <c r="N938" s="14"/>
      <c r="O938" s="14"/>
      <c r="P938" s="14"/>
      <c r="Q938" s="1"/>
      <c r="R938" s="1"/>
    </row>
    <row r="939" spans="1:18">
      <c r="A939" s="15"/>
      <c r="B939" s="15" t="s">
        <v>5221</v>
      </c>
      <c r="C939" s="15" t="s">
        <v>3437</v>
      </c>
      <c r="D939" s="15"/>
      <c r="E939" s="15" t="s">
        <v>6355</v>
      </c>
      <c r="F939" s="15" t="s">
        <v>3469</v>
      </c>
      <c r="G939" s="15"/>
      <c r="H939" s="14" t="s">
        <v>965</v>
      </c>
      <c r="I939" s="15" t="s">
        <v>10175</v>
      </c>
      <c r="J939" s="15" t="s">
        <v>5988</v>
      </c>
      <c r="K939" s="14"/>
      <c r="M939" s="14"/>
      <c r="N939" s="14"/>
      <c r="O939" s="14"/>
      <c r="P939" s="14"/>
      <c r="Q939" s="1"/>
      <c r="R939" s="1"/>
    </row>
    <row r="940" spans="1:18">
      <c r="A940" s="15"/>
      <c r="B940" s="15" t="s">
        <v>5222</v>
      </c>
      <c r="C940" s="15" t="s">
        <v>3438</v>
      </c>
      <c r="D940" s="15"/>
      <c r="E940" s="15" t="s">
        <v>6356</v>
      </c>
      <c r="F940" s="15" t="s">
        <v>3475</v>
      </c>
      <c r="G940" s="15"/>
      <c r="H940" s="14" t="s">
        <v>965</v>
      </c>
      <c r="I940" s="15" t="s">
        <v>10176</v>
      </c>
      <c r="J940" s="15" t="s">
        <v>6071</v>
      </c>
      <c r="K940" s="14"/>
      <c r="M940" s="14"/>
      <c r="N940" s="14"/>
      <c r="O940" s="14"/>
      <c r="P940" s="14"/>
      <c r="Q940" s="1"/>
      <c r="R940" s="1"/>
    </row>
    <row r="941" spans="1:18">
      <c r="A941" s="15"/>
      <c r="B941" s="15" t="s">
        <v>5251</v>
      </c>
      <c r="C941" s="15" t="s">
        <v>3439</v>
      </c>
      <c r="D941" s="15"/>
      <c r="E941" s="15" t="s">
        <v>6364</v>
      </c>
      <c r="F941" s="15" t="s">
        <v>2296</v>
      </c>
      <c r="G941" s="15"/>
      <c r="H941" s="14" t="s">
        <v>965</v>
      </c>
      <c r="I941" s="15" t="s">
        <v>10177</v>
      </c>
      <c r="J941" s="15" t="s">
        <v>6082</v>
      </c>
      <c r="K941" s="14"/>
      <c r="M941" s="14"/>
      <c r="N941" s="14"/>
      <c r="O941" s="14"/>
      <c r="P941" s="14"/>
      <c r="Q941" s="1"/>
      <c r="R941" s="1"/>
    </row>
    <row r="942" spans="1:18">
      <c r="A942" s="15"/>
      <c r="B942" s="15" t="s">
        <v>5252</v>
      </c>
      <c r="C942" s="15" t="s">
        <v>3440</v>
      </c>
      <c r="D942" s="15"/>
      <c r="E942" s="15" t="s">
        <v>6365</v>
      </c>
      <c r="F942" s="15" t="s">
        <v>3463</v>
      </c>
      <c r="G942" s="15"/>
      <c r="H942" s="14" t="s">
        <v>965</v>
      </c>
      <c r="I942" s="15" t="s">
        <v>10178</v>
      </c>
      <c r="J942" s="15" t="s">
        <v>6112</v>
      </c>
      <c r="K942" s="14"/>
      <c r="M942" s="14"/>
      <c r="N942" s="14"/>
      <c r="O942" s="14"/>
      <c r="P942" s="14"/>
      <c r="Q942" s="1"/>
      <c r="R942" s="1"/>
    </row>
    <row r="943" spans="1:18">
      <c r="A943" s="15"/>
      <c r="B943" s="15" t="s">
        <v>5263</v>
      </c>
      <c r="C943" s="15" t="s">
        <v>2160</v>
      </c>
      <c r="D943" s="15"/>
      <c r="E943" s="15" t="s">
        <v>6369</v>
      </c>
      <c r="F943" s="15"/>
      <c r="G943" s="15"/>
      <c r="H943" s="14" t="s">
        <v>1872</v>
      </c>
      <c r="I943" s="15" t="s">
        <v>10179</v>
      </c>
      <c r="J943" s="15" t="s">
        <v>6113</v>
      </c>
      <c r="K943" s="14"/>
      <c r="M943" s="14"/>
      <c r="N943" s="14"/>
      <c r="O943" s="14"/>
      <c r="P943" s="14"/>
      <c r="Q943" s="1"/>
      <c r="R943" s="1"/>
    </row>
    <row r="944" spans="1:18">
      <c r="A944" s="15"/>
      <c r="B944" s="15" t="s">
        <v>5264</v>
      </c>
      <c r="C944" s="15" t="s">
        <v>2159</v>
      </c>
      <c r="D944" s="15"/>
      <c r="E944" s="15" t="s">
        <v>6368</v>
      </c>
      <c r="F944" s="15"/>
      <c r="G944" s="15"/>
      <c r="H944" s="14" t="s">
        <v>1872</v>
      </c>
      <c r="I944" s="15" t="s">
        <v>10180</v>
      </c>
      <c r="J944" s="15" t="s">
        <v>6091</v>
      </c>
      <c r="K944" s="14"/>
      <c r="M944" s="14"/>
      <c r="N944" s="14"/>
      <c r="O944" s="14"/>
      <c r="P944" s="14"/>
      <c r="Q944" s="1"/>
      <c r="R944" s="1"/>
    </row>
    <row r="945" spans="1:18">
      <c r="A945" s="15"/>
      <c r="B945" s="15" t="s">
        <v>5269</v>
      </c>
      <c r="C945" s="15" t="s">
        <v>6802</v>
      </c>
      <c r="D945" s="15"/>
      <c r="E945" s="15" t="s">
        <v>6370</v>
      </c>
      <c r="F945" s="15" t="s">
        <v>3480</v>
      </c>
      <c r="G945" s="15"/>
      <c r="H945" s="14" t="s">
        <v>965</v>
      </c>
      <c r="I945" s="15" t="s">
        <v>10181</v>
      </c>
      <c r="J945" s="15" t="s">
        <v>6105</v>
      </c>
      <c r="K945" s="14"/>
      <c r="M945" s="14"/>
      <c r="N945" s="14"/>
      <c r="O945" s="14"/>
      <c r="P945" s="14"/>
      <c r="Q945" s="1"/>
      <c r="R945" s="1"/>
    </row>
    <row r="946" spans="1:18">
      <c r="A946" s="15"/>
      <c r="B946" s="15" t="s">
        <v>5270</v>
      </c>
      <c r="C946" s="15" t="s">
        <v>6803</v>
      </c>
      <c r="D946" s="15"/>
      <c r="E946" s="15" t="s">
        <v>6371</v>
      </c>
      <c r="F946" s="15" t="s">
        <v>3482</v>
      </c>
      <c r="G946" s="15"/>
      <c r="H946" s="14" t="s">
        <v>965</v>
      </c>
      <c r="I946" s="15" t="s">
        <v>10182</v>
      </c>
      <c r="J946" s="15" t="s">
        <v>6126</v>
      </c>
      <c r="K946" s="14"/>
      <c r="M946" s="14"/>
      <c r="N946" s="14"/>
      <c r="O946" s="14"/>
      <c r="P946" s="14"/>
      <c r="Q946" s="1"/>
      <c r="R946" s="1"/>
    </row>
    <row r="947" spans="1:18">
      <c r="A947" s="15"/>
      <c r="B947" s="15" t="s">
        <v>5304</v>
      </c>
      <c r="C947" s="15" t="s">
        <v>6822</v>
      </c>
      <c r="D947" s="15"/>
      <c r="E947" s="15" t="s">
        <v>6376</v>
      </c>
      <c r="F947" s="15" t="s">
        <v>3487</v>
      </c>
      <c r="G947" s="15"/>
      <c r="H947" s="14" t="s">
        <v>965</v>
      </c>
      <c r="I947" s="15" t="s">
        <v>10183</v>
      </c>
      <c r="J947" s="15" t="s">
        <v>6252</v>
      </c>
      <c r="K947" s="14"/>
      <c r="M947" s="14"/>
      <c r="N947" s="14"/>
      <c r="O947" s="14"/>
      <c r="P947" s="14"/>
      <c r="Q947" s="1"/>
      <c r="R947" s="1"/>
    </row>
    <row r="948" spans="1:18">
      <c r="A948" s="15"/>
      <c r="B948" s="15" t="s">
        <v>5305</v>
      </c>
      <c r="C948" s="15" t="s">
        <v>6823</v>
      </c>
      <c r="D948" s="15"/>
      <c r="E948" s="15" t="s">
        <v>7082</v>
      </c>
      <c r="F948" s="15" t="s">
        <v>3448</v>
      </c>
      <c r="G948" s="15"/>
      <c r="H948" s="14" t="s">
        <v>965</v>
      </c>
      <c r="I948" s="15" t="s">
        <v>10184</v>
      </c>
      <c r="J948" s="15" t="s">
        <v>5752</v>
      </c>
      <c r="K948" s="14"/>
      <c r="M948" s="14"/>
      <c r="N948" s="14"/>
      <c r="O948" s="14"/>
      <c r="P948" s="14"/>
      <c r="Q948" s="1"/>
      <c r="R948" s="1"/>
    </row>
    <row r="949" spans="1:18">
      <c r="A949" s="15"/>
      <c r="B949" s="15" t="s">
        <v>5379</v>
      </c>
      <c r="C949" s="15" t="s">
        <v>6855</v>
      </c>
      <c r="D949" s="15"/>
      <c r="E949" s="15"/>
      <c r="F949" s="15"/>
      <c r="G949" s="15"/>
      <c r="H949" s="14" t="s">
        <v>3851</v>
      </c>
      <c r="I949" s="15" t="s">
        <v>10185</v>
      </c>
      <c r="J949" s="15"/>
      <c r="K949" s="14"/>
      <c r="M949" s="14"/>
      <c r="N949" s="14"/>
      <c r="O949" s="14"/>
      <c r="P949" s="14"/>
      <c r="Q949" s="1"/>
      <c r="R949" s="1"/>
    </row>
    <row r="950" spans="1:18">
      <c r="A950" s="15"/>
      <c r="B950" s="15" t="s">
        <v>5394</v>
      </c>
      <c r="C950" s="15" t="s">
        <v>6866</v>
      </c>
      <c r="D950" s="15"/>
      <c r="E950" s="15" t="s">
        <v>7108</v>
      </c>
      <c r="F950" s="15" t="s">
        <v>2349</v>
      </c>
      <c r="G950" s="15"/>
      <c r="H950" s="14" t="s">
        <v>965</v>
      </c>
      <c r="I950" s="15" t="s">
        <v>10186</v>
      </c>
      <c r="J950" s="15" t="s">
        <v>5727</v>
      </c>
      <c r="K950" s="14"/>
      <c r="M950" s="14"/>
      <c r="N950" s="14"/>
      <c r="O950" s="14"/>
      <c r="P950" s="14"/>
      <c r="Q950" s="1"/>
      <c r="R950" s="1"/>
    </row>
    <row r="951" spans="1:18">
      <c r="A951" s="15"/>
      <c r="B951" s="15" t="s">
        <v>4716</v>
      </c>
      <c r="C951" s="15" t="s">
        <v>6512</v>
      </c>
      <c r="D951" s="15"/>
      <c r="E951" s="15" t="s">
        <v>3579</v>
      </c>
      <c r="F951" s="15" t="s">
        <v>2270</v>
      </c>
      <c r="G951" s="15" t="s">
        <v>11051</v>
      </c>
      <c r="H951" s="14" t="s">
        <v>965</v>
      </c>
      <c r="I951" s="15" t="s">
        <v>10187</v>
      </c>
      <c r="J951" s="15" t="s">
        <v>5640</v>
      </c>
      <c r="K951" s="14"/>
      <c r="M951" s="14"/>
      <c r="N951" s="14"/>
      <c r="O951" s="14"/>
      <c r="P951" s="14"/>
      <c r="Q951" s="1"/>
      <c r="R951" s="1"/>
    </row>
    <row r="952" spans="1:18">
      <c r="A952" s="15"/>
      <c r="B952" s="15" t="s">
        <v>4734</v>
      </c>
      <c r="C952" s="15" t="s">
        <v>6524</v>
      </c>
      <c r="D952" s="15"/>
      <c r="E952" s="15" t="s">
        <v>3589</v>
      </c>
      <c r="F952" s="15" t="s">
        <v>2416</v>
      </c>
      <c r="G952" s="15" t="s">
        <v>10924</v>
      </c>
      <c r="H952" s="14" t="s">
        <v>965</v>
      </c>
      <c r="I952" s="15" t="s">
        <v>10188</v>
      </c>
      <c r="J952" s="15" t="s">
        <v>5812</v>
      </c>
      <c r="K952" s="14"/>
      <c r="M952" s="14"/>
      <c r="N952" s="14"/>
      <c r="O952" s="14"/>
      <c r="P952" s="14"/>
      <c r="Q952" s="1"/>
      <c r="R952" s="1"/>
    </row>
    <row r="953" spans="1:18">
      <c r="A953" s="15"/>
      <c r="B953" s="15" t="s">
        <v>5054</v>
      </c>
      <c r="C953" s="15" t="s">
        <v>6715</v>
      </c>
      <c r="D953" s="15"/>
      <c r="E953" s="15" t="s">
        <v>3738</v>
      </c>
      <c r="F953" s="15" t="s">
        <v>2465</v>
      </c>
      <c r="G953" s="15" t="s">
        <v>11154</v>
      </c>
      <c r="H953" s="14" t="s">
        <v>965</v>
      </c>
      <c r="I953" s="15" t="s">
        <v>10189</v>
      </c>
      <c r="J953" s="15" t="s">
        <v>5870</v>
      </c>
      <c r="K953" s="14"/>
      <c r="M953" s="14"/>
      <c r="N953" s="14"/>
      <c r="O953" s="14"/>
      <c r="P953" s="14"/>
      <c r="Q953" s="1"/>
      <c r="R953" s="1"/>
    </row>
    <row r="954" spans="1:18">
      <c r="A954" s="15"/>
      <c r="B954" s="15" t="s">
        <v>5430</v>
      </c>
      <c r="C954" s="15" t="s">
        <v>6882</v>
      </c>
      <c r="D954" s="15"/>
      <c r="E954" s="15" t="s">
        <v>6396</v>
      </c>
      <c r="F954" s="15" t="s">
        <v>2296</v>
      </c>
      <c r="G954" s="15"/>
      <c r="H954" s="14" t="s">
        <v>3851</v>
      </c>
      <c r="I954" s="15" t="s">
        <v>10190</v>
      </c>
      <c r="J954" s="15" t="s">
        <v>5995</v>
      </c>
      <c r="K954" s="14"/>
      <c r="M954" s="14"/>
      <c r="N954" s="14"/>
      <c r="O954" s="14"/>
      <c r="P954" s="14"/>
      <c r="Q954" s="1"/>
      <c r="R954" s="1"/>
    </row>
    <row r="955" spans="1:18">
      <c r="A955" s="15"/>
      <c r="B955" s="15" t="s">
        <v>5431</v>
      </c>
      <c r="C955" s="15" t="s">
        <v>6883</v>
      </c>
      <c r="D955" s="15"/>
      <c r="E955" s="15"/>
      <c r="F955" s="15"/>
      <c r="G955" s="15"/>
      <c r="H955" s="14" t="s">
        <v>3851</v>
      </c>
      <c r="I955" s="15" t="s">
        <v>10191</v>
      </c>
      <c r="J955" s="15"/>
      <c r="K955" s="14"/>
      <c r="M955" s="14"/>
      <c r="N955" s="14"/>
      <c r="O955" s="14"/>
      <c r="P955" s="14"/>
      <c r="Q955" s="1"/>
      <c r="R955" s="1"/>
    </row>
    <row r="956" spans="1:18">
      <c r="A956" s="15"/>
      <c r="B956" s="15" t="s">
        <v>4706</v>
      </c>
      <c r="C956" s="15" t="s">
        <v>3423</v>
      </c>
      <c r="D956" s="15"/>
      <c r="E956" s="15" t="s">
        <v>3574</v>
      </c>
      <c r="F956" s="15" t="s">
        <v>3458</v>
      </c>
      <c r="G956" s="15" t="s">
        <v>11148</v>
      </c>
      <c r="H956" s="14" t="s">
        <v>965</v>
      </c>
      <c r="I956" s="15" t="s">
        <v>10192</v>
      </c>
      <c r="J956" s="15" t="s">
        <v>5903</v>
      </c>
      <c r="K956" s="14"/>
      <c r="M956" s="14"/>
      <c r="N956" s="14"/>
      <c r="O956" s="14"/>
      <c r="P956" s="14"/>
      <c r="Q956" s="1"/>
      <c r="R956" s="1"/>
    </row>
    <row r="957" spans="1:18">
      <c r="A957" s="15"/>
      <c r="B957" s="15" t="s">
        <v>4717</v>
      </c>
      <c r="C957" s="15" t="s">
        <v>2219</v>
      </c>
      <c r="D957" s="15"/>
      <c r="E957" s="15" t="s">
        <v>3580</v>
      </c>
      <c r="F957" s="15" t="s">
        <v>2315</v>
      </c>
      <c r="G957" s="15" t="s">
        <v>11109</v>
      </c>
      <c r="H957" s="14" t="s">
        <v>1903</v>
      </c>
      <c r="I957" s="15" t="s">
        <v>10193</v>
      </c>
      <c r="J957" s="15" t="s">
        <v>5685</v>
      </c>
      <c r="K957" s="14"/>
      <c r="M957" s="14"/>
      <c r="N957" s="14"/>
      <c r="O957" s="14"/>
      <c r="P957" s="14"/>
      <c r="Q957" s="1"/>
      <c r="R957" s="1"/>
    </row>
    <row r="958" spans="1:18">
      <c r="A958" s="15"/>
      <c r="B958" s="15" t="s">
        <v>4718</v>
      </c>
      <c r="C958" s="15" t="s">
        <v>6512</v>
      </c>
      <c r="D958" s="15"/>
      <c r="E958" s="15" t="s">
        <v>3579</v>
      </c>
      <c r="F958" s="15" t="s">
        <v>2270</v>
      </c>
      <c r="G958" s="15" t="s">
        <v>11051</v>
      </c>
      <c r="H958" s="14" t="s">
        <v>1903</v>
      </c>
      <c r="I958" s="15" t="s">
        <v>10194</v>
      </c>
      <c r="J958" s="15" t="s">
        <v>5640</v>
      </c>
      <c r="K958" s="14"/>
      <c r="M958" s="14"/>
      <c r="N958" s="14"/>
      <c r="O958" s="14"/>
      <c r="P958" s="14"/>
      <c r="Q958" s="1"/>
      <c r="R958" s="1"/>
    </row>
    <row r="959" spans="1:18">
      <c r="A959" s="15"/>
      <c r="B959" s="15" t="s">
        <v>4887</v>
      </c>
      <c r="C959" s="15" t="s">
        <v>2068</v>
      </c>
      <c r="D959" s="15"/>
      <c r="E959" s="15" t="s">
        <v>3630</v>
      </c>
      <c r="F959" s="15" t="s">
        <v>2304</v>
      </c>
      <c r="G959" s="15" t="s">
        <v>11043</v>
      </c>
      <c r="H959" s="14" t="s">
        <v>1903</v>
      </c>
      <c r="I959" s="15" t="s">
        <v>10195</v>
      </c>
      <c r="J959" s="15" t="s">
        <v>5731</v>
      </c>
      <c r="K959" s="14"/>
      <c r="M959" s="14"/>
      <c r="N959" s="14"/>
      <c r="O959" s="14"/>
      <c r="P959" s="14"/>
      <c r="Q959" s="1"/>
      <c r="R959" s="1"/>
    </row>
    <row r="960" spans="1:18">
      <c r="A960" s="15"/>
      <c r="B960" s="15" t="s">
        <v>4889</v>
      </c>
      <c r="C960" s="15" t="s">
        <v>6567</v>
      </c>
      <c r="D960" s="15"/>
      <c r="E960" s="15" t="s">
        <v>3622</v>
      </c>
      <c r="F960" s="15" t="s">
        <v>2300</v>
      </c>
      <c r="G960" s="15" t="s">
        <v>11025</v>
      </c>
      <c r="H960" s="14" t="s">
        <v>1903</v>
      </c>
      <c r="I960" s="15" t="s">
        <v>10196</v>
      </c>
      <c r="J960" s="15" t="s">
        <v>5673</v>
      </c>
      <c r="K960" s="14"/>
      <c r="M960" s="14"/>
      <c r="N960" s="14"/>
      <c r="O960" s="14"/>
      <c r="P960" s="14"/>
      <c r="Q960" s="1"/>
      <c r="R960" s="1"/>
    </row>
    <row r="961" spans="1:18">
      <c r="A961" s="15"/>
      <c r="B961" s="15" t="s">
        <v>4888</v>
      </c>
      <c r="C961" s="15" t="s">
        <v>6565</v>
      </c>
      <c r="D961" s="15"/>
      <c r="E961" s="15" t="s">
        <v>3620</v>
      </c>
      <c r="F961" s="15" t="s">
        <v>2341</v>
      </c>
      <c r="G961" s="15" t="s">
        <v>11058</v>
      </c>
      <c r="H961" s="14" t="s">
        <v>1903</v>
      </c>
      <c r="I961" s="15" t="s">
        <v>10197</v>
      </c>
      <c r="J961" s="15" t="s">
        <v>5715</v>
      </c>
      <c r="K961" s="14"/>
      <c r="M961" s="14"/>
      <c r="N961" s="14"/>
      <c r="O961" s="14"/>
      <c r="P961" s="14"/>
      <c r="Q961" s="1"/>
      <c r="R961" s="1"/>
    </row>
    <row r="962" spans="1:18">
      <c r="A962" s="15"/>
      <c r="B962" s="15" t="s">
        <v>5405</v>
      </c>
      <c r="C962" s="15" t="s">
        <v>6248</v>
      </c>
      <c r="D962" s="15"/>
      <c r="E962" s="15" t="s">
        <v>3835</v>
      </c>
      <c r="F962" s="15" t="s">
        <v>3486</v>
      </c>
      <c r="G962" s="15" t="s">
        <v>11143</v>
      </c>
      <c r="H962" s="14" t="s">
        <v>965</v>
      </c>
      <c r="I962" s="15" t="s">
        <v>10198</v>
      </c>
      <c r="J962" s="15" t="s">
        <v>6247</v>
      </c>
      <c r="K962" s="14"/>
      <c r="M962" s="14"/>
      <c r="N962" s="14"/>
      <c r="O962" s="14"/>
      <c r="P962" s="14"/>
      <c r="Q962" s="1"/>
      <c r="R962" s="1"/>
    </row>
    <row r="963" spans="1:18">
      <c r="A963" s="15"/>
      <c r="B963" s="15" t="s">
        <v>4811</v>
      </c>
      <c r="C963" s="15" t="s">
        <v>2135</v>
      </c>
      <c r="D963" s="15"/>
      <c r="E963" s="15" t="s">
        <v>6961</v>
      </c>
      <c r="F963" s="15" t="s">
        <v>2399</v>
      </c>
      <c r="G963" s="15"/>
      <c r="H963" s="14" t="s">
        <v>3851</v>
      </c>
      <c r="I963" s="15" t="s">
        <v>10199</v>
      </c>
      <c r="J963" s="15" t="s">
        <v>5796</v>
      </c>
      <c r="K963" s="14"/>
      <c r="M963" s="14"/>
      <c r="N963" s="14"/>
      <c r="O963" s="14"/>
      <c r="P963" s="14"/>
      <c r="Q963" s="1"/>
      <c r="R963" s="1"/>
    </row>
    <row r="964" spans="1:18">
      <c r="A964" s="15"/>
      <c r="B964" s="15" t="s">
        <v>4799</v>
      </c>
      <c r="C964" s="15" t="s">
        <v>6562</v>
      </c>
      <c r="D964" s="15"/>
      <c r="E964" s="15" t="s">
        <v>6959</v>
      </c>
      <c r="F964" s="15" t="s">
        <v>2448</v>
      </c>
      <c r="G964" s="15"/>
      <c r="H964" s="14" t="s">
        <v>3851</v>
      </c>
      <c r="I964" s="15" t="s">
        <v>10200</v>
      </c>
      <c r="J964" s="15" t="s">
        <v>5848</v>
      </c>
      <c r="K964" s="14"/>
      <c r="M964" s="14"/>
      <c r="N964" s="14"/>
      <c r="O964" s="14"/>
      <c r="P964" s="14"/>
      <c r="Q964" s="1"/>
      <c r="R964" s="1"/>
    </row>
    <row r="965" spans="1:18">
      <c r="A965" s="15"/>
      <c r="B965" s="15" t="s">
        <v>4801</v>
      </c>
      <c r="C965" s="15" t="s">
        <v>2133</v>
      </c>
      <c r="D965" s="15"/>
      <c r="E965" s="15" t="s">
        <v>3546</v>
      </c>
      <c r="F965" s="15" t="s">
        <v>2241</v>
      </c>
      <c r="G965" s="15" t="s">
        <v>11165</v>
      </c>
      <c r="H965" s="14" t="s">
        <v>3851</v>
      </c>
      <c r="I965" s="15" t="s">
        <v>10201</v>
      </c>
      <c r="J965" s="15" t="s">
        <v>5610</v>
      </c>
      <c r="K965" s="14"/>
      <c r="M965" s="14"/>
      <c r="N965" s="14"/>
      <c r="O965" s="14"/>
      <c r="P965" s="14"/>
      <c r="Q965" s="1"/>
      <c r="R965" s="1"/>
    </row>
    <row r="966" spans="1:18">
      <c r="A966" s="15"/>
      <c r="B966" s="15" t="s">
        <v>4803</v>
      </c>
      <c r="C966" s="15" t="s">
        <v>2134</v>
      </c>
      <c r="D966" s="15"/>
      <c r="E966" s="15" t="s">
        <v>6304</v>
      </c>
      <c r="F966" s="15" t="s">
        <v>2518</v>
      </c>
      <c r="G966" s="15"/>
      <c r="H966" s="14" t="s">
        <v>3851</v>
      </c>
      <c r="I966" s="15" t="s">
        <v>10202</v>
      </c>
      <c r="J966" s="15" t="s">
        <v>5940</v>
      </c>
      <c r="K966" s="14"/>
      <c r="M966" s="14"/>
      <c r="N966" s="14"/>
      <c r="O966" s="14"/>
      <c r="P966" s="14"/>
      <c r="Q966" s="1"/>
      <c r="R966" s="1"/>
    </row>
    <row r="967" spans="1:18">
      <c r="A967" s="15"/>
      <c r="B967" s="15" t="s">
        <v>10678</v>
      </c>
      <c r="C967" s="15" t="s">
        <v>6563</v>
      </c>
      <c r="D967" s="15"/>
      <c r="E967" s="15" t="s">
        <v>6960</v>
      </c>
      <c r="F967" s="15" t="s">
        <v>2299</v>
      </c>
      <c r="G967" s="15"/>
      <c r="H967" s="14" t="s">
        <v>965</v>
      </c>
      <c r="I967" s="15" t="s">
        <v>10203</v>
      </c>
      <c r="J967" s="15" t="s">
        <v>5667</v>
      </c>
      <c r="K967" s="14"/>
      <c r="M967" s="14"/>
      <c r="N967" s="14"/>
      <c r="O967" s="14"/>
      <c r="P967" s="14"/>
      <c r="Q967" s="1"/>
      <c r="R967" s="1"/>
    </row>
    <row r="968" spans="1:18">
      <c r="A968" s="15"/>
      <c r="B968" s="15" t="s">
        <v>10692</v>
      </c>
      <c r="C968" s="15" t="s">
        <v>6564</v>
      </c>
      <c r="D968" s="15"/>
      <c r="E968" s="15" t="s">
        <v>6305</v>
      </c>
      <c r="F968" s="15" t="s">
        <v>2518</v>
      </c>
      <c r="G968" s="15"/>
      <c r="H968" s="14" t="s">
        <v>965</v>
      </c>
      <c r="I968" s="15" t="s">
        <v>10204</v>
      </c>
      <c r="J968" s="15" t="s">
        <v>6070</v>
      </c>
      <c r="K968" s="14"/>
      <c r="M968" s="14"/>
      <c r="N968" s="14"/>
      <c r="O968" s="14"/>
      <c r="P968" s="14"/>
      <c r="Q968" s="1"/>
      <c r="R968" s="1"/>
    </row>
    <row r="969" spans="1:18">
      <c r="A969" s="15"/>
      <c r="B969" s="15" t="s">
        <v>4810</v>
      </c>
      <c r="C969" s="15" t="s">
        <v>2098</v>
      </c>
      <c r="D969" s="15"/>
      <c r="E969" s="15" t="s">
        <v>3562</v>
      </c>
      <c r="F969" s="15" t="s">
        <v>2266</v>
      </c>
      <c r="G969" s="15" t="s">
        <v>11004</v>
      </c>
      <c r="H969" s="14" t="s">
        <v>3851</v>
      </c>
      <c r="I969" s="15" t="s">
        <v>10205</v>
      </c>
      <c r="J969" s="15" t="s">
        <v>5636</v>
      </c>
      <c r="K969" s="14"/>
      <c r="M969" s="14"/>
      <c r="N969" s="14"/>
      <c r="O969" s="14"/>
      <c r="P969" s="14"/>
      <c r="Q969" s="1"/>
      <c r="R969" s="1"/>
    </row>
    <row r="970" spans="1:18">
      <c r="A970" s="15"/>
      <c r="B970" s="15" t="s">
        <v>4812</v>
      </c>
      <c r="C970" s="15" t="s">
        <v>2099</v>
      </c>
      <c r="D970" s="15"/>
      <c r="E970" s="15" t="s">
        <v>3572</v>
      </c>
      <c r="F970" s="15" t="s">
        <v>2301</v>
      </c>
      <c r="G970" s="15" t="s">
        <v>10998</v>
      </c>
      <c r="H970" s="14" t="s">
        <v>3851</v>
      </c>
      <c r="I970" s="15" t="s">
        <v>10206</v>
      </c>
      <c r="J970" s="15" t="s">
        <v>5669</v>
      </c>
      <c r="K970" s="14"/>
      <c r="M970" s="14"/>
      <c r="N970" s="14"/>
      <c r="O970" s="14"/>
      <c r="P970" s="14"/>
      <c r="Q970" s="1"/>
      <c r="R970" s="1"/>
    </row>
    <row r="971" spans="1:18">
      <c r="A971" s="15"/>
      <c r="B971" s="15" t="s">
        <v>4771</v>
      </c>
      <c r="C971" s="15" t="s">
        <v>6545</v>
      </c>
      <c r="D971" s="15"/>
      <c r="E971" s="15" t="s">
        <v>6948</v>
      </c>
      <c r="F971" s="15" t="s">
        <v>2482</v>
      </c>
      <c r="G971" s="15"/>
      <c r="H971" s="14" t="s">
        <v>965</v>
      </c>
      <c r="I971" s="15" t="s">
        <v>10207</v>
      </c>
      <c r="J971" s="15" t="s">
        <v>5892</v>
      </c>
      <c r="K971" s="14"/>
      <c r="M971" s="14"/>
      <c r="N971" s="14"/>
      <c r="O971" s="14"/>
      <c r="P971" s="14"/>
      <c r="Q971" s="1"/>
      <c r="R971" s="1"/>
    </row>
    <row r="972" spans="1:18">
      <c r="A972" s="15"/>
      <c r="B972" s="15" t="s">
        <v>5088</v>
      </c>
      <c r="C972" s="15" t="s">
        <v>6732</v>
      </c>
      <c r="D972" s="15"/>
      <c r="E972" s="15" t="s">
        <v>7053</v>
      </c>
      <c r="F972" s="15" t="s">
        <v>2372</v>
      </c>
      <c r="G972" s="15"/>
      <c r="H972" s="14" t="s">
        <v>965</v>
      </c>
      <c r="I972" s="15" t="s">
        <v>10208</v>
      </c>
      <c r="J972" s="15" t="s">
        <v>5766</v>
      </c>
      <c r="K972" s="14"/>
      <c r="M972" s="14"/>
      <c r="N972" s="14"/>
      <c r="O972" s="14"/>
      <c r="P972" s="14"/>
      <c r="Q972" s="1"/>
      <c r="R972" s="1"/>
    </row>
    <row r="973" spans="1:18">
      <c r="A973" s="15"/>
      <c r="B973" s="15" t="s">
        <v>10679</v>
      </c>
      <c r="C973" s="15" t="s">
        <v>6856</v>
      </c>
      <c r="D973" s="15"/>
      <c r="E973" s="15" t="s">
        <v>7107</v>
      </c>
      <c r="F973" s="15" t="s">
        <v>2633</v>
      </c>
      <c r="G973" s="15"/>
      <c r="H973" s="14" t="s">
        <v>965</v>
      </c>
      <c r="I973" s="15" t="s">
        <v>10209</v>
      </c>
      <c r="J973" s="15" t="s">
        <v>6107</v>
      </c>
      <c r="K973" s="14"/>
      <c r="M973" s="14"/>
      <c r="N973" s="14"/>
      <c r="O973" s="14"/>
      <c r="P973" s="14"/>
      <c r="Q973" s="1"/>
      <c r="R973" s="1"/>
    </row>
    <row r="974" spans="1:18">
      <c r="A974" s="15"/>
      <c r="B974" s="15" t="s">
        <v>10680</v>
      </c>
      <c r="C974" s="15" t="s">
        <v>6857</v>
      </c>
      <c r="D974" s="15"/>
      <c r="E974" s="15"/>
      <c r="F974" s="15"/>
      <c r="G974" s="15"/>
      <c r="H974" s="14" t="s">
        <v>965</v>
      </c>
      <c r="I974" s="15" t="s">
        <v>10210</v>
      </c>
      <c r="J974" s="15"/>
      <c r="K974" s="14"/>
      <c r="M974" s="14"/>
      <c r="N974" s="14"/>
      <c r="O974" s="14"/>
      <c r="P974" s="14"/>
      <c r="Q974" s="1"/>
      <c r="R974" s="1"/>
    </row>
    <row r="975" spans="1:18">
      <c r="A975" s="15"/>
      <c r="B975" s="15" t="s">
        <v>10681</v>
      </c>
      <c r="C975" s="15" t="s">
        <v>6858</v>
      </c>
      <c r="D975" s="15"/>
      <c r="E975" s="15" t="s">
        <v>6947</v>
      </c>
      <c r="F975" s="15" t="s">
        <v>2290</v>
      </c>
      <c r="G975" s="15"/>
      <c r="H975" s="14" t="s">
        <v>965</v>
      </c>
      <c r="I975" s="15" t="s">
        <v>10211</v>
      </c>
      <c r="J975" s="15" t="s">
        <v>5657</v>
      </c>
      <c r="K975" s="14"/>
      <c r="M975" s="14"/>
      <c r="N975" s="14"/>
      <c r="O975" s="14"/>
      <c r="P975" s="14"/>
      <c r="Q975" s="1"/>
      <c r="R975" s="1"/>
    </row>
    <row r="976" spans="1:18">
      <c r="A976" s="15"/>
      <c r="B976" s="15" t="s">
        <v>10682</v>
      </c>
      <c r="C976" s="15" t="s">
        <v>10683</v>
      </c>
      <c r="D976" s="15"/>
      <c r="E976" s="15"/>
      <c r="F976" s="15"/>
      <c r="G976" s="15"/>
      <c r="H976" s="14" t="s">
        <v>965</v>
      </c>
      <c r="I976" s="15" t="s">
        <v>10212</v>
      </c>
      <c r="J976" s="15"/>
      <c r="K976" s="14"/>
      <c r="M976" s="14"/>
      <c r="N976" s="14"/>
      <c r="O976" s="14"/>
      <c r="P976" s="14"/>
      <c r="Q976" s="1"/>
      <c r="R976" s="1"/>
    </row>
    <row r="977" spans="1:18">
      <c r="A977" s="15"/>
      <c r="B977" s="15" t="s">
        <v>10684</v>
      </c>
      <c r="C977" s="15" t="s">
        <v>10685</v>
      </c>
      <c r="D977" s="15"/>
      <c r="E977" s="15"/>
      <c r="F977" s="15"/>
      <c r="G977" s="15"/>
      <c r="H977" s="14" t="s">
        <v>965</v>
      </c>
      <c r="I977" s="15" t="s">
        <v>10213</v>
      </c>
      <c r="J977" s="15"/>
      <c r="K977" s="14"/>
      <c r="M977" s="14"/>
      <c r="N977" s="14"/>
      <c r="O977" s="14"/>
      <c r="P977" s="14"/>
      <c r="Q977" s="1"/>
      <c r="R977" s="1"/>
    </row>
    <row r="978" spans="1:18">
      <c r="A978" s="15"/>
      <c r="B978" s="15" t="s">
        <v>5383</v>
      </c>
      <c r="C978" s="15" t="s">
        <v>6859</v>
      </c>
      <c r="D978" s="15"/>
      <c r="E978" s="15" t="s">
        <v>6384</v>
      </c>
      <c r="F978" s="15" t="s">
        <v>2584</v>
      </c>
      <c r="G978" s="15"/>
      <c r="H978" s="14" t="s">
        <v>3851</v>
      </c>
      <c r="I978" s="15" t="s">
        <v>10214</v>
      </c>
      <c r="J978" s="15" t="s">
        <v>6032</v>
      </c>
      <c r="K978" s="14"/>
      <c r="M978" s="14"/>
      <c r="N978" s="14"/>
      <c r="O978" s="14"/>
      <c r="P978" s="14"/>
      <c r="Q978" s="1"/>
      <c r="R978" s="1"/>
    </row>
    <row r="979" spans="1:18">
      <c r="A979" s="15"/>
      <c r="B979" s="15" t="s">
        <v>10709</v>
      </c>
      <c r="C979" s="15" t="s">
        <v>10708</v>
      </c>
      <c r="D979" s="15"/>
      <c r="E979" s="15"/>
      <c r="F979" s="15"/>
      <c r="G979" s="15"/>
      <c r="H979" s="14" t="s">
        <v>3851</v>
      </c>
      <c r="I979" s="15" t="s">
        <v>10215</v>
      </c>
      <c r="J979" s="15"/>
      <c r="K979" s="14"/>
      <c r="M979" s="14"/>
      <c r="N979" s="14"/>
      <c r="O979" s="14"/>
      <c r="P979" s="14"/>
      <c r="Q979" s="1"/>
      <c r="R979" s="1"/>
    </row>
    <row r="980" spans="1:18">
      <c r="A980" s="15"/>
      <c r="B980" s="15" t="s">
        <v>10712</v>
      </c>
      <c r="C980" s="15" t="s">
        <v>10713</v>
      </c>
      <c r="D980" s="15"/>
      <c r="E980" s="15"/>
      <c r="F980" s="15"/>
      <c r="G980" s="15"/>
      <c r="H980" s="14" t="s">
        <v>3851</v>
      </c>
      <c r="I980" s="15" t="s">
        <v>10216</v>
      </c>
      <c r="J980" s="15"/>
      <c r="K980" s="14"/>
      <c r="M980" s="14"/>
      <c r="N980" s="14"/>
      <c r="O980" s="14"/>
      <c r="P980" s="14"/>
      <c r="Q980" s="1"/>
      <c r="R980" s="1"/>
    </row>
    <row r="981" spans="1:18">
      <c r="A981" s="15"/>
      <c r="B981" s="15" t="s">
        <v>5384</v>
      </c>
      <c r="C981" s="15" t="s">
        <v>6860</v>
      </c>
      <c r="D981" s="15"/>
      <c r="E981" s="15"/>
      <c r="F981" s="15"/>
      <c r="G981" s="15"/>
      <c r="H981" s="14" t="s">
        <v>3851</v>
      </c>
      <c r="I981" s="15" t="s">
        <v>10217</v>
      </c>
      <c r="J981" s="15"/>
      <c r="K981" s="14"/>
      <c r="M981" s="14"/>
      <c r="N981" s="14"/>
      <c r="O981" s="14"/>
      <c r="P981" s="14"/>
      <c r="Q981" s="1"/>
      <c r="R981" s="1"/>
    </row>
    <row r="982" spans="1:18">
      <c r="A982" s="15"/>
      <c r="B982" s="15" t="s">
        <v>5385</v>
      </c>
      <c r="C982" s="15" t="s">
        <v>6861</v>
      </c>
      <c r="D982" s="15"/>
      <c r="E982" s="15"/>
      <c r="F982" s="15"/>
      <c r="G982" s="15"/>
      <c r="H982" s="14" t="s">
        <v>3851</v>
      </c>
      <c r="I982" s="15" t="s">
        <v>10218</v>
      </c>
      <c r="J982" s="15"/>
      <c r="K982" s="14"/>
      <c r="M982" s="14"/>
      <c r="N982" s="14"/>
      <c r="O982" s="14"/>
      <c r="P982" s="14"/>
      <c r="Q982" s="1"/>
      <c r="R982" s="1"/>
    </row>
    <row r="983" spans="1:18">
      <c r="A983" s="15"/>
      <c r="B983" s="15" t="s">
        <v>5386</v>
      </c>
      <c r="C983" s="15" t="s">
        <v>6426</v>
      </c>
      <c r="D983" s="15"/>
      <c r="E983" s="15" t="s">
        <v>6904</v>
      </c>
      <c r="F983" s="15" t="s">
        <v>2242</v>
      </c>
      <c r="G983" s="15"/>
      <c r="H983" s="14" t="s">
        <v>3851</v>
      </c>
      <c r="I983" s="15" t="s">
        <v>10219</v>
      </c>
      <c r="J983" s="15" t="s">
        <v>5612</v>
      </c>
      <c r="K983" s="14"/>
      <c r="M983" s="14"/>
      <c r="N983" s="14"/>
      <c r="O983" s="14"/>
      <c r="P983" s="14"/>
      <c r="Q983" s="1"/>
      <c r="R983" s="1"/>
    </row>
    <row r="984" spans="1:18">
      <c r="A984" s="15"/>
      <c r="B984" s="15" t="s">
        <v>10710</v>
      </c>
      <c r="C984" s="15" t="s">
        <v>10711</v>
      </c>
      <c r="D984" s="15"/>
      <c r="E984" s="15"/>
      <c r="F984" s="15"/>
      <c r="G984" s="15"/>
      <c r="H984" s="14" t="s">
        <v>3851</v>
      </c>
      <c r="I984" s="15" t="s">
        <v>10220</v>
      </c>
      <c r="J984" s="15"/>
      <c r="K984" s="14"/>
      <c r="M984" s="14"/>
      <c r="N984" s="14"/>
      <c r="O984" s="14"/>
      <c r="P984" s="14"/>
      <c r="Q984" s="1"/>
      <c r="R984" s="1"/>
    </row>
    <row r="985" spans="1:18">
      <c r="A985" s="15"/>
      <c r="B985" s="15" t="s">
        <v>10715</v>
      </c>
      <c r="C985" s="15" t="s">
        <v>10716</v>
      </c>
      <c r="D985" s="15"/>
      <c r="E985" s="15"/>
      <c r="F985" s="15"/>
      <c r="G985" s="15"/>
      <c r="H985" s="14" t="s">
        <v>3851</v>
      </c>
      <c r="I985" s="15" t="s">
        <v>10221</v>
      </c>
      <c r="J985" s="15"/>
      <c r="K985" s="14"/>
      <c r="M985" s="14"/>
      <c r="N985" s="14"/>
      <c r="O985" s="14"/>
      <c r="P985" s="14"/>
      <c r="Q985" s="1"/>
      <c r="R985" s="1"/>
    </row>
    <row r="986" spans="1:18">
      <c r="A986" s="15"/>
      <c r="B986" s="15" t="s">
        <v>10717</v>
      </c>
      <c r="C986" s="15" t="s">
        <v>10718</v>
      </c>
      <c r="D986" s="15"/>
      <c r="E986" s="15"/>
      <c r="F986" s="15"/>
      <c r="G986" s="15"/>
      <c r="H986" s="14" t="s">
        <v>3851</v>
      </c>
      <c r="I986" s="15" t="s">
        <v>10222</v>
      </c>
      <c r="J986" s="15"/>
      <c r="K986" s="14"/>
      <c r="M986" s="14"/>
      <c r="N986" s="14"/>
      <c r="O986" s="14"/>
      <c r="P986" s="14"/>
      <c r="Q986" s="1"/>
      <c r="R986" s="1"/>
    </row>
    <row r="987" spans="1:18">
      <c r="A987" s="15"/>
      <c r="B987" s="15" t="s">
        <v>5387</v>
      </c>
      <c r="C987" s="15" t="s">
        <v>6862</v>
      </c>
      <c r="D987" s="15"/>
      <c r="E987" s="15"/>
      <c r="F987" s="15"/>
      <c r="G987" s="15"/>
      <c r="H987" s="14" t="s">
        <v>3851</v>
      </c>
      <c r="I987" s="15" t="s">
        <v>10223</v>
      </c>
      <c r="J987" s="15"/>
      <c r="K987" s="14"/>
      <c r="M987" s="14"/>
      <c r="N987" s="14"/>
      <c r="O987" s="14"/>
      <c r="P987" s="14"/>
      <c r="Q987" s="1"/>
      <c r="R987" s="1"/>
    </row>
    <row r="988" spans="1:18">
      <c r="A988" s="15"/>
      <c r="B988" s="15" t="s">
        <v>10719</v>
      </c>
      <c r="C988" s="15" t="s">
        <v>10720</v>
      </c>
      <c r="D988" s="15"/>
      <c r="E988" s="15"/>
      <c r="F988" s="15"/>
      <c r="G988" s="15"/>
      <c r="H988" s="14" t="s">
        <v>3851</v>
      </c>
      <c r="I988" s="15" t="s">
        <v>10224</v>
      </c>
      <c r="J988" s="15"/>
      <c r="K988" s="14"/>
      <c r="M988" s="14"/>
      <c r="N988" s="14"/>
      <c r="O988" s="14"/>
      <c r="P988" s="14"/>
      <c r="Q988" s="1"/>
      <c r="R988" s="1"/>
    </row>
    <row r="989" spans="1:18">
      <c r="A989" s="15"/>
      <c r="B989" s="15" t="s">
        <v>10721</v>
      </c>
      <c r="C989" s="15" t="s">
        <v>10722</v>
      </c>
      <c r="D989" s="15"/>
      <c r="E989" s="15"/>
      <c r="F989" s="15"/>
      <c r="G989" s="15"/>
      <c r="H989" s="14" t="s">
        <v>3851</v>
      </c>
      <c r="I989" s="15" t="s">
        <v>10225</v>
      </c>
      <c r="J989" s="15"/>
      <c r="K989" s="14"/>
      <c r="M989" s="14"/>
      <c r="N989" s="14"/>
      <c r="O989" s="14"/>
      <c r="P989" s="14"/>
      <c r="Q989" s="1"/>
      <c r="R989" s="1"/>
    </row>
    <row r="990" spans="1:18">
      <c r="A990" s="15"/>
      <c r="B990" s="15" t="s">
        <v>10686</v>
      </c>
      <c r="C990" s="15" t="s">
        <v>10687</v>
      </c>
      <c r="D990" s="15"/>
      <c r="E990" s="15"/>
      <c r="F990" s="15"/>
      <c r="G990" s="15"/>
      <c r="H990" s="14" t="s">
        <v>965</v>
      </c>
      <c r="I990" s="15" t="s">
        <v>10226</v>
      </c>
      <c r="J990" s="15"/>
      <c r="K990" s="14"/>
      <c r="M990" s="14"/>
      <c r="N990" s="14"/>
      <c r="O990" s="14"/>
      <c r="P990" s="14"/>
      <c r="Q990" s="1"/>
      <c r="R990" s="1"/>
    </row>
    <row r="991" spans="1:18">
      <c r="A991" s="15"/>
      <c r="B991" s="15" t="s">
        <v>10688</v>
      </c>
      <c r="C991" s="15" t="s">
        <v>10689</v>
      </c>
      <c r="D991" s="15"/>
      <c r="E991" s="15"/>
      <c r="F991" s="15"/>
      <c r="G991" s="15"/>
      <c r="H991" s="14" t="s">
        <v>965</v>
      </c>
      <c r="I991" s="15" t="s">
        <v>10227</v>
      </c>
      <c r="J991" s="15"/>
      <c r="K991" s="14"/>
      <c r="M991" s="14"/>
      <c r="N991" s="14"/>
      <c r="O991" s="14"/>
      <c r="P991" s="14"/>
      <c r="Q991" s="1"/>
      <c r="R991" s="1"/>
    </row>
    <row r="992" spans="1:18">
      <c r="A992" s="15"/>
      <c r="B992" s="15" t="s">
        <v>5391</v>
      </c>
      <c r="C992" s="15" t="s">
        <v>6864</v>
      </c>
      <c r="D992" s="15"/>
      <c r="E992" s="15"/>
      <c r="F992" s="15"/>
      <c r="G992" s="15"/>
      <c r="H992" s="14" t="s">
        <v>3851</v>
      </c>
      <c r="I992" s="15" t="s">
        <v>10228</v>
      </c>
      <c r="J992" s="15"/>
      <c r="K992" s="14"/>
      <c r="M992" s="14"/>
      <c r="N992" s="14"/>
      <c r="O992" s="14"/>
      <c r="P992" s="14"/>
      <c r="Q992" s="1"/>
      <c r="R992" s="1"/>
    </row>
    <row r="993" spans="1:18">
      <c r="A993" s="15"/>
      <c r="B993" s="15" t="s">
        <v>5381</v>
      </c>
      <c r="C993" s="15" t="s">
        <v>6858</v>
      </c>
      <c r="D993" s="15"/>
      <c r="E993" s="15" t="s">
        <v>6947</v>
      </c>
      <c r="F993" s="15" t="s">
        <v>2290</v>
      </c>
      <c r="G993" s="15"/>
      <c r="H993" s="14" t="s">
        <v>3851</v>
      </c>
      <c r="I993" s="15" t="s">
        <v>10229</v>
      </c>
      <c r="J993" s="15" t="s">
        <v>5657</v>
      </c>
      <c r="K993" s="14"/>
      <c r="M993" s="14"/>
      <c r="N993" s="14"/>
      <c r="O993" s="14"/>
      <c r="P993" s="14"/>
      <c r="Q993" s="1"/>
      <c r="R993" s="1"/>
    </row>
    <row r="994" spans="1:18">
      <c r="A994" s="15"/>
      <c r="B994" s="15" t="s">
        <v>5392</v>
      </c>
      <c r="C994" s="15" t="s">
        <v>6865</v>
      </c>
      <c r="D994" s="15"/>
      <c r="E994" s="15"/>
      <c r="F994" s="15"/>
      <c r="G994" s="15"/>
      <c r="H994" s="14" t="s">
        <v>3851</v>
      </c>
      <c r="I994" s="15" t="s">
        <v>10230</v>
      </c>
      <c r="J994" s="15"/>
      <c r="K994" s="14"/>
      <c r="M994" s="14"/>
      <c r="N994" s="14"/>
      <c r="O994" s="14"/>
      <c r="P994" s="14"/>
      <c r="Q994" s="1"/>
      <c r="R994" s="1"/>
    </row>
    <row r="995" spans="1:18">
      <c r="A995" s="15"/>
      <c r="B995" s="15" t="s">
        <v>4805</v>
      </c>
      <c r="C995" s="15" t="s">
        <v>2070</v>
      </c>
      <c r="D995" s="15"/>
      <c r="E995" s="15" t="s">
        <v>3548</v>
      </c>
      <c r="F995" s="15" t="s">
        <v>2245</v>
      </c>
      <c r="G995" s="15" t="s">
        <v>11053</v>
      </c>
      <c r="H995" s="14" t="s">
        <v>3851</v>
      </c>
      <c r="I995" s="15" t="s">
        <v>10231</v>
      </c>
      <c r="J995" s="15" t="s">
        <v>5615</v>
      </c>
      <c r="K995" s="14"/>
      <c r="M995" s="14"/>
      <c r="N995" s="14"/>
      <c r="O995" s="14"/>
      <c r="P995" s="14"/>
      <c r="Q995" s="1"/>
      <c r="R995" s="1"/>
    </row>
    <row r="996" spans="1:18">
      <c r="A996" s="15"/>
      <c r="B996" s="15" t="s">
        <v>10690</v>
      </c>
      <c r="C996" s="15" t="s">
        <v>10691</v>
      </c>
      <c r="D996" s="15"/>
      <c r="E996" s="15"/>
      <c r="F996" s="15"/>
      <c r="G996" s="15"/>
      <c r="H996" s="14" t="s">
        <v>965</v>
      </c>
      <c r="I996" s="15" t="s">
        <v>10232</v>
      </c>
      <c r="J996" s="15"/>
      <c r="K996" s="14"/>
      <c r="M996" s="14"/>
      <c r="N996" s="14"/>
      <c r="O996" s="14"/>
      <c r="P996" s="14"/>
      <c r="Q996" s="1"/>
      <c r="R996" s="1"/>
    </row>
    <row r="997" spans="1:18">
      <c r="A997" s="15"/>
      <c r="B997" s="15" t="s">
        <v>5393</v>
      </c>
      <c r="C997" s="15" t="s">
        <v>2138</v>
      </c>
      <c r="D997" s="15"/>
      <c r="E997" s="15"/>
      <c r="F997" s="15"/>
      <c r="G997" s="15"/>
      <c r="H997" s="14" t="s">
        <v>3851</v>
      </c>
      <c r="I997" s="15" t="s">
        <v>10233</v>
      </c>
      <c r="J997" s="15"/>
      <c r="K997" s="14"/>
      <c r="M997" s="14"/>
      <c r="N997" s="14"/>
      <c r="O997" s="14"/>
      <c r="P997" s="14"/>
      <c r="Q997" s="1"/>
      <c r="R997" s="1"/>
    </row>
    <row r="998" spans="1:18">
      <c r="A998" s="15"/>
      <c r="B998" s="15" t="s">
        <v>5382</v>
      </c>
      <c r="C998" s="15" t="s">
        <v>2137</v>
      </c>
      <c r="D998" s="15"/>
      <c r="E998" s="15"/>
      <c r="F998" s="15"/>
      <c r="G998" s="15"/>
      <c r="H998" s="14" t="s">
        <v>3851</v>
      </c>
      <c r="I998" s="15" t="s">
        <v>10234</v>
      </c>
      <c r="J998" s="15"/>
      <c r="K998" s="14"/>
      <c r="M998" s="14"/>
      <c r="N998" s="14"/>
      <c r="O998" s="14"/>
      <c r="P998" s="14"/>
      <c r="Q998" s="1"/>
      <c r="R998" s="1"/>
    </row>
    <row r="999" spans="1:18">
      <c r="A999" s="15"/>
      <c r="B999" s="15" t="s">
        <v>10694</v>
      </c>
      <c r="C999" s="15" t="s">
        <v>10695</v>
      </c>
      <c r="D999" s="15"/>
      <c r="E999" s="15"/>
      <c r="F999" s="15"/>
      <c r="G999" s="15"/>
      <c r="H999" s="14" t="s">
        <v>965</v>
      </c>
      <c r="I999" s="15" t="s">
        <v>10235</v>
      </c>
      <c r="J999" s="15"/>
      <c r="K999" s="14"/>
      <c r="M999" s="14"/>
      <c r="N999" s="14"/>
      <c r="O999" s="14"/>
      <c r="P999" s="14"/>
      <c r="Q999" s="1"/>
      <c r="R999" s="1"/>
    </row>
    <row r="1000" spans="1:18">
      <c r="A1000" s="15"/>
      <c r="B1000" s="15" t="s">
        <v>10696</v>
      </c>
      <c r="C1000" s="15" t="s">
        <v>10697</v>
      </c>
      <c r="D1000" s="15"/>
      <c r="E1000" s="15"/>
      <c r="F1000" s="15"/>
      <c r="G1000" s="15"/>
      <c r="H1000" s="14" t="s">
        <v>965</v>
      </c>
      <c r="I1000" s="15" t="s">
        <v>10236</v>
      </c>
      <c r="J1000" s="15"/>
      <c r="K1000" s="14"/>
      <c r="M1000" s="14"/>
      <c r="N1000" s="14"/>
      <c r="O1000" s="14"/>
      <c r="P1000" s="14"/>
      <c r="Q1000" s="1"/>
      <c r="R1000" s="1"/>
    </row>
    <row r="1001" spans="1:18">
      <c r="A1001" s="15"/>
      <c r="B1001" s="15" t="s">
        <v>10698</v>
      </c>
      <c r="C1001" s="15" t="s">
        <v>10699</v>
      </c>
      <c r="D1001" s="15"/>
      <c r="E1001" s="15"/>
      <c r="F1001" s="15"/>
      <c r="G1001" s="15"/>
      <c r="H1001" s="14" t="s">
        <v>965</v>
      </c>
      <c r="I1001" s="15" t="s">
        <v>10237</v>
      </c>
      <c r="J1001" s="15"/>
      <c r="K1001" s="14"/>
      <c r="M1001" s="14"/>
      <c r="N1001" s="14"/>
      <c r="O1001" s="14"/>
      <c r="P1001" s="14"/>
      <c r="Q1001" s="1"/>
      <c r="R1001" s="1"/>
    </row>
    <row r="1002" spans="1:18">
      <c r="A1002" s="15"/>
      <c r="B1002" s="15" t="s">
        <v>10700</v>
      </c>
      <c r="C1002" s="15" t="s">
        <v>10701</v>
      </c>
      <c r="D1002" s="15"/>
      <c r="E1002" s="15"/>
      <c r="F1002" s="15"/>
      <c r="G1002" s="15"/>
      <c r="H1002" s="14" t="s">
        <v>965</v>
      </c>
      <c r="I1002" s="15" t="s">
        <v>10238</v>
      </c>
      <c r="J1002" s="15"/>
      <c r="K1002" s="14"/>
      <c r="M1002" s="14"/>
      <c r="N1002" s="14"/>
      <c r="O1002" s="14"/>
      <c r="P1002" s="14"/>
      <c r="Q1002" s="1"/>
      <c r="R1002" s="1"/>
    </row>
    <row r="1003" spans="1:18">
      <c r="A1003" s="15"/>
      <c r="B1003" s="15" t="s">
        <v>10702</v>
      </c>
      <c r="C1003" s="15" t="s">
        <v>2134</v>
      </c>
      <c r="D1003" s="15"/>
      <c r="E1003" s="15" t="s">
        <v>6304</v>
      </c>
      <c r="F1003" s="15" t="s">
        <v>2518</v>
      </c>
      <c r="G1003" s="15"/>
      <c r="H1003" s="14" t="s">
        <v>965</v>
      </c>
      <c r="I1003" s="15" t="s">
        <v>11180</v>
      </c>
      <c r="J1003" s="15" t="s">
        <v>5940</v>
      </c>
      <c r="K1003" s="14"/>
      <c r="M1003" s="14"/>
      <c r="N1003" s="14"/>
      <c r="O1003" s="14"/>
      <c r="P1003" s="14"/>
      <c r="Q1003" s="1"/>
      <c r="R1003" s="1"/>
    </row>
    <row r="1004" spans="1:18">
      <c r="A1004" s="15"/>
      <c r="B1004" s="15" t="s">
        <v>10703</v>
      </c>
      <c r="C1004" s="15" t="s">
        <v>10704</v>
      </c>
      <c r="D1004" s="15"/>
      <c r="E1004" s="15"/>
      <c r="F1004" s="15"/>
      <c r="G1004" s="15"/>
      <c r="H1004" s="14" t="s">
        <v>965</v>
      </c>
      <c r="I1004" s="15" t="s">
        <v>11181</v>
      </c>
      <c r="J1004" s="15"/>
      <c r="K1004" s="14"/>
      <c r="M1004" s="14"/>
      <c r="N1004" s="14"/>
      <c r="O1004" s="14"/>
      <c r="P1004" s="14"/>
      <c r="Q1004" s="1"/>
      <c r="R1004" s="1"/>
    </row>
    <row r="1005" spans="1:18">
      <c r="A1005" s="15"/>
      <c r="B1005" s="15" t="s">
        <v>10705</v>
      </c>
      <c r="C1005" s="15" t="s">
        <v>10706</v>
      </c>
      <c r="D1005" s="15"/>
      <c r="E1005" s="15"/>
      <c r="F1005" s="15"/>
      <c r="G1005" s="15"/>
      <c r="H1005" s="14" t="s">
        <v>965</v>
      </c>
      <c r="I1005" s="15" t="s">
        <v>10239</v>
      </c>
      <c r="J1005" s="15"/>
      <c r="K1005" s="14"/>
      <c r="M1005" s="14"/>
      <c r="N1005" s="14"/>
      <c r="O1005" s="14"/>
      <c r="P1005" s="14"/>
      <c r="Q1005" s="1"/>
      <c r="R1005" s="1"/>
    </row>
    <row r="1006" spans="1:18">
      <c r="A1006" s="15"/>
      <c r="B1006" s="15" t="s">
        <v>10707</v>
      </c>
      <c r="C1006" s="15" t="s">
        <v>10708</v>
      </c>
      <c r="D1006" s="15"/>
      <c r="E1006" s="15"/>
      <c r="F1006" s="15"/>
      <c r="G1006" s="15"/>
      <c r="H1006" s="14" t="s">
        <v>965</v>
      </c>
      <c r="I1006" s="15" t="s">
        <v>10240</v>
      </c>
      <c r="J1006" s="15"/>
      <c r="K1006" s="14"/>
      <c r="M1006" s="14"/>
      <c r="N1006" s="14"/>
      <c r="O1006" s="14"/>
      <c r="P1006" s="14"/>
      <c r="Q1006" s="1"/>
      <c r="R1006" s="1"/>
    </row>
    <row r="1007" spans="1:18">
      <c r="A1007" s="15"/>
      <c r="B1007" s="15" t="s">
        <v>10723</v>
      </c>
      <c r="C1007" s="15" t="s">
        <v>10724</v>
      </c>
      <c r="D1007" s="15"/>
      <c r="E1007" s="15"/>
      <c r="F1007" s="15"/>
      <c r="G1007" s="15"/>
      <c r="H1007" s="14" t="s">
        <v>3851</v>
      </c>
      <c r="I1007" s="15" t="s">
        <v>10241</v>
      </c>
      <c r="J1007" s="15"/>
      <c r="K1007" s="14"/>
      <c r="M1007" s="14"/>
      <c r="N1007" s="14"/>
      <c r="O1007" s="14"/>
      <c r="P1007" s="14"/>
      <c r="Q1007" s="1"/>
      <c r="R1007" s="1"/>
    </row>
    <row r="1008" spans="1:18">
      <c r="A1008" s="15"/>
      <c r="B1008" s="15" t="s">
        <v>10767</v>
      </c>
      <c r="C1008" s="15" t="s">
        <v>10768</v>
      </c>
      <c r="D1008" s="15"/>
      <c r="E1008" s="15"/>
      <c r="F1008" s="15"/>
      <c r="G1008" s="15"/>
      <c r="H1008" s="14" t="s">
        <v>3851</v>
      </c>
      <c r="I1008" s="15" t="s">
        <v>10242</v>
      </c>
      <c r="J1008" s="15"/>
      <c r="K1008" s="14"/>
      <c r="M1008" s="14"/>
      <c r="N1008" s="14"/>
      <c r="O1008" s="14"/>
      <c r="P1008" s="14"/>
      <c r="Q1008" s="1"/>
      <c r="R1008" s="1"/>
    </row>
    <row r="1009" spans="1:18">
      <c r="A1009" s="15"/>
      <c r="B1009" s="15" t="s">
        <v>4869</v>
      </c>
      <c r="C1009" s="15" t="s">
        <v>6604</v>
      </c>
      <c r="D1009" s="15"/>
      <c r="E1009" s="15" t="s">
        <v>3661</v>
      </c>
      <c r="F1009" s="15" t="s">
        <v>2328</v>
      </c>
      <c r="G1009" s="15" t="s">
        <v>11123</v>
      </c>
      <c r="H1009" s="14" t="s">
        <v>965</v>
      </c>
      <c r="I1009" s="15" t="s">
        <v>10243</v>
      </c>
      <c r="J1009" s="15" t="s">
        <v>5700</v>
      </c>
      <c r="K1009" s="14"/>
      <c r="M1009" s="14"/>
      <c r="N1009" s="14"/>
      <c r="O1009" s="14"/>
      <c r="P1009" s="14"/>
      <c r="Q1009" s="1"/>
      <c r="R1009" s="1"/>
    </row>
    <row r="1010" spans="1:18">
      <c r="A1010" s="15"/>
      <c r="B1010" s="15" t="s">
        <v>5006</v>
      </c>
      <c r="C1010" s="15" t="s">
        <v>6444</v>
      </c>
      <c r="D1010" s="15"/>
      <c r="E1010" s="15" t="s">
        <v>6907</v>
      </c>
      <c r="F1010" s="15" t="s">
        <v>2419</v>
      </c>
      <c r="G1010" s="15"/>
      <c r="H1010" s="14" t="s">
        <v>965</v>
      </c>
      <c r="I1010" s="15" t="s">
        <v>10244</v>
      </c>
      <c r="J1010" s="15" t="s">
        <v>5814</v>
      </c>
      <c r="K1010" s="14"/>
      <c r="M1010" s="14"/>
      <c r="N1010" s="14"/>
      <c r="O1010" s="14"/>
      <c r="P1010" s="14"/>
      <c r="Q1010" s="1"/>
      <c r="R1010" s="1"/>
    </row>
    <row r="1011" spans="1:18">
      <c r="A1011" s="15"/>
      <c r="B1011" s="15" t="s">
        <v>4587</v>
      </c>
      <c r="C1011" s="15" t="s">
        <v>6444</v>
      </c>
      <c r="D1011" s="15"/>
      <c r="E1011" s="15" t="s">
        <v>6907</v>
      </c>
      <c r="F1011" s="15" t="s">
        <v>2419</v>
      </c>
      <c r="G1011" s="15"/>
      <c r="H1011" s="14" t="s">
        <v>1872</v>
      </c>
      <c r="I1011" s="15" t="s">
        <v>10245</v>
      </c>
      <c r="J1011" s="15" t="s">
        <v>5814</v>
      </c>
      <c r="K1011" s="14"/>
      <c r="M1011" s="14"/>
      <c r="N1011" s="14"/>
      <c r="O1011" s="14"/>
      <c r="P1011" s="14"/>
      <c r="Q1011" s="1"/>
      <c r="R1011" s="1"/>
    </row>
    <row r="1012" spans="1:18">
      <c r="A1012" s="15"/>
      <c r="B1012" s="15" t="s">
        <v>4627</v>
      </c>
      <c r="C1012" s="15" t="s">
        <v>6467</v>
      </c>
      <c r="D1012" s="15"/>
      <c r="E1012" s="15" t="s">
        <v>3544</v>
      </c>
      <c r="F1012" s="15" t="s">
        <v>2468</v>
      </c>
      <c r="G1012" s="15" t="s">
        <v>11012</v>
      </c>
      <c r="H1012" s="14" t="s">
        <v>965</v>
      </c>
      <c r="I1012" s="15" t="s">
        <v>10246</v>
      </c>
      <c r="J1012" s="15" t="s">
        <v>5874</v>
      </c>
      <c r="K1012" s="14"/>
      <c r="M1012" s="14"/>
      <c r="N1012" s="14"/>
      <c r="O1012" s="14"/>
      <c r="P1012" s="14"/>
      <c r="Q1012" s="1"/>
      <c r="R1012" s="1"/>
    </row>
    <row r="1013" spans="1:18">
      <c r="A1013" s="15"/>
      <c r="B1013" s="15" t="s">
        <v>7300</v>
      </c>
      <c r="C1013" s="15" t="s">
        <v>6467</v>
      </c>
      <c r="D1013" s="15"/>
      <c r="E1013" s="15" t="s">
        <v>3544</v>
      </c>
      <c r="F1013" s="15" t="s">
        <v>2468</v>
      </c>
      <c r="G1013" s="15" t="s">
        <v>11012</v>
      </c>
      <c r="H1013" s="14" t="s">
        <v>1872</v>
      </c>
      <c r="I1013" s="15" t="s">
        <v>10247</v>
      </c>
      <c r="J1013" s="15" t="s">
        <v>5874</v>
      </c>
      <c r="K1013" s="14"/>
      <c r="M1013" s="14"/>
      <c r="N1013" s="14"/>
      <c r="O1013" s="14"/>
      <c r="P1013" s="14"/>
      <c r="Q1013" s="1"/>
      <c r="R1013" s="1"/>
    </row>
    <row r="1014" spans="1:18">
      <c r="A1014" s="15"/>
      <c r="B1014" s="15" t="s">
        <v>8303</v>
      </c>
      <c r="C1014" s="15" t="s">
        <v>8304</v>
      </c>
      <c r="D1014" s="15"/>
      <c r="E1014" s="15" t="s">
        <v>8384</v>
      </c>
      <c r="F1014" s="15" t="s">
        <v>8362</v>
      </c>
      <c r="G1014" s="15"/>
      <c r="H1014" s="14" t="s">
        <v>965</v>
      </c>
      <c r="I1014" s="15" t="s">
        <v>10248</v>
      </c>
      <c r="J1014" s="15" t="s">
        <v>8374</v>
      </c>
      <c r="K1014" s="14"/>
      <c r="M1014" s="14"/>
      <c r="N1014" s="14"/>
      <c r="O1014" s="14"/>
      <c r="P1014" s="14"/>
      <c r="Q1014" s="1"/>
      <c r="R1014" s="1"/>
    </row>
    <row r="1015" spans="1:18">
      <c r="A1015" s="15"/>
      <c r="B1015" s="15" t="s">
        <v>5000</v>
      </c>
      <c r="C1015" s="15" t="s">
        <v>6604</v>
      </c>
      <c r="D1015" s="15"/>
      <c r="E1015" s="15" t="s">
        <v>3661</v>
      </c>
      <c r="F1015" s="15" t="s">
        <v>2328</v>
      </c>
      <c r="G1015" s="15" t="s">
        <v>11123</v>
      </c>
      <c r="H1015" s="14" t="s">
        <v>1872</v>
      </c>
      <c r="I1015" s="15" t="s">
        <v>10249</v>
      </c>
      <c r="J1015" s="15" t="s">
        <v>5700</v>
      </c>
      <c r="K1015" s="14"/>
      <c r="M1015" s="14"/>
      <c r="N1015" s="14"/>
      <c r="O1015" s="14"/>
      <c r="P1015" s="14"/>
      <c r="Q1015" s="1"/>
      <c r="R1015" s="1"/>
    </row>
    <row r="1016" spans="1:18">
      <c r="A1016" s="15"/>
      <c r="B1016" s="15" t="s">
        <v>5002</v>
      </c>
      <c r="C1016" s="15" t="s">
        <v>6605</v>
      </c>
      <c r="D1016" s="15"/>
      <c r="E1016" s="15" t="s">
        <v>6975</v>
      </c>
      <c r="F1016" s="15" t="s">
        <v>2358</v>
      </c>
      <c r="G1016" s="15"/>
      <c r="H1016" s="14" t="s">
        <v>1872</v>
      </c>
      <c r="I1016" s="15" t="s">
        <v>10250</v>
      </c>
      <c r="J1016" s="15" t="s">
        <v>5743</v>
      </c>
      <c r="K1016" s="14"/>
      <c r="M1016" s="14"/>
      <c r="N1016" s="14"/>
      <c r="O1016" s="14"/>
      <c r="P1016" s="14"/>
      <c r="Q1016" s="1"/>
      <c r="R1016" s="1"/>
    </row>
    <row r="1017" spans="1:18">
      <c r="A1017" s="15"/>
      <c r="B1017" s="15" t="s">
        <v>4870</v>
      </c>
      <c r="C1017" s="15" t="s">
        <v>6605</v>
      </c>
      <c r="D1017" s="15"/>
      <c r="E1017" s="15" t="s">
        <v>6975</v>
      </c>
      <c r="F1017" s="15" t="s">
        <v>2358</v>
      </c>
      <c r="G1017" s="15"/>
      <c r="H1017" s="14" t="s">
        <v>965</v>
      </c>
      <c r="I1017" s="15" t="s">
        <v>10251</v>
      </c>
      <c r="J1017" s="15" t="s">
        <v>5743</v>
      </c>
      <c r="K1017" s="14"/>
      <c r="M1017" s="14"/>
      <c r="N1017" s="14"/>
      <c r="O1017" s="14"/>
      <c r="P1017" s="14"/>
      <c r="Q1017" s="1"/>
      <c r="R1017" s="1"/>
    </row>
    <row r="1018" spans="1:18">
      <c r="A1018" s="15"/>
      <c r="B1018" s="15" t="s">
        <v>7305</v>
      </c>
      <c r="C1018" s="15" t="s">
        <v>6453</v>
      </c>
      <c r="D1018" s="15"/>
      <c r="E1018" s="15" t="s">
        <v>3535</v>
      </c>
      <c r="F1018" s="15" t="s">
        <v>2305</v>
      </c>
      <c r="G1018" s="15" t="s">
        <v>10972</v>
      </c>
      <c r="H1018" s="14" t="s">
        <v>1872</v>
      </c>
      <c r="I1018" s="15" t="s">
        <v>10252</v>
      </c>
      <c r="J1018" s="15" t="s">
        <v>5674</v>
      </c>
      <c r="K1018" s="14"/>
      <c r="M1018" s="14"/>
      <c r="N1018" s="14"/>
      <c r="O1018" s="14"/>
      <c r="P1018" s="14"/>
      <c r="Q1018" s="1"/>
      <c r="R1018" s="1"/>
    </row>
    <row r="1019" spans="1:18">
      <c r="A1019" s="15"/>
      <c r="B1019" s="15" t="s">
        <v>5103</v>
      </c>
      <c r="C1019" s="15" t="s">
        <v>6636</v>
      </c>
      <c r="D1019" s="15"/>
      <c r="E1019" s="15" t="s">
        <v>3682</v>
      </c>
      <c r="F1019" s="15" t="s">
        <v>2508</v>
      </c>
      <c r="G1019" s="15" t="s">
        <v>11124</v>
      </c>
      <c r="H1019" s="14" t="s">
        <v>1872</v>
      </c>
      <c r="I1019" s="15" t="s">
        <v>10253</v>
      </c>
      <c r="J1019" s="15" t="s">
        <v>5927</v>
      </c>
      <c r="K1019" s="14"/>
      <c r="M1019" s="14"/>
      <c r="N1019" s="14"/>
      <c r="O1019" s="14"/>
      <c r="P1019" s="14"/>
      <c r="Q1019" s="1"/>
      <c r="R1019" s="1"/>
    </row>
    <row r="1020" spans="1:18">
      <c r="A1020" s="15"/>
      <c r="B1020" s="15" t="s">
        <v>4927</v>
      </c>
      <c r="C1020" s="15" t="s">
        <v>6636</v>
      </c>
      <c r="D1020" s="15"/>
      <c r="E1020" s="15" t="s">
        <v>3682</v>
      </c>
      <c r="F1020" s="15" t="s">
        <v>2508</v>
      </c>
      <c r="G1020" s="15" t="s">
        <v>11124</v>
      </c>
      <c r="H1020" s="14" t="s">
        <v>965</v>
      </c>
      <c r="I1020" s="15" t="s">
        <v>10254</v>
      </c>
      <c r="J1020" s="15" t="s">
        <v>5927</v>
      </c>
      <c r="K1020" s="14"/>
      <c r="M1020" s="14"/>
      <c r="N1020" s="14"/>
      <c r="O1020" s="14"/>
      <c r="P1020" s="14"/>
      <c r="Q1020" s="1"/>
      <c r="R1020" s="1"/>
    </row>
    <row r="1021" spans="1:18">
      <c r="A1021" s="15"/>
      <c r="B1021" s="15" t="s">
        <v>7313</v>
      </c>
      <c r="C1021" s="15" t="s">
        <v>2139</v>
      </c>
      <c r="D1021" s="15"/>
      <c r="E1021" s="15" t="s">
        <v>7023</v>
      </c>
      <c r="F1021" s="15" t="s">
        <v>2711</v>
      </c>
      <c r="G1021" s="15"/>
      <c r="H1021" s="14" t="s">
        <v>965</v>
      </c>
      <c r="I1021" s="15" t="s">
        <v>10255</v>
      </c>
      <c r="J1021" s="15" t="s">
        <v>6213</v>
      </c>
      <c r="K1021" s="14"/>
      <c r="M1021" s="14"/>
      <c r="N1021" s="14"/>
      <c r="O1021" s="14"/>
      <c r="P1021" s="14"/>
      <c r="Q1021" s="1"/>
      <c r="R1021" s="1"/>
    </row>
    <row r="1022" spans="1:18">
      <c r="A1022" s="15"/>
      <c r="B1022" s="15" t="s">
        <v>5001</v>
      </c>
      <c r="C1022" s="15" t="s">
        <v>2139</v>
      </c>
      <c r="D1022" s="15"/>
      <c r="E1022" s="15" t="s">
        <v>7023</v>
      </c>
      <c r="F1022" s="15" t="s">
        <v>2711</v>
      </c>
      <c r="G1022" s="15"/>
      <c r="H1022" s="14" t="s">
        <v>1872</v>
      </c>
      <c r="I1022" s="15" t="s">
        <v>10256</v>
      </c>
      <c r="J1022" s="15" t="s">
        <v>6213</v>
      </c>
      <c r="K1022" s="14"/>
      <c r="M1022" s="14"/>
      <c r="N1022" s="14"/>
      <c r="O1022" s="14"/>
      <c r="P1022" s="14"/>
      <c r="Q1022" s="1"/>
      <c r="R1022" s="1"/>
    </row>
    <row r="1023" spans="1:18">
      <c r="A1023" s="15"/>
      <c r="B1023" s="15" t="s">
        <v>5104</v>
      </c>
      <c r="C1023" s="15" t="s">
        <v>6742</v>
      </c>
      <c r="D1023" s="15"/>
      <c r="E1023" s="15" t="s">
        <v>7057</v>
      </c>
      <c r="F1023" s="15" t="s">
        <v>2609</v>
      </c>
      <c r="G1023" s="15"/>
      <c r="H1023" s="14" t="s">
        <v>965</v>
      </c>
      <c r="I1023" s="15" t="s">
        <v>10257</v>
      </c>
      <c r="J1023" s="15" t="s">
        <v>6064</v>
      </c>
      <c r="K1023" s="14"/>
      <c r="M1023" s="14"/>
      <c r="N1023" s="14"/>
      <c r="O1023" s="14"/>
      <c r="P1023" s="14"/>
      <c r="Q1023" s="1"/>
      <c r="R1023" s="1"/>
    </row>
    <row r="1024" spans="1:18">
      <c r="A1024" s="15"/>
      <c r="B1024" s="15" t="s">
        <v>5033</v>
      </c>
      <c r="C1024" s="15" t="s">
        <v>6697</v>
      </c>
      <c r="D1024" s="15"/>
      <c r="E1024" s="15" t="s">
        <v>7036</v>
      </c>
      <c r="F1024" s="15" t="s">
        <v>3451</v>
      </c>
      <c r="G1024" s="15"/>
      <c r="H1024" s="14" t="s">
        <v>965</v>
      </c>
      <c r="I1024" s="15" t="s">
        <v>10258</v>
      </c>
      <c r="J1024" s="15" t="s">
        <v>5833</v>
      </c>
      <c r="K1024" s="14"/>
      <c r="M1024" s="14"/>
      <c r="N1024" s="14"/>
      <c r="O1024" s="14"/>
      <c r="P1024" s="14"/>
      <c r="Q1024" s="1"/>
      <c r="R1024" s="1"/>
    </row>
    <row r="1025" spans="1:18">
      <c r="A1025" s="15"/>
      <c r="B1025" s="15" t="s">
        <v>5362</v>
      </c>
      <c r="C1025" s="15" t="s">
        <v>6846</v>
      </c>
      <c r="D1025" s="15"/>
      <c r="E1025" s="15" t="s">
        <v>7104</v>
      </c>
      <c r="F1025" s="15" t="s">
        <v>3446</v>
      </c>
      <c r="G1025" s="15"/>
      <c r="H1025" s="14" t="s">
        <v>965</v>
      </c>
      <c r="I1025" s="15" t="s">
        <v>10259</v>
      </c>
      <c r="J1025" s="15" t="s">
        <v>5739</v>
      </c>
      <c r="K1025" s="14"/>
      <c r="M1025" s="14"/>
      <c r="N1025" s="14"/>
      <c r="O1025" s="14"/>
      <c r="P1025" s="14"/>
      <c r="Q1025" s="1"/>
      <c r="R1025" s="1"/>
    </row>
    <row r="1026" spans="1:18">
      <c r="A1026" s="15"/>
      <c r="B1026" s="15" t="s">
        <v>5467</v>
      </c>
      <c r="C1026" s="15" t="s">
        <v>6897</v>
      </c>
      <c r="D1026" s="15"/>
      <c r="E1026" s="15"/>
      <c r="F1026" s="15"/>
      <c r="G1026" s="15"/>
      <c r="H1026" s="14" t="s">
        <v>3850</v>
      </c>
      <c r="I1026" s="15" t="s">
        <v>10260</v>
      </c>
      <c r="J1026" s="15"/>
      <c r="K1026" s="14"/>
      <c r="M1026" s="14"/>
      <c r="N1026" s="14"/>
      <c r="O1026" s="14"/>
      <c r="P1026" s="14"/>
      <c r="Q1026" s="1"/>
      <c r="R1026" s="1"/>
    </row>
    <row r="1027" spans="1:18">
      <c r="A1027" s="15"/>
      <c r="B1027" s="15" t="s">
        <v>5468</v>
      </c>
      <c r="C1027" s="15" t="s">
        <v>6898</v>
      </c>
      <c r="D1027" s="15"/>
      <c r="E1027" s="15"/>
      <c r="F1027" s="15"/>
      <c r="G1027" s="15"/>
      <c r="H1027" s="14" t="s">
        <v>3850</v>
      </c>
      <c r="I1027" s="15" t="s">
        <v>10261</v>
      </c>
      <c r="J1027" s="15"/>
      <c r="K1027" s="14"/>
      <c r="M1027" s="14"/>
      <c r="N1027" s="14"/>
      <c r="O1027" s="14"/>
      <c r="P1027" s="14"/>
    </row>
    <row r="1028" spans="1:18">
      <c r="A1028" s="15"/>
      <c r="B1028" s="15" t="s">
        <v>5469</v>
      </c>
      <c r="C1028" s="15" t="s">
        <v>6613</v>
      </c>
      <c r="D1028" s="15"/>
      <c r="E1028" s="15" t="s">
        <v>6982</v>
      </c>
      <c r="F1028" s="15" t="s">
        <v>2242</v>
      </c>
      <c r="G1028" s="15"/>
      <c r="H1028" s="14" t="s">
        <v>3850</v>
      </c>
      <c r="I1028" s="15" t="s">
        <v>10262</v>
      </c>
      <c r="J1028" s="15" t="s">
        <v>5706</v>
      </c>
      <c r="K1028" s="14"/>
      <c r="M1028" s="14"/>
      <c r="N1028" s="14"/>
      <c r="O1028" s="14"/>
      <c r="P1028" s="14"/>
      <c r="Q1028" s="1"/>
      <c r="R1028" s="1"/>
    </row>
    <row r="1029" spans="1:18">
      <c r="A1029" s="15"/>
      <c r="B1029" s="15" t="s">
        <v>4594</v>
      </c>
      <c r="C1029" s="15" t="s">
        <v>6447</v>
      </c>
      <c r="D1029" s="15"/>
      <c r="E1029" s="15" t="s">
        <v>3521</v>
      </c>
      <c r="F1029" s="15" t="s">
        <v>2473</v>
      </c>
      <c r="G1029" s="15" t="s">
        <v>11018</v>
      </c>
      <c r="H1029" s="14" t="s">
        <v>965</v>
      </c>
      <c r="I1029" s="15" t="s">
        <v>10263</v>
      </c>
      <c r="J1029" s="15" t="s">
        <v>5880</v>
      </c>
      <c r="K1029" s="14"/>
      <c r="M1029" s="14"/>
      <c r="N1029" s="14"/>
      <c r="O1029" s="14"/>
      <c r="P1029" s="14"/>
      <c r="Q1029" s="1"/>
      <c r="R1029" s="1"/>
    </row>
    <row r="1030" spans="1:18">
      <c r="A1030" s="15"/>
      <c r="B1030" s="15" t="s">
        <v>4856</v>
      </c>
      <c r="C1030" s="15" t="s">
        <v>6596</v>
      </c>
      <c r="D1030" s="15"/>
      <c r="E1030" s="15" t="s">
        <v>6973</v>
      </c>
      <c r="F1030" s="15" t="s">
        <v>2540</v>
      </c>
      <c r="G1030" s="15"/>
      <c r="H1030" s="14" t="s">
        <v>1872</v>
      </c>
      <c r="I1030" s="15" t="s">
        <v>10264</v>
      </c>
      <c r="J1030" s="15" t="s">
        <v>6079</v>
      </c>
      <c r="K1030" s="14"/>
      <c r="M1030" s="14"/>
      <c r="N1030" s="14"/>
      <c r="O1030" s="14"/>
      <c r="P1030" s="14"/>
      <c r="Q1030" s="1"/>
      <c r="R1030" s="1"/>
    </row>
    <row r="1031" spans="1:18">
      <c r="A1031" s="15"/>
      <c r="B1031" s="15" t="s">
        <v>4863</v>
      </c>
      <c r="C1031" s="15" t="s">
        <v>2141</v>
      </c>
      <c r="D1031" s="15"/>
      <c r="E1031" s="15" t="s">
        <v>3657</v>
      </c>
      <c r="F1031" s="15" t="s">
        <v>2454</v>
      </c>
      <c r="G1031" s="15" t="s">
        <v>10913</v>
      </c>
      <c r="H1031" s="14" t="s">
        <v>965</v>
      </c>
      <c r="I1031" s="15" t="s">
        <v>10265</v>
      </c>
      <c r="J1031" s="15" t="s">
        <v>5894</v>
      </c>
      <c r="K1031" s="14"/>
      <c r="M1031" s="14"/>
      <c r="N1031" s="14"/>
      <c r="O1031" s="14"/>
      <c r="P1031" s="14"/>
      <c r="Q1031" s="1"/>
      <c r="R1031" s="1"/>
    </row>
    <row r="1032" spans="1:18">
      <c r="A1032" s="15"/>
      <c r="B1032" s="15" t="s">
        <v>5061</v>
      </c>
      <c r="C1032" s="15" t="s">
        <v>6717</v>
      </c>
      <c r="D1032" s="15"/>
      <c r="E1032" s="15" t="s">
        <v>3741</v>
      </c>
      <c r="F1032" s="15" t="s">
        <v>2501</v>
      </c>
      <c r="G1032" s="15" t="s">
        <v>11133</v>
      </c>
      <c r="H1032" s="14" t="s">
        <v>965</v>
      </c>
      <c r="I1032" s="15" t="s">
        <v>10266</v>
      </c>
      <c r="J1032" s="15" t="s">
        <v>5917</v>
      </c>
      <c r="K1032" s="14"/>
      <c r="M1032" s="14"/>
      <c r="N1032" s="14"/>
      <c r="O1032" s="14"/>
      <c r="P1032" s="14"/>
      <c r="Q1032" s="1"/>
      <c r="R1032" s="1"/>
    </row>
    <row r="1033" spans="1:18">
      <c r="A1033" s="15"/>
      <c r="B1033" s="15" t="s">
        <v>4908</v>
      </c>
      <c r="C1033" s="15" t="s">
        <v>2142</v>
      </c>
      <c r="D1033" s="15"/>
      <c r="E1033" s="15" t="s">
        <v>6309</v>
      </c>
      <c r="F1033" s="15"/>
      <c r="G1033" s="15"/>
      <c r="H1033" s="14" t="s">
        <v>965</v>
      </c>
      <c r="I1033" s="15" t="s">
        <v>10267</v>
      </c>
      <c r="J1033" s="15" t="s">
        <v>6063</v>
      </c>
      <c r="K1033" s="14"/>
      <c r="M1033" s="14"/>
      <c r="N1033" s="14"/>
      <c r="O1033" s="14"/>
      <c r="P1033" s="14"/>
      <c r="Q1033" s="1"/>
      <c r="R1033" s="1"/>
    </row>
    <row r="1034" spans="1:18">
      <c r="A1034" s="15"/>
      <c r="B1034" s="15" t="s">
        <v>5065</v>
      </c>
      <c r="C1034" s="15" t="s">
        <v>6720</v>
      </c>
      <c r="D1034" s="15"/>
      <c r="E1034" s="15" t="s">
        <v>7043</v>
      </c>
      <c r="F1034" s="15" t="s">
        <v>2603</v>
      </c>
      <c r="G1034" s="15"/>
      <c r="H1034" s="14" t="s">
        <v>965</v>
      </c>
      <c r="I1034" s="15" t="s">
        <v>10268</v>
      </c>
      <c r="J1034" s="15" t="s">
        <v>6057</v>
      </c>
      <c r="K1034" s="14"/>
      <c r="M1034" s="14"/>
      <c r="N1034" s="14"/>
      <c r="O1034" s="14"/>
      <c r="P1034" s="14"/>
      <c r="Q1034" s="1"/>
      <c r="R1034" s="1"/>
    </row>
    <row r="1035" spans="1:18">
      <c r="A1035" s="15"/>
      <c r="B1035" s="15" t="s">
        <v>5101</v>
      </c>
      <c r="C1035" s="15" t="s">
        <v>6740</v>
      </c>
      <c r="D1035" s="15"/>
      <c r="E1035" s="15" t="s">
        <v>3757</v>
      </c>
      <c r="F1035" s="15" t="s">
        <v>2626</v>
      </c>
      <c r="G1035" s="15" t="s">
        <v>11114</v>
      </c>
      <c r="H1035" s="14" t="s">
        <v>965</v>
      </c>
      <c r="I1035" s="15" t="s">
        <v>10269</v>
      </c>
      <c r="J1035" s="15" t="s">
        <v>6098</v>
      </c>
      <c r="K1035" s="14"/>
      <c r="M1035" s="14"/>
      <c r="N1035" s="14"/>
      <c r="O1035" s="14"/>
      <c r="P1035" s="14"/>
      <c r="Q1035" s="1"/>
      <c r="R1035" s="1"/>
    </row>
    <row r="1036" spans="1:18">
      <c r="A1036" s="15"/>
      <c r="B1036" s="15" t="s">
        <v>8307</v>
      </c>
      <c r="C1036" s="15" t="s">
        <v>6538</v>
      </c>
      <c r="D1036" s="15"/>
      <c r="E1036" s="15" t="s">
        <v>3601</v>
      </c>
      <c r="F1036" s="15" t="s">
        <v>2300</v>
      </c>
      <c r="G1036" s="15" t="s">
        <v>11059</v>
      </c>
      <c r="H1036" s="14" t="s">
        <v>3850</v>
      </c>
      <c r="I1036" s="15" t="s">
        <v>10270</v>
      </c>
      <c r="J1036" s="15" t="s">
        <v>5668</v>
      </c>
      <c r="K1036" s="14"/>
      <c r="M1036" s="14"/>
      <c r="N1036" s="14"/>
      <c r="O1036" s="14"/>
      <c r="P1036" s="14"/>
      <c r="Q1036" s="1"/>
      <c r="R1036" s="1"/>
    </row>
    <row r="1037" spans="1:18">
      <c r="A1037" s="15"/>
      <c r="B1037" s="15" t="s">
        <v>8308</v>
      </c>
      <c r="C1037" s="15" t="s">
        <v>6565</v>
      </c>
      <c r="D1037" s="15"/>
      <c r="E1037" s="15" t="s">
        <v>3620</v>
      </c>
      <c r="F1037" s="15" t="s">
        <v>2341</v>
      </c>
      <c r="G1037" s="15" t="s">
        <v>11058</v>
      </c>
      <c r="H1037" s="14" t="s">
        <v>3850</v>
      </c>
      <c r="I1037" s="15" t="s">
        <v>10271</v>
      </c>
      <c r="J1037" s="15" t="s">
        <v>5715</v>
      </c>
      <c r="K1037" s="14"/>
      <c r="M1037" s="14"/>
      <c r="N1037" s="14"/>
      <c r="O1037" s="14"/>
      <c r="P1037" s="14"/>
      <c r="Q1037" s="1"/>
      <c r="R1037" s="1"/>
    </row>
    <row r="1038" spans="1:18">
      <c r="A1038" s="15"/>
      <c r="B1038" s="15" t="s">
        <v>10725</v>
      </c>
      <c r="C1038" s="15" t="s">
        <v>10726</v>
      </c>
      <c r="D1038" s="15"/>
      <c r="E1038" s="15"/>
      <c r="F1038" s="15"/>
      <c r="G1038" s="15"/>
      <c r="H1038" s="14" t="s">
        <v>3850</v>
      </c>
      <c r="I1038" s="15" t="s">
        <v>10272</v>
      </c>
      <c r="J1038" s="15"/>
      <c r="K1038" s="14"/>
      <c r="M1038" s="14"/>
      <c r="N1038" s="14"/>
      <c r="O1038" s="14"/>
      <c r="P1038" s="14"/>
      <c r="Q1038" s="1"/>
      <c r="R1038" s="1"/>
    </row>
    <row r="1039" spans="1:18">
      <c r="A1039" s="15"/>
      <c r="B1039" s="15" t="s">
        <v>10727</v>
      </c>
      <c r="C1039" s="15" t="s">
        <v>10728</v>
      </c>
      <c r="D1039" s="15"/>
      <c r="E1039" s="15"/>
      <c r="F1039" s="15"/>
      <c r="G1039" s="15"/>
      <c r="H1039" s="14" t="s">
        <v>3850</v>
      </c>
      <c r="I1039" s="15" t="s">
        <v>10273</v>
      </c>
      <c r="J1039" s="15"/>
      <c r="K1039" s="14"/>
      <c r="M1039" s="14"/>
      <c r="N1039" s="14"/>
      <c r="O1039" s="14"/>
      <c r="P1039" s="14"/>
      <c r="Q1039" s="1"/>
      <c r="R1039" s="1"/>
    </row>
    <row r="1040" spans="1:18">
      <c r="A1040" s="15"/>
      <c r="B1040" s="15" t="s">
        <v>10729</v>
      </c>
      <c r="C1040" s="15" t="s">
        <v>10730</v>
      </c>
      <c r="D1040" s="15"/>
      <c r="E1040" s="15"/>
      <c r="F1040" s="15"/>
      <c r="G1040" s="15"/>
      <c r="H1040" s="14" t="s">
        <v>3850</v>
      </c>
      <c r="I1040" s="15" t="s">
        <v>10274</v>
      </c>
      <c r="J1040" s="15"/>
      <c r="K1040" s="14"/>
      <c r="M1040" s="14"/>
      <c r="N1040" s="14"/>
      <c r="O1040" s="14"/>
      <c r="P1040" s="14"/>
      <c r="Q1040" s="1"/>
      <c r="R1040" s="1"/>
    </row>
    <row r="1041" spans="1:18">
      <c r="A1041" s="15"/>
      <c r="B1041" s="15" t="s">
        <v>10731</v>
      </c>
      <c r="C1041" s="15" t="s">
        <v>10732</v>
      </c>
      <c r="D1041" s="15"/>
      <c r="E1041" s="15"/>
      <c r="F1041" s="15"/>
      <c r="G1041" s="15"/>
      <c r="H1041" s="14" t="s">
        <v>3850</v>
      </c>
      <c r="I1041" s="15" t="s">
        <v>10275</v>
      </c>
      <c r="J1041" s="15"/>
      <c r="K1041" s="14"/>
      <c r="M1041" s="14"/>
      <c r="N1041" s="14"/>
      <c r="O1041" s="14"/>
      <c r="P1041" s="14"/>
      <c r="Q1041" s="1"/>
      <c r="R1041" s="1"/>
    </row>
    <row r="1042" spans="1:18">
      <c r="A1042" s="15"/>
      <c r="B1042" s="15" t="s">
        <v>4526</v>
      </c>
      <c r="C1042" s="15" t="s">
        <v>6419</v>
      </c>
      <c r="D1042" s="15"/>
      <c r="E1042" s="15" t="s">
        <v>6293</v>
      </c>
      <c r="F1042" s="15" t="s">
        <v>5883</v>
      </c>
      <c r="G1042" s="15"/>
      <c r="H1042" s="14" t="s">
        <v>3850</v>
      </c>
      <c r="I1042" s="15" t="s">
        <v>10276</v>
      </c>
      <c r="J1042" s="15" t="s">
        <v>5882</v>
      </c>
      <c r="K1042" s="14"/>
      <c r="M1042" s="14"/>
      <c r="N1042" s="14"/>
      <c r="O1042" s="14"/>
      <c r="P1042" s="14"/>
      <c r="Q1042" s="1"/>
      <c r="R1042" s="1"/>
    </row>
    <row r="1043" spans="1:18">
      <c r="A1043" s="15"/>
      <c r="B1043" s="15" t="s">
        <v>4558</v>
      </c>
      <c r="C1043" s="15" t="s">
        <v>6437</v>
      </c>
      <c r="D1043" s="15"/>
      <c r="E1043" s="15" t="s">
        <v>6300</v>
      </c>
      <c r="F1043" s="15" t="s">
        <v>2409</v>
      </c>
      <c r="G1043" s="15"/>
      <c r="H1043" s="14" t="s">
        <v>965</v>
      </c>
      <c r="I1043" s="15" t="s">
        <v>10277</v>
      </c>
      <c r="J1043" s="15" t="s">
        <v>5806</v>
      </c>
      <c r="K1043" s="14"/>
      <c r="M1043" s="14"/>
      <c r="N1043" s="14"/>
      <c r="O1043" s="14"/>
      <c r="P1043" s="14"/>
      <c r="Q1043" s="1"/>
      <c r="R1043" s="1"/>
    </row>
    <row r="1044" spans="1:18">
      <c r="A1044" s="15"/>
      <c r="B1044" s="15" t="s">
        <v>4559</v>
      </c>
      <c r="C1044" s="15" t="s">
        <v>2148</v>
      </c>
      <c r="D1044" s="15"/>
      <c r="E1044" s="15" t="s">
        <v>3506</v>
      </c>
      <c r="F1044" s="15" t="s">
        <v>2477</v>
      </c>
      <c r="G1044" s="15" t="s">
        <v>11137</v>
      </c>
      <c r="H1044" s="14" t="s">
        <v>965</v>
      </c>
      <c r="I1044" s="15" t="s">
        <v>10278</v>
      </c>
      <c r="J1044" s="15" t="s">
        <v>5887</v>
      </c>
      <c r="K1044" s="14"/>
      <c r="M1044" s="14"/>
      <c r="N1044" s="14"/>
      <c r="O1044" s="14"/>
      <c r="P1044" s="14"/>
      <c r="Q1044" s="1"/>
      <c r="R1044" s="1"/>
    </row>
    <row r="1045" spans="1:18">
      <c r="A1045" s="15"/>
      <c r="B1045" s="15" t="s">
        <v>4564</v>
      </c>
      <c r="C1045" s="15" t="s">
        <v>2149</v>
      </c>
      <c r="D1045" s="15"/>
      <c r="E1045" s="15" t="s">
        <v>3510</v>
      </c>
      <c r="F1045" s="15" t="s">
        <v>2489</v>
      </c>
      <c r="G1045" s="15" t="s">
        <v>11068</v>
      </c>
      <c r="H1045" s="14" t="s">
        <v>965</v>
      </c>
      <c r="I1045" s="15" t="s">
        <v>10279</v>
      </c>
      <c r="J1045" s="15" t="s">
        <v>5902</v>
      </c>
      <c r="K1045" s="14"/>
      <c r="M1045" s="14"/>
      <c r="N1045" s="14"/>
      <c r="O1045" s="14"/>
      <c r="P1045" s="14"/>
      <c r="Q1045" s="1"/>
      <c r="R1045" s="1"/>
    </row>
    <row r="1046" spans="1:18">
      <c r="A1046" s="15"/>
      <c r="B1046" s="15" t="s">
        <v>5089</v>
      </c>
      <c r="C1046" s="15" t="s">
        <v>2152</v>
      </c>
      <c r="D1046" s="15"/>
      <c r="E1046" s="15" t="s">
        <v>3749</v>
      </c>
      <c r="F1046" s="15" t="s">
        <v>2492</v>
      </c>
      <c r="G1046" s="15" t="s">
        <v>11171</v>
      </c>
      <c r="H1046" s="14" t="s">
        <v>965</v>
      </c>
      <c r="I1046" s="15" t="s">
        <v>10280</v>
      </c>
      <c r="J1046" s="15" t="s">
        <v>5904</v>
      </c>
      <c r="K1046" s="14"/>
      <c r="M1046" s="14"/>
      <c r="N1046" s="14"/>
      <c r="O1046" s="14"/>
      <c r="P1046" s="14"/>
      <c r="Q1046" s="1"/>
      <c r="R1046" s="1"/>
    </row>
    <row r="1047" spans="1:18">
      <c r="A1047" s="15"/>
      <c r="B1047" s="15" t="s">
        <v>5094</v>
      </c>
      <c r="C1047" s="15" t="s">
        <v>2153</v>
      </c>
      <c r="D1047" s="15"/>
      <c r="E1047" s="15" t="s">
        <v>3751</v>
      </c>
      <c r="F1047" s="15" t="s">
        <v>2592</v>
      </c>
      <c r="G1047" s="15" t="s">
        <v>11002</v>
      </c>
      <c r="H1047" s="14" t="s">
        <v>965</v>
      </c>
      <c r="I1047" s="15" t="s">
        <v>10281</v>
      </c>
      <c r="J1047" s="15" t="s">
        <v>6043</v>
      </c>
      <c r="K1047" s="14"/>
      <c r="M1047" s="14"/>
      <c r="N1047" s="14"/>
      <c r="O1047" s="14"/>
      <c r="P1047" s="14"/>
      <c r="Q1047" s="1"/>
      <c r="R1047" s="1"/>
    </row>
    <row r="1048" spans="1:18">
      <c r="A1048" s="15"/>
      <c r="B1048" s="15" t="s">
        <v>5096</v>
      </c>
      <c r="C1048" s="15" t="s">
        <v>2154</v>
      </c>
      <c r="D1048" s="15"/>
      <c r="E1048" s="15" t="s">
        <v>3753</v>
      </c>
      <c r="F1048" s="15" t="s">
        <v>2494</v>
      </c>
      <c r="G1048" s="15" t="s">
        <v>11140</v>
      </c>
      <c r="H1048" s="14" t="s">
        <v>965</v>
      </c>
      <c r="I1048" s="15" t="s">
        <v>10282</v>
      </c>
      <c r="J1048" s="15" t="s">
        <v>5908</v>
      </c>
      <c r="K1048" s="14"/>
      <c r="M1048" s="14"/>
      <c r="N1048" s="14"/>
      <c r="O1048" s="14"/>
      <c r="P1048" s="14"/>
      <c r="Q1048" s="1"/>
      <c r="R1048" s="1"/>
    </row>
    <row r="1049" spans="1:18">
      <c r="A1049" s="15"/>
      <c r="B1049" s="15" t="s">
        <v>5097</v>
      </c>
      <c r="C1049" s="15" t="s">
        <v>2154</v>
      </c>
      <c r="D1049" s="15"/>
      <c r="E1049" s="15" t="s">
        <v>3753</v>
      </c>
      <c r="F1049" s="15" t="s">
        <v>2494</v>
      </c>
      <c r="G1049" s="15" t="s">
        <v>11140</v>
      </c>
      <c r="H1049" s="14" t="s">
        <v>1872</v>
      </c>
      <c r="I1049" s="15" t="s">
        <v>10283</v>
      </c>
      <c r="J1049" s="15" t="s">
        <v>5908</v>
      </c>
      <c r="K1049" s="14"/>
      <c r="M1049" s="14"/>
      <c r="N1049" s="14"/>
      <c r="O1049" s="14"/>
      <c r="P1049" s="14"/>
      <c r="Q1049" s="1"/>
      <c r="R1049" s="1"/>
    </row>
    <row r="1050" spans="1:18">
      <c r="A1050" s="15"/>
      <c r="B1050" s="15" t="s">
        <v>4644</v>
      </c>
      <c r="C1050" s="15" t="s">
        <v>6476</v>
      </c>
      <c r="D1050" s="15"/>
      <c r="E1050" s="15" t="s">
        <v>3547</v>
      </c>
      <c r="F1050" s="15" t="s">
        <v>2554</v>
      </c>
      <c r="G1050" s="15" t="s">
        <v>11139</v>
      </c>
      <c r="H1050" s="14" t="s">
        <v>1872</v>
      </c>
      <c r="I1050" s="15" t="s">
        <v>10284</v>
      </c>
      <c r="J1050" s="15" t="s">
        <v>5996</v>
      </c>
      <c r="K1050" s="14"/>
      <c r="M1050" s="14"/>
      <c r="N1050" s="14"/>
      <c r="O1050" s="14"/>
      <c r="P1050" s="14"/>
      <c r="Q1050" s="1"/>
      <c r="R1050" s="1"/>
    </row>
    <row r="1051" spans="1:18">
      <c r="A1051" s="15"/>
      <c r="B1051" s="15" t="s">
        <v>4645</v>
      </c>
      <c r="C1051" s="15" t="s">
        <v>6477</v>
      </c>
      <c r="D1051" s="15"/>
      <c r="E1051" s="15" t="s">
        <v>6922</v>
      </c>
      <c r="F1051" s="15" t="s">
        <v>2237</v>
      </c>
      <c r="G1051" s="15"/>
      <c r="H1051" s="14" t="s">
        <v>1872</v>
      </c>
      <c r="I1051" s="15" t="s">
        <v>10285</v>
      </c>
      <c r="J1051" s="15" t="s">
        <v>6250</v>
      </c>
      <c r="K1051" s="14"/>
      <c r="M1051" s="14"/>
      <c r="N1051" s="14"/>
      <c r="O1051" s="14"/>
      <c r="P1051" s="14"/>
      <c r="Q1051" s="1"/>
      <c r="R1051" s="1"/>
    </row>
    <row r="1052" spans="1:18">
      <c r="A1052" s="15"/>
      <c r="B1052" s="15" t="s">
        <v>4646</v>
      </c>
      <c r="C1052" s="15" t="s">
        <v>6478</v>
      </c>
      <c r="D1052" s="15"/>
      <c r="E1052" s="15" t="s">
        <v>6302</v>
      </c>
      <c r="F1052" s="15" t="s">
        <v>2243</v>
      </c>
      <c r="G1052" s="15"/>
      <c r="H1052" s="14" t="s">
        <v>1872</v>
      </c>
      <c r="I1052" s="15" t="s">
        <v>10286</v>
      </c>
      <c r="J1052" s="15" t="s">
        <v>5613</v>
      </c>
      <c r="K1052" s="14"/>
      <c r="M1052" s="14"/>
      <c r="N1052" s="14"/>
      <c r="O1052" s="14"/>
      <c r="P1052" s="14"/>
      <c r="Q1052" s="1"/>
      <c r="R1052" s="1"/>
    </row>
    <row r="1053" spans="1:18">
      <c r="A1053" s="15"/>
      <c r="B1053" s="15" t="s">
        <v>5052</v>
      </c>
      <c r="C1053" s="15" t="s">
        <v>2151</v>
      </c>
      <c r="D1053" s="15"/>
      <c r="E1053" s="15" t="s">
        <v>3737</v>
      </c>
      <c r="F1053" s="15" t="s">
        <v>2707</v>
      </c>
      <c r="G1053" s="15" t="s">
        <v>11151</v>
      </c>
      <c r="H1053" s="14" t="s">
        <v>965</v>
      </c>
      <c r="I1053" s="15" t="s">
        <v>10287</v>
      </c>
      <c r="J1053" s="15" t="s">
        <v>6208</v>
      </c>
      <c r="K1053" s="14"/>
      <c r="M1053" s="14"/>
      <c r="N1053" s="14"/>
      <c r="O1053" s="14"/>
      <c r="P1053" s="14"/>
      <c r="Q1053" s="1"/>
      <c r="R1053" s="1"/>
    </row>
    <row r="1054" spans="1:18">
      <c r="A1054" s="15"/>
      <c r="B1054" s="15" t="s">
        <v>5053</v>
      </c>
      <c r="C1054" s="15" t="s">
        <v>2150</v>
      </c>
      <c r="D1054" s="15"/>
      <c r="E1054" s="15" t="s">
        <v>3736</v>
      </c>
      <c r="F1054" s="15" t="s">
        <v>2464</v>
      </c>
      <c r="G1054" s="15" t="s">
        <v>11150</v>
      </c>
      <c r="H1054" s="14" t="s">
        <v>965</v>
      </c>
      <c r="I1054" s="15" t="s">
        <v>10288</v>
      </c>
      <c r="J1054" s="15" t="s">
        <v>5869</v>
      </c>
      <c r="K1054" s="14"/>
      <c r="M1054" s="14"/>
      <c r="N1054" s="14"/>
      <c r="O1054" s="14"/>
      <c r="P1054" s="14"/>
      <c r="Q1054" s="1"/>
      <c r="R1054" s="1"/>
    </row>
    <row r="1055" spans="1:18">
      <c r="A1055" s="15"/>
      <c r="B1055" s="15" t="s">
        <v>5093</v>
      </c>
      <c r="C1055" s="15" t="s">
        <v>6735</v>
      </c>
      <c r="D1055" s="15"/>
      <c r="E1055" s="15" t="s">
        <v>7054</v>
      </c>
      <c r="F1055" s="15" t="s">
        <v>2560</v>
      </c>
      <c r="G1055" s="15"/>
      <c r="H1055" s="14" t="s">
        <v>965</v>
      </c>
      <c r="I1055" s="15" t="s">
        <v>10289</v>
      </c>
      <c r="J1055" s="15" t="s">
        <v>6005</v>
      </c>
      <c r="K1055" s="14"/>
      <c r="M1055" s="14"/>
      <c r="N1055" s="14"/>
      <c r="O1055" s="14"/>
      <c r="P1055" s="14"/>
      <c r="Q1055" s="1"/>
      <c r="R1055" s="1"/>
    </row>
    <row r="1056" spans="1:18">
      <c r="A1056" s="15"/>
      <c r="B1056" s="15" t="s">
        <v>5336</v>
      </c>
      <c r="C1056" s="15" t="s">
        <v>2155</v>
      </c>
      <c r="D1056" s="15"/>
      <c r="E1056" s="15" t="s">
        <v>7094</v>
      </c>
      <c r="F1056" s="15" t="s">
        <v>2492</v>
      </c>
      <c r="G1056" s="15"/>
      <c r="H1056" s="14" t="s">
        <v>965</v>
      </c>
      <c r="I1056" s="15" t="s">
        <v>10290</v>
      </c>
      <c r="J1056" s="15" t="s">
        <v>6206</v>
      </c>
      <c r="K1056" s="14"/>
      <c r="M1056" s="14"/>
      <c r="N1056" s="14"/>
      <c r="O1056" s="14"/>
      <c r="P1056" s="14"/>
      <c r="Q1056" s="1"/>
      <c r="R1056" s="1"/>
    </row>
    <row r="1057" spans="1:18">
      <c r="A1057" s="15"/>
      <c r="B1057" s="15" t="s">
        <v>5337</v>
      </c>
      <c r="C1057" s="15" t="s">
        <v>2156</v>
      </c>
      <c r="D1057" s="15"/>
      <c r="E1057" s="15" t="s">
        <v>7095</v>
      </c>
      <c r="F1057" s="15" t="s">
        <v>2592</v>
      </c>
      <c r="G1057" s="15"/>
      <c r="H1057" s="14" t="s">
        <v>965</v>
      </c>
      <c r="I1057" s="15" t="s">
        <v>10291</v>
      </c>
      <c r="J1057" s="15" t="s">
        <v>6207</v>
      </c>
      <c r="K1057" s="14"/>
      <c r="M1057" s="14"/>
      <c r="N1057" s="14"/>
      <c r="O1057" s="14"/>
      <c r="P1057" s="14"/>
      <c r="Q1057" s="1"/>
      <c r="R1057" s="1"/>
    </row>
    <row r="1058" spans="1:18">
      <c r="A1058" s="15"/>
      <c r="B1058" s="15" t="s">
        <v>4601</v>
      </c>
      <c r="C1058" s="15" t="s">
        <v>2191</v>
      </c>
      <c r="D1058" s="15"/>
      <c r="E1058" s="15" t="s">
        <v>3528</v>
      </c>
      <c r="F1058" s="15" t="s">
        <v>2264</v>
      </c>
      <c r="G1058" s="15" t="s">
        <v>11050</v>
      </c>
      <c r="H1058" s="14" t="s">
        <v>965</v>
      </c>
      <c r="I1058" s="15" t="s">
        <v>10292</v>
      </c>
      <c r="J1058" s="15" t="s">
        <v>5634</v>
      </c>
      <c r="K1058" s="14"/>
      <c r="M1058" s="14"/>
      <c r="N1058" s="14"/>
      <c r="O1058" s="14"/>
      <c r="P1058" s="14"/>
      <c r="Q1058" s="1"/>
      <c r="R1058" s="1"/>
    </row>
    <row r="1059" spans="1:18">
      <c r="A1059" s="15"/>
      <c r="B1059" s="15" t="s">
        <v>5361</v>
      </c>
      <c r="C1059" s="15" t="s">
        <v>6845</v>
      </c>
      <c r="D1059" s="15"/>
      <c r="E1059" s="15" t="s">
        <v>6383</v>
      </c>
      <c r="F1059" s="15" t="s">
        <v>3466</v>
      </c>
      <c r="G1059" s="15"/>
      <c r="H1059" s="14" t="s">
        <v>965</v>
      </c>
      <c r="I1059" s="15" t="s">
        <v>10293</v>
      </c>
      <c r="J1059" s="15" t="s">
        <v>5981</v>
      </c>
      <c r="K1059" s="14"/>
      <c r="M1059" s="14"/>
      <c r="N1059" s="14"/>
      <c r="O1059" s="14"/>
      <c r="P1059" s="14"/>
      <c r="Q1059" s="1"/>
      <c r="R1059" s="1"/>
    </row>
    <row r="1060" spans="1:18">
      <c r="A1060" s="15"/>
      <c r="B1060" s="15" t="s">
        <v>5416</v>
      </c>
      <c r="C1060" s="15" t="s">
        <v>2157</v>
      </c>
      <c r="D1060" s="15"/>
      <c r="E1060" s="15" t="s">
        <v>3839</v>
      </c>
      <c r="F1060" s="15" t="s">
        <v>2731</v>
      </c>
      <c r="G1060" s="15"/>
      <c r="H1060" s="14" t="s">
        <v>1872</v>
      </c>
      <c r="I1060" s="15" t="s">
        <v>10294</v>
      </c>
      <c r="J1060" s="15" t="s">
        <v>6258</v>
      </c>
      <c r="K1060" s="14"/>
      <c r="M1060" s="14"/>
      <c r="N1060" s="14"/>
      <c r="O1060" s="14"/>
      <c r="P1060" s="14"/>
      <c r="Q1060" s="1"/>
      <c r="R1060" s="1"/>
    </row>
    <row r="1061" spans="1:18">
      <c r="A1061" s="15"/>
      <c r="B1061" s="15" t="s">
        <v>5417</v>
      </c>
      <c r="C1061" s="15" t="s">
        <v>2158</v>
      </c>
      <c r="D1061" s="15"/>
      <c r="E1061" s="15" t="s">
        <v>6387</v>
      </c>
      <c r="F1061" s="15" t="s">
        <v>2730</v>
      </c>
      <c r="G1061" s="15"/>
      <c r="H1061" s="14" t="s">
        <v>1872</v>
      </c>
      <c r="I1061" s="15" t="s">
        <v>10295</v>
      </c>
      <c r="J1061" s="15" t="s">
        <v>6257</v>
      </c>
      <c r="K1061" s="14"/>
      <c r="M1061" s="14"/>
      <c r="N1061" s="14"/>
      <c r="O1061" s="14"/>
      <c r="P1061" s="14"/>
      <c r="Q1061" s="1"/>
      <c r="R1061" s="1"/>
    </row>
    <row r="1062" spans="1:18">
      <c r="A1062" s="15"/>
      <c r="B1062" s="15" t="s">
        <v>8301</v>
      </c>
      <c r="C1062" s="15" t="s">
        <v>8302</v>
      </c>
      <c r="D1062" s="15"/>
      <c r="E1062" s="15" t="s">
        <v>8382</v>
      </c>
      <c r="F1062" s="15" t="s">
        <v>2520</v>
      </c>
      <c r="G1062" s="15" t="s">
        <v>11111</v>
      </c>
      <c r="H1062" s="14" t="s">
        <v>1872</v>
      </c>
      <c r="I1062" s="15" t="s">
        <v>10296</v>
      </c>
      <c r="J1062" s="15" t="s">
        <v>8369</v>
      </c>
      <c r="K1062" s="14"/>
      <c r="M1062" s="14"/>
      <c r="N1062" s="14"/>
      <c r="O1062" s="14"/>
      <c r="P1062" s="14"/>
      <c r="Q1062" s="1"/>
      <c r="R1062" s="1"/>
    </row>
    <row r="1063" spans="1:18">
      <c r="A1063" s="15"/>
      <c r="B1063" s="15" t="s">
        <v>8305</v>
      </c>
      <c r="C1063" s="15" t="s">
        <v>8306</v>
      </c>
      <c r="D1063" s="15"/>
      <c r="E1063" s="15" t="s">
        <v>8385</v>
      </c>
      <c r="F1063" s="15" t="s">
        <v>2520</v>
      </c>
      <c r="G1063" s="15"/>
      <c r="H1063" s="14" t="s">
        <v>1872</v>
      </c>
      <c r="I1063" s="15" t="s">
        <v>10297</v>
      </c>
      <c r="J1063" s="15" t="s">
        <v>8361</v>
      </c>
      <c r="K1063" s="14"/>
      <c r="M1063" s="14"/>
      <c r="N1063" s="14"/>
      <c r="O1063" s="14"/>
      <c r="P1063" s="14"/>
      <c r="Q1063" s="1"/>
      <c r="R1063" s="1"/>
    </row>
    <row r="1064" spans="1:18">
      <c r="A1064" s="15"/>
      <c r="B1064" s="15" t="s">
        <v>8325</v>
      </c>
      <c r="C1064" s="15" t="s">
        <v>8326</v>
      </c>
      <c r="D1064" s="15"/>
      <c r="E1064" s="15" t="s">
        <v>8380</v>
      </c>
      <c r="F1064" s="15" t="s">
        <v>2616</v>
      </c>
      <c r="G1064" s="15" t="s">
        <v>10894</v>
      </c>
      <c r="H1064" s="14" t="s">
        <v>1872</v>
      </c>
      <c r="I1064" s="15" t="s">
        <v>10298</v>
      </c>
      <c r="J1064" s="15" t="s">
        <v>8368</v>
      </c>
      <c r="K1064" s="14"/>
      <c r="M1064" s="14"/>
      <c r="N1064" s="14"/>
      <c r="O1064" s="14"/>
      <c r="P1064" s="14"/>
      <c r="Q1064" s="1"/>
      <c r="R1064" s="1"/>
    </row>
    <row r="1065" spans="1:18">
      <c r="A1065" s="15"/>
      <c r="B1065" s="15" t="s">
        <v>4680</v>
      </c>
      <c r="C1065" s="15" t="s">
        <v>2192</v>
      </c>
      <c r="D1065" s="15"/>
      <c r="E1065" s="15" t="s">
        <v>3559</v>
      </c>
      <c r="F1065" s="15" t="s">
        <v>2531</v>
      </c>
      <c r="G1065" s="15" t="s">
        <v>10907</v>
      </c>
      <c r="H1065" s="14" t="s">
        <v>965</v>
      </c>
      <c r="I1065" s="15" t="s">
        <v>10299</v>
      </c>
      <c r="J1065" s="15" t="s">
        <v>5951</v>
      </c>
      <c r="K1065" s="14"/>
      <c r="M1065" s="14"/>
      <c r="N1065" s="14"/>
      <c r="O1065" s="14"/>
      <c r="P1065" s="14"/>
      <c r="Q1065" s="1"/>
      <c r="R1065" s="1"/>
    </row>
    <row r="1066" spans="1:18">
      <c r="A1066" s="15"/>
      <c r="B1066" s="15" t="s">
        <v>5118</v>
      </c>
      <c r="C1066" s="15" t="s">
        <v>6753</v>
      </c>
      <c r="D1066" s="15"/>
      <c r="E1066" s="15" t="s">
        <v>3766</v>
      </c>
      <c r="F1066" s="15" t="s">
        <v>2524</v>
      </c>
      <c r="G1066" s="15" t="s">
        <v>10965</v>
      </c>
      <c r="H1066" s="14" t="s">
        <v>965</v>
      </c>
      <c r="I1066" s="15" t="s">
        <v>10300</v>
      </c>
      <c r="J1066" s="15" t="s">
        <v>5946</v>
      </c>
      <c r="K1066" s="14"/>
      <c r="M1066" s="14"/>
      <c r="N1066" s="14"/>
      <c r="O1066" s="14"/>
      <c r="P1066" s="14"/>
      <c r="Q1066" s="1"/>
      <c r="R1066" s="1"/>
    </row>
    <row r="1067" spans="1:18">
      <c r="A1067" s="15"/>
      <c r="B1067" s="15" t="s">
        <v>5117</v>
      </c>
      <c r="C1067" s="15" t="s">
        <v>6752</v>
      </c>
      <c r="D1067" s="15"/>
      <c r="E1067" s="15" t="s">
        <v>3765</v>
      </c>
      <c r="F1067" s="15" t="s">
        <v>2632</v>
      </c>
      <c r="G1067" s="15" t="s">
        <v>10964</v>
      </c>
      <c r="H1067" s="14" t="s">
        <v>965</v>
      </c>
      <c r="I1067" s="15" t="s">
        <v>10301</v>
      </c>
      <c r="J1067" s="15" t="s">
        <v>6106</v>
      </c>
      <c r="K1067" s="14"/>
      <c r="M1067" s="14"/>
      <c r="N1067" s="14"/>
      <c r="O1067" s="14"/>
      <c r="P1067" s="14"/>
      <c r="Q1067" s="1"/>
      <c r="R1067" s="1"/>
    </row>
    <row r="1068" spans="1:18">
      <c r="A1068" s="15"/>
      <c r="B1068" s="15" t="s">
        <v>4562</v>
      </c>
      <c r="C1068" s="15" t="s">
        <v>6439</v>
      </c>
      <c r="D1068" s="15"/>
      <c r="E1068" s="15" t="s">
        <v>3509</v>
      </c>
      <c r="F1068" s="15" t="s">
        <v>2646</v>
      </c>
      <c r="G1068" s="15" t="s">
        <v>10966</v>
      </c>
      <c r="H1068" s="14" t="s">
        <v>965</v>
      </c>
      <c r="I1068" s="15" t="s">
        <v>10302</v>
      </c>
      <c r="J1068" s="15" t="s">
        <v>6127</v>
      </c>
      <c r="K1068" s="14"/>
      <c r="M1068" s="14"/>
      <c r="N1068" s="14"/>
      <c r="O1068" s="14"/>
      <c r="P1068" s="14"/>
      <c r="Q1068" s="1"/>
      <c r="R1068" s="1"/>
    </row>
    <row r="1069" spans="1:18">
      <c r="A1069" s="15"/>
      <c r="B1069" s="15" t="s">
        <v>5268</v>
      </c>
      <c r="C1069" s="15" t="s">
        <v>6801</v>
      </c>
      <c r="D1069" s="15"/>
      <c r="E1069" s="15" t="s">
        <v>3810</v>
      </c>
      <c r="F1069" s="15" t="s">
        <v>2727</v>
      </c>
      <c r="G1069" s="15" t="s">
        <v>10917</v>
      </c>
      <c r="H1069" s="14" t="s">
        <v>965</v>
      </c>
      <c r="I1069" s="15" t="s">
        <v>10303</v>
      </c>
      <c r="J1069" s="15" t="s">
        <v>6253</v>
      </c>
      <c r="K1069" s="14"/>
      <c r="M1069" s="14"/>
      <c r="N1069" s="14"/>
      <c r="O1069" s="14"/>
      <c r="P1069" s="14"/>
      <c r="Q1069" s="1"/>
      <c r="R1069" s="1"/>
    </row>
    <row r="1070" spans="1:18">
      <c r="A1070" s="15"/>
      <c r="B1070" s="15" t="s">
        <v>4560</v>
      </c>
      <c r="C1070" s="15" t="s">
        <v>2190</v>
      </c>
      <c r="D1070" s="15"/>
      <c r="E1070" s="15" t="s">
        <v>3507</v>
      </c>
      <c r="F1070" s="15" t="s">
        <v>2625</v>
      </c>
      <c r="G1070" s="15" t="s">
        <v>10974</v>
      </c>
      <c r="H1070" s="14" t="s">
        <v>965</v>
      </c>
      <c r="I1070" s="15" t="s">
        <v>10304</v>
      </c>
      <c r="J1070" s="15" t="s">
        <v>6097</v>
      </c>
      <c r="K1070" s="14"/>
      <c r="M1070" s="14"/>
      <c r="N1070" s="14"/>
      <c r="O1070" s="14"/>
      <c r="P1070" s="14"/>
      <c r="Q1070" s="1"/>
      <c r="R1070" s="1"/>
    </row>
    <row r="1071" spans="1:18">
      <c r="A1071" s="15"/>
      <c r="B1071" s="15" t="s">
        <v>4561</v>
      </c>
      <c r="C1071" s="15" t="s">
        <v>6438</v>
      </c>
      <c r="D1071" s="15"/>
      <c r="E1071" s="15" t="s">
        <v>3508</v>
      </c>
      <c r="F1071" s="15" t="s">
        <v>2359</v>
      </c>
      <c r="G1071" s="15" t="s">
        <v>11142</v>
      </c>
      <c r="H1071" s="14" t="s">
        <v>965</v>
      </c>
      <c r="I1071" s="15" t="s">
        <v>10305</v>
      </c>
      <c r="J1071" s="15" t="s">
        <v>5745</v>
      </c>
      <c r="K1071" s="14"/>
      <c r="M1071" s="14"/>
      <c r="N1071" s="14"/>
      <c r="O1071" s="14"/>
      <c r="P1071" s="14"/>
      <c r="Q1071" s="1"/>
      <c r="R1071" s="1"/>
    </row>
    <row r="1072" spans="1:18">
      <c r="A1072" s="15"/>
      <c r="B1072" s="15" t="s">
        <v>4600</v>
      </c>
      <c r="C1072" s="15" t="s">
        <v>2060</v>
      </c>
      <c r="D1072" s="15"/>
      <c r="E1072" s="15" t="s">
        <v>3527</v>
      </c>
      <c r="F1072" s="15" t="s">
        <v>2232</v>
      </c>
      <c r="G1072" s="15" t="s">
        <v>11047</v>
      </c>
      <c r="H1072" s="14" t="s">
        <v>965</v>
      </c>
      <c r="I1072" s="15" t="s">
        <v>10306</v>
      </c>
      <c r="J1072" s="15" t="s">
        <v>5600</v>
      </c>
      <c r="K1072" s="14"/>
      <c r="M1072" s="14"/>
      <c r="N1072" s="14"/>
      <c r="O1072" s="14"/>
      <c r="P1072" s="14"/>
      <c r="Q1072" s="1"/>
      <c r="R1072" s="1"/>
    </row>
    <row r="1073" spans="1:18">
      <c r="A1073" s="15"/>
      <c r="B1073" s="15" t="s">
        <v>7760</v>
      </c>
      <c r="C1073" s="15" t="s">
        <v>7761</v>
      </c>
      <c r="D1073" s="15"/>
      <c r="E1073" s="15"/>
      <c r="F1073" s="15"/>
      <c r="G1073" s="15"/>
      <c r="H1073" s="14" t="s">
        <v>965</v>
      </c>
      <c r="I1073" s="15" t="s">
        <v>10307</v>
      </c>
      <c r="J1073" s="15"/>
      <c r="K1073" s="14"/>
      <c r="M1073" s="14"/>
      <c r="N1073" s="14"/>
      <c r="O1073" s="14"/>
      <c r="P1073" s="14"/>
      <c r="Q1073" s="1"/>
      <c r="R1073" s="1"/>
    </row>
    <row r="1074" spans="1:18">
      <c r="A1074" s="15"/>
      <c r="B1074" s="15" t="s">
        <v>7766</v>
      </c>
      <c r="C1074" s="15" t="s">
        <v>7767</v>
      </c>
      <c r="D1074" s="15"/>
      <c r="E1074" s="15"/>
      <c r="F1074" s="15"/>
      <c r="G1074" s="15"/>
      <c r="H1074" s="14" t="s">
        <v>965</v>
      </c>
      <c r="I1074" s="15" t="s">
        <v>10308</v>
      </c>
      <c r="J1074" s="15"/>
      <c r="K1074" s="14"/>
      <c r="M1074" s="14"/>
      <c r="N1074" s="14"/>
      <c r="O1074" s="14"/>
      <c r="P1074" s="14"/>
      <c r="Q1074" s="1"/>
      <c r="R1074" s="1"/>
    </row>
    <row r="1075" spans="1:18">
      <c r="A1075" s="15"/>
      <c r="B1075" s="15" t="s">
        <v>4898</v>
      </c>
      <c r="C1075" s="15" t="s">
        <v>6624</v>
      </c>
      <c r="D1075" s="15"/>
      <c r="E1075" s="15" t="s">
        <v>6992</v>
      </c>
      <c r="F1075" s="15" t="s">
        <v>2345</v>
      </c>
      <c r="G1075" s="15"/>
      <c r="H1075" s="14" t="s">
        <v>965</v>
      </c>
      <c r="I1075" s="15" t="s">
        <v>10309</v>
      </c>
      <c r="J1075" s="15" t="s">
        <v>5721</v>
      </c>
      <c r="K1075" s="14"/>
      <c r="M1075" s="14"/>
      <c r="N1075" s="14"/>
      <c r="O1075" s="14"/>
      <c r="P1075" s="14"/>
      <c r="Q1075" s="1"/>
      <c r="R1075" s="1"/>
    </row>
    <row r="1076" spans="1:18">
      <c r="A1076" s="15"/>
      <c r="B1076" s="15" t="s">
        <v>4899</v>
      </c>
      <c r="C1076" s="15" t="s">
        <v>6625</v>
      </c>
      <c r="D1076" s="15"/>
      <c r="E1076" s="15" t="s">
        <v>6993</v>
      </c>
      <c r="F1076" s="15" t="s">
        <v>2509</v>
      </c>
      <c r="G1076" s="15"/>
      <c r="H1076" s="14" t="s">
        <v>965</v>
      </c>
      <c r="I1076" s="15" t="s">
        <v>10310</v>
      </c>
      <c r="J1076" s="15" t="s">
        <v>5929</v>
      </c>
      <c r="K1076" s="14"/>
      <c r="M1076" s="14"/>
      <c r="N1076" s="14"/>
      <c r="O1076" s="14"/>
      <c r="P1076" s="14"/>
      <c r="Q1076" s="1"/>
      <c r="R1076" s="1"/>
    </row>
    <row r="1077" spans="1:18">
      <c r="A1077" s="15"/>
      <c r="B1077" s="15" t="s">
        <v>7802</v>
      </c>
      <c r="C1077" s="15" t="s">
        <v>7803</v>
      </c>
      <c r="D1077" s="15"/>
      <c r="E1077" s="15" t="s">
        <v>7871</v>
      </c>
      <c r="F1077" s="15" t="s">
        <v>7840</v>
      </c>
      <c r="G1077" s="15"/>
      <c r="H1077" s="14" t="s">
        <v>965</v>
      </c>
      <c r="I1077" s="15" t="s">
        <v>10311</v>
      </c>
      <c r="J1077" s="15" t="s">
        <v>7839</v>
      </c>
      <c r="K1077" s="14"/>
      <c r="M1077" s="14"/>
      <c r="N1077" s="14"/>
      <c r="O1077" s="14"/>
      <c r="P1077" s="14"/>
      <c r="Q1077" s="1"/>
      <c r="R1077" s="1"/>
    </row>
    <row r="1078" spans="1:18">
      <c r="A1078" s="15"/>
      <c r="B1078" s="15" t="s">
        <v>4897</v>
      </c>
      <c r="C1078" s="15" t="s">
        <v>6623</v>
      </c>
      <c r="D1078" s="15"/>
      <c r="E1078" s="15" t="s">
        <v>6991</v>
      </c>
      <c r="F1078" s="15" t="s">
        <v>2371</v>
      </c>
      <c r="G1078" s="15"/>
      <c r="H1078" s="14" t="s">
        <v>965</v>
      </c>
      <c r="I1078" s="15" t="s">
        <v>10312</v>
      </c>
      <c r="J1078" s="15" t="s">
        <v>5765</v>
      </c>
      <c r="K1078" s="14"/>
      <c r="M1078" s="14"/>
      <c r="N1078" s="14"/>
      <c r="O1078" s="14"/>
      <c r="P1078" s="14"/>
      <c r="Q1078" s="1"/>
      <c r="R1078" s="1"/>
    </row>
    <row r="1079" spans="1:18">
      <c r="A1079" s="15"/>
      <c r="B1079" s="15" t="s">
        <v>4953</v>
      </c>
      <c r="C1079" s="15" t="s">
        <v>6652</v>
      </c>
      <c r="D1079" s="15"/>
      <c r="E1079" s="15" t="s">
        <v>7004</v>
      </c>
      <c r="F1079" s="15" t="s">
        <v>2717</v>
      </c>
      <c r="G1079" s="15"/>
      <c r="H1079" s="14" t="s">
        <v>965</v>
      </c>
      <c r="I1079" s="15" t="s">
        <v>10313</v>
      </c>
      <c r="J1079" s="15" t="s">
        <v>6229</v>
      </c>
      <c r="K1079" s="14"/>
      <c r="M1079" s="14"/>
      <c r="N1079" s="14"/>
      <c r="O1079" s="14"/>
      <c r="P1079" s="14"/>
      <c r="Q1079" s="1"/>
      <c r="R1079" s="1"/>
    </row>
    <row r="1080" spans="1:18">
      <c r="A1080" s="15"/>
      <c r="B1080" s="15" t="s">
        <v>5395</v>
      </c>
      <c r="C1080" s="15" t="s">
        <v>6867</v>
      </c>
      <c r="D1080" s="15"/>
      <c r="E1080" s="15" t="s">
        <v>7109</v>
      </c>
      <c r="F1080" s="15" t="s">
        <v>2716</v>
      </c>
      <c r="G1080" s="15"/>
      <c r="H1080" s="14" t="s">
        <v>965</v>
      </c>
      <c r="I1080" s="15" t="s">
        <v>10314</v>
      </c>
      <c r="J1080" s="15" t="s">
        <v>6228</v>
      </c>
      <c r="K1080" s="14"/>
      <c r="M1080" s="14"/>
      <c r="N1080" s="14"/>
      <c r="O1080" s="14"/>
      <c r="P1080" s="14"/>
      <c r="Q1080" s="1"/>
      <c r="R1080" s="1"/>
    </row>
    <row r="1081" spans="1:18">
      <c r="A1081" s="15"/>
      <c r="B1081" s="15" t="s">
        <v>7806</v>
      </c>
      <c r="C1081" s="15" t="s">
        <v>7807</v>
      </c>
      <c r="D1081" s="15"/>
      <c r="E1081" s="15" t="s">
        <v>7874</v>
      </c>
      <c r="F1081" s="15" t="s">
        <v>7850</v>
      </c>
      <c r="G1081" s="15"/>
      <c r="H1081" s="14" t="s">
        <v>965</v>
      </c>
      <c r="I1081" s="15" t="s">
        <v>10315</v>
      </c>
      <c r="J1081" s="15" t="s">
        <v>7849</v>
      </c>
      <c r="K1081" s="14"/>
      <c r="M1081" s="14"/>
      <c r="N1081" s="14"/>
      <c r="O1081" s="14"/>
      <c r="P1081" s="14"/>
      <c r="Q1081" s="1"/>
      <c r="R1081" s="1"/>
    </row>
    <row r="1082" spans="1:18">
      <c r="A1082" s="15"/>
      <c r="B1082" s="15" t="s">
        <v>4762</v>
      </c>
      <c r="C1082" s="15" t="s">
        <v>6539</v>
      </c>
      <c r="D1082" s="15"/>
      <c r="E1082" s="15" t="s">
        <v>3603</v>
      </c>
      <c r="F1082" s="15" t="s">
        <v>2249</v>
      </c>
      <c r="G1082" s="15"/>
      <c r="H1082" s="14" t="s">
        <v>965</v>
      </c>
      <c r="I1082" s="15" t="s">
        <v>10316</v>
      </c>
      <c r="J1082" s="15" t="s">
        <v>5619</v>
      </c>
      <c r="K1082" s="14"/>
      <c r="M1082" s="14"/>
      <c r="N1082" s="14"/>
      <c r="O1082" s="14"/>
      <c r="P1082" s="14"/>
      <c r="Q1082" s="1"/>
      <c r="R1082" s="1"/>
    </row>
    <row r="1083" spans="1:18">
      <c r="A1083" s="15"/>
      <c r="B1083" s="15" t="s">
        <v>7804</v>
      </c>
      <c r="C1083" s="15" t="s">
        <v>7805</v>
      </c>
      <c r="D1083" s="15"/>
      <c r="E1083" s="15" t="s">
        <v>7875</v>
      </c>
      <c r="F1083" s="15" t="s">
        <v>7853</v>
      </c>
      <c r="G1083" s="15"/>
      <c r="H1083" s="14" t="s">
        <v>965</v>
      </c>
      <c r="I1083" s="15" t="s">
        <v>10317</v>
      </c>
      <c r="J1083" s="15" t="s">
        <v>7852</v>
      </c>
      <c r="K1083" s="14"/>
      <c r="M1083" s="14"/>
      <c r="N1083" s="14"/>
      <c r="O1083" s="14"/>
      <c r="P1083" s="14"/>
      <c r="Q1083" s="1"/>
      <c r="R1083" s="1"/>
    </row>
    <row r="1084" spans="1:18">
      <c r="A1084" s="15"/>
      <c r="B1084" s="15" t="s">
        <v>5062</v>
      </c>
      <c r="C1084" s="15" t="s">
        <v>6718</v>
      </c>
      <c r="D1084" s="15"/>
      <c r="E1084" s="15" t="s">
        <v>7041</v>
      </c>
      <c r="F1084" s="15" t="s">
        <v>2467</v>
      </c>
      <c r="G1084" s="15"/>
      <c r="H1084" s="14" t="s">
        <v>965</v>
      </c>
      <c r="I1084" s="15" t="s">
        <v>10318</v>
      </c>
      <c r="J1084" s="15" t="s">
        <v>5873</v>
      </c>
      <c r="K1084" s="14"/>
      <c r="M1084" s="14"/>
      <c r="N1084" s="14"/>
      <c r="O1084" s="14"/>
      <c r="P1084" s="14"/>
      <c r="Q1084" s="1"/>
      <c r="R1084" s="1"/>
    </row>
    <row r="1085" spans="1:18">
      <c r="A1085" s="15"/>
      <c r="B1085" s="15" t="s">
        <v>7831</v>
      </c>
      <c r="C1085" s="15" t="s">
        <v>6719</v>
      </c>
      <c r="D1085" s="15"/>
      <c r="E1085" s="15" t="s">
        <v>7042</v>
      </c>
      <c r="F1085" s="15" t="s">
        <v>2500</v>
      </c>
      <c r="G1085" s="15"/>
      <c r="H1085" s="14" t="s">
        <v>965</v>
      </c>
      <c r="I1085" s="15" t="s">
        <v>10319</v>
      </c>
      <c r="J1085" s="15" t="s">
        <v>5916</v>
      </c>
      <c r="K1085" s="14"/>
      <c r="M1085" s="14"/>
      <c r="N1085" s="14"/>
      <c r="O1085" s="14"/>
      <c r="P1085" s="14"/>
      <c r="Q1085" s="1"/>
      <c r="R1085" s="1"/>
    </row>
    <row r="1086" spans="1:18">
      <c r="A1086" s="15"/>
      <c r="B1086" s="15" t="s">
        <v>7762</v>
      </c>
      <c r="C1086" s="15" t="s">
        <v>7763</v>
      </c>
      <c r="D1086" s="15"/>
      <c r="E1086" s="15"/>
      <c r="F1086" s="15"/>
      <c r="G1086" s="15"/>
      <c r="H1086" s="14" t="s">
        <v>965</v>
      </c>
      <c r="I1086" s="15" t="s">
        <v>10320</v>
      </c>
      <c r="J1086" s="15"/>
      <c r="K1086" s="14"/>
      <c r="M1086" s="14"/>
      <c r="N1086" s="14"/>
      <c r="O1086" s="14"/>
      <c r="P1086" s="14"/>
      <c r="Q1086" s="1"/>
      <c r="R1086" s="1"/>
    </row>
    <row r="1087" spans="1:18">
      <c r="A1087" s="15"/>
      <c r="B1087" s="15" t="s">
        <v>7764</v>
      </c>
      <c r="C1087" s="15" t="s">
        <v>7765</v>
      </c>
      <c r="D1087" s="15"/>
      <c r="E1087" s="15"/>
      <c r="F1087" s="15"/>
      <c r="G1087" s="15"/>
      <c r="H1087" s="14" t="s">
        <v>965</v>
      </c>
      <c r="I1087" s="15" t="s">
        <v>10321</v>
      </c>
      <c r="J1087" s="15"/>
      <c r="K1087" s="14"/>
      <c r="M1087" s="14"/>
      <c r="N1087" s="14"/>
      <c r="O1087" s="14"/>
      <c r="P1087" s="14"/>
      <c r="Q1087" s="1"/>
      <c r="R1087" s="1"/>
    </row>
    <row r="1088" spans="1:18">
      <c r="A1088" s="15"/>
      <c r="B1088" s="15" t="s">
        <v>7768</v>
      </c>
      <c r="C1088" s="15" t="s">
        <v>7769</v>
      </c>
      <c r="D1088" s="15"/>
      <c r="E1088" s="15"/>
      <c r="F1088" s="15"/>
      <c r="G1088" s="15"/>
      <c r="H1088" s="14" t="s">
        <v>965</v>
      </c>
      <c r="I1088" s="15" t="s">
        <v>10322</v>
      </c>
      <c r="J1088" s="15"/>
      <c r="K1088" s="14"/>
      <c r="M1088" s="14"/>
      <c r="N1088" s="14"/>
      <c r="O1088" s="14"/>
      <c r="P1088" s="14"/>
      <c r="Q1088" s="1"/>
      <c r="R1088" s="1"/>
    </row>
    <row r="1089" spans="1:18">
      <c r="A1089" s="15"/>
      <c r="B1089" s="15" t="s">
        <v>4873</v>
      </c>
      <c r="C1089" s="15" t="s">
        <v>6607</v>
      </c>
      <c r="D1089" s="15"/>
      <c r="E1089" s="15" t="s">
        <v>3663</v>
      </c>
      <c r="F1089" s="15" t="s">
        <v>2371</v>
      </c>
      <c r="G1089" s="15" t="s">
        <v>10928</v>
      </c>
      <c r="H1089" s="14" t="s">
        <v>965</v>
      </c>
      <c r="I1089" s="15" t="s">
        <v>10323</v>
      </c>
      <c r="J1089" s="15" t="s">
        <v>6023</v>
      </c>
      <c r="K1089" s="14"/>
      <c r="M1089" s="14"/>
      <c r="N1089" s="14"/>
      <c r="O1089" s="14"/>
      <c r="P1089" s="14"/>
      <c r="Q1089" s="1"/>
      <c r="R1089" s="1"/>
    </row>
    <row r="1090" spans="1:18">
      <c r="A1090" s="15"/>
      <c r="B1090" s="15" t="s">
        <v>7778</v>
      </c>
      <c r="C1090" s="15" t="s">
        <v>7779</v>
      </c>
      <c r="D1090" s="15"/>
      <c r="E1090" s="15"/>
      <c r="F1090" s="15"/>
      <c r="G1090" s="15"/>
      <c r="H1090" s="14" t="s">
        <v>965</v>
      </c>
      <c r="I1090" s="15" t="s">
        <v>10324</v>
      </c>
      <c r="J1090" s="15"/>
      <c r="K1090" s="14"/>
      <c r="M1090" s="14"/>
      <c r="N1090" s="14"/>
      <c r="O1090" s="14"/>
      <c r="P1090" s="14"/>
      <c r="Q1090" s="1"/>
      <c r="R1090" s="1"/>
    </row>
    <row r="1091" spans="1:18">
      <c r="A1091" s="15"/>
      <c r="B1091" s="15" t="s">
        <v>7770</v>
      </c>
      <c r="C1091" s="15" t="s">
        <v>7771</v>
      </c>
      <c r="D1091" s="15"/>
      <c r="E1091" s="15"/>
      <c r="F1091" s="15"/>
      <c r="G1091" s="15"/>
      <c r="H1091" s="14" t="s">
        <v>965</v>
      </c>
      <c r="I1091" s="15" t="s">
        <v>10325</v>
      </c>
      <c r="J1091" s="15"/>
      <c r="K1091" s="14"/>
      <c r="M1091" s="14"/>
      <c r="N1091" s="14"/>
      <c r="O1091" s="14"/>
      <c r="P1091" s="14"/>
      <c r="Q1091" s="1"/>
      <c r="R1091" s="1"/>
    </row>
    <row r="1092" spans="1:18">
      <c r="A1092" s="15"/>
      <c r="B1092" s="15" t="s">
        <v>5396</v>
      </c>
      <c r="C1092" s="15" t="s">
        <v>6868</v>
      </c>
      <c r="D1092" s="15"/>
      <c r="E1092" s="15" t="s">
        <v>7110</v>
      </c>
      <c r="F1092" s="15" t="s">
        <v>2724</v>
      </c>
      <c r="G1092" s="15"/>
      <c r="H1092" s="14" t="s">
        <v>965</v>
      </c>
      <c r="I1092" s="15" t="s">
        <v>10326</v>
      </c>
      <c r="J1092" s="15" t="s">
        <v>6242</v>
      </c>
      <c r="K1092" s="14"/>
      <c r="M1092" s="14"/>
      <c r="N1092" s="14"/>
      <c r="O1092" s="14"/>
      <c r="P1092" s="14"/>
      <c r="Q1092" s="1"/>
      <c r="R1092" s="1"/>
    </row>
    <row r="1093" spans="1:18">
      <c r="A1093" s="15"/>
      <c r="B1093" s="15" t="s">
        <v>7772</v>
      </c>
      <c r="C1093" s="15" t="s">
        <v>7773</v>
      </c>
      <c r="D1093" s="15"/>
      <c r="E1093" s="15"/>
      <c r="F1093" s="15"/>
      <c r="G1093" s="15"/>
      <c r="H1093" s="14" t="s">
        <v>965</v>
      </c>
      <c r="I1093" s="15" t="s">
        <v>10327</v>
      </c>
      <c r="J1093" s="15"/>
      <c r="K1093" s="14"/>
      <c r="M1093" s="14"/>
      <c r="N1093" s="14"/>
      <c r="O1093" s="14"/>
      <c r="P1093" s="14"/>
      <c r="Q1093" s="1"/>
      <c r="R1093" s="1"/>
    </row>
    <row r="1094" spans="1:18">
      <c r="A1094" s="15"/>
      <c r="B1094" s="15" t="s">
        <v>5397</v>
      </c>
      <c r="C1094" s="15" t="s">
        <v>2090</v>
      </c>
      <c r="D1094" s="15"/>
      <c r="E1094" s="15" t="s">
        <v>7015</v>
      </c>
      <c r="F1094" s="15" t="s">
        <v>2334</v>
      </c>
      <c r="G1094" s="15"/>
      <c r="H1094" s="14" t="s">
        <v>3851</v>
      </c>
      <c r="I1094" s="15" t="s">
        <v>10328</v>
      </c>
      <c r="J1094" s="15" t="s">
        <v>5707</v>
      </c>
      <c r="K1094" s="14"/>
      <c r="M1094" s="14"/>
      <c r="N1094" s="14"/>
      <c r="O1094" s="14"/>
      <c r="P1094" s="14"/>
      <c r="Q1094" s="1"/>
      <c r="R1094" s="1"/>
    </row>
    <row r="1095" spans="1:18">
      <c r="A1095" s="15"/>
      <c r="B1095" s="15" t="s">
        <v>5398</v>
      </c>
      <c r="C1095" s="15" t="s">
        <v>6718</v>
      </c>
      <c r="D1095" s="15"/>
      <c r="E1095" s="15" t="s">
        <v>7041</v>
      </c>
      <c r="F1095" s="15" t="s">
        <v>2467</v>
      </c>
      <c r="G1095" s="15"/>
      <c r="H1095" s="14" t="s">
        <v>3851</v>
      </c>
      <c r="I1095" s="15" t="s">
        <v>10329</v>
      </c>
      <c r="J1095" s="15" t="s">
        <v>5873</v>
      </c>
      <c r="K1095" s="14"/>
      <c r="M1095" s="14"/>
      <c r="N1095" s="14"/>
      <c r="O1095" s="14"/>
      <c r="P1095" s="14"/>
      <c r="Q1095" s="1"/>
      <c r="R1095" s="1"/>
    </row>
    <row r="1096" spans="1:18">
      <c r="A1096" s="15"/>
      <c r="B1096" s="15" t="s">
        <v>5399</v>
      </c>
      <c r="C1096" s="15" t="s">
        <v>6868</v>
      </c>
      <c r="D1096" s="15"/>
      <c r="E1096" s="15" t="s">
        <v>7110</v>
      </c>
      <c r="F1096" s="15" t="s">
        <v>2724</v>
      </c>
      <c r="G1096" s="15"/>
      <c r="H1096" s="14" t="s">
        <v>3851</v>
      </c>
      <c r="I1096" s="15" t="s">
        <v>10330</v>
      </c>
      <c r="J1096" s="15" t="s">
        <v>6242</v>
      </c>
      <c r="K1096" s="14"/>
      <c r="M1096" s="14"/>
      <c r="N1096" s="14"/>
      <c r="O1096" s="14"/>
      <c r="P1096" s="14"/>
      <c r="Q1096" s="1"/>
      <c r="R1096" s="1"/>
    </row>
    <row r="1097" spans="1:18">
      <c r="A1097" s="15"/>
      <c r="B1097" s="15" t="s">
        <v>7774</v>
      </c>
      <c r="C1097" s="15" t="s">
        <v>7775</v>
      </c>
      <c r="D1097" s="15"/>
      <c r="E1097" s="15"/>
      <c r="F1097" s="15"/>
      <c r="G1097" s="15"/>
      <c r="H1097" s="14" t="s">
        <v>965</v>
      </c>
      <c r="I1097" s="15" t="s">
        <v>10757</v>
      </c>
      <c r="J1097" s="15"/>
      <c r="K1097" s="14"/>
      <c r="M1097" s="14"/>
      <c r="N1097" s="14"/>
      <c r="O1097" s="14"/>
      <c r="P1097" s="14"/>
      <c r="Q1097" s="1"/>
    </row>
    <row r="1098" spans="1:18">
      <c r="A1098" s="15"/>
      <c r="B1098" s="15" t="s">
        <v>7776</v>
      </c>
      <c r="C1098" s="15" t="s">
        <v>7777</v>
      </c>
      <c r="D1098" s="15"/>
      <c r="E1098" s="15"/>
      <c r="F1098" s="15"/>
      <c r="G1098" s="15"/>
      <c r="H1098" s="14" t="s">
        <v>965</v>
      </c>
      <c r="I1098" s="15" t="s">
        <v>10331</v>
      </c>
      <c r="J1098" s="15"/>
      <c r="K1098" s="14"/>
      <c r="M1098" s="14"/>
      <c r="N1098" s="14"/>
      <c r="O1098" s="14"/>
      <c r="P1098" s="14"/>
      <c r="Q1098" s="1"/>
      <c r="R1098" s="1"/>
    </row>
    <row r="1099" spans="1:18">
      <c r="A1099" s="15"/>
      <c r="B1099" s="15" t="s">
        <v>5400</v>
      </c>
      <c r="C1099" s="15" t="s">
        <v>6719</v>
      </c>
      <c r="D1099" s="15"/>
      <c r="E1099" s="15" t="s">
        <v>7042</v>
      </c>
      <c r="F1099" s="15" t="s">
        <v>2500</v>
      </c>
      <c r="G1099" s="15"/>
      <c r="H1099" s="14" t="s">
        <v>3851</v>
      </c>
      <c r="I1099" s="15" t="s">
        <v>10332</v>
      </c>
      <c r="J1099" s="15" t="s">
        <v>5916</v>
      </c>
      <c r="K1099" s="14"/>
      <c r="M1099" s="14"/>
      <c r="N1099" s="14"/>
      <c r="O1099" s="14"/>
      <c r="P1099" s="14"/>
      <c r="Q1099" s="1"/>
      <c r="R1099" s="1"/>
    </row>
    <row r="1100" spans="1:18">
      <c r="A1100" s="15"/>
      <c r="B1100" s="15" t="s">
        <v>5401</v>
      </c>
      <c r="C1100" s="15" t="s">
        <v>6869</v>
      </c>
      <c r="D1100" s="15"/>
      <c r="E1100" s="15" t="s">
        <v>3834</v>
      </c>
      <c r="F1100" s="15" t="s">
        <v>2725</v>
      </c>
      <c r="G1100" s="15" t="s">
        <v>11136</v>
      </c>
      <c r="H1100" s="14" t="s">
        <v>965</v>
      </c>
      <c r="I1100" s="15" t="s">
        <v>10333</v>
      </c>
      <c r="J1100" s="15" t="s">
        <v>6243</v>
      </c>
      <c r="K1100" s="14"/>
      <c r="M1100" s="14"/>
      <c r="N1100" s="14"/>
      <c r="O1100" s="14"/>
      <c r="P1100" s="14"/>
      <c r="Q1100" s="1"/>
      <c r="R1100" s="1"/>
    </row>
    <row r="1101" spans="1:18">
      <c r="A1101" s="15"/>
      <c r="B1101" s="15" t="s">
        <v>7780</v>
      </c>
      <c r="C1101" s="15" t="s">
        <v>7781</v>
      </c>
      <c r="D1101" s="15"/>
      <c r="E1101" s="15"/>
      <c r="F1101" s="15"/>
      <c r="G1101" s="15"/>
      <c r="H1101" s="14" t="s">
        <v>965</v>
      </c>
      <c r="I1101" s="15" t="s">
        <v>10334</v>
      </c>
      <c r="J1101" s="15"/>
      <c r="K1101" s="14"/>
      <c r="M1101" s="14"/>
      <c r="N1101" s="14"/>
      <c r="O1101" s="14"/>
      <c r="P1101" s="14"/>
      <c r="Q1101" s="1"/>
      <c r="R1101" s="1"/>
    </row>
    <row r="1102" spans="1:18">
      <c r="A1102" s="15"/>
      <c r="B1102" s="15" t="s">
        <v>7782</v>
      </c>
      <c r="C1102" s="15" t="s">
        <v>7783</v>
      </c>
      <c r="D1102" s="15"/>
      <c r="E1102" s="15"/>
      <c r="F1102" s="15"/>
      <c r="G1102" s="15"/>
      <c r="H1102" s="14" t="s">
        <v>965</v>
      </c>
      <c r="I1102" s="15" t="s">
        <v>10335</v>
      </c>
      <c r="J1102" s="15"/>
      <c r="K1102" s="14"/>
      <c r="M1102" s="14"/>
      <c r="N1102" s="14"/>
      <c r="O1102" s="14"/>
      <c r="P1102" s="14"/>
      <c r="Q1102" s="1"/>
      <c r="R1102" s="1"/>
    </row>
    <row r="1103" spans="1:18">
      <c r="A1103" s="15"/>
      <c r="B1103" s="15" t="s">
        <v>7784</v>
      </c>
      <c r="C1103" s="15" t="s">
        <v>7785</v>
      </c>
      <c r="D1103" s="15"/>
      <c r="E1103" s="15"/>
      <c r="F1103" s="15"/>
      <c r="G1103" s="15"/>
      <c r="H1103" s="14" t="s">
        <v>965</v>
      </c>
      <c r="I1103" s="15" t="s">
        <v>10336</v>
      </c>
      <c r="J1103" s="15"/>
      <c r="K1103" s="14"/>
      <c r="M1103" s="14"/>
      <c r="N1103" s="14"/>
      <c r="O1103" s="14"/>
      <c r="P1103" s="14"/>
      <c r="Q1103" s="1"/>
      <c r="R1103" s="1"/>
    </row>
    <row r="1104" spans="1:18">
      <c r="A1104" s="15"/>
      <c r="B1104" s="15" t="s">
        <v>7786</v>
      </c>
      <c r="C1104" s="15" t="s">
        <v>7787</v>
      </c>
      <c r="D1104" s="15"/>
      <c r="E1104" s="15"/>
      <c r="F1104" s="15"/>
      <c r="G1104" s="15"/>
      <c r="H1104" s="14" t="s">
        <v>965</v>
      </c>
      <c r="I1104" s="15" t="s">
        <v>10337</v>
      </c>
      <c r="J1104" s="15"/>
      <c r="K1104" s="14"/>
      <c r="M1104" s="14"/>
      <c r="N1104" s="14"/>
      <c r="O1104" s="14"/>
      <c r="P1104" s="14"/>
      <c r="Q1104" s="1"/>
      <c r="R1104" s="1"/>
    </row>
    <row r="1105" spans="1:18">
      <c r="A1105" s="15"/>
      <c r="B1105" s="15" t="s">
        <v>7788</v>
      </c>
      <c r="C1105" s="15" t="s">
        <v>7789</v>
      </c>
      <c r="D1105" s="15"/>
      <c r="E1105" s="15"/>
      <c r="F1105" s="15"/>
      <c r="G1105" s="15"/>
      <c r="H1105" s="14" t="s">
        <v>965</v>
      </c>
      <c r="I1105" s="15" t="s">
        <v>10338</v>
      </c>
      <c r="J1105" s="15"/>
      <c r="K1105" s="14"/>
      <c r="M1105" s="14"/>
      <c r="N1105" s="14"/>
      <c r="O1105" s="14"/>
      <c r="P1105" s="14"/>
      <c r="Q1105" s="1"/>
      <c r="R1105" s="1"/>
    </row>
    <row r="1106" spans="1:18">
      <c r="A1106" s="15"/>
      <c r="B1106" s="15" t="s">
        <v>7790</v>
      </c>
      <c r="C1106" s="15" t="s">
        <v>7791</v>
      </c>
      <c r="D1106" s="15"/>
      <c r="E1106" s="15"/>
      <c r="F1106" s="15"/>
      <c r="G1106" s="15"/>
      <c r="H1106" s="14" t="s">
        <v>965</v>
      </c>
      <c r="I1106" s="15" t="s">
        <v>10339</v>
      </c>
      <c r="J1106" s="15"/>
      <c r="K1106" s="14"/>
      <c r="M1106" s="14"/>
      <c r="N1106" s="14"/>
      <c r="O1106" s="14"/>
      <c r="P1106" s="14"/>
      <c r="Q1106" s="1"/>
      <c r="R1106" s="1"/>
    </row>
    <row r="1107" spans="1:18">
      <c r="A1107" s="15"/>
      <c r="B1107" s="15" t="s">
        <v>7792</v>
      </c>
      <c r="C1107" s="15" t="s">
        <v>7793</v>
      </c>
      <c r="D1107" s="15"/>
      <c r="E1107" s="15"/>
      <c r="F1107" s="15"/>
      <c r="G1107" s="15"/>
      <c r="H1107" s="14" t="s">
        <v>965</v>
      </c>
      <c r="I1107" s="15" t="s">
        <v>10340</v>
      </c>
      <c r="J1107" s="15"/>
      <c r="K1107" s="14"/>
      <c r="M1107" s="14"/>
      <c r="N1107" s="14"/>
      <c r="O1107" s="14"/>
      <c r="P1107" s="14"/>
      <c r="Q1107" s="1"/>
      <c r="R1107" s="1"/>
    </row>
    <row r="1108" spans="1:18">
      <c r="A1108" s="15"/>
      <c r="B1108" s="15" t="s">
        <v>7794</v>
      </c>
      <c r="C1108" s="15" t="s">
        <v>7795</v>
      </c>
      <c r="D1108" s="15"/>
      <c r="E1108" s="15"/>
      <c r="F1108" s="15"/>
      <c r="G1108" s="15"/>
      <c r="H1108" s="14" t="s">
        <v>965</v>
      </c>
      <c r="I1108" s="15" t="s">
        <v>10341</v>
      </c>
      <c r="J1108" s="15"/>
      <c r="K1108" s="14"/>
      <c r="M1108" s="14"/>
      <c r="N1108" s="14"/>
      <c r="O1108" s="14"/>
      <c r="P1108" s="14"/>
      <c r="Q1108" s="1"/>
      <c r="R1108" s="1"/>
    </row>
    <row r="1109" spans="1:18">
      <c r="A1109" s="15"/>
      <c r="B1109" s="15" t="s">
        <v>7796</v>
      </c>
      <c r="C1109" s="15" t="s">
        <v>7797</v>
      </c>
      <c r="D1109" s="15"/>
      <c r="E1109" s="15"/>
      <c r="F1109" s="15"/>
      <c r="G1109" s="15"/>
      <c r="H1109" s="14" t="s">
        <v>965</v>
      </c>
      <c r="I1109" s="15" t="s">
        <v>10342</v>
      </c>
      <c r="J1109" s="15"/>
      <c r="K1109" s="14"/>
      <c r="M1109" s="14"/>
      <c r="N1109" s="14"/>
      <c r="O1109" s="14"/>
      <c r="P1109" s="14"/>
      <c r="Q1109" s="1"/>
      <c r="R1109" s="1"/>
    </row>
    <row r="1110" spans="1:18">
      <c r="A1110" s="15"/>
      <c r="B1110" s="15" t="s">
        <v>7798</v>
      </c>
      <c r="C1110" s="15" t="s">
        <v>7799</v>
      </c>
      <c r="D1110" s="15"/>
      <c r="E1110" s="15"/>
      <c r="F1110" s="15"/>
      <c r="G1110" s="15"/>
      <c r="H1110" s="14" t="s">
        <v>965</v>
      </c>
      <c r="I1110" s="15" t="s">
        <v>10343</v>
      </c>
      <c r="J1110" s="15"/>
      <c r="K1110" s="14"/>
      <c r="M1110" s="14"/>
      <c r="N1110" s="14"/>
      <c r="O1110" s="14"/>
      <c r="P1110" s="14"/>
      <c r="Q1110" s="1"/>
      <c r="R1110" s="1"/>
    </row>
    <row r="1111" spans="1:18">
      <c r="A1111" s="15"/>
      <c r="B1111" s="15" t="s">
        <v>7800</v>
      </c>
      <c r="C1111" s="15" t="s">
        <v>7801</v>
      </c>
      <c r="D1111" s="15"/>
      <c r="E1111" s="15" t="s">
        <v>7880</v>
      </c>
      <c r="F1111" s="15" t="s">
        <v>7844</v>
      </c>
      <c r="G1111" s="15"/>
      <c r="H1111" s="14" t="s">
        <v>965</v>
      </c>
      <c r="I1111" s="15" t="s">
        <v>10344</v>
      </c>
      <c r="J1111" s="15" t="s">
        <v>7843</v>
      </c>
      <c r="K1111" s="14"/>
      <c r="M1111" s="14"/>
      <c r="N1111" s="14"/>
      <c r="O1111" s="14"/>
      <c r="P1111" s="14"/>
      <c r="Q1111" s="1"/>
      <c r="R1111" s="1"/>
    </row>
    <row r="1112" spans="1:18">
      <c r="A1112" s="15"/>
      <c r="B1112" s="15" t="s">
        <v>4735</v>
      </c>
      <c r="C1112" s="15" t="s">
        <v>2198</v>
      </c>
      <c r="D1112" s="15"/>
      <c r="E1112" s="15" t="s">
        <v>6940</v>
      </c>
      <c r="F1112" s="15" t="s">
        <v>2512</v>
      </c>
      <c r="G1112" s="15"/>
      <c r="H1112" s="14" t="s">
        <v>965</v>
      </c>
      <c r="I1112" s="15" t="s">
        <v>10345</v>
      </c>
      <c r="J1112" s="15" t="s">
        <v>6053</v>
      </c>
      <c r="K1112" s="14"/>
      <c r="M1112" s="14"/>
      <c r="N1112" s="14"/>
      <c r="O1112" s="14"/>
      <c r="P1112" s="14"/>
      <c r="Q1112" s="1"/>
      <c r="R1112" s="1"/>
    </row>
    <row r="1113" spans="1:18">
      <c r="A1113" s="15"/>
      <c r="B1113" s="15" t="s">
        <v>4890</v>
      </c>
      <c r="C1113" s="15" t="s">
        <v>6618</v>
      </c>
      <c r="D1113" s="15"/>
      <c r="E1113" s="15" t="s">
        <v>6987</v>
      </c>
      <c r="F1113" s="15" t="s">
        <v>2444</v>
      </c>
      <c r="G1113" s="15"/>
      <c r="H1113" s="14" t="s">
        <v>965</v>
      </c>
      <c r="I1113" s="15" t="s">
        <v>10346</v>
      </c>
      <c r="J1113" s="15" t="s">
        <v>5921</v>
      </c>
      <c r="K1113" s="14"/>
      <c r="M1113" s="14"/>
      <c r="N1113" s="14"/>
      <c r="O1113" s="14"/>
      <c r="P1113" s="14"/>
      <c r="Q1113" s="1"/>
      <c r="R1113" s="1"/>
    </row>
    <row r="1114" spans="1:18">
      <c r="A1114" s="15"/>
      <c r="B1114" s="15" t="s">
        <v>4891</v>
      </c>
      <c r="C1114" s="15" t="s">
        <v>6619</v>
      </c>
      <c r="D1114" s="15"/>
      <c r="E1114" s="15" t="s">
        <v>6988</v>
      </c>
      <c r="F1114" s="15" t="s">
        <v>2342</v>
      </c>
      <c r="G1114" s="15"/>
      <c r="H1114" s="14" t="s">
        <v>965</v>
      </c>
      <c r="I1114" s="15" t="s">
        <v>10347</v>
      </c>
      <c r="J1114" s="15" t="s">
        <v>5718</v>
      </c>
      <c r="K1114" s="14"/>
      <c r="M1114" s="14"/>
      <c r="N1114" s="14"/>
      <c r="O1114" s="14"/>
      <c r="P1114" s="14"/>
      <c r="Q1114" s="1"/>
      <c r="R1114" s="1"/>
    </row>
    <row r="1115" spans="1:18">
      <c r="A1115" s="15"/>
      <c r="B1115" s="15" t="s">
        <v>4892</v>
      </c>
      <c r="C1115" s="15" t="s">
        <v>2197</v>
      </c>
      <c r="D1115" s="15"/>
      <c r="E1115" s="15" t="s">
        <v>6307</v>
      </c>
      <c r="F1115" s="15" t="s">
        <v>2561</v>
      </c>
      <c r="G1115" s="15"/>
      <c r="H1115" s="14" t="s">
        <v>965</v>
      </c>
      <c r="I1115" s="15" t="s">
        <v>10348</v>
      </c>
      <c r="J1115" s="15" t="s">
        <v>6007</v>
      </c>
      <c r="K1115" s="14"/>
      <c r="M1115" s="14"/>
      <c r="N1115" s="14"/>
      <c r="O1115" s="14"/>
      <c r="P1115" s="14"/>
      <c r="Q1115" s="1"/>
      <c r="R1115" s="1"/>
    </row>
    <row r="1116" spans="1:18">
      <c r="A1116" s="15"/>
      <c r="B1116" s="15" t="s">
        <v>5255</v>
      </c>
      <c r="C1116" s="15" t="s">
        <v>6794</v>
      </c>
      <c r="D1116" s="15"/>
      <c r="E1116" s="15" t="s">
        <v>3807</v>
      </c>
      <c r="F1116" s="15" t="s">
        <v>2444</v>
      </c>
      <c r="G1116" s="15" t="s">
        <v>11175</v>
      </c>
      <c r="H1116" s="14" t="s">
        <v>965</v>
      </c>
      <c r="I1116" s="15" t="s">
        <v>10349</v>
      </c>
      <c r="J1116" s="15" t="s">
        <v>6169</v>
      </c>
      <c r="K1116" s="14"/>
      <c r="M1116" s="14"/>
      <c r="N1116" s="14"/>
      <c r="O1116" s="14"/>
      <c r="P1116" s="14"/>
      <c r="Q1116" s="1"/>
      <c r="R1116" s="1"/>
    </row>
    <row r="1117" spans="1:18">
      <c r="A1117" s="15"/>
      <c r="B1117" s="15" t="s">
        <v>7821</v>
      </c>
      <c r="C1117" s="15" t="s">
        <v>7822</v>
      </c>
      <c r="D1117" s="15"/>
      <c r="E1117" s="15"/>
      <c r="F1117" s="15"/>
      <c r="G1117" s="15"/>
      <c r="H1117" s="14" t="s">
        <v>965</v>
      </c>
      <c r="I1117" s="15" t="s">
        <v>10350</v>
      </c>
      <c r="J1117" s="15"/>
      <c r="K1117" s="14"/>
      <c r="M1117" s="14"/>
      <c r="N1117" s="14"/>
      <c r="O1117" s="14"/>
      <c r="P1117" s="14"/>
      <c r="Q1117" s="15"/>
      <c r="R1117" s="1"/>
    </row>
    <row r="1118" spans="1:18">
      <c r="A1118" s="15"/>
      <c r="B1118" s="15" t="s">
        <v>7187</v>
      </c>
      <c r="C1118" s="15" t="s">
        <v>6844</v>
      </c>
      <c r="D1118" s="15"/>
      <c r="E1118" s="15" t="s">
        <v>3832</v>
      </c>
      <c r="F1118" s="15" t="s">
        <v>2538</v>
      </c>
      <c r="G1118" s="15" t="s">
        <v>11044</v>
      </c>
      <c r="H1118" s="14" t="s">
        <v>965</v>
      </c>
      <c r="I1118" s="15" t="s">
        <v>10351</v>
      </c>
      <c r="J1118" s="15" t="s">
        <v>5978</v>
      </c>
      <c r="K1118" s="14"/>
      <c r="M1118" s="14"/>
      <c r="N1118" s="14"/>
      <c r="O1118" s="14"/>
      <c r="P1118" s="14"/>
      <c r="Q1118" s="1"/>
      <c r="R1118" s="1"/>
    </row>
    <row r="1119" spans="1:18">
      <c r="A1119" s="15"/>
      <c r="B1119" s="15" t="s">
        <v>7823</v>
      </c>
      <c r="C1119" s="15" t="s">
        <v>7824</v>
      </c>
      <c r="D1119" s="15"/>
      <c r="E1119" s="15"/>
      <c r="F1119" s="15"/>
      <c r="G1119" s="15"/>
      <c r="H1119" s="14" t="s">
        <v>965</v>
      </c>
      <c r="I1119" s="15" t="s">
        <v>10352</v>
      </c>
      <c r="J1119" s="15"/>
      <c r="K1119" s="14"/>
      <c r="M1119" s="14"/>
      <c r="N1119" s="14"/>
      <c r="O1119" s="14"/>
      <c r="P1119" s="14"/>
      <c r="Q1119" s="1"/>
      <c r="R1119" s="1"/>
    </row>
    <row r="1120" spans="1:18">
      <c r="A1120" s="15"/>
      <c r="B1120" s="15" t="s">
        <v>5420</v>
      </c>
      <c r="C1120" s="15" t="s">
        <v>2199</v>
      </c>
      <c r="D1120" s="15"/>
      <c r="E1120" s="15" t="s">
        <v>7115</v>
      </c>
      <c r="F1120" s="15" t="s">
        <v>2631</v>
      </c>
      <c r="G1120" s="15"/>
      <c r="H1120" s="14" t="s">
        <v>965</v>
      </c>
      <c r="I1120" s="15" t="s">
        <v>10353</v>
      </c>
      <c r="J1120" s="15" t="s">
        <v>6259</v>
      </c>
      <c r="K1120" s="14"/>
      <c r="M1120" s="14"/>
      <c r="N1120" s="14"/>
      <c r="O1120" s="14"/>
      <c r="P1120" s="14"/>
      <c r="Q1120" s="1"/>
      <c r="R1120" s="1"/>
    </row>
    <row r="1121" spans="1:18">
      <c r="A1121" s="15"/>
      <c r="B1121" s="15" t="s">
        <v>7825</v>
      </c>
      <c r="C1121" s="15" t="s">
        <v>7826</v>
      </c>
      <c r="D1121" s="15"/>
      <c r="E1121" s="15"/>
      <c r="F1121" s="15"/>
      <c r="G1121" s="15"/>
      <c r="H1121" s="14" t="s">
        <v>965</v>
      </c>
      <c r="I1121" s="15" t="s">
        <v>10354</v>
      </c>
      <c r="J1121" s="15"/>
      <c r="K1121" s="14"/>
      <c r="M1121" s="14"/>
      <c r="N1121" s="14"/>
      <c r="O1121" s="14"/>
      <c r="P1121" s="14"/>
      <c r="Q1121" s="1"/>
      <c r="R1121" s="1"/>
    </row>
    <row r="1122" spans="1:18">
      <c r="A1122" s="15"/>
      <c r="B1122" s="15" t="s">
        <v>5256</v>
      </c>
      <c r="C1122" s="15" t="s">
        <v>6795</v>
      </c>
      <c r="D1122" s="15"/>
      <c r="E1122" s="15" t="s">
        <v>3808</v>
      </c>
      <c r="F1122" s="15" t="s">
        <v>2631</v>
      </c>
      <c r="G1122" s="15" t="s">
        <v>11049</v>
      </c>
      <c r="H1122" s="14" t="s">
        <v>965</v>
      </c>
      <c r="I1122" s="15" t="s">
        <v>10355</v>
      </c>
      <c r="J1122" s="15" t="s">
        <v>6109</v>
      </c>
      <c r="K1122" s="14"/>
      <c r="M1122" s="14"/>
      <c r="N1122" s="14"/>
      <c r="O1122" s="14"/>
      <c r="P1122" s="14"/>
      <c r="Q1122" s="1"/>
      <c r="R1122" s="1"/>
    </row>
    <row r="1123" spans="1:18">
      <c r="A1123" s="15"/>
      <c r="B1123" s="15" t="s">
        <v>7827</v>
      </c>
      <c r="C1123" s="15" t="s">
        <v>7828</v>
      </c>
      <c r="D1123" s="15"/>
      <c r="E1123" s="15"/>
      <c r="F1123" s="15"/>
      <c r="G1123" s="15"/>
      <c r="H1123" s="14" t="s">
        <v>965</v>
      </c>
      <c r="I1123" s="15" t="s">
        <v>10356</v>
      </c>
      <c r="J1123" s="15"/>
      <c r="K1123" s="14"/>
      <c r="M1123" s="14"/>
      <c r="N1123" s="14"/>
      <c r="O1123" s="14"/>
      <c r="P1123" s="14"/>
      <c r="Q1123" s="1"/>
      <c r="R1123" s="1"/>
    </row>
    <row r="1124" spans="1:18">
      <c r="A1124" s="15"/>
      <c r="B1124" s="15" t="s">
        <v>5095</v>
      </c>
      <c r="C1124" s="15" t="s">
        <v>6736</v>
      </c>
      <c r="D1124" s="15"/>
      <c r="E1124" s="15" t="s">
        <v>3752</v>
      </c>
      <c r="F1124" s="15" t="s">
        <v>2493</v>
      </c>
      <c r="G1124" s="15" t="s">
        <v>11078</v>
      </c>
      <c r="H1124" s="14" t="s">
        <v>965</v>
      </c>
      <c r="I1124" s="15" t="s">
        <v>10357</v>
      </c>
      <c r="J1124" s="15" t="s">
        <v>5979</v>
      </c>
      <c r="K1124" s="14"/>
      <c r="M1124" s="14"/>
      <c r="N1124" s="14"/>
      <c r="O1124" s="14"/>
      <c r="P1124" s="14"/>
      <c r="Q1124" s="1"/>
      <c r="R1124" s="1"/>
    </row>
    <row r="1125" spans="1:18">
      <c r="A1125" s="15"/>
      <c r="B1125" s="15" t="s">
        <v>7829</v>
      </c>
      <c r="C1125" s="15" t="s">
        <v>7830</v>
      </c>
      <c r="D1125" s="15"/>
      <c r="E1125" s="15"/>
      <c r="F1125" s="15"/>
      <c r="G1125" s="15"/>
      <c r="H1125" s="14" t="s">
        <v>965</v>
      </c>
      <c r="I1125" s="15" t="s">
        <v>10358</v>
      </c>
      <c r="J1125" s="15"/>
      <c r="K1125" s="14"/>
      <c r="M1125" s="14"/>
      <c r="N1125" s="14"/>
      <c r="O1125" s="14"/>
      <c r="P1125" s="14"/>
      <c r="Q1125" s="1"/>
      <c r="R1125" s="1"/>
    </row>
    <row r="1126" spans="1:18">
      <c r="A1126" s="15"/>
      <c r="B1126" s="15" t="s">
        <v>5055</v>
      </c>
      <c r="C1126" s="15" t="s">
        <v>6716</v>
      </c>
      <c r="D1126" s="15"/>
      <c r="E1126" s="15" t="s">
        <v>3739</v>
      </c>
      <c r="F1126" s="15" t="s">
        <v>2493</v>
      </c>
      <c r="G1126" s="15" t="s">
        <v>10890</v>
      </c>
      <c r="H1126" s="14" t="s">
        <v>965</v>
      </c>
      <c r="I1126" s="15" t="s">
        <v>10359</v>
      </c>
      <c r="J1126" s="15" t="s">
        <v>5905</v>
      </c>
      <c r="K1126" s="14"/>
      <c r="M1126" s="14"/>
      <c r="N1126" s="14"/>
      <c r="O1126" s="14"/>
      <c r="P1126" s="14"/>
      <c r="Q1126" s="1"/>
      <c r="R1126" s="1"/>
    </row>
    <row r="1127" spans="1:18">
      <c r="A1127" s="15"/>
      <c r="B1127" s="15" t="s">
        <v>5102</v>
      </c>
      <c r="C1127" s="15" t="s">
        <v>6741</v>
      </c>
      <c r="D1127" s="15"/>
      <c r="E1127" s="15" t="s">
        <v>7056</v>
      </c>
      <c r="F1127" s="15" t="s">
        <v>2342</v>
      </c>
      <c r="G1127" s="15"/>
      <c r="H1127" s="14" t="s">
        <v>965</v>
      </c>
      <c r="I1127" s="15" t="s">
        <v>10360</v>
      </c>
      <c r="J1127" s="15" t="s">
        <v>5928</v>
      </c>
      <c r="K1127" s="14"/>
      <c r="M1127" s="14"/>
      <c r="N1127" s="14"/>
      <c r="O1127" s="14"/>
      <c r="P1127" s="14"/>
      <c r="Q1127" s="1"/>
      <c r="R1127" s="1"/>
    </row>
    <row r="1128" spans="1:18">
      <c r="A1128" s="15"/>
      <c r="B1128" s="15" t="s">
        <v>7883</v>
      </c>
      <c r="C1128" s="15" t="s">
        <v>7913</v>
      </c>
      <c r="D1128" s="15"/>
      <c r="E1128" s="15"/>
      <c r="F1128" s="15"/>
      <c r="G1128" s="15"/>
      <c r="H1128" s="14" t="s">
        <v>965</v>
      </c>
      <c r="I1128" s="15" t="s">
        <v>10361</v>
      </c>
      <c r="J1128" s="15"/>
      <c r="K1128" s="14"/>
      <c r="M1128" s="14"/>
      <c r="N1128" s="14"/>
      <c r="O1128" s="14"/>
      <c r="P1128" s="14"/>
      <c r="Q1128" s="1"/>
      <c r="R1128" s="1"/>
    </row>
    <row r="1129" spans="1:18">
      <c r="A1129" s="15"/>
      <c r="B1129" s="15" t="s">
        <v>7882</v>
      </c>
      <c r="C1129" s="15" t="s">
        <v>7914</v>
      </c>
      <c r="D1129" s="15"/>
      <c r="E1129" s="15"/>
      <c r="F1129" s="15"/>
      <c r="G1129" s="15"/>
      <c r="H1129" s="14" t="s">
        <v>965</v>
      </c>
      <c r="I1129" s="15" t="s">
        <v>10362</v>
      </c>
      <c r="J1129" s="15"/>
      <c r="K1129" s="14"/>
      <c r="M1129" s="14"/>
      <c r="N1129" s="14"/>
      <c r="O1129" s="14"/>
      <c r="P1129" s="14"/>
      <c r="Q1129" s="1"/>
      <c r="R1129" s="1"/>
    </row>
    <row r="1130" spans="1:18">
      <c r="A1130" s="15"/>
      <c r="B1130" s="15" t="s">
        <v>7817</v>
      </c>
      <c r="C1130" s="15" t="s">
        <v>7818</v>
      </c>
      <c r="D1130" s="15"/>
      <c r="E1130" s="15" t="s">
        <v>7876</v>
      </c>
      <c r="F1130" s="15" t="s">
        <v>7856</v>
      </c>
      <c r="G1130" s="15"/>
      <c r="H1130" s="14" t="s">
        <v>965</v>
      </c>
      <c r="I1130" s="15" t="s">
        <v>10363</v>
      </c>
      <c r="J1130" s="15" t="s">
        <v>7855</v>
      </c>
      <c r="K1130" s="14"/>
      <c r="M1130" s="14"/>
      <c r="N1130" s="14"/>
      <c r="O1130" s="14"/>
      <c r="P1130" s="14"/>
      <c r="Q1130" s="1"/>
      <c r="R1130" s="1"/>
    </row>
    <row r="1131" spans="1:18">
      <c r="A1131" s="15"/>
      <c r="B1131" s="15" t="s">
        <v>7815</v>
      </c>
      <c r="C1131" s="15" t="s">
        <v>7816</v>
      </c>
      <c r="D1131" s="15"/>
      <c r="E1131" s="15" t="s">
        <v>7877</v>
      </c>
      <c r="F1131" s="15" t="s">
        <v>2444</v>
      </c>
      <c r="G1131" s="15"/>
      <c r="H1131" s="14" t="s">
        <v>965</v>
      </c>
      <c r="I1131" s="15" t="s">
        <v>10364</v>
      </c>
      <c r="J1131" s="15" t="s">
        <v>7857</v>
      </c>
      <c r="K1131" s="14"/>
      <c r="M1131" s="14"/>
      <c r="N1131" s="14"/>
      <c r="O1131" s="14"/>
      <c r="P1131" s="14"/>
      <c r="Q1131" s="1"/>
      <c r="R1131" s="1"/>
    </row>
    <row r="1132" spans="1:18">
      <c r="A1132" s="15"/>
      <c r="B1132" s="15" t="s">
        <v>5360</v>
      </c>
      <c r="C1132" s="15" t="s">
        <v>2196</v>
      </c>
      <c r="D1132" s="15"/>
      <c r="E1132" s="15" t="s">
        <v>3831</v>
      </c>
      <c r="F1132" s="15" t="s">
        <v>2722</v>
      </c>
      <c r="G1132" s="15" t="s">
        <v>10953</v>
      </c>
      <c r="H1132" s="14" t="s">
        <v>965</v>
      </c>
      <c r="I1132" s="15" t="s">
        <v>10365</v>
      </c>
      <c r="J1132" s="15" t="s">
        <v>6238</v>
      </c>
      <c r="K1132" s="14"/>
      <c r="M1132" s="14"/>
      <c r="N1132" s="14"/>
      <c r="O1132" s="14"/>
      <c r="P1132" s="14"/>
      <c r="Q1132" s="1"/>
      <c r="R1132" s="1"/>
    </row>
    <row r="1133" spans="1:18">
      <c r="A1133" s="15"/>
      <c r="B1133" s="15" t="s">
        <v>5426</v>
      </c>
      <c r="C1133" s="15" t="s">
        <v>6842</v>
      </c>
      <c r="D1133" s="15"/>
      <c r="E1133" s="15" t="s">
        <v>7102</v>
      </c>
      <c r="F1133" s="15" t="s">
        <v>2653</v>
      </c>
      <c r="G1133" s="15"/>
      <c r="H1133" s="14" t="s">
        <v>965</v>
      </c>
      <c r="I1133" s="15" t="s">
        <v>10366</v>
      </c>
      <c r="J1133" s="15" t="s">
        <v>6140</v>
      </c>
      <c r="K1133" s="14"/>
      <c r="M1133" s="14"/>
      <c r="N1133" s="14"/>
      <c r="O1133" s="14"/>
      <c r="P1133" s="14"/>
      <c r="Q1133" s="1"/>
      <c r="R1133" s="1"/>
    </row>
    <row r="1134" spans="1:18">
      <c r="A1134" s="15"/>
      <c r="B1134" s="15" t="s">
        <v>5425</v>
      </c>
      <c r="C1134" s="15" t="s">
        <v>6843</v>
      </c>
      <c r="D1134" s="15"/>
      <c r="E1134" s="15" t="s">
        <v>7103</v>
      </c>
      <c r="F1134" s="15" t="s">
        <v>2678</v>
      </c>
      <c r="G1134" s="15"/>
      <c r="H1134" s="14" t="s">
        <v>965</v>
      </c>
      <c r="I1134" s="15" t="s">
        <v>10367</v>
      </c>
      <c r="J1134" s="15" t="s">
        <v>6170</v>
      </c>
      <c r="K1134" s="14"/>
      <c r="M1134" s="14"/>
      <c r="N1134" s="14"/>
      <c r="O1134" s="14"/>
      <c r="P1134" s="14"/>
      <c r="Q1134" s="1"/>
      <c r="R1134" s="1"/>
    </row>
    <row r="1135" spans="1:18">
      <c r="A1135" s="15"/>
      <c r="B1135" s="15" t="s">
        <v>5421</v>
      </c>
      <c r="C1135" s="15" t="s">
        <v>6878</v>
      </c>
      <c r="D1135" s="15"/>
      <c r="E1135" s="15" t="s">
        <v>6390</v>
      </c>
      <c r="F1135" s="15" t="s">
        <v>2726</v>
      </c>
      <c r="G1135" s="15"/>
      <c r="H1135" s="14" t="s">
        <v>965</v>
      </c>
      <c r="I1135" s="15" t="s">
        <v>10368</v>
      </c>
      <c r="J1135" s="15" t="s">
        <v>6261</v>
      </c>
      <c r="K1135" s="14"/>
      <c r="M1135" s="14"/>
      <c r="N1135" s="14"/>
      <c r="O1135" s="14"/>
      <c r="P1135" s="14"/>
      <c r="Q1135" s="1"/>
      <c r="R1135" s="1"/>
    </row>
    <row r="1136" spans="1:18">
      <c r="A1136" s="15"/>
      <c r="B1136" s="15" t="s">
        <v>5422</v>
      </c>
      <c r="C1136" s="15" t="s">
        <v>2194</v>
      </c>
      <c r="D1136" s="15"/>
      <c r="E1136" s="15" t="s">
        <v>6391</v>
      </c>
      <c r="F1136" s="15" t="s">
        <v>2538</v>
      </c>
      <c r="G1136" s="15"/>
      <c r="H1136" s="14" t="s">
        <v>965</v>
      </c>
      <c r="I1136" s="15" t="s">
        <v>10369</v>
      </c>
      <c r="J1136" s="15" t="s">
        <v>6264</v>
      </c>
      <c r="K1136" s="14"/>
      <c r="M1136" s="14"/>
      <c r="N1136" s="14"/>
      <c r="O1136" s="14"/>
      <c r="P1136" s="14"/>
      <c r="Q1136" s="1"/>
      <c r="R1136" s="1"/>
    </row>
    <row r="1137" spans="1:18">
      <c r="A1137" s="15"/>
      <c r="B1137" s="15" t="s">
        <v>5423</v>
      </c>
      <c r="C1137" s="15" t="s">
        <v>2195</v>
      </c>
      <c r="D1137" s="15"/>
      <c r="E1137" s="15" t="s">
        <v>7116</v>
      </c>
      <c r="F1137" s="15" t="s">
        <v>2631</v>
      </c>
      <c r="G1137" s="15"/>
      <c r="H1137" s="14" t="s">
        <v>965</v>
      </c>
      <c r="I1137" s="15" t="s">
        <v>10370</v>
      </c>
      <c r="J1137" s="15" t="s">
        <v>6139</v>
      </c>
      <c r="K1137" s="14"/>
      <c r="M1137" s="14"/>
      <c r="N1137" s="14"/>
      <c r="O1137" s="14"/>
      <c r="P1137" s="14"/>
      <c r="Q1137" s="1"/>
      <c r="R1137" s="1"/>
    </row>
    <row r="1138" spans="1:18">
      <c r="A1138" s="15"/>
      <c r="B1138" s="15" t="s">
        <v>7819</v>
      </c>
      <c r="C1138" s="15" t="s">
        <v>7820</v>
      </c>
      <c r="D1138" s="15"/>
      <c r="E1138" s="15" t="s">
        <v>7878</v>
      </c>
      <c r="F1138" s="15" t="s">
        <v>2342</v>
      </c>
      <c r="G1138" s="15"/>
      <c r="H1138" s="14" t="s">
        <v>965</v>
      </c>
      <c r="I1138" s="15" t="s">
        <v>10371</v>
      </c>
      <c r="J1138" s="15" t="s">
        <v>7854</v>
      </c>
      <c r="K1138" s="14"/>
      <c r="M1138" s="14"/>
      <c r="N1138" s="14"/>
      <c r="O1138" s="14"/>
      <c r="P1138" s="14"/>
      <c r="Q1138" s="1"/>
      <c r="R1138" s="1"/>
    </row>
    <row r="1139" spans="1:18">
      <c r="A1139" s="15"/>
      <c r="B1139" s="15" t="s">
        <v>5424</v>
      </c>
      <c r="C1139" s="15" t="s">
        <v>2200</v>
      </c>
      <c r="D1139" s="15"/>
      <c r="E1139" s="15" t="s">
        <v>6392</v>
      </c>
      <c r="F1139" s="15" t="s">
        <v>2538</v>
      </c>
      <c r="G1139" s="15"/>
      <c r="H1139" s="14" t="s">
        <v>965</v>
      </c>
      <c r="I1139" s="15" t="s">
        <v>10372</v>
      </c>
      <c r="J1139" s="15" t="s">
        <v>6260</v>
      </c>
      <c r="K1139" s="14"/>
      <c r="M1139" s="14"/>
      <c r="N1139" s="14"/>
      <c r="O1139" s="14"/>
      <c r="P1139" s="14"/>
      <c r="Q1139" s="1"/>
      <c r="R1139" s="1"/>
    </row>
    <row r="1140" spans="1:18">
      <c r="A1140" s="15"/>
      <c r="B1140" s="15" t="s">
        <v>4960</v>
      </c>
      <c r="C1140" s="15" t="s">
        <v>6660</v>
      </c>
      <c r="D1140" s="15"/>
      <c r="E1140" s="15" t="s">
        <v>3701</v>
      </c>
      <c r="F1140" s="15" t="s">
        <v>2389</v>
      </c>
      <c r="G1140" s="15" t="s">
        <v>10892</v>
      </c>
      <c r="H1140" s="14" t="s">
        <v>965</v>
      </c>
      <c r="I1140" s="15" t="s">
        <v>10373</v>
      </c>
      <c r="J1140" s="15" t="s">
        <v>5783</v>
      </c>
      <c r="K1140" s="14"/>
      <c r="M1140" s="14"/>
      <c r="N1140" s="14"/>
      <c r="O1140" s="14"/>
      <c r="P1140" s="14"/>
      <c r="Q1140" s="1"/>
      <c r="R1140" s="1"/>
    </row>
    <row r="1141" spans="1:18">
      <c r="A1141" s="15"/>
      <c r="B1141" s="15" t="s">
        <v>7329</v>
      </c>
      <c r="C1141" s="15" t="s">
        <v>6891</v>
      </c>
      <c r="D1141" s="15"/>
      <c r="E1141" s="15" t="s">
        <v>7120</v>
      </c>
      <c r="F1141" s="15" t="s">
        <v>3488</v>
      </c>
      <c r="G1141" s="15"/>
      <c r="H1141" s="14" t="s">
        <v>965</v>
      </c>
      <c r="I1141" s="15" t="s">
        <v>10374</v>
      </c>
      <c r="J1141" s="15" t="s">
        <v>6284</v>
      </c>
      <c r="K1141" s="14"/>
      <c r="M1141" s="14"/>
      <c r="N1141" s="14"/>
      <c r="O1141" s="14"/>
      <c r="P1141" s="14"/>
      <c r="Q1141" s="1"/>
      <c r="R1141" s="1"/>
    </row>
    <row r="1142" spans="1:18">
      <c r="A1142" s="15"/>
      <c r="B1142" s="15" t="s">
        <v>10856</v>
      </c>
      <c r="C1142" s="15" t="s">
        <v>10857</v>
      </c>
      <c r="D1142" s="15"/>
      <c r="E1142" s="15" t="s">
        <v>11176</v>
      </c>
      <c r="F1142" s="15" t="s">
        <v>10874</v>
      </c>
      <c r="G1142" s="15"/>
      <c r="H1142" s="14" t="s">
        <v>965</v>
      </c>
      <c r="I1142" s="15" t="s">
        <v>10375</v>
      </c>
      <c r="J1142" s="15" t="s">
        <v>10873</v>
      </c>
      <c r="K1142" s="14"/>
      <c r="M1142" s="14"/>
      <c r="N1142" s="14"/>
      <c r="O1142" s="14"/>
      <c r="P1142" s="14"/>
      <c r="Q1142" s="1"/>
      <c r="R1142" s="1"/>
    </row>
    <row r="1143" spans="1:18">
      <c r="A1143" s="15"/>
      <c r="B1143" s="15" t="s">
        <v>5346</v>
      </c>
      <c r="C1143" s="15" t="s">
        <v>6839</v>
      </c>
      <c r="D1143" s="15"/>
      <c r="E1143" s="15" t="s">
        <v>3825</v>
      </c>
      <c r="F1143" s="15" t="s">
        <v>3447</v>
      </c>
      <c r="G1143" s="15" t="s">
        <v>11159</v>
      </c>
      <c r="H1143" s="14" t="s">
        <v>965</v>
      </c>
      <c r="I1143" s="15" t="s">
        <v>10376</v>
      </c>
      <c r="J1143" s="15" t="s">
        <v>5740</v>
      </c>
      <c r="K1143" s="14"/>
      <c r="M1143" s="14"/>
      <c r="N1143" s="14"/>
      <c r="O1143" s="14"/>
      <c r="P1143" s="14"/>
      <c r="Q1143" s="1"/>
      <c r="R1143" s="1"/>
    </row>
    <row r="1144" spans="1:18">
      <c r="A1144" s="15"/>
      <c r="B1144" s="15" t="s">
        <v>5347</v>
      </c>
      <c r="C1144" s="15" t="s">
        <v>3441</v>
      </c>
      <c r="D1144" s="15"/>
      <c r="E1144" s="15" t="s">
        <v>3826</v>
      </c>
      <c r="F1144" s="15" t="s">
        <v>3484</v>
      </c>
      <c r="G1144" s="15" t="s">
        <v>10989</v>
      </c>
      <c r="H1144" s="14" t="s">
        <v>965</v>
      </c>
      <c r="I1144" s="15" t="s">
        <v>10377</v>
      </c>
      <c r="J1144" s="15" t="s">
        <v>6235</v>
      </c>
      <c r="K1144" s="14"/>
      <c r="M1144" s="14"/>
      <c r="N1144" s="14"/>
      <c r="O1144" s="14"/>
      <c r="P1144" s="14"/>
      <c r="Q1144" s="1"/>
      <c r="R1144" s="1"/>
    </row>
    <row r="1145" spans="1:18">
      <c r="A1145" s="15"/>
      <c r="B1145" s="15" t="s">
        <v>4982</v>
      </c>
      <c r="C1145" s="15" t="s">
        <v>6670</v>
      </c>
      <c r="D1145" s="15"/>
      <c r="E1145" s="15" t="s">
        <v>7017</v>
      </c>
      <c r="F1145" s="15" t="s">
        <v>2407</v>
      </c>
      <c r="G1145" s="15"/>
      <c r="H1145" s="14" t="s">
        <v>965</v>
      </c>
      <c r="I1145" s="15" t="s">
        <v>10378</v>
      </c>
      <c r="J1145" s="15" t="s">
        <v>5804</v>
      </c>
      <c r="K1145" s="14"/>
      <c r="M1145" s="14"/>
      <c r="N1145" s="14"/>
      <c r="O1145" s="14"/>
      <c r="P1145" s="14"/>
      <c r="Q1145" s="1"/>
      <c r="R1145" s="1"/>
    </row>
    <row r="1146" spans="1:18">
      <c r="A1146" s="15"/>
      <c r="B1146" s="15" t="s">
        <v>4997</v>
      </c>
      <c r="C1146" s="15" t="s">
        <v>6677</v>
      </c>
      <c r="D1146" s="15"/>
      <c r="E1146" s="15" t="s">
        <v>3717</v>
      </c>
      <c r="F1146" s="15" t="s">
        <v>2499</v>
      </c>
      <c r="G1146" s="15" t="s">
        <v>10887</v>
      </c>
      <c r="H1146" s="14" t="s">
        <v>965</v>
      </c>
      <c r="I1146" s="15" t="s">
        <v>10379</v>
      </c>
      <c r="J1146" s="15" t="s">
        <v>5915</v>
      </c>
      <c r="K1146" s="14"/>
      <c r="M1146" s="14"/>
      <c r="N1146" s="14"/>
      <c r="O1146" s="14"/>
      <c r="P1146" s="14"/>
      <c r="Q1146" s="1"/>
      <c r="R1146" s="1"/>
    </row>
    <row r="1147" spans="1:18">
      <c r="A1147" s="15"/>
      <c r="B1147" s="15" t="s">
        <v>4840</v>
      </c>
      <c r="C1147" s="15" t="s">
        <v>2203</v>
      </c>
      <c r="D1147" s="15"/>
      <c r="E1147" s="15" t="s">
        <v>3638</v>
      </c>
      <c r="F1147" s="15" t="s">
        <v>2503</v>
      </c>
      <c r="G1147" s="15" t="s">
        <v>10886</v>
      </c>
      <c r="H1147" s="14" t="s">
        <v>965</v>
      </c>
      <c r="I1147" s="15" t="s">
        <v>10380</v>
      </c>
      <c r="J1147" s="15" t="s">
        <v>5919</v>
      </c>
      <c r="K1147" s="14"/>
      <c r="M1147" s="14"/>
      <c r="N1147" s="14"/>
      <c r="O1147" s="14"/>
      <c r="P1147" s="14"/>
      <c r="Q1147" s="1"/>
      <c r="R1147" s="1"/>
    </row>
    <row r="1148" spans="1:18">
      <c r="A1148" s="15"/>
      <c r="B1148" s="15" t="s">
        <v>4841</v>
      </c>
      <c r="C1148" s="15" t="s">
        <v>6586</v>
      </c>
      <c r="D1148" s="15"/>
      <c r="E1148" s="15" t="s">
        <v>3639</v>
      </c>
      <c r="F1148" s="15" t="s">
        <v>2312</v>
      </c>
      <c r="G1148" s="15" t="s">
        <v>11075</v>
      </c>
      <c r="H1148" s="14" t="s">
        <v>965</v>
      </c>
      <c r="I1148" s="15" t="s">
        <v>10381</v>
      </c>
      <c r="J1148" s="15" t="s">
        <v>5682</v>
      </c>
      <c r="K1148" s="14"/>
      <c r="M1148" s="14"/>
      <c r="N1148" s="14"/>
      <c r="O1148" s="14"/>
      <c r="P1148" s="14"/>
      <c r="Q1148" s="1"/>
      <c r="R1148" s="1"/>
    </row>
    <row r="1149" spans="1:18">
      <c r="A1149" s="15"/>
      <c r="B1149" s="15" t="s">
        <v>4914</v>
      </c>
      <c r="C1149" s="15" t="s">
        <v>2201</v>
      </c>
      <c r="D1149" s="15"/>
      <c r="E1149" s="15" t="s">
        <v>3677</v>
      </c>
      <c r="F1149" s="15" t="s">
        <v>2379</v>
      </c>
      <c r="G1149" s="15" t="s">
        <v>11054</v>
      </c>
      <c r="H1149" s="14" t="s">
        <v>965</v>
      </c>
      <c r="I1149" s="15" t="s">
        <v>10382</v>
      </c>
      <c r="J1149" s="15" t="s">
        <v>5774</v>
      </c>
      <c r="K1149" s="14"/>
      <c r="M1149" s="14"/>
      <c r="N1149" s="14"/>
      <c r="O1149" s="14"/>
      <c r="P1149" s="14"/>
      <c r="Q1149" s="1"/>
      <c r="R1149" s="1"/>
    </row>
    <row r="1150" spans="1:18">
      <c r="A1150" s="15"/>
      <c r="B1150" s="15" t="s">
        <v>10733</v>
      </c>
      <c r="C1150" s="15" t="s">
        <v>10734</v>
      </c>
      <c r="D1150" s="15"/>
      <c r="E1150" s="15" t="s">
        <v>10753</v>
      </c>
      <c r="F1150" s="15" t="s">
        <v>10752</v>
      </c>
      <c r="G1150" s="15"/>
      <c r="H1150" s="14" t="s">
        <v>965</v>
      </c>
      <c r="I1150" s="15" t="s">
        <v>10383</v>
      </c>
      <c r="J1150" s="15" t="s">
        <v>10751</v>
      </c>
      <c r="K1150" s="14"/>
      <c r="M1150" s="14"/>
      <c r="N1150" s="14"/>
      <c r="O1150" s="14"/>
      <c r="P1150" s="14"/>
      <c r="Q1150" s="1"/>
      <c r="R1150" s="1"/>
    </row>
    <row r="1151" spans="1:18">
      <c r="A1151" s="15"/>
      <c r="B1151" s="15" t="s">
        <v>11883</v>
      </c>
      <c r="C1151" s="15" t="s">
        <v>6562</v>
      </c>
      <c r="D1151" s="15"/>
      <c r="E1151" s="15" t="s">
        <v>6959</v>
      </c>
      <c r="F1151" s="15" t="s">
        <v>2448</v>
      </c>
      <c r="G1151" s="15"/>
      <c r="H1151" s="14" t="s">
        <v>965</v>
      </c>
      <c r="I1151" s="15" t="s">
        <v>10384</v>
      </c>
      <c r="J1151" s="15" t="s">
        <v>5848</v>
      </c>
      <c r="K1151" s="14"/>
      <c r="M1151" s="14"/>
      <c r="N1151" s="14"/>
      <c r="O1151" s="14"/>
      <c r="P1151" s="14"/>
      <c r="Q1151" s="1"/>
      <c r="R1151" s="1"/>
    </row>
    <row r="1152" spans="1:18">
      <c r="A1152" s="15"/>
      <c r="B1152" s="15" t="s">
        <v>4981</v>
      </c>
      <c r="C1152" s="15" t="s">
        <v>6669</v>
      </c>
      <c r="D1152" s="15"/>
      <c r="E1152" s="15" t="s">
        <v>7016</v>
      </c>
      <c r="F1152" s="15" t="s">
        <v>2387</v>
      </c>
      <c r="G1152" s="15"/>
      <c r="H1152" s="14" t="s">
        <v>965</v>
      </c>
      <c r="I1152" s="15" t="s">
        <v>10385</v>
      </c>
      <c r="J1152" s="15" t="s">
        <v>5782</v>
      </c>
      <c r="K1152" s="14"/>
      <c r="M1152" s="14"/>
      <c r="N1152" s="14"/>
      <c r="O1152" s="14"/>
      <c r="P1152" s="14"/>
      <c r="Q1152" s="1"/>
      <c r="R1152" s="1"/>
    </row>
    <row r="1153" spans="1:18">
      <c r="A1153" s="15"/>
      <c r="B1153" s="15" t="s">
        <v>5359</v>
      </c>
      <c r="C1153" s="15" t="s">
        <v>2202</v>
      </c>
      <c r="D1153" s="15"/>
      <c r="E1153" s="15" t="s">
        <v>7101</v>
      </c>
      <c r="F1153" s="15" t="s">
        <v>2512</v>
      </c>
      <c r="G1153" s="15"/>
      <c r="H1153" s="14" t="s">
        <v>965</v>
      </c>
      <c r="I1153" s="15" t="s">
        <v>10386</v>
      </c>
      <c r="J1153" s="15" t="s">
        <v>5934</v>
      </c>
      <c r="K1153" s="14"/>
      <c r="M1153" s="14"/>
      <c r="N1153" s="14"/>
      <c r="O1153" s="14"/>
      <c r="P1153" s="14"/>
      <c r="Q1153" s="1"/>
      <c r="R1153" s="1"/>
    </row>
    <row r="1154" spans="1:18">
      <c r="A1154" s="15"/>
      <c r="B1154" s="15" t="s">
        <v>5341</v>
      </c>
      <c r="C1154" s="15" t="s">
        <v>6837</v>
      </c>
      <c r="D1154" s="15"/>
      <c r="E1154" s="15" t="s">
        <v>7097</v>
      </c>
      <c r="F1154" s="15" t="s">
        <v>2331</v>
      </c>
      <c r="G1154" s="15"/>
      <c r="H1154" s="14" t="s">
        <v>965</v>
      </c>
      <c r="I1154" s="15" t="s">
        <v>10387</v>
      </c>
      <c r="J1154" s="15" t="s">
        <v>5703</v>
      </c>
      <c r="K1154" s="14"/>
      <c r="M1154" s="14"/>
      <c r="N1154" s="14"/>
      <c r="O1154" s="14"/>
      <c r="P1154" s="14"/>
      <c r="Q1154" s="1"/>
      <c r="R1154" s="1"/>
    </row>
    <row r="1155" spans="1:18">
      <c r="A1155" s="15"/>
      <c r="B1155" s="15" t="s">
        <v>5358</v>
      </c>
      <c r="C1155" s="15" t="s">
        <v>2202</v>
      </c>
      <c r="D1155" s="15"/>
      <c r="E1155" s="15" t="s">
        <v>7101</v>
      </c>
      <c r="F1155" s="15" t="s">
        <v>2512</v>
      </c>
      <c r="G1155" s="15"/>
      <c r="H1155" s="14" t="s">
        <v>1872</v>
      </c>
      <c r="I1155" s="15" t="s">
        <v>10388</v>
      </c>
      <c r="J1155" s="15" t="s">
        <v>5934</v>
      </c>
      <c r="K1155" s="14"/>
      <c r="M1155" s="14"/>
      <c r="N1155" s="14"/>
      <c r="O1155" s="14"/>
      <c r="P1155" s="14"/>
      <c r="Q1155" s="1"/>
      <c r="R1155" s="1"/>
    </row>
    <row r="1156" spans="1:18">
      <c r="A1156" s="15"/>
      <c r="B1156" s="15" t="s">
        <v>10737</v>
      </c>
      <c r="C1156" s="15" t="s">
        <v>6837</v>
      </c>
      <c r="D1156" s="15"/>
      <c r="E1156" s="15" t="s">
        <v>7097</v>
      </c>
      <c r="F1156" s="15" t="s">
        <v>2331</v>
      </c>
      <c r="G1156" s="15"/>
      <c r="H1156" s="14" t="s">
        <v>1872</v>
      </c>
      <c r="I1156" s="15" t="s">
        <v>10389</v>
      </c>
      <c r="J1156" s="15" t="s">
        <v>5703</v>
      </c>
      <c r="K1156" s="14"/>
      <c r="M1156" s="14"/>
      <c r="N1156" s="14"/>
      <c r="O1156" s="14"/>
      <c r="P1156" s="14"/>
      <c r="Q1156" s="1"/>
      <c r="R1156" s="1"/>
    </row>
    <row r="1157" spans="1:18">
      <c r="A1157" s="15"/>
      <c r="B1157" s="15" t="s">
        <v>10738</v>
      </c>
      <c r="C1157" s="15" t="s">
        <v>6841</v>
      </c>
      <c r="D1157" s="15"/>
      <c r="E1157" s="15" t="s">
        <v>3830</v>
      </c>
      <c r="F1157" s="15" t="s">
        <v>2709</v>
      </c>
      <c r="G1157" s="15" t="s">
        <v>10929</v>
      </c>
      <c r="H1157" s="14" t="s">
        <v>1872</v>
      </c>
      <c r="I1157" s="15" t="s">
        <v>10390</v>
      </c>
      <c r="J1157" s="15" t="s">
        <v>6246</v>
      </c>
      <c r="K1157" s="14"/>
      <c r="M1157" s="14"/>
      <c r="N1157" s="14"/>
      <c r="O1157" s="14"/>
      <c r="P1157" s="14"/>
      <c r="Q1157" s="1"/>
      <c r="R1157" s="1"/>
    </row>
    <row r="1158" spans="1:18">
      <c r="A1158" s="15"/>
      <c r="B1158" s="15" t="s">
        <v>10739</v>
      </c>
      <c r="C1158" s="15" t="s">
        <v>10665</v>
      </c>
      <c r="D1158" s="15"/>
      <c r="E1158" s="15" t="s">
        <v>10754</v>
      </c>
      <c r="F1158" s="15" t="s">
        <v>10749</v>
      </c>
      <c r="G1158" s="15"/>
      <c r="H1158" s="14" t="s">
        <v>1872</v>
      </c>
      <c r="I1158" s="15" t="s">
        <v>10391</v>
      </c>
      <c r="J1158" s="15" t="s">
        <v>10748</v>
      </c>
      <c r="K1158" s="14"/>
      <c r="M1158" s="14"/>
      <c r="N1158" s="14"/>
      <c r="O1158" s="14"/>
      <c r="P1158" s="14"/>
      <c r="Q1158" s="1"/>
      <c r="R1158" s="1"/>
    </row>
    <row r="1159" spans="1:18">
      <c r="A1159" s="15"/>
      <c r="B1159" s="15" t="s">
        <v>10740</v>
      </c>
      <c r="C1159" s="15" t="s">
        <v>10741</v>
      </c>
      <c r="D1159" s="15"/>
      <c r="E1159" s="15" t="s">
        <v>10755</v>
      </c>
      <c r="F1159" s="15" t="s">
        <v>2674</v>
      </c>
      <c r="G1159" s="15"/>
      <c r="H1159" s="14" t="s">
        <v>1872</v>
      </c>
      <c r="I1159" s="15" t="s">
        <v>10392</v>
      </c>
      <c r="J1159" s="15" t="s">
        <v>10750</v>
      </c>
      <c r="K1159" s="14"/>
      <c r="M1159" s="14"/>
      <c r="N1159" s="14"/>
      <c r="O1159" s="14"/>
      <c r="P1159" s="14"/>
      <c r="Q1159" s="1"/>
      <c r="R1159" s="1"/>
    </row>
    <row r="1160" spans="1:18">
      <c r="A1160" s="15"/>
      <c r="B1160" s="15" t="s">
        <v>5339</v>
      </c>
      <c r="C1160" s="15" t="s">
        <v>2210</v>
      </c>
      <c r="D1160" s="15"/>
      <c r="E1160" s="15" t="s">
        <v>5559</v>
      </c>
      <c r="F1160" s="15" t="s">
        <v>2708</v>
      </c>
      <c r="G1160" s="15" t="s">
        <v>10916</v>
      </c>
      <c r="H1160" s="14" t="s">
        <v>1872</v>
      </c>
      <c r="I1160" s="15" t="s">
        <v>10393</v>
      </c>
      <c r="J1160" s="15" t="s">
        <v>6209</v>
      </c>
      <c r="K1160" s="14"/>
      <c r="M1160" s="14"/>
      <c r="N1160" s="14"/>
      <c r="O1160" s="14"/>
      <c r="P1160" s="14"/>
      <c r="Q1160" s="1"/>
      <c r="R1160" s="1"/>
    </row>
    <row r="1161" spans="1:18">
      <c r="A1161" s="15"/>
      <c r="B1161" s="15" t="s">
        <v>5338</v>
      </c>
      <c r="C1161" s="15" t="s">
        <v>2211</v>
      </c>
      <c r="D1161" s="15"/>
      <c r="E1161" s="15" t="s">
        <v>3824</v>
      </c>
      <c r="F1161" s="15" t="s">
        <v>2709</v>
      </c>
      <c r="G1161" s="15" t="s">
        <v>10915</v>
      </c>
      <c r="H1161" s="14" t="s">
        <v>1872</v>
      </c>
      <c r="I1161" s="15" t="s">
        <v>10394</v>
      </c>
      <c r="J1161" s="15" t="s">
        <v>6210</v>
      </c>
      <c r="K1161" s="14"/>
      <c r="M1161" s="14"/>
      <c r="N1161" s="14"/>
      <c r="O1161" s="14"/>
      <c r="P1161" s="14"/>
      <c r="Q1161" s="1"/>
      <c r="R1161" s="1"/>
    </row>
    <row r="1162" spans="1:18">
      <c r="A1162" s="15"/>
      <c r="B1162" s="15" t="s">
        <v>5340</v>
      </c>
      <c r="C1162" s="15" t="s">
        <v>2212</v>
      </c>
      <c r="D1162" s="15"/>
      <c r="E1162" s="15" t="s">
        <v>7096</v>
      </c>
      <c r="F1162" s="15" t="s">
        <v>2710</v>
      </c>
      <c r="G1162" s="15"/>
      <c r="H1162" s="14" t="s">
        <v>1872</v>
      </c>
      <c r="I1162" s="15" t="s">
        <v>10395</v>
      </c>
      <c r="J1162" s="15" t="s">
        <v>6211</v>
      </c>
      <c r="K1162" s="14"/>
      <c r="M1162" s="14"/>
      <c r="N1162" s="14"/>
      <c r="O1162" s="14"/>
      <c r="P1162" s="14"/>
      <c r="Q1162" s="1"/>
      <c r="R1162" s="1"/>
    </row>
    <row r="1163" spans="1:18">
      <c r="A1163" s="15"/>
      <c r="B1163" s="15" t="s">
        <v>4992</v>
      </c>
      <c r="C1163" s="15" t="s">
        <v>2209</v>
      </c>
      <c r="D1163" s="15"/>
      <c r="E1163" s="15" t="s">
        <v>7019</v>
      </c>
      <c r="F1163" s="15" t="s">
        <v>2674</v>
      </c>
      <c r="G1163" s="15"/>
      <c r="H1163" s="14" t="s">
        <v>1872</v>
      </c>
      <c r="I1163" s="15" t="s">
        <v>10396</v>
      </c>
      <c r="J1163" s="15" t="s">
        <v>6212</v>
      </c>
      <c r="K1163" s="14"/>
      <c r="M1163" s="14"/>
      <c r="N1163" s="14"/>
      <c r="O1163" s="14"/>
      <c r="P1163" s="14"/>
      <c r="Q1163" s="1"/>
      <c r="R1163" s="1"/>
    </row>
    <row r="1164" spans="1:18">
      <c r="A1164" s="15"/>
      <c r="B1164" s="15" t="s">
        <v>4720</v>
      </c>
      <c r="C1164" s="15" t="s">
        <v>6513</v>
      </c>
      <c r="D1164" s="15"/>
      <c r="E1164" s="15" t="s">
        <v>3581</v>
      </c>
      <c r="F1164" s="15" t="s">
        <v>2397</v>
      </c>
      <c r="G1164" s="15" t="s">
        <v>11160</v>
      </c>
      <c r="H1164" s="14" t="s">
        <v>965</v>
      </c>
      <c r="I1164" s="15" t="s">
        <v>10397</v>
      </c>
      <c r="J1164" s="15" t="s">
        <v>5794</v>
      </c>
      <c r="K1164" s="14"/>
      <c r="M1164" s="14"/>
      <c r="N1164" s="14"/>
      <c r="O1164" s="14"/>
      <c r="P1164" s="14"/>
      <c r="Q1164" s="1"/>
      <c r="R1164" s="1"/>
    </row>
    <row r="1165" spans="1:18">
      <c r="A1165" s="15"/>
      <c r="B1165" s="15" t="s">
        <v>4719</v>
      </c>
      <c r="C1165" s="15" t="s">
        <v>6427</v>
      </c>
      <c r="D1165" s="15"/>
      <c r="E1165" s="15" t="s">
        <v>6905</v>
      </c>
      <c r="F1165" s="15" t="s">
        <v>2271</v>
      </c>
      <c r="G1165" s="15"/>
      <c r="H1165" s="14" t="s">
        <v>965</v>
      </c>
      <c r="I1165" s="15" t="s">
        <v>10398</v>
      </c>
      <c r="J1165" s="15" t="s">
        <v>5641</v>
      </c>
      <c r="K1165" s="14"/>
      <c r="M1165" s="14"/>
      <c r="N1165" s="14"/>
      <c r="O1165" s="14"/>
      <c r="P1165" s="14"/>
      <c r="Q1165" s="1"/>
      <c r="R1165" s="1"/>
    </row>
    <row r="1166" spans="1:18">
      <c r="A1166" s="15"/>
      <c r="B1166" s="15" t="s">
        <v>4989</v>
      </c>
      <c r="C1166" s="15" t="s">
        <v>6672</v>
      </c>
      <c r="D1166" s="15"/>
      <c r="E1166" s="15" t="s">
        <v>5583</v>
      </c>
      <c r="F1166" s="15" t="s">
        <v>2495</v>
      </c>
      <c r="G1166" s="15" t="s">
        <v>11161</v>
      </c>
      <c r="H1166" s="14" t="s">
        <v>965</v>
      </c>
      <c r="I1166" s="15" t="s">
        <v>10399</v>
      </c>
      <c r="J1166" s="15" t="s">
        <v>5909</v>
      </c>
      <c r="K1166" s="14"/>
      <c r="M1166" s="14"/>
      <c r="N1166" s="14"/>
      <c r="O1166" s="14"/>
      <c r="P1166" s="14"/>
      <c r="Q1166" s="1"/>
      <c r="R1166" s="1"/>
    </row>
    <row r="1167" spans="1:18">
      <c r="A1167" s="15"/>
      <c r="B1167" s="15" t="s">
        <v>5098</v>
      </c>
      <c r="C1167" s="15" t="s">
        <v>6737</v>
      </c>
      <c r="D1167" s="15"/>
      <c r="E1167" s="15" t="s">
        <v>3754</v>
      </c>
      <c r="F1167" s="15" t="s">
        <v>2649</v>
      </c>
      <c r="G1167" s="15" t="s">
        <v>10954</v>
      </c>
      <c r="H1167" s="14" t="s">
        <v>965</v>
      </c>
      <c r="I1167" s="15" t="s">
        <v>10400</v>
      </c>
      <c r="J1167" s="15" t="s">
        <v>6130</v>
      </c>
      <c r="K1167" s="14"/>
      <c r="M1167" s="14"/>
      <c r="N1167" s="14"/>
      <c r="O1167" s="14"/>
      <c r="P1167" s="14"/>
      <c r="Q1167" s="1"/>
      <c r="R1167" s="1"/>
    </row>
    <row r="1168" spans="1:18">
      <c r="A1168" s="15"/>
      <c r="B1168" s="15" t="s">
        <v>5099</v>
      </c>
      <c r="C1168" s="15" t="s">
        <v>6738</v>
      </c>
      <c r="D1168" s="15"/>
      <c r="E1168" s="15" t="s">
        <v>3755</v>
      </c>
      <c r="F1168" s="15" t="s">
        <v>2624</v>
      </c>
      <c r="G1168" s="15" t="s">
        <v>10956</v>
      </c>
      <c r="H1168" s="14" t="s">
        <v>965</v>
      </c>
      <c r="I1168" s="15" t="s">
        <v>10401</v>
      </c>
      <c r="J1168" s="15" t="s">
        <v>6096</v>
      </c>
      <c r="K1168" s="14"/>
      <c r="M1168" s="14"/>
      <c r="N1168" s="14"/>
      <c r="O1168" s="14"/>
      <c r="P1168" s="14"/>
      <c r="Q1168" s="1"/>
      <c r="R1168" s="1"/>
    </row>
    <row r="1169" spans="1:18">
      <c r="A1169" s="15"/>
      <c r="B1169" s="15" t="s">
        <v>5267</v>
      </c>
      <c r="C1169" s="15" t="s">
        <v>6800</v>
      </c>
      <c r="D1169" s="15"/>
      <c r="E1169" s="15" t="s">
        <v>3809</v>
      </c>
      <c r="F1169" s="15" t="s">
        <v>2622</v>
      </c>
      <c r="G1169" s="15" t="s">
        <v>10957</v>
      </c>
      <c r="H1169" s="14" t="s">
        <v>965</v>
      </c>
      <c r="I1169" s="15" t="s">
        <v>10402</v>
      </c>
      <c r="J1169" s="15" t="s">
        <v>6093</v>
      </c>
      <c r="K1169" s="14"/>
      <c r="M1169" s="14"/>
      <c r="N1169" s="14"/>
      <c r="O1169" s="14"/>
      <c r="P1169" s="14"/>
      <c r="Q1169" s="1"/>
      <c r="R1169" s="1"/>
    </row>
    <row r="1170" spans="1:18">
      <c r="A1170" s="15"/>
      <c r="B1170" s="15" t="s">
        <v>5273</v>
      </c>
      <c r="C1170" s="15" t="s">
        <v>6804</v>
      </c>
      <c r="D1170" s="15"/>
      <c r="E1170" s="15" t="s">
        <v>3811</v>
      </c>
      <c r="F1170" s="15" t="s">
        <v>2634</v>
      </c>
      <c r="G1170" s="15" t="s">
        <v>10955</v>
      </c>
      <c r="H1170" s="14" t="s">
        <v>965</v>
      </c>
      <c r="I1170" s="15" t="s">
        <v>10403</v>
      </c>
      <c r="J1170" s="15" t="s">
        <v>6111</v>
      </c>
      <c r="K1170" s="14"/>
      <c r="M1170" s="14"/>
      <c r="N1170" s="14"/>
      <c r="O1170" s="14"/>
      <c r="P1170" s="14"/>
      <c r="Q1170" s="1"/>
      <c r="R1170" s="1"/>
    </row>
    <row r="1171" spans="1:18">
      <c r="A1171" s="15"/>
      <c r="B1171" s="15" t="s">
        <v>5418</v>
      </c>
      <c r="C1171" s="15" t="s">
        <v>6876</v>
      </c>
      <c r="D1171" s="15"/>
      <c r="E1171" s="15" t="s">
        <v>6388</v>
      </c>
      <c r="F1171" s="15" t="s">
        <v>2573</v>
      </c>
      <c r="G1171" s="15"/>
      <c r="H1171" s="14" t="s">
        <v>1872</v>
      </c>
      <c r="I1171" s="15" t="s">
        <v>10404</v>
      </c>
      <c r="J1171" s="15" t="s">
        <v>6262</v>
      </c>
      <c r="K1171" s="14"/>
      <c r="M1171" s="14"/>
      <c r="N1171" s="14"/>
      <c r="O1171" s="14"/>
      <c r="P1171" s="14"/>
      <c r="Q1171" s="1"/>
      <c r="R1171" s="1"/>
    </row>
    <row r="1172" spans="1:18">
      <c r="A1172" s="15"/>
      <c r="B1172" s="15" t="s">
        <v>5419</v>
      </c>
      <c r="C1172" s="15" t="s">
        <v>6877</v>
      </c>
      <c r="D1172" s="15"/>
      <c r="E1172" s="15" t="s">
        <v>6389</v>
      </c>
      <c r="F1172" s="15" t="s">
        <v>2732</v>
      </c>
      <c r="G1172" s="15"/>
      <c r="H1172" s="14" t="s">
        <v>1872</v>
      </c>
      <c r="I1172" s="15" t="s">
        <v>10405</v>
      </c>
      <c r="J1172" s="15" t="s">
        <v>6263</v>
      </c>
      <c r="K1172" s="14"/>
      <c r="M1172" s="14"/>
      <c r="N1172" s="14"/>
      <c r="O1172" s="14"/>
      <c r="P1172" s="14"/>
      <c r="Q1172" s="1"/>
      <c r="R1172" s="1"/>
    </row>
    <row r="1173" spans="1:18">
      <c r="A1173" s="15"/>
      <c r="B1173" s="15" t="s">
        <v>7320</v>
      </c>
      <c r="C1173" s="15" t="s">
        <v>2217</v>
      </c>
      <c r="D1173" s="15"/>
      <c r="E1173" s="15" t="s">
        <v>3641</v>
      </c>
      <c r="F1173" s="15" t="s">
        <v>2269</v>
      </c>
      <c r="G1173" s="15"/>
      <c r="H1173" s="14" t="s">
        <v>1872</v>
      </c>
      <c r="I1173" s="15" t="s">
        <v>10406</v>
      </c>
      <c r="J1173" s="15" t="s">
        <v>5639</v>
      </c>
      <c r="K1173" s="14"/>
      <c r="M1173" s="14"/>
      <c r="N1173" s="14"/>
      <c r="O1173" s="14"/>
      <c r="P1173" s="14"/>
      <c r="Q1173" s="1"/>
      <c r="R1173" s="1"/>
    </row>
    <row r="1174" spans="1:18">
      <c r="A1174" s="15"/>
      <c r="B1174" s="15" t="s">
        <v>7321</v>
      </c>
      <c r="C1174" s="15" t="s">
        <v>7322</v>
      </c>
      <c r="D1174" s="15"/>
      <c r="E1174" s="15"/>
      <c r="F1174" s="15"/>
      <c r="G1174" s="15"/>
      <c r="H1174" s="14" t="s">
        <v>1872</v>
      </c>
      <c r="I1174" s="15" t="s">
        <v>10407</v>
      </c>
      <c r="J1174" s="15"/>
      <c r="K1174" s="14"/>
      <c r="M1174" s="14"/>
      <c r="N1174" s="14"/>
      <c r="O1174" s="14"/>
      <c r="P1174" s="14"/>
      <c r="Q1174" s="1"/>
      <c r="R1174" s="1"/>
    </row>
    <row r="1175" spans="1:18">
      <c r="A1175" s="15"/>
      <c r="B1175" s="15" t="s">
        <v>7324</v>
      </c>
      <c r="C1175" s="15" t="s">
        <v>2204</v>
      </c>
      <c r="D1175" s="15"/>
      <c r="E1175" s="15" t="s">
        <v>7113</v>
      </c>
      <c r="F1175" s="15" t="s">
        <v>2542</v>
      </c>
      <c r="G1175" s="15"/>
      <c r="H1175" s="14" t="s">
        <v>965</v>
      </c>
      <c r="I1175" s="15" t="s">
        <v>10408</v>
      </c>
      <c r="J1175" s="15" t="s">
        <v>6245</v>
      </c>
      <c r="K1175" s="14"/>
      <c r="M1175" s="14"/>
      <c r="N1175" s="14"/>
      <c r="O1175" s="14"/>
      <c r="P1175" s="14"/>
      <c r="Q1175" s="1"/>
      <c r="R1175" s="1"/>
    </row>
    <row r="1176" spans="1:18">
      <c r="A1176" s="15"/>
      <c r="B1176" s="15" t="s">
        <v>5556</v>
      </c>
      <c r="C1176" s="15" t="s">
        <v>6686</v>
      </c>
      <c r="D1176" s="15"/>
      <c r="E1176" s="15" t="s">
        <v>3722</v>
      </c>
      <c r="F1176" s="15" t="s">
        <v>2429</v>
      </c>
      <c r="G1176" s="15" t="s">
        <v>11084</v>
      </c>
      <c r="H1176" s="14" t="s">
        <v>3851</v>
      </c>
      <c r="I1176" s="15" t="s">
        <v>10409</v>
      </c>
      <c r="J1176" s="15" t="s">
        <v>5824</v>
      </c>
      <c r="K1176" s="14"/>
      <c r="M1176" s="14"/>
      <c r="N1176" s="14"/>
      <c r="O1176" s="14"/>
      <c r="P1176" s="14"/>
      <c r="Q1176" s="1"/>
      <c r="R1176" s="1"/>
    </row>
    <row r="1177" spans="1:18">
      <c r="A1177" s="15"/>
      <c r="B1177" s="15" t="s">
        <v>5020</v>
      </c>
      <c r="C1177" s="15" t="s">
        <v>6686</v>
      </c>
      <c r="D1177" s="15"/>
      <c r="E1177" s="15" t="s">
        <v>3722</v>
      </c>
      <c r="F1177" s="15" t="s">
        <v>2429</v>
      </c>
      <c r="G1177" s="15" t="s">
        <v>11084</v>
      </c>
      <c r="H1177" s="14" t="s">
        <v>965</v>
      </c>
      <c r="I1177" s="15" t="s">
        <v>10410</v>
      </c>
      <c r="J1177" s="15" t="s">
        <v>5824</v>
      </c>
      <c r="K1177" s="14"/>
      <c r="M1177" s="14"/>
      <c r="N1177" s="14"/>
      <c r="O1177" s="14"/>
      <c r="P1177" s="14"/>
      <c r="Q1177" s="1"/>
      <c r="R1177" s="1"/>
    </row>
    <row r="1178" spans="1:18">
      <c r="A1178" s="15"/>
      <c r="B1178" s="15" t="s">
        <v>5380</v>
      </c>
      <c r="C1178" s="15" t="s">
        <v>2136</v>
      </c>
      <c r="D1178" s="15"/>
      <c r="E1178" s="15" t="s">
        <v>3525</v>
      </c>
      <c r="F1178" s="15" t="s">
        <v>2294</v>
      </c>
      <c r="G1178" s="15" t="s">
        <v>11167</v>
      </c>
      <c r="H1178" s="14" t="s">
        <v>3851</v>
      </c>
      <c r="I1178" s="15" t="s">
        <v>10411</v>
      </c>
      <c r="J1178" s="15" t="s">
        <v>5663</v>
      </c>
      <c r="K1178" s="14"/>
      <c r="M1178" s="14"/>
      <c r="N1178" s="14"/>
      <c r="O1178" s="14"/>
      <c r="P1178" s="14"/>
      <c r="Q1178" s="1"/>
      <c r="R1178" s="1"/>
    </row>
    <row r="1179" spans="1:18">
      <c r="A1179" s="15"/>
      <c r="B1179" s="15" t="s">
        <v>7932</v>
      </c>
      <c r="C1179" s="15" t="s">
        <v>6431</v>
      </c>
      <c r="D1179" s="15"/>
      <c r="E1179" s="15" t="s">
        <v>6297</v>
      </c>
      <c r="F1179" s="15" t="s">
        <v>2279</v>
      </c>
      <c r="G1179" s="15"/>
      <c r="H1179" s="14" t="s">
        <v>3851</v>
      </c>
      <c r="I1179" s="15" t="s">
        <v>10412</v>
      </c>
      <c r="J1179" s="15" t="s">
        <v>5648</v>
      </c>
      <c r="K1179" s="14"/>
      <c r="M1179" s="14"/>
      <c r="N1179" s="14"/>
      <c r="O1179" s="14"/>
      <c r="P1179" s="14"/>
      <c r="Q1179" s="1"/>
      <c r="R1179" s="1"/>
    </row>
    <row r="1180" spans="1:18">
      <c r="A1180" s="15"/>
      <c r="B1180" s="15" t="s">
        <v>5390</v>
      </c>
      <c r="C1180" s="15" t="s">
        <v>2014</v>
      </c>
      <c r="D1180" s="15"/>
      <c r="E1180" s="15" t="s">
        <v>3497</v>
      </c>
      <c r="F1180" s="15" t="s">
        <v>2014</v>
      </c>
      <c r="G1180" s="15" t="s">
        <v>3849</v>
      </c>
      <c r="H1180" s="14" t="s">
        <v>3851</v>
      </c>
      <c r="I1180" s="15" t="s">
        <v>10413</v>
      </c>
      <c r="J1180" s="15" t="s">
        <v>5609</v>
      </c>
      <c r="K1180" s="14"/>
      <c r="M1180" s="14"/>
      <c r="N1180" s="14"/>
      <c r="O1180" s="14"/>
      <c r="P1180" s="14"/>
      <c r="Q1180" s="1"/>
      <c r="R1180" s="1"/>
    </row>
    <row r="1181" spans="1:18">
      <c r="A1181" s="15"/>
      <c r="B1181" s="15" t="s">
        <v>4804</v>
      </c>
      <c r="C1181" s="15" t="s">
        <v>2094</v>
      </c>
      <c r="D1181" s="15"/>
      <c r="E1181" s="15" t="s">
        <v>6947</v>
      </c>
      <c r="F1181" s="15" t="s">
        <v>2290</v>
      </c>
      <c r="G1181" s="15"/>
      <c r="H1181" s="14" t="s">
        <v>3851</v>
      </c>
      <c r="I1181" s="15" t="s">
        <v>10414</v>
      </c>
      <c r="J1181" s="15" t="s">
        <v>5657</v>
      </c>
      <c r="K1181" s="14"/>
      <c r="M1181" s="14"/>
      <c r="N1181" s="14"/>
      <c r="O1181" s="14"/>
      <c r="P1181" s="14"/>
      <c r="Q1181" s="1"/>
      <c r="R1181" s="1"/>
    </row>
    <row r="1182" spans="1:18">
      <c r="A1182" s="15"/>
      <c r="B1182" s="15" t="s">
        <v>5476</v>
      </c>
      <c r="C1182" s="15" t="s">
        <v>6431</v>
      </c>
      <c r="D1182" s="15"/>
      <c r="E1182" s="15" t="s">
        <v>6297</v>
      </c>
      <c r="F1182" s="15" t="s">
        <v>2279</v>
      </c>
      <c r="G1182" s="15"/>
      <c r="H1182" s="14" t="s">
        <v>3850</v>
      </c>
      <c r="I1182" s="15" t="s">
        <v>10415</v>
      </c>
      <c r="J1182" s="15" t="s">
        <v>5648</v>
      </c>
      <c r="K1182" s="14"/>
      <c r="M1182" s="14"/>
      <c r="N1182" s="14"/>
      <c r="O1182" s="14"/>
      <c r="P1182" s="14"/>
      <c r="Q1182" s="1"/>
      <c r="R1182" s="1"/>
    </row>
    <row r="1183" spans="1:18">
      <c r="A1183" s="15"/>
      <c r="B1183" s="15" t="s">
        <v>7933</v>
      </c>
      <c r="C1183" s="15" t="s">
        <v>6431</v>
      </c>
      <c r="D1183" s="15"/>
      <c r="E1183" s="15" t="s">
        <v>6297</v>
      </c>
      <c r="F1183" s="15" t="s">
        <v>2279</v>
      </c>
      <c r="G1183" s="15"/>
      <c r="H1183" s="14" t="s">
        <v>3852</v>
      </c>
      <c r="I1183" s="15" t="s">
        <v>10416</v>
      </c>
      <c r="J1183" s="15" t="s">
        <v>5648</v>
      </c>
      <c r="K1183" s="14"/>
      <c r="M1183" s="14"/>
      <c r="N1183" s="14"/>
      <c r="O1183" s="14"/>
      <c r="P1183" s="14"/>
      <c r="Q1183" s="1"/>
      <c r="R1183" s="1"/>
    </row>
    <row r="1184" spans="1:18">
      <c r="A1184" s="15"/>
      <c r="B1184" s="15" t="s">
        <v>10858</v>
      </c>
      <c r="C1184" s="15" t="s">
        <v>6473</v>
      </c>
      <c r="D1184" s="15"/>
      <c r="E1184" s="15" t="s">
        <v>6919</v>
      </c>
      <c r="F1184" s="15" t="s">
        <v>2520</v>
      </c>
      <c r="G1184" s="15"/>
      <c r="H1184" s="14" t="s">
        <v>965</v>
      </c>
      <c r="I1184" s="15" t="s">
        <v>10417</v>
      </c>
      <c r="J1184" s="15" t="s">
        <v>5942</v>
      </c>
      <c r="K1184" s="14"/>
      <c r="M1184" s="14"/>
      <c r="N1184" s="14"/>
      <c r="O1184" s="14"/>
      <c r="P1184" s="14"/>
      <c r="Q1184" s="1"/>
      <c r="R1184" s="1"/>
    </row>
    <row r="1185" spans="1:18">
      <c r="A1185" s="15"/>
      <c r="B1185" s="15" t="s">
        <v>4637</v>
      </c>
      <c r="C1185" s="15" t="s">
        <v>6473</v>
      </c>
      <c r="D1185" s="15"/>
      <c r="E1185" s="15" t="s">
        <v>6919</v>
      </c>
      <c r="F1185" s="15" t="s">
        <v>2520</v>
      </c>
      <c r="G1185" s="15"/>
      <c r="H1185" s="14" t="s">
        <v>1872</v>
      </c>
      <c r="I1185" s="15" t="s">
        <v>10418</v>
      </c>
      <c r="J1185" s="15" t="s">
        <v>5942</v>
      </c>
      <c r="K1185" s="14"/>
      <c r="M1185" s="14"/>
      <c r="N1185" s="14"/>
      <c r="O1185" s="14"/>
      <c r="P1185" s="14"/>
      <c r="Q1185" s="1"/>
      <c r="R1185" s="1"/>
    </row>
    <row r="1186" spans="1:18">
      <c r="A1186" s="15"/>
      <c r="B1186" s="15" t="s">
        <v>5542</v>
      </c>
      <c r="C1186" s="15" t="s">
        <v>2153</v>
      </c>
      <c r="D1186" s="15"/>
      <c r="E1186" s="15" t="s">
        <v>3751</v>
      </c>
      <c r="F1186" s="15" t="s">
        <v>2592</v>
      </c>
      <c r="G1186" s="15" t="s">
        <v>11002</v>
      </c>
      <c r="H1186" s="14" t="s">
        <v>1872</v>
      </c>
      <c r="I1186" s="15" t="s">
        <v>10419</v>
      </c>
      <c r="J1186" s="15" t="s">
        <v>6043</v>
      </c>
      <c r="K1186" s="14"/>
      <c r="M1186" s="14"/>
      <c r="N1186" s="14"/>
      <c r="O1186" s="14"/>
      <c r="P1186" s="14"/>
      <c r="Q1186" s="1"/>
      <c r="R1186" s="1"/>
    </row>
    <row r="1187" spans="1:18">
      <c r="A1187" s="15"/>
      <c r="B1187" s="15" t="s">
        <v>10672</v>
      </c>
      <c r="C1187" s="15" t="s">
        <v>10735</v>
      </c>
      <c r="D1187" s="15"/>
      <c r="E1187" s="15"/>
      <c r="F1187" s="15"/>
      <c r="G1187" s="15"/>
      <c r="H1187" s="14" t="s">
        <v>965</v>
      </c>
      <c r="I1187" s="15" t="s">
        <v>10420</v>
      </c>
      <c r="J1187" s="15"/>
      <c r="K1187" s="14"/>
      <c r="M1187" s="14"/>
      <c r="N1187" s="14"/>
      <c r="O1187" s="14"/>
      <c r="P1187" s="14"/>
      <c r="Q1187" s="1"/>
      <c r="R1187" s="1"/>
    </row>
    <row r="1188" spans="1:18">
      <c r="A1188" s="15"/>
      <c r="B1188" s="15" t="s">
        <v>10736</v>
      </c>
      <c r="C1188" s="15" t="s">
        <v>10735</v>
      </c>
      <c r="D1188" s="15"/>
      <c r="E1188" s="15"/>
      <c r="F1188" s="15"/>
      <c r="G1188" s="15"/>
      <c r="H1188" s="14" t="s">
        <v>1872</v>
      </c>
      <c r="I1188" s="15" t="s">
        <v>10421</v>
      </c>
      <c r="J1188" s="15"/>
      <c r="K1188" s="14"/>
      <c r="M1188" s="14"/>
      <c r="N1188" s="14"/>
      <c r="O1188" s="14"/>
      <c r="P1188" s="14"/>
      <c r="Q1188" s="1"/>
      <c r="R1188" s="1"/>
    </row>
    <row r="1189" spans="1:18">
      <c r="A1189" s="15"/>
      <c r="B1189" s="15" t="s">
        <v>5544</v>
      </c>
      <c r="C1189" s="15" t="s">
        <v>6901</v>
      </c>
      <c r="D1189" s="15"/>
      <c r="E1189" s="15" t="s">
        <v>6983</v>
      </c>
      <c r="F1189" s="15" t="s">
        <v>2335</v>
      </c>
      <c r="G1189" s="15"/>
      <c r="H1189" s="14" t="s">
        <v>965</v>
      </c>
      <c r="I1189" s="15" t="s">
        <v>10422</v>
      </c>
      <c r="J1189" s="15" t="s">
        <v>5708</v>
      </c>
      <c r="K1189" s="14"/>
      <c r="M1189" s="14"/>
      <c r="N1189" s="14"/>
      <c r="O1189" s="14"/>
      <c r="P1189" s="14"/>
    </row>
    <row r="1190" spans="1:18">
      <c r="A1190" s="15"/>
      <c r="B1190" s="15" t="s">
        <v>5545</v>
      </c>
      <c r="C1190" s="15" t="s">
        <v>6901</v>
      </c>
      <c r="D1190" s="15"/>
      <c r="E1190" s="15" t="s">
        <v>6983</v>
      </c>
      <c r="F1190" s="15" t="s">
        <v>2335</v>
      </c>
      <c r="G1190" s="15"/>
      <c r="H1190" s="14" t="s">
        <v>1872</v>
      </c>
      <c r="I1190" s="15" t="s">
        <v>10423</v>
      </c>
      <c r="J1190" s="15" t="s">
        <v>5708</v>
      </c>
      <c r="K1190" s="14"/>
      <c r="M1190" s="14"/>
      <c r="N1190" s="14"/>
      <c r="O1190" s="14"/>
      <c r="P1190" s="14"/>
      <c r="Q1190" s="1"/>
      <c r="R1190" s="1"/>
    </row>
    <row r="1191" spans="1:18">
      <c r="A1191" s="15"/>
      <c r="B1191" s="15" t="s">
        <v>5546</v>
      </c>
      <c r="C1191" s="15" t="s">
        <v>6902</v>
      </c>
      <c r="D1191" s="15"/>
      <c r="E1191" s="15" t="s">
        <v>6974</v>
      </c>
      <c r="F1191" s="15" t="s">
        <v>2551</v>
      </c>
      <c r="G1191" s="15"/>
      <c r="H1191" s="14" t="s">
        <v>965</v>
      </c>
      <c r="I1191" s="15" t="s">
        <v>10424</v>
      </c>
      <c r="J1191" s="15" t="s">
        <v>6006</v>
      </c>
      <c r="K1191" s="14"/>
      <c r="M1191" s="14"/>
      <c r="N1191" s="14"/>
      <c r="O1191" s="14"/>
      <c r="P1191" s="14"/>
      <c r="Q1191" s="1"/>
      <c r="R1191" s="1"/>
    </row>
    <row r="1192" spans="1:18">
      <c r="A1192" s="15"/>
      <c r="B1192" s="15" t="s">
        <v>5547</v>
      </c>
      <c r="C1192" s="15" t="s">
        <v>6902</v>
      </c>
      <c r="D1192" s="15"/>
      <c r="E1192" s="15" t="s">
        <v>6974</v>
      </c>
      <c r="F1192" s="15" t="s">
        <v>2551</v>
      </c>
      <c r="G1192" s="15"/>
      <c r="H1192" s="14" t="s">
        <v>1872</v>
      </c>
      <c r="I1192" s="15" t="s">
        <v>10425</v>
      </c>
      <c r="J1192" s="15" t="s">
        <v>6006</v>
      </c>
      <c r="K1192" s="14"/>
      <c r="M1192" s="14"/>
      <c r="N1192" s="14"/>
      <c r="O1192" s="14"/>
      <c r="P1192" s="14"/>
      <c r="Q1192" s="1"/>
      <c r="R1192" s="1"/>
    </row>
    <row r="1193" spans="1:18">
      <c r="A1193" s="15"/>
      <c r="B1193" s="15" t="s">
        <v>5548</v>
      </c>
      <c r="C1193" s="15" t="s">
        <v>6559</v>
      </c>
      <c r="D1193" s="15"/>
      <c r="E1193" s="15" t="s">
        <v>3618</v>
      </c>
      <c r="F1193" s="15" t="s">
        <v>2375</v>
      </c>
      <c r="G1193" s="15" t="s">
        <v>11093</v>
      </c>
      <c r="H1193" s="14" t="s">
        <v>1872</v>
      </c>
      <c r="I1193" s="15" t="s">
        <v>10426</v>
      </c>
      <c r="J1193" s="15" t="s">
        <v>5769</v>
      </c>
      <c r="K1193" s="14"/>
      <c r="M1193" s="14"/>
      <c r="N1193" s="14"/>
      <c r="O1193" s="14"/>
      <c r="P1193" s="14"/>
      <c r="Q1193" s="1"/>
      <c r="R1193" s="1"/>
    </row>
    <row r="1194" spans="1:18">
      <c r="A1194" s="15"/>
      <c r="B1194" s="15" t="s">
        <v>5036</v>
      </c>
      <c r="C1194" s="15" t="s">
        <v>6699</v>
      </c>
      <c r="D1194" s="15"/>
      <c r="E1194" s="15" t="s">
        <v>3726</v>
      </c>
      <c r="F1194" s="15" t="s">
        <v>2335</v>
      </c>
      <c r="G1194" s="15" t="s">
        <v>11077</v>
      </c>
      <c r="H1194" s="14" t="s">
        <v>965</v>
      </c>
      <c r="I1194" s="15" t="s">
        <v>10427</v>
      </c>
      <c r="J1194" s="15" t="s">
        <v>6219</v>
      </c>
      <c r="K1194" s="14"/>
      <c r="M1194" s="14"/>
      <c r="N1194" s="14"/>
      <c r="O1194" s="14"/>
      <c r="P1194" s="14"/>
      <c r="Q1194" s="1"/>
      <c r="R1194" s="1"/>
    </row>
    <row r="1195" spans="1:18">
      <c r="A1195" s="15"/>
      <c r="B1195" s="15" t="s">
        <v>5549</v>
      </c>
      <c r="C1195" s="15" t="s">
        <v>6699</v>
      </c>
      <c r="D1195" s="15"/>
      <c r="E1195" s="15" t="s">
        <v>3726</v>
      </c>
      <c r="F1195" s="15" t="s">
        <v>2335</v>
      </c>
      <c r="G1195" s="15" t="s">
        <v>11077</v>
      </c>
      <c r="H1195" s="14" t="s">
        <v>1872</v>
      </c>
      <c r="I1195" s="15" t="s">
        <v>10428</v>
      </c>
      <c r="J1195" s="15" t="s">
        <v>6219</v>
      </c>
      <c r="K1195" s="14"/>
      <c r="M1195" s="14"/>
      <c r="N1195" s="14"/>
      <c r="O1195" s="14"/>
      <c r="P1195" s="14"/>
      <c r="Q1195" s="1"/>
      <c r="R1195" s="1"/>
    </row>
    <row r="1196" spans="1:18">
      <c r="A1196" s="15"/>
      <c r="B1196" s="15" t="s">
        <v>5550</v>
      </c>
      <c r="C1196" s="15" t="s">
        <v>2140</v>
      </c>
      <c r="D1196" s="15"/>
      <c r="E1196" s="15" t="s">
        <v>3656</v>
      </c>
      <c r="F1196" s="15" t="s">
        <v>2413</v>
      </c>
      <c r="G1196" s="15" t="s">
        <v>10970</v>
      </c>
      <c r="H1196" s="14" t="s">
        <v>1872</v>
      </c>
      <c r="I1196" s="15" t="s">
        <v>10429</v>
      </c>
      <c r="J1196" s="15" t="s">
        <v>5809</v>
      </c>
      <c r="K1196" s="14"/>
      <c r="M1196" s="14"/>
      <c r="N1196" s="14"/>
      <c r="O1196" s="14"/>
      <c r="P1196" s="14"/>
      <c r="Q1196" s="1"/>
      <c r="R1196" s="1"/>
    </row>
    <row r="1197" spans="1:18">
      <c r="A1197" s="15"/>
      <c r="B1197" s="15" t="s">
        <v>5551</v>
      </c>
      <c r="C1197" s="15" t="s">
        <v>2141</v>
      </c>
      <c r="D1197" s="15"/>
      <c r="E1197" s="15" t="s">
        <v>3657</v>
      </c>
      <c r="F1197" s="15" t="s">
        <v>2454</v>
      </c>
      <c r="G1197" s="15" t="s">
        <v>10913</v>
      </c>
      <c r="H1197" s="14" t="s">
        <v>1872</v>
      </c>
      <c r="I1197" s="15" t="s">
        <v>10430</v>
      </c>
      <c r="J1197" s="15" t="s">
        <v>5894</v>
      </c>
      <c r="K1197" s="14"/>
      <c r="M1197" s="14"/>
      <c r="N1197" s="14"/>
      <c r="O1197" s="14"/>
      <c r="P1197" s="14"/>
      <c r="Q1197" s="1"/>
      <c r="R1197" s="1"/>
    </row>
    <row r="1198" spans="1:18">
      <c r="A1198" s="15"/>
      <c r="B1198" s="15" t="s">
        <v>5552</v>
      </c>
      <c r="C1198" s="15" t="s">
        <v>6903</v>
      </c>
      <c r="D1198" s="15"/>
      <c r="E1198" s="15" t="s">
        <v>5560</v>
      </c>
      <c r="F1198" s="15" t="s">
        <v>6215</v>
      </c>
      <c r="G1198" s="15" t="s">
        <v>10922</v>
      </c>
      <c r="H1198" s="14" t="s">
        <v>965</v>
      </c>
      <c r="I1198" s="15" t="s">
        <v>10431</v>
      </c>
      <c r="J1198" s="15" t="s">
        <v>6214</v>
      </c>
      <c r="K1198" s="14"/>
      <c r="M1198" s="14"/>
      <c r="N1198" s="14"/>
      <c r="O1198" s="14"/>
      <c r="P1198" s="14"/>
      <c r="Q1198" s="1"/>
      <c r="R1198" s="1"/>
    </row>
    <row r="1199" spans="1:18">
      <c r="A1199" s="15"/>
      <c r="B1199" s="15" t="s">
        <v>5553</v>
      </c>
      <c r="C1199" s="15" t="s">
        <v>6903</v>
      </c>
      <c r="D1199" s="15"/>
      <c r="E1199" s="15" t="s">
        <v>5560</v>
      </c>
      <c r="F1199" s="15" t="s">
        <v>6215</v>
      </c>
      <c r="G1199" s="15" t="s">
        <v>10922</v>
      </c>
      <c r="H1199" s="14" t="s">
        <v>1872</v>
      </c>
      <c r="I1199" s="15" t="s">
        <v>10432</v>
      </c>
      <c r="J1199" s="15" t="s">
        <v>6214</v>
      </c>
      <c r="K1199" s="14"/>
      <c r="M1199" s="14"/>
      <c r="N1199" s="14"/>
      <c r="O1199" s="14"/>
      <c r="P1199" s="14"/>
      <c r="Q1199" s="1"/>
      <c r="R1199" s="1"/>
    </row>
    <row r="1200" spans="1:18">
      <c r="A1200" s="15"/>
      <c r="B1200" s="15" t="s">
        <v>4749</v>
      </c>
      <c r="C1200" s="15" t="s">
        <v>6428</v>
      </c>
      <c r="D1200" s="15"/>
      <c r="E1200" s="15" t="s">
        <v>6906</v>
      </c>
      <c r="F1200" s="15" t="s">
        <v>2654</v>
      </c>
      <c r="G1200" s="15"/>
      <c r="H1200" s="14" t="s">
        <v>965</v>
      </c>
      <c r="I1200" s="15" t="s">
        <v>10433</v>
      </c>
      <c r="J1200" s="15" t="s">
        <v>6141</v>
      </c>
      <c r="K1200" s="14"/>
      <c r="M1200" s="14"/>
      <c r="N1200" s="14"/>
      <c r="O1200" s="14"/>
      <c r="P1200" s="14"/>
      <c r="Q1200" s="1"/>
      <c r="R1200" s="1"/>
    </row>
    <row r="1201" spans="1:18">
      <c r="A1201" s="15"/>
      <c r="B1201" s="15" t="s">
        <v>8322</v>
      </c>
      <c r="C1201" s="15" t="s">
        <v>2122</v>
      </c>
      <c r="D1201" s="15"/>
      <c r="E1201" s="15" t="s">
        <v>6950</v>
      </c>
      <c r="F1201" s="15" t="s">
        <v>2298</v>
      </c>
      <c r="G1201" s="15"/>
      <c r="H1201" s="14" t="s">
        <v>965</v>
      </c>
      <c r="I1201" s="15" t="s">
        <v>10434</v>
      </c>
      <c r="J1201" s="15" t="s">
        <v>6222</v>
      </c>
      <c r="K1201" s="14"/>
      <c r="M1201" s="14"/>
      <c r="N1201" s="14"/>
      <c r="O1201" s="14"/>
      <c r="P1201" s="14"/>
      <c r="Q1201" s="1"/>
      <c r="R1201" s="1"/>
    </row>
    <row r="1202" spans="1:18">
      <c r="A1202" s="15"/>
      <c r="B1202" s="15" t="s">
        <v>4954</v>
      </c>
      <c r="C1202" s="15" t="s">
        <v>6653</v>
      </c>
      <c r="D1202" s="15"/>
      <c r="E1202" s="15" t="s">
        <v>3697</v>
      </c>
      <c r="F1202" s="15" t="s">
        <v>2373</v>
      </c>
      <c r="G1202" s="15" t="s">
        <v>10921</v>
      </c>
      <c r="H1202" s="14" t="s">
        <v>1872</v>
      </c>
      <c r="I1202" s="15" t="s">
        <v>10435</v>
      </c>
      <c r="J1202" s="15" t="s">
        <v>5767</v>
      </c>
      <c r="K1202" s="14"/>
      <c r="M1202" s="14"/>
      <c r="N1202" s="14"/>
      <c r="O1202" s="14"/>
      <c r="P1202" s="14"/>
      <c r="Q1202" s="1"/>
      <c r="R1202" s="1"/>
    </row>
    <row r="1203" spans="1:18">
      <c r="A1203" s="15"/>
      <c r="B1203" s="15" t="s">
        <v>5493</v>
      </c>
      <c r="C1203" s="15" t="s">
        <v>6480</v>
      </c>
      <c r="D1203" s="15"/>
      <c r="E1203" s="15" t="s">
        <v>6924</v>
      </c>
      <c r="F1203" s="15" t="s">
        <v>2333</v>
      </c>
      <c r="G1203" s="15"/>
      <c r="H1203" s="14" t="s">
        <v>965</v>
      </c>
      <c r="I1203" s="15" t="s">
        <v>10436</v>
      </c>
      <c r="J1203" s="15" t="s">
        <v>5705</v>
      </c>
      <c r="K1203" s="14"/>
      <c r="M1203" s="14"/>
      <c r="N1203" s="14"/>
      <c r="O1203" s="14"/>
      <c r="P1203" s="14"/>
      <c r="Q1203" s="1"/>
      <c r="R1203" s="1"/>
    </row>
    <row r="1204" spans="1:18">
      <c r="A1204" s="15"/>
      <c r="B1204" s="15" t="s">
        <v>5473</v>
      </c>
      <c r="C1204" s="15" t="s">
        <v>2364</v>
      </c>
      <c r="D1204" s="15"/>
      <c r="E1204" s="15" t="s">
        <v>3599</v>
      </c>
      <c r="F1204" s="15" t="s">
        <v>2364</v>
      </c>
      <c r="G1204" s="15" t="s">
        <v>11066</v>
      </c>
      <c r="H1204" s="14" t="s">
        <v>965</v>
      </c>
      <c r="I1204" s="15" t="s">
        <v>10437</v>
      </c>
      <c r="J1204" s="15" t="s">
        <v>5756</v>
      </c>
      <c r="K1204" s="14"/>
      <c r="M1204" s="14"/>
      <c r="N1204" s="14"/>
      <c r="O1204" s="14"/>
      <c r="P1204" s="14"/>
      <c r="Q1204" s="1"/>
      <c r="R1204" s="1"/>
    </row>
    <row r="1205" spans="1:18">
      <c r="A1205" s="15"/>
      <c r="B1205" s="15" t="s">
        <v>5474</v>
      </c>
      <c r="C1205" s="15" t="s">
        <v>2364</v>
      </c>
      <c r="D1205" s="15"/>
      <c r="E1205" s="15" t="s">
        <v>3599</v>
      </c>
      <c r="F1205" s="15" t="s">
        <v>2364</v>
      </c>
      <c r="G1205" s="15" t="s">
        <v>11066</v>
      </c>
      <c r="H1205" s="14" t="s">
        <v>1872</v>
      </c>
      <c r="I1205" s="15" t="s">
        <v>10438</v>
      </c>
      <c r="J1205" s="15" t="s">
        <v>5756</v>
      </c>
      <c r="K1205" s="14"/>
      <c r="M1205" s="14"/>
      <c r="N1205" s="14"/>
      <c r="O1205" s="14"/>
      <c r="P1205" s="14"/>
      <c r="Q1205" s="1"/>
      <c r="R1205" s="1"/>
    </row>
    <row r="1206" spans="1:18">
      <c r="A1206" s="15"/>
      <c r="B1206" s="15" t="s">
        <v>5475</v>
      </c>
      <c r="C1206" s="15" t="s">
        <v>2136</v>
      </c>
      <c r="D1206" s="15"/>
      <c r="E1206" s="15" t="s">
        <v>3525</v>
      </c>
      <c r="F1206" s="15" t="s">
        <v>2294</v>
      </c>
      <c r="G1206" s="15" t="s">
        <v>11167</v>
      </c>
      <c r="H1206" s="14" t="s">
        <v>1872</v>
      </c>
      <c r="I1206" s="15" t="s">
        <v>10439</v>
      </c>
      <c r="J1206" s="15" t="s">
        <v>5663</v>
      </c>
      <c r="K1206" s="14"/>
      <c r="M1206" s="14"/>
      <c r="N1206" s="14"/>
      <c r="O1206" s="14"/>
      <c r="P1206" s="14"/>
      <c r="Q1206" s="1"/>
      <c r="R1206" s="1"/>
    </row>
    <row r="1207" spans="1:18">
      <c r="A1207" s="15"/>
      <c r="B1207" s="15" t="s">
        <v>5487</v>
      </c>
      <c r="C1207" s="15" t="s">
        <v>2191</v>
      </c>
      <c r="D1207" s="15"/>
      <c r="E1207" s="15" t="s">
        <v>3528</v>
      </c>
      <c r="F1207" s="15" t="s">
        <v>2264</v>
      </c>
      <c r="G1207" s="15" t="s">
        <v>11050</v>
      </c>
      <c r="H1207" s="14" t="s">
        <v>1872</v>
      </c>
      <c r="I1207" s="15" t="s">
        <v>10440</v>
      </c>
      <c r="J1207" s="15" t="s">
        <v>5634</v>
      </c>
      <c r="K1207" s="14"/>
      <c r="M1207" s="14"/>
      <c r="N1207" s="14"/>
      <c r="O1207" s="14"/>
      <c r="P1207" s="14"/>
      <c r="Q1207" s="1"/>
      <c r="R1207" s="1"/>
    </row>
    <row r="1208" spans="1:18">
      <c r="A1208" s="15"/>
      <c r="B1208" s="15" t="s">
        <v>5517</v>
      </c>
      <c r="C1208" s="15" t="s">
        <v>2013</v>
      </c>
      <c r="D1208" s="15"/>
      <c r="E1208" s="15" t="s">
        <v>3523</v>
      </c>
      <c r="F1208" s="15" t="s">
        <v>2338</v>
      </c>
      <c r="G1208" s="15" t="s">
        <v>10997</v>
      </c>
      <c r="H1208" s="14" t="s">
        <v>1872</v>
      </c>
      <c r="I1208" s="15" t="s">
        <v>10441</v>
      </c>
      <c r="J1208" s="15" t="s">
        <v>5712</v>
      </c>
      <c r="K1208" s="14"/>
      <c r="M1208" s="14"/>
      <c r="N1208" s="14"/>
      <c r="O1208" s="14"/>
      <c r="P1208" s="14"/>
      <c r="Q1208" s="1"/>
      <c r="R1208" s="1"/>
    </row>
    <row r="1209" spans="1:18">
      <c r="A1209" s="15"/>
      <c r="B1209" s="15" t="s">
        <v>5518</v>
      </c>
      <c r="C1209" s="15" t="s">
        <v>2066</v>
      </c>
      <c r="D1209" s="15"/>
      <c r="E1209" s="15" t="s">
        <v>3496</v>
      </c>
      <c r="F1209" s="15" t="s">
        <v>2428</v>
      </c>
      <c r="G1209" s="15" t="s">
        <v>10908</v>
      </c>
      <c r="H1209" s="14" t="s">
        <v>965</v>
      </c>
      <c r="I1209" s="15" t="s">
        <v>10442</v>
      </c>
      <c r="J1209" s="15" t="s">
        <v>5884</v>
      </c>
      <c r="K1209" s="14"/>
      <c r="M1209" s="14"/>
      <c r="N1209" s="14"/>
      <c r="O1209" s="14"/>
      <c r="P1209" s="14"/>
      <c r="Q1209" s="1"/>
      <c r="R1209" s="1"/>
    </row>
    <row r="1210" spans="1:18">
      <c r="A1210" s="15"/>
      <c r="B1210" s="15" t="s">
        <v>4784</v>
      </c>
      <c r="C1210" s="15" t="s">
        <v>2012</v>
      </c>
      <c r="D1210" s="15"/>
      <c r="E1210" s="15" t="s">
        <v>3512</v>
      </c>
      <c r="F1210" s="15" t="s">
        <v>2226</v>
      </c>
      <c r="G1210" s="15" t="s">
        <v>5564</v>
      </c>
      <c r="H1210" s="14" t="s">
        <v>1903</v>
      </c>
      <c r="I1210" s="15" t="s">
        <v>10443</v>
      </c>
      <c r="J1210" s="15" t="s">
        <v>5592</v>
      </c>
      <c r="K1210" s="14"/>
      <c r="M1210" s="14"/>
      <c r="N1210" s="14"/>
      <c r="O1210" s="14"/>
      <c r="P1210" s="14"/>
      <c r="Q1210" s="1"/>
      <c r="R1210" s="1"/>
    </row>
    <row r="1211" spans="1:18">
      <c r="A1211" s="15"/>
      <c r="B1211" s="15" t="s">
        <v>4783</v>
      </c>
      <c r="C1211" s="15" t="s">
        <v>2008</v>
      </c>
      <c r="D1211" s="15"/>
      <c r="E1211" s="15" t="s">
        <v>3511</v>
      </c>
      <c r="F1211" s="15" t="s">
        <v>2220</v>
      </c>
      <c r="G1211" s="15" t="s">
        <v>5566</v>
      </c>
      <c r="H1211" s="14" t="s">
        <v>1903</v>
      </c>
      <c r="I1211" s="15" t="s">
        <v>10444</v>
      </c>
      <c r="J1211" s="15" t="s">
        <v>5586</v>
      </c>
      <c r="K1211" s="14"/>
      <c r="M1211" s="14"/>
      <c r="N1211" s="14"/>
      <c r="O1211" s="14"/>
      <c r="P1211" s="14"/>
      <c r="Q1211" s="1"/>
      <c r="R1211" s="1"/>
    </row>
    <row r="1212" spans="1:18">
      <c r="A1212" s="15"/>
      <c r="B1212" s="15" t="s">
        <v>5271</v>
      </c>
      <c r="C1212" s="15" t="s">
        <v>2015</v>
      </c>
      <c r="D1212" s="15"/>
      <c r="E1212" s="15" t="s">
        <v>3518</v>
      </c>
      <c r="F1212" s="15" t="s">
        <v>2234</v>
      </c>
      <c r="G1212" s="15" t="s">
        <v>5565</v>
      </c>
      <c r="H1212" s="14" t="s">
        <v>1903</v>
      </c>
      <c r="I1212" s="15" t="s">
        <v>10445</v>
      </c>
      <c r="J1212" s="15" t="s">
        <v>5603</v>
      </c>
      <c r="K1212" s="14"/>
      <c r="M1212" s="14"/>
      <c r="N1212" s="14"/>
      <c r="O1212" s="14"/>
      <c r="P1212" s="14"/>
      <c r="Q1212" s="1"/>
      <c r="R1212" s="1"/>
    </row>
    <row r="1213" spans="1:18">
      <c r="A1213" s="15"/>
      <c r="B1213" s="15" t="s">
        <v>5272</v>
      </c>
      <c r="C1213" s="15" t="s">
        <v>6420</v>
      </c>
      <c r="D1213" s="15"/>
      <c r="E1213" s="15" t="s">
        <v>3491</v>
      </c>
      <c r="F1213" s="15" t="s">
        <v>2230</v>
      </c>
      <c r="G1213" s="15" t="s">
        <v>5570</v>
      </c>
      <c r="H1213" s="14" t="s">
        <v>1903</v>
      </c>
      <c r="I1213" s="15" t="s">
        <v>10446</v>
      </c>
      <c r="J1213" s="15" t="s">
        <v>5597</v>
      </c>
      <c r="K1213" s="14"/>
      <c r="M1213" s="14"/>
      <c r="N1213" s="14"/>
      <c r="O1213" s="14"/>
      <c r="P1213" s="14"/>
      <c r="Q1213" s="1"/>
      <c r="R1213" s="1"/>
    </row>
    <row r="1214" spans="1:18">
      <c r="A1214" s="15"/>
      <c r="B1214" s="15" t="s">
        <v>7613</v>
      </c>
      <c r="C1214" s="15" t="s">
        <v>6421</v>
      </c>
      <c r="D1214" s="15"/>
      <c r="E1214" s="15" t="s">
        <v>3493</v>
      </c>
      <c r="F1214" s="15" t="s">
        <v>2227</v>
      </c>
      <c r="G1214" s="15" t="s">
        <v>5582</v>
      </c>
      <c r="H1214" s="14" t="s">
        <v>1903</v>
      </c>
      <c r="I1214" s="15" t="s">
        <v>10447</v>
      </c>
      <c r="J1214" s="15" t="s">
        <v>5593</v>
      </c>
      <c r="K1214" s="14"/>
      <c r="M1214" s="14"/>
      <c r="N1214" s="14"/>
      <c r="O1214" s="14"/>
      <c r="P1214" s="14"/>
      <c r="Q1214" s="1"/>
      <c r="R1214" s="1"/>
    </row>
    <row r="1215" spans="1:18">
      <c r="A1215" s="15"/>
      <c r="B1215" s="15" t="s">
        <v>7611</v>
      </c>
      <c r="C1215" s="15" t="s">
        <v>7612</v>
      </c>
      <c r="D1215" s="15"/>
      <c r="E1215" s="15" t="s">
        <v>3787</v>
      </c>
      <c r="F1215" s="15" t="s">
        <v>2541</v>
      </c>
      <c r="G1215" s="15" t="s">
        <v>11080</v>
      </c>
      <c r="H1215" s="14" t="s">
        <v>965</v>
      </c>
      <c r="I1215" s="15" t="s">
        <v>10448</v>
      </c>
      <c r="J1215" s="15" t="s">
        <v>5980</v>
      </c>
      <c r="K1215" s="14"/>
      <c r="M1215" s="14"/>
      <c r="N1215" s="14"/>
      <c r="O1215" s="14"/>
      <c r="P1215" s="14"/>
      <c r="Q1215" s="1"/>
      <c r="R1215" s="1"/>
    </row>
    <row r="1216" spans="1:18">
      <c r="A1216" s="15"/>
      <c r="B1216" s="15" t="s">
        <v>7330</v>
      </c>
      <c r="C1216" s="15" t="s">
        <v>2219</v>
      </c>
      <c r="D1216" s="15"/>
      <c r="E1216" s="15" t="s">
        <v>3580</v>
      </c>
      <c r="F1216" s="15" t="s">
        <v>2315</v>
      </c>
      <c r="G1216" s="15" t="s">
        <v>11109</v>
      </c>
      <c r="H1216" s="14" t="s">
        <v>965</v>
      </c>
      <c r="I1216" s="15" t="s">
        <v>10449</v>
      </c>
      <c r="J1216" s="15" t="s">
        <v>5685</v>
      </c>
      <c r="K1216" s="14"/>
      <c r="M1216" s="14"/>
      <c r="N1216" s="14"/>
      <c r="O1216" s="14"/>
      <c r="P1216" s="14"/>
      <c r="Q1216" s="1"/>
      <c r="R1216" s="1"/>
    </row>
    <row r="1217" spans="1:18">
      <c r="A1217" s="15"/>
      <c r="B1217" s="15" t="s">
        <v>7314</v>
      </c>
      <c r="C1217" s="15" t="s">
        <v>7294</v>
      </c>
      <c r="D1217" s="15"/>
      <c r="E1217" s="15"/>
      <c r="F1217" s="15"/>
      <c r="G1217" s="15"/>
      <c r="H1217" s="14" t="s">
        <v>1903</v>
      </c>
      <c r="I1217" s="15" t="s">
        <v>10450</v>
      </c>
      <c r="J1217" s="15"/>
      <c r="K1217" s="14"/>
      <c r="M1217" s="14"/>
      <c r="N1217" s="14"/>
      <c r="O1217" s="14"/>
      <c r="P1217" s="14"/>
      <c r="Q1217" s="1"/>
      <c r="R1217" s="1"/>
    </row>
    <row r="1218" spans="1:18">
      <c r="A1218" s="15"/>
      <c r="B1218" s="15" t="s">
        <v>7293</v>
      </c>
      <c r="C1218" s="15" t="s">
        <v>7294</v>
      </c>
      <c r="D1218" s="15"/>
      <c r="E1218" s="15"/>
      <c r="F1218" s="15"/>
      <c r="G1218" s="15"/>
      <c r="H1218" s="14" t="s">
        <v>965</v>
      </c>
      <c r="I1218" s="15" t="s">
        <v>10451</v>
      </c>
      <c r="J1218" s="15"/>
      <c r="K1218" s="14"/>
      <c r="M1218" s="14"/>
      <c r="N1218" s="14"/>
      <c r="O1218" s="14"/>
      <c r="P1218" s="14"/>
      <c r="Q1218" s="1"/>
      <c r="R1218" s="1"/>
    </row>
    <row r="1219" spans="1:18">
      <c r="A1219" s="15"/>
      <c r="B1219" s="15" t="s">
        <v>7456</v>
      </c>
      <c r="C1219" s="15" t="s">
        <v>2112</v>
      </c>
      <c r="D1219" s="15"/>
      <c r="E1219" s="15" t="s">
        <v>3595</v>
      </c>
      <c r="F1219" s="15" t="s">
        <v>2425</v>
      </c>
      <c r="G1219" s="15" t="s">
        <v>11045</v>
      </c>
      <c r="H1219" s="14" t="s">
        <v>1934</v>
      </c>
      <c r="I1219" s="15" t="s">
        <v>10452</v>
      </c>
      <c r="J1219" s="15" t="s">
        <v>5820</v>
      </c>
      <c r="K1219" s="14"/>
      <c r="M1219" s="14"/>
      <c r="N1219" s="14"/>
      <c r="O1219" s="14"/>
      <c r="P1219" s="14"/>
      <c r="Q1219" s="1"/>
      <c r="R1219" s="1"/>
    </row>
    <row r="1220" spans="1:18">
      <c r="A1220" s="15"/>
      <c r="B1220" s="15" t="s">
        <v>7333</v>
      </c>
      <c r="C1220" s="15" t="s">
        <v>2219</v>
      </c>
      <c r="D1220" s="15"/>
      <c r="E1220" s="15" t="s">
        <v>3580</v>
      </c>
      <c r="F1220" s="15" t="s">
        <v>2315</v>
      </c>
      <c r="G1220" s="15" t="s">
        <v>11109</v>
      </c>
      <c r="H1220" s="14" t="s">
        <v>1934</v>
      </c>
      <c r="I1220" s="15" t="s">
        <v>10453</v>
      </c>
      <c r="J1220" s="15" t="s">
        <v>5685</v>
      </c>
      <c r="K1220" s="14"/>
      <c r="M1220" s="14"/>
      <c r="N1220" s="14"/>
      <c r="O1220" s="14"/>
      <c r="P1220" s="14"/>
      <c r="Q1220" s="1"/>
      <c r="R1220" s="1"/>
    </row>
    <row r="1221" spans="1:18">
      <c r="A1221" s="15"/>
      <c r="B1221" s="15" t="s">
        <v>7463</v>
      </c>
      <c r="C1221" s="15" t="s">
        <v>6456</v>
      </c>
      <c r="D1221" s="15"/>
      <c r="E1221" s="15" t="s">
        <v>6909</v>
      </c>
      <c r="F1221" s="15" t="s">
        <v>2341</v>
      </c>
      <c r="G1221" s="15"/>
      <c r="H1221" s="14" t="s">
        <v>1934</v>
      </c>
      <c r="I1221" s="15" t="s">
        <v>10454</v>
      </c>
      <c r="J1221" s="15" t="s">
        <v>5717</v>
      </c>
      <c r="K1221" s="14"/>
      <c r="M1221" s="14"/>
      <c r="N1221" s="14"/>
      <c r="O1221" s="14"/>
      <c r="P1221" s="14"/>
      <c r="Q1221" s="1"/>
      <c r="R1221" s="1"/>
    </row>
    <row r="1222" spans="1:18">
      <c r="A1222" s="15"/>
      <c r="B1222" s="15" t="s">
        <v>5491</v>
      </c>
      <c r="C1222" s="15" t="s">
        <v>6431</v>
      </c>
      <c r="D1222" s="15"/>
      <c r="E1222" s="15" t="s">
        <v>6297</v>
      </c>
      <c r="F1222" s="15" t="s">
        <v>2279</v>
      </c>
      <c r="G1222" s="15"/>
      <c r="H1222" s="14" t="s">
        <v>1934</v>
      </c>
      <c r="I1222" s="15" t="s">
        <v>10455</v>
      </c>
      <c r="J1222" s="15" t="s">
        <v>5648</v>
      </c>
      <c r="K1222" s="14"/>
      <c r="M1222" s="14"/>
      <c r="N1222" s="14"/>
      <c r="O1222" s="14"/>
      <c r="P1222" s="14"/>
      <c r="Q1222" s="1"/>
      <c r="R1222" s="1"/>
    </row>
    <row r="1223" spans="1:18">
      <c r="A1223" s="15"/>
      <c r="B1223" s="15" t="s">
        <v>7915</v>
      </c>
      <c r="C1223" s="15" t="s">
        <v>6457</v>
      </c>
      <c r="D1223" s="15"/>
      <c r="E1223" s="15" t="s">
        <v>6910</v>
      </c>
      <c r="F1223" s="15" t="s">
        <v>2341</v>
      </c>
      <c r="G1223" s="15"/>
      <c r="H1223" s="14" t="s">
        <v>1934</v>
      </c>
      <c r="I1223" s="15" t="s">
        <v>10456</v>
      </c>
      <c r="J1223" s="15" t="s">
        <v>5746</v>
      </c>
      <c r="K1223" s="14"/>
      <c r="M1223" s="14"/>
      <c r="N1223" s="14"/>
      <c r="O1223" s="14"/>
      <c r="P1223" s="14"/>
      <c r="Q1223" s="1"/>
      <c r="R1223" s="1"/>
    </row>
    <row r="1224" spans="1:18">
      <c r="A1224" s="15"/>
      <c r="B1224" s="15" t="s">
        <v>5490</v>
      </c>
      <c r="C1224" s="15" t="s">
        <v>6423</v>
      </c>
      <c r="D1224" s="15"/>
      <c r="E1224" s="15" t="s">
        <v>6294</v>
      </c>
      <c r="F1224" s="15" t="s">
        <v>2236</v>
      </c>
      <c r="G1224" s="15"/>
      <c r="H1224" s="14" t="s">
        <v>1934</v>
      </c>
      <c r="I1224" s="15" t="s">
        <v>10457</v>
      </c>
      <c r="J1224" s="15" t="s">
        <v>5605</v>
      </c>
      <c r="K1224" s="14"/>
      <c r="M1224" s="14"/>
      <c r="N1224" s="14"/>
      <c r="O1224" s="14"/>
      <c r="P1224" s="14"/>
      <c r="Q1224" s="1"/>
      <c r="R1224" s="1"/>
    </row>
    <row r="1225" spans="1:18">
      <c r="A1225" s="15"/>
      <c r="B1225" s="15" t="s">
        <v>7470</v>
      </c>
      <c r="C1225" s="15" t="s">
        <v>6421</v>
      </c>
      <c r="D1225" s="15"/>
      <c r="E1225" s="15" t="s">
        <v>3493</v>
      </c>
      <c r="F1225" s="15" t="s">
        <v>2227</v>
      </c>
      <c r="G1225" s="15" t="s">
        <v>5582</v>
      </c>
      <c r="H1225" s="14" t="s">
        <v>1934</v>
      </c>
      <c r="I1225" s="15" t="s">
        <v>10458</v>
      </c>
      <c r="J1225" s="15" t="s">
        <v>5593</v>
      </c>
      <c r="K1225" s="14"/>
      <c r="M1225" s="14"/>
      <c r="N1225" s="14"/>
      <c r="O1225" s="14"/>
      <c r="P1225" s="14"/>
      <c r="Q1225" s="1"/>
      <c r="R1225" s="1"/>
    </row>
    <row r="1226" spans="1:18">
      <c r="A1226" s="15"/>
      <c r="B1226" s="15" t="s">
        <v>7166</v>
      </c>
      <c r="C1226" s="15" t="s">
        <v>7128</v>
      </c>
      <c r="D1226" s="15"/>
      <c r="E1226" s="15"/>
      <c r="F1226" s="15"/>
      <c r="G1226" s="15"/>
      <c r="H1226" s="14" t="s">
        <v>965</v>
      </c>
      <c r="I1226" s="15" t="s">
        <v>10459</v>
      </c>
      <c r="J1226" s="15"/>
      <c r="K1226" s="14"/>
      <c r="M1226" s="14"/>
      <c r="N1226" s="14"/>
      <c r="O1226" s="14"/>
      <c r="P1226" s="14"/>
      <c r="Q1226" s="1"/>
      <c r="R1226" s="1"/>
    </row>
    <row r="1227" spans="1:18">
      <c r="A1227" s="15"/>
      <c r="B1227" s="15" t="s">
        <v>7473</v>
      </c>
      <c r="C1227" s="15" t="s">
        <v>7128</v>
      </c>
      <c r="D1227" s="15"/>
      <c r="E1227" s="15"/>
      <c r="F1227" s="15"/>
      <c r="G1227" s="15"/>
      <c r="H1227" s="14" t="s">
        <v>1934</v>
      </c>
      <c r="I1227" s="15" t="s">
        <v>10460</v>
      </c>
      <c r="J1227" s="15"/>
      <c r="K1227" s="14"/>
      <c r="M1227" s="14"/>
      <c r="N1227" s="14"/>
      <c r="O1227" s="14"/>
      <c r="P1227" s="14"/>
      <c r="Q1227" s="1"/>
      <c r="R1227" s="1"/>
    </row>
    <row r="1228" spans="1:18">
      <c r="A1228" s="15"/>
      <c r="B1228" s="15" t="s">
        <v>7466</v>
      </c>
      <c r="C1228" s="15" t="s">
        <v>6846</v>
      </c>
      <c r="D1228" s="15"/>
      <c r="E1228" s="15" t="s">
        <v>7104</v>
      </c>
      <c r="F1228" s="15" t="s">
        <v>3446</v>
      </c>
      <c r="G1228" s="15"/>
      <c r="H1228" s="14" t="s">
        <v>1934</v>
      </c>
      <c r="I1228" s="15" t="s">
        <v>10461</v>
      </c>
      <c r="J1228" s="15" t="s">
        <v>5739</v>
      </c>
      <c r="K1228" s="14"/>
      <c r="M1228" s="14"/>
      <c r="N1228" s="14"/>
      <c r="O1228" s="14"/>
      <c r="P1228" s="14"/>
      <c r="Q1228" s="1"/>
      <c r="R1228" s="1"/>
    </row>
    <row r="1229" spans="1:18">
      <c r="A1229" s="15"/>
      <c r="B1229" s="15" t="s">
        <v>7331</v>
      </c>
      <c r="C1229" s="15" t="s">
        <v>6435</v>
      </c>
      <c r="D1229" s="15"/>
      <c r="E1229" s="15" t="s">
        <v>3503</v>
      </c>
      <c r="F1229" s="15" t="s">
        <v>2286</v>
      </c>
      <c r="G1229" s="15" t="s">
        <v>10999</v>
      </c>
      <c r="H1229" s="14" t="s">
        <v>1934</v>
      </c>
      <c r="I1229" s="15" t="s">
        <v>10462</v>
      </c>
      <c r="J1229" s="15" t="s">
        <v>5716</v>
      </c>
      <c r="K1229" s="14"/>
      <c r="M1229" s="14"/>
      <c r="N1229" s="14"/>
      <c r="O1229" s="14"/>
      <c r="P1229" s="14"/>
      <c r="Q1229" s="1"/>
      <c r="R1229" s="1"/>
    </row>
    <row r="1230" spans="1:18">
      <c r="A1230" s="15"/>
      <c r="B1230" s="15" t="s">
        <v>11416</v>
      </c>
      <c r="C1230" s="15" t="s">
        <v>6690</v>
      </c>
      <c r="D1230" s="15"/>
      <c r="E1230" s="15" t="s">
        <v>7031</v>
      </c>
      <c r="F1230" s="15" t="s">
        <v>2535</v>
      </c>
      <c r="G1230" s="15"/>
      <c r="H1230" s="14" t="s">
        <v>1934</v>
      </c>
      <c r="I1230" s="15" t="s">
        <v>10463</v>
      </c>
      <c r="J1230" s="15" t="s">
        <v>6002</v>
      </c>
      <c r="K1230" s="14"/>
      <c r="M1230" s="14"/>
      <c r="N1230" s="14"/>
      <c r="O1230" s="14"/>
      <c r="P1230" s="14"/>
      <c r="Q1230" s="1"/>
      <c r="R1230" s="1"/>
    </row>
    <row r="1231" spans="1:18">
      <c r="A1231" s="15"/>
      <c r="B1231" s="15" t="s">
        <v>11417</v>
      </c>
      <c r="C1231" s="15" t="s">
        <v>6510</v>
      </c>
      <c r="D1231" s="15"/>
      <c r="E1231" s="15" t="s">
        <v>3577</v>
      </c>
      <c r="F1231" s="15" t="s">
        <v>2284</v>
      </c>
      <c r="G1231" s="15" t="s">
        <v>11169</v>
      </c>
      <c r="H1231" s="14" t="s">
        <v>1934</v>
      </c>
      <c r="I1231" s="15" t="s">
        <v>10464</v>
      </c>
      <c r="J1231" s="15" t="s">
        <v>5652</v>
      </c>
      <c r="K1231" s="14"/>
      <c r="M1231" s="14"/>
      <c r="N1231" s="14"/>
      <c r="O1231" s="14"/>
      <c r="P1231" s="14"/>
      <c r="Q1231" s="1"/>
      <c r="R1231" s="1"/>
    </row>
    <row r="1232" spans="1:18">
      <c r="A1232" s="15"/>
      <c r="B1232" s="15" t="s">
        <v>5492</v>
      </c>
      <c r="C1232" s="15" t="s">
        <v>2009</v>
      </c>
      <c r="D1232" s="15"/>
      <c r="E1232" s="15" t="s">
        <v>3495</v>
      </c>
      <c r="F1232" s="15" t="s">
        <v>2009</v>
      </c>
      <c r="G1232" s="15" t="s">
        <v>5579</v>
      </c>
      <c r="H1232" s="14" t="s">
        <v>1934</v>
      </c>
      <c r="I1232" s="15" t="s">
        <v>10465</v>
      </c>
      <c r="J1232" s="15" t="s">
        <v>5598</v>
      </c>
      <c r="K1232" s="14"/>
      <c r="M1232" s="14"/>
      <c r="N1232" s="14"/>
      <c r="O1232" s="14"/>
      <c r="P1232" s="14"/>
      <c r="Q1232" s="1"/>
      <c r="R1232" s="1"/>
    </row>
    <row r="1233" spans="1:20">
      <c r="A1233" s="15"/>
      <c r="B1233" s="15" t="s">
        <v>7468</v>
      </c>
      <c r="C1233" s="15" t="s">
        <v>6424</v>
      </c>
      <c r="D1233" s="15"/>
      <c r="E1233" s="15" t="s">
        <v>3498</v>
      </c>
      <c r="F1233" s="15" t="s">
        <v>2225</v>
      </c>
      <c r="G1233" s="15" t="s">
        <v>5580</v>
      </c>
      <c r="H1233" s="14" t="s">
        <v>1934</v>
      </c>
      <c r="I1233" s="15" t="s">
        <v>10466</v>
      </c>
      <c r="J1233" s="15" t="s">
        <v>5591</v>
      </c>
      <c r="K1233" s="14"/>
      <c r="M1233" s="14"/>
      <c r="N1233" s="14"/>
      <c r="O1233" s="14"/>
      <c r="P1233" s="14"/>
      <c r="Q1233" s="1"/>
      <c r="R1233" s="1"/>
    </row>
    <row r="1234" spans="1:20">
      <c r="A1234" s="15"/>
      <c r="B1234" s="15" t="s">
        <v>7472</v>
      </c>
      <c r="C1234" s="15" t="s">
        <v>6505</v>
      </c>
      <c r="D1234" s="15"/>
      <c r="E1234" s="15" t="s">
        <v>3568</v>
      </c>
      <c r="F1234" s="15" t="s">
        <v>2263</v>
      </c>
      <c r="G1234" s="15" t="s">
        <v>11158</v>
      </c>
      <c r="H1234" s="14" t="s">
        <v>1934</v>
      </c>
      <c r="I1234" s="15" t="s">
        <v>10467</v>
      </c>
      <c r="J1234" s="15" t="s">
        <v>5633</v>
      </c>
      <c r="K1234" s="14"/>
      <c r="M1234" s="14"/>
      <c r="N1234" s="14"/>
      <c r="O1234" s="14"/>
      <c r="P1234" s="14"/>
      <c r="Q1234" s="1"/>
      <c r="R1234" s="1"/>
    </row>
    <row r="1235" spans="1:20">
      <c r="A1235" s="15"/>
      <c r="B1235" s="15" t="s">
        <v>7480</v>
      </c>
      <c r="C1235" s="15" t="s">
        <v>7479</v>
      </c>
      <c r="D1235" s="15"/>
      <c r="E1235" s="15" t="s">
        <v>3581</v>
      </c>
      <c r="F1235" s="15" t="s">
        <v>2397</v>
      </c>
      <c r="G1235" s="15" t="s">
        <v>11160</v>
      </c>
      <c r="H1235" s="14" t="s">
        <v>1934</v>
      </c>
      <c r="I1235" s="15" t="s">
        <v>10468</v>
      </c>
      <c r="J1235" s="15" t="s">
        <v>5794</v>
      </c>
      <c r="K1235" s="14"/>
      <c r="M1235" s="14"/>
      <c r="N1235" s="14"/>
      <c r="O1235" s="14"/>
      <c r="P1235" s="14"/>
      <c r="Q1235" s="1"/>
      <c r="R1235" s="1"/>
      <c r="S1235" s="16"/>
      <c r="T1235" s="16"/>
    </row>
    <row r="1236" spans="1:20">
      <c r="A1236" s="15"/>
      <c r="B1236" s="15" t="s">
        <v>7485</v>
      </c>
      <c r="C1236" s="15" t="s">
        <v>7479</v>
      </c>
      <c r="D1236" s="15"/>
      <c r="E1236" s="15" t="s">
        <v>3581</v>
      </c>
      <c r="F1236" s="15" t="s">
        <v>2397</v>
      </c>
      <c r="G1236" s="15" t="s">
        <v>11160</v>
      </c>
      <c r="H1236" s="14" t="s">
        <v>965</v>
      </c>
      <c r="I1236" s="15" t="s">
        <v>10469</v>
      </c>
      <c r="J1236" s="15" t="s">
        <v>5794</v>
      </c>
      <c r="K1236" s="14"/>
      <c r="M1236" s="14"/>
      <c r="N1236" s="14"/>
      <c r="O1236" s="14"/>
      <c r="P1236" s="14"/>
      <c r="Q1236" s="1"/>
      <c r="R1236" s="1"/>
      <c r="S1236" s="16"/>
      <c r="T1236" s="16"/>
    </row>
    <row r="1237" spans="1:20">
      <c r="A1237" s="15"/>
      <c r="B1237" s="15" t="s">
        <v>7482</v>
      </c>
      <c r="C1237" s="15" t="s">
        <v>6578</v>
      </c>
      <c r="D1237" s="15"/>
      <c r="E1237" s="15" t="s">
        <v>3633</v>
      </c>
      <c r="F1237" s="15" t="s">
        <v>2306</v>
      </c>
      <c r="G1237" s="15" t="s">
        <v>10993</v>
      </c>
      <c r="H1237" s="14" t="s">
        <v>1934</v>
      </c>
      <c r="I1237" s="15" t="s">
        <v>10470</v>
      </c>
      <c r="J1237" s="15" t="s">
        <v>5675</v>
      </c>
      <c r="K1237" s="14"/>
      <c r="M1237" s="14"/>
      <c r="N1237" s="14"/>
      <c r="O1237" s="14"/>
      <c r="P1237" s="14"/>
      <c r="Q1237" s="1"/>
      <c r="R1237" s="1"/>
      <c r="S1237" s="16"/>
      <c r="T1237" s="16"/>
    </row>
    <row r="1238" spans="1:20">
      <c r="A1238" s="15"/>
      <c r="B1238" s="15" t="s">
        <v>7477</v>
      </c>
      <c r="C1238" s="15" t="s">
        <v>6580</v>
      </c>
      <c r="D1238" s="15"/>
      <c r="E1238" s="15" t="s">
        <v>6968</v>
      </c>
      <c r="F1238" s="15" t="s">
        <v>2285</v>
      </c>
      <c r="G1238" s="15"/>
      <c r="H1238" s="14" t="s">
        <v>1934</v>
      </c>
      <c r="I1238" s="15" t="s">
        <v>10471</v>
      </c>
      <c r="J1238" s="15" t="s">
        <v>5653</v>
      </c>
      <c r="K1238" s="14"/>
      <c r="M1238" s="14"/>
      <c r="N1238" s="14"/>
      <c r="O1238" s="14"/>
      <c r="P1238" s="14"/>
      <c r="Q1238" s="1"/>
      <c r="R1238" s="1"/>
      <c r="S1238" s="16"/>
      <c r="T1238" s="16"/>
    </row>
    <row r="1239" spans="1:20">
      <c r="A1239" s="15"/>
      <c r="B1239" s="15" t="s">
        <v>7454</v>
      </c>
      <c r="C1239" s="15" t="s">
        <v>2107</v>
      </c>
      <c r="D1239" s="15"/>
      <c r="E1239" s="15" t="s">
        <v>3600</v>
      </c>
      <c r="F1239" s="15" t="s">
        <v>2303</v>
      </c>
      <c r="G1239" s="15" t="s">
        <v>11057</v>
      </c>
      <c r="H1239" s="14" t="s">
        <v>1934</v>
      </c>
      <c r="I1239" s="15" t="s">
        <v>10472</v>
      </c>
      <c r="J1239" s="15" t="s">
        <v>5671</v>
      </c>
      <c r="K1239" s="14"/>
      <c r="M1239" s="14"/>
      <c r="N1239" s="14"/>
      <c r="O1239" s="14"/>
      <c r="P1239" s="14"/>
      <c r="Q1239" s="1"/>
      <c r="R1239" s="1"/>
      <c r="S1239" s="16"/>
      <c r="T1239" s="16"/>
    </row>
    <row r="1240" spans="1:20">
      <c r="A1240" s="15"/>
      <c r="B1240" s="15" t="s">
        <v>8313</v>
      </c>
      <c r="C1240" s="15" t="s">
        <v>6894</v>
      </c>
      <c r="D1240" s="15"/>
      <c r="E1240" s="15" t="s">
        <v>7121</v>
      </c>
      <c r="F1240" s="15" t="s">
        <v>3453</v>
      </c>
      <c r="G1240" s="15"/>
      <c r="H1240" s="14" t="s">
        <v>1934</v>
      </c>
      <c r="I1240" s="15" t="s">
        <v>10473</v>
      </c>
      <c r="J1240" s="15" t="s">
        <v>5865</v>
      </c>
      <c r="K1240" s="14"/>
      <c r="M1240" s="14"/>
      <c r="N1240" s="14"/>
      <c r="O1240" s="14"/>
      <c r="P1240" s="14"/>
      <c r="Q1240" s="1"/>
      <c r="R1240" s="1"/>
      <c r="S1240" s="16"/>
      <c r="T1240" s="16"/>
    </row>
    <row r="1241" spans="1:20">
      <c r="A1241" s="15"/>
      <c r="B1241" s="15" t="s">
        <v>8347</v>
      </c>
      <c r="C1241" s="15" t="s">
        <v>6542</v>
      </c>
      <c r="D1241" s="15"/>
      <c r="E1241" s="15" t="s">
        <v>3605</v>
      </c>
      <c r="F1241" s="15" t="s">
        <v>2403</v>
      </c>
      <c r="G1241" s="15" t="s">
        <v>11036</v>
      </c>
      <c r="H1241" s="14" t="s">
        <v>1934</v>
      </c>
      <c r="I1241" s="15" t="s">
        <v>10474</v>
      </c>
      <c r="J1241" s="15" t="s">
        <v>5872</v>
      </c>
      <c r="K1241" s="14"/>
      <c r="M1241" s="14"/>
      <c r="N1241" s="14"/>
      <c r="O1241" s="14"/>
      <c r="P1241" s="14"/>
      <c r="Q1241" s="1"/>
      <c r="R1241" s="1"/>
      <c r="S1241" s="16"/>
      <c r="T1241" s="16"/>
    </row>
    <row r="1242" spans="1:20">
      <c r="A1242" s="15"/>
      <c r="B1242" s="15" t="s">
        <v>7461</v>
      </c>
      <c r="C1242" s="15" t="s">
        <v>7460</v>
      </c>
      <c r="D1242" s="15"/>
      <c r="E1242" s="15" t="s">
        <v>7866</v>
      </c>
      <c r="F1242" s="15" t="s">
        <v>2403</v>
      </c>
      <c r="G1242" s="15" t="s">
        <v>11030</v>
      </c>
      <c r="H1242" s="14" t="s">
        <v>1934</v>
      </c>
      <c r="I1242" s="15" t="s">
        <v>10475</v>
      </c>
      <c r="J1242" s="15" t="s">
        <v>7838</v>
      </c>
      <c r="K1242" s="14"/>
      <c r="M1242" s="14"/>
      <c r="N1242" s="14"/>
      <c r="O1242" s="14"/>
      <c r="P1242" s="14"/>
      <c r="Q1242" s="1"/>
      <c r="R1242" s="1"/>
      <c r="S1242" s="16"/>
      <c r="T1242" s="16"/>
    </row>
    <row r="1243" spans="1:20">
      <c r="A1243" s="15"/>
      <c r="B1243" s="15" t="s">
        <v>7484</v>
      </c>
      <c r="C1243" s="15" t="s">
        <v>7460</v>
      </c>
      <c r="D1243" s="15"/>
      <c r="E1243" s="15" t="s">
        <v>7866</v>
      </c>
      <c r="F1243" s="15" t="s">
        <v>2403</v>
      </c>
      <c r="G1243" s="15" t="s">
        <v>11030</v>
      </c>
      <c r="H1243" s="14" t="s">
        <v>965</v>
      </c>
      <c r="I1243" s="15" t="s">
        <v>10476</v>
      </c>
      <c r="J1243" s="15" t="s">
        <v>7838</v>
      </c>
      <c r="K1243" s="14"/>
      <c r="M1243" s="14"/>
      <c r="N1243" s="14"/>
      <c r="O1243" s="14"/>
      <c r="P1243" s="14"/>
      <c r="Q1243" s="1"/>
      <c r="R1243" s="1"/>
      <c r="S1243" s="16"/>
      <c r="T1243" s="16"/>
    </row>
    <row r="1244" spans="1:20">
      <c r="A1244" s="15"/>
      <c r="B1244" s="15" t="s">
        <v>7332</v>
      </c>
      <c r="C1244" s="15" t="s">
        <v>6477</v>
      </c>
      <c r="D1244" s="15"/>
      <c r="E1244" s="15" t="s">
        <v>6922</v>
      </c>
      <c r="F1244" s="15" t="s">
        <v>2237</v>
      </c>
      <c r="G1244" s="15"/>
      <c r="H1244" s="14" t="s">
        <v>1934</v>
      </c>
      <c r="I1244" s="15" t="s">
        <v>10477</v>
      </c>
      <c r="J1244" s="15" t="s">
        <v>6250</v>
      </c>
      <c r="K1244" s="14"/>
      <c r="M1244" s="14"/>
      <c r="N1244" s="14"/>
      <c r="O1244" s="14"/>
      <c r="P1244" s="14"/>
      <c r="Q1244" s="1"/>
      <c r="R1244" s="1"/>
      <c r="S1244" s="16"/>
      <c r="T1244" s="16"/>
    </row>
    <row r="1245" spans="1:20">
      <c r="A1245" s="15"/>
      <c r="B1245" s="15" t="s">
        <v>7465</v>
      </c>
      <c r="C1245" s="15" t="s">
        <v>2010</v>
      </c>
      <c r="D1245" s="15"/>
      <c r="E1245" s="15" t="s">
        <v>3494</v>
      </c>
      <c r="F1245" s="15" t="s">
        <v>2010</v>
      </c>
      <c r="G1245" s="15" t="s">
        <v>5568</v>
      </c>
      <c r="H1245" s="14" t="s">
        <v>1934</v>
      </c>
      <c r="I1245" s="15" t="s">
        <v>10478</v>
      </c>
      <c r="J1245" s="15" t="s">
        <v>5595</v>
      </c>
      <c r="K1245" s="14"/>
      <c r="M1245" s="14"/>
      <c r="N1245" s="14"/>
      <c r="O1245" s="14"/>
      <c r="P1245" s="14"/>
      <c r="Q1245" s="1"/>
      <c r="R1245" s="1"/>
      <c r="S1245" s="16"/>
      <c r="T1245" s="16"/>
    </row>
    <row r="1246" spans="1:20">
      <c r="A1246" s="15"/>
      <c r="B1246" s="15" t="s">
        <v>7334</v>
      </c>
      <c r="C1246" s="15" t="s">
        <v>6513</v>
      </c>
      <c r="D1246" s="15"/>
      <c r="E1246" s="15" t="s">
        <v>3581</v>
      </c>
      <c r="F1246" s="15" t="s">
        <v>2397</v>
      </c>
      <c r="G1246" s="15" t="s">
        <v>11160</v>
      </c>
      <c r="H1246" s="14" t="s">
        <v>1934</v>
      </c>
      <c r="I1246" s="15" t="s">
        <v>10479</v>
      </c>
      <c r="J1246" s="15" t="s">
        <v>5794</v>
      </c>
      <c r="K1246" s="14"/>
      <c r="M1246" s="14"/>
      <c r="N1246" s="14"/>
      <c r="O1246" s="14"/>
      <c r="P1246" s="14"/>
      <c r="Q1246" s="1"/>
      <c r="R1246" s="1"/>
      <c r="S1246" s="16"/>
      <c r="T1246" s="16"/>
    </row>
    <row r="1247" spans="1:20">
      <c r="A1247" s="15"/>
      <c r="B1247" s="15" t="s">
        <v>7335</v>
      </c>
      <c r="C1247" s="15" t="s">
        <v>6681</v>
      </c>
      <c r="D1247" s="15"/>
      <c r="E1247" s="15" t="s">
        <v>3719</v>
      </c>
      <c r="F1247" s="15" t="s">
        <v>3454</v>
      </c>
      <c r="G1247" s="15"/>
      <c r="H1247" s="14" t="s">
        <v>965</v>
      </c>
      <c r="I1247" s="15" t="s">
        <v>10480</v>
      </c>
      <c r="J1247" s="15" t="s">
        <v>5868</v>
      </c>
      <c r="K1247" s="14"/>
      <c r="M1247" s="14"/>
      <c r="N1247" s="14"/>
      <c r="O1247" s="14"/>
      <c r="P1247" s="14"/>
      <c r="Q1247" s="1"/>
      <c r="R1247" s="1"/>
      <c r="S1247" s="16"/>
      <c r="T1247" s="16"/>
    </row>
    <row r="1248" spans="1:20">
      <c r="A1248" s="15"/>
      <c r="B1248" s="15" t="s">
        <v>7886</v>
      </c>
      <c r="C1248" s="15" t="s">
        <v>6468</v>
      </c>
      <c r="D1248" s="15"/>
      <c r="E1248" s="15" t="s">
        <v>3545</v>
      </c>
      <c r="F1248" s="15" t="s">
        <v>2250</v>
      </c>
      <c r="G1248" s="15" t="s">
        <v>5572</v>
      </c>
      <c r="H1248" s="14" t="s">
        <v>1934</v>
      </c>
      <c r="I1248" s="15" t="s">
        <v>10481</v>
      </c>
      <c r="J1248" s="15" t="s">
        <v>5620</v>
      </c>
      <c r="K1248" s="14"/>
      <c r="M1248" s="14"/>
      <c r="N1248" s="14"/>
      <c r="O1248" s="14"/>
      <c r="P1248" s="14"/>
      <c r="Q1248" s="1"/>
      <c r="R1248" s="1"/>
      <c r="S1248" s="16"/>
      <c r="T1248" s="16"/>
    </row>
    <row r="1249" spans="1:20">
      <c r="A1249" s="15"/>
      <c r="B1249" s="15" t="s">
        <v>5497</v>
      </c>
      <c r="C1249" s="15" t="s">
        <v>6602</v>
      </c>
      <c r="D1249" s="15"/>
      <c r="E1249" s="15" t="s">
        <v>3660</v>
      </c>
      <c r="F1249" s="15" t="s">
        <v>2325</v>
      </c>
      <c r="G1249" s="15" t="s">
        <v>11099</v>
      </c>
      <c r="H1249" s="14" t="s">
        <v>1934</v>
      </c>
      <c r="I1249" s="15" t="s">
        <v>10482</v>
      </c>
      <c r="J1249" s="15" t="s">
        <v>5697</v>
      </c>
      <c r="K1249" s="14"/>
      <c r="M1249" s="14"/>
      <c r="N1249" s="14"/>
      <c r="O1249" s="14"/>
      <c r="P1249" s="14"/>
      <c r="Q1249" s="1"/>
      <c r="R1249" s="1"/>
      <c r="S1249" s="16"/>
      <c r="T1249" s="16"/>
    </row>
    <row r="1250" spans="1:20">
      <c r="A1250" s="15"/>
      <c r="B1250" s="15" t="s">
        <v>5494</v>
      </c>
      <c r="C1250" s="15" t="s">
        <v>6449</v>
      </c>
      <c r="D1250" s="15"/>
      <c r="E1250" s="15" t="s">
        <v>3530</v>
      </c>
      <c r="F1250" s="15" t="s">
        <v>2273</v>
      </c>
      <c r="G1250" s="15" t="s">
        <v>11096</v>
      </c>
      <c r="H1250" s="14" t="s">
        <v>1934</v>
      </c>
      <c r="I1250" s="15" t="s">
        <v>10483</v>
      </c>
      <c r="J1250" s="15" t="s">
        <v>5642</v>
      </c>
      <c r="K1250" s="14"/>
      <c r="M1250" s="14"/>
      <c r="N1250" s="14"/>
      <c r="O1250" s="14"/>
      <c r="P1250" s="14"/>
      <c r="Q1250" s="1"/>
      <c r="R1250" s="1"/>
      <c r="S1250" s="16"/>
      <c r="T1250" s="16"/>
    </row>
    <row r="1251" spans="1:20">
      <c r="A1251" s="15"/>
      <c r="B1251" s="15" t="s">
        <v>5495</v>
      </c>
      <c r="C1251" s="15" t="s">
        <v>6508</v>
      </c>
      <c r="D1251" s="15"/>
      <c r="E1251" s="15" t="s">
        <v>3575</v>
      </c>
      <c r="F1251" s="15" t="s">
        <v>2265</v>
      </c>
      <c r="G1251" s="15" t="s">
        <v>10743</v>
      </c>
      <c r="H1251" s="14" t="s">
        <v>1934</v>
      </c>
      <c r="I1251" s="15" t="s">
        <v>10484</v>
      </c>
      <c r="J1251" s="15" t="s">
        <v>5635</v>
      </c>
      <c r="K1251" s="14"/>
      <c r="M1251" s="14"/>
      <c r="N1251" s="14"/>
      <c r="O1251" s="14"/>
      <c r="P1251" s="14"/>
      <c r="Q1251" s="1"/>
      <c r="R1251" s="1"/>
      <c r="S1251" s="16"/>
      <c r="T1251" s="16"/>
    </row>
    <row r="1252" spans="1:20">
      <c r="A1252" s="15"/>
      <c r="B1252" s="15" t="s">
        <v>5496</v>
      </c>
      <c r="C1252" s="15" t="s">
        <v>6529</v>
      </c>
      <c r="D1252" s="15"/>
      <c r="E1252" s="15" t="s">
        <v>3592</v>
      </c>
      <c r="F1252" s="15" t="s">
        <v>2256</v>
      </c>
      <c r="G1252" s="15" t="s">
        <v>11095</v>
      </c>
      <c r="H1252" s="14" t="s">
        <v>1934</v>
      </c>
      <c r="I1252" s="15" t="s">
        <v>10485</v>
      </c>
      <c r="J1252" s="15" t="s">
        <v>5625</v>
      </c>
      <c r="K1252" s="14"/>
      <c r="M1252" s="14"/>
      <c r="N1252" s="14"/>
      <c r="O1252" s="14"/>
      <c r="P1252" s="14"/>
      <c r="Q1252" s="1"/>
      <c r="R1252" s="1"/>
      <c r="S1252" s="16"/>
      <c r="T1252" s="16"/>
    </row>
    <row r="1253" spans="1:20">
      <c r="A1253" s="15"/>
      <c r="B1253" s="15" t="s">
        <v>11558</v>
      </c>
      <c r="C1253" s="15" t="s">
        <v>6500</v>
      </c>
      <c r="D1253" s="15"/>
      <c r="E1253" s="15" t="s">
        <v>3564</v>
      </c>
      <c r="F1253" s="15" t="s">
        <v>2327</v>
      </c>
      <c r="G1253" s="15" t="s">
        <v>10744</v>
      </c>
      <c r="H1253" s="14" t="s">
        <v>1934</v>
      </c>
      <c r="I1253" s="15" t="s">
        <v>10486</v>
      </c>
      <c r="J1253" s="15" t="s">
        <v>5699</v>
      </c>
      <c r="K1253" s="14"/>
      <c r="M1253" s="14"/>
      <c r="N1253" s="14"/>
      <c r="O1253" s="14"/>
      <c r="P1253" s="14"/>
      <c r="Q1253" s="1"/>
      <c r="R1253" s="1"/>
      <c r="S1253" s="16"/>
      <c r="T1253" s="16"/>
    </row>
    <row r="1254" spans="1:20">
      <c r="A1254" s="15"/>
      <c r="B1254" s="15" t="s">
        <v>11615</v>
      </c>
      <c r="C1254" s="15" t="s">
        <v>6481</v>
      </c>
      <c r="D1254" s="15"/>
      <c r="E1254" s="15" t="s">
        <v>6925</v>
      </c>
      <c r="F1254" s="15" t="s">
        <v>2258</v>
      </c>
      <c r="G1254" s="15"/>
      <c r="H1254" s="14" t="s">
        <v>1934</v>
      </c>
      <c r="I1254" s="15" t="s">
        <v>10487</v>
      </c>
      <c r="J1254" s="15" t="s">
        <v>5627</v>
      </c>
      <c r="K1254" s="14"/>
      <c r="M1254" s="14"/>
      <c r="N1254" s="14"/>
      <c r="O1254" s="14"/>
      <c r="P1254" s="14"/>
      <c r="Q1254" s="1"/>
      <c r="R1254" s="1"/>
      <c r="S1254" s="16"/>
      <c r="T1254" s="16"/>
    </row>
    <row r="1255" spans="1:20">
      <c r="A1255" s="15"/>
      <c r="B1255" s="15" t="s">
        <v>11616</v>
      </c>
      <c r="C1255" s="15" t="s">
        <v>6535</v>
      </c>
      <c r="D1255" s="15"/>
      <c r="E1255" s="15" t="s">
        <v>3598</v>
      </c>
      <c r="F1255" s="15" t="s">
        <v>2291</v>
      </c>
      <c r="G1255" s="15" t="s">
        <v>11082</v>
      </c>
      <c r="H1255" s="14" t="s">
        <v>1934</v>
      </c>
      <c r="I1255" s="15" t="s">
        <v>10488</v>
      </c>
      <c r="J1255" s="15" t="s">
        <v>5658</v>
      </c>
      <c r="K1255" s="14"/>
      <c r="M1255" s="14"/>
      <c r="N1255" s="14"/>
      <c r="O1255" s="14"/>
      <c r="P1255" s="14"/>
      <c r="Q1255" s="1"/>
      <c r="R1255" s="1"/>
      <c r="S1255" s="16"/>
      <c r="T1255" s="16"/>
    </row>
    <row r="1256" spans="1:20">
      <c r="A1256" s="15"/>
      <c r="B1256" s="15" t="s">
        <v>11617</v>
      </c>
      <c r="C1256" s="15" t="s">
        <v>6433</v>
      </c>
      <c r="D1256" s="15"/>
      <c r="E1256" s="15" t="s">
        <v>3502</v>
      </c>
      <c r="F1256" s="15" t="s">
        <v>2267</v>
      </c>
      <c r="G1256" s="15" t="s">
        <v>5574</v>
      </c>
      <c r="H1256" s="14" t="s">
        <v>1934</v>
      </c>
      <c r="I1256" s="15" t="s">
        <v>10489</v>
      </c>
      <c r="J1256" s="15" t="s">
        <v>5637</v>
      </c>
      <c r="K1256" s="14"/>
      <c r="M1256" s="14"/>
      <c r="N1256" s="14"/>
      <c r="O1256" s="14"/>
      <c r="P1256" s="14"/>
      <c r="Q1256" s="1"/>
      <c r="R1256" s="1"/>
      <c r="S1256" s="16"/>
      <c r="T1256" s="16"/>
    </row>
    <row r="1257" spans="1:20">
      <c r="A1257" s="15"/>
      <c r="B1257" s="15" t="s">
        <v>11618</v>
      </c>
      <c r="C1257" s="15" t="s">
        <v>6434</v>
      </c>
      <c r="D1257" s="15"/>
      <c r="E1257" s="15" t="s">
        <v>6299</v>
      </c>
      <c r="F1257" s="15" t="s">
        <v>2239</v>
      </c>
      <c r="G1257" s="15"/>
      <c r="H1257" s="14" t="s">
        <v>1934</v>
      </c>
      <c r="I1257" s="15" t="s">
        <v>10490</v>
      </c>
      <c r="J1257" s="15" t="s">
        <v>5607</v>
      </c>
      <c r="K1257" s="14"/>
      <c r="M1257" s="14"/>
      <c r="N1257" s="14"/>
      <c r="O1257" s="14"/>
      <c r="P1257" s="14"/>
      <c r="Q1257" s="1"/>
      <c r="R1257" s="1"/>
      <c r="S1257" s="16"/>
      <c r="T1257" s="16"/>
    </row>
    <row r="1258" spans="1:20">
      <c r="A1258" s="15"/>
      <c r="B1258" s="15" t="s">
        <v>11619</v>
      </c>
      <c r="C1258" s="15" t="s">
        <v>6482</v>
      </c>
      <c r="D1258" s="15"/>
      <c r="E1258" s="15" t="s">
        <v>3551</v>
      </c>
      <c r="F1258" s="15" t="s">
        <v>2247</v>
      </c>
      <c r="G1258" s="15" t="s">
        <v>11060</v>
      </c>
      <c r="H1258" s="14" t="s">
        <v>1934</v>
      </c>
      <c r="I1258" s="15" t="s">
        <v>10491</v>
      </c>
      <c r="J1258" s="15" t="s">
        <v>5617</v>
      </c>
      <c r="K1258" s="14"/>
      <c r="M1258" s="14"/>
      <c r="N1258" s="14"/>
      <c r="O1258" s="14"/>
      <c r="P1258" s="14"/>
      <c r="Q1258" s="1"/>
      <c r="R1258" s="1"/>
      <c r="S1258" s="16"/>
      <c r="T1258" s="16"/>
    </row>
    <row r="1259" spans="1:20">
      <c r="A1259" s="15"/>
      <c r="B1259" s="15" t="s">
        <v>11620</v>
      </c>
      <c r="C1259" s="15" t="s">
        <v>6590</v>
      </c>
      <c r="D1259" s="15"/>
      <c r="E1259" s="15" t="s">
        <v>3645</v>
      </c>
      <c r="F1259" s="15" t="s">
        <v>2317</v>
      </c>
      <c r="G1259" s="15" t="s">
        <v>11087</v>
      </c>
      <c r="H1259" s="14" t="s">
        <v>1934</v>
      </c>
      <c r="I1259" s="15" t="s">
        <v>10492</v>
      </c>
      <c r="J1259" s="15" t="s">
        <v>5687</v>
      </c>
      <c r="K1259" s="14"/>
      <c r="M1259" s="14"/>
      <c r="N1259" s="14"/>
      <c r="O1259" s="14"/>
      <c r="P1259" s="14"/>
      <c r="Q1259" s="1"/>
      <c r="R1259" s="1"/>
      <c r="S1259" s="16"/>
      <c r="T1259" s="16"/>
    </row>
    <row r="1260" spans="1:20">
      <c r="A1260" s="15"/>
      <c r="B1260" s="15" t="s">
        <v>11621</v>
      </c>
      <c r="C1260" s="15" t="s">
        <v>6674</v>
      </c>
      <c r="D1260" s="15"/>
      <c r="E1260" s="15" t="s">
        <v>3716</v>
      </c>
      <c r="F1260" s="15" t="s">
        <v>2309</v>
      </c>
      <c r="G1260" s="15" t="s">
        <v>11092</v>
      </c>
      <c r="H1260" s="14" t="s">
        <v>1934</v>
      </c>
      <c r="I1260" s="15" t="s">
        <v>10493</v>
      </c>
      <c r="J1260" s="15" t="s">
        <v>5801</v>
      </c>
      <c r="K1260" s="14"/>
      <c r="M1260" s="14"/>
      <c r="N1260" s="14"/>
      <c r="O1260" s="14"/>
      <c r="P1260" s="14"/>
      <c r="Q1260" s="1"/>
      <c r="R1260" s="1"/>
      <c r="S1260" s="16"/>
      <c r="T1260" s="16"/>
    </row>
    <row r="1261" spans="1:20">
      <c r="A1261" s="15"/>
      <c r="B1261" s="15" t="s">
        <v>11622</v>
      </c>
      <c r="C1261" s="15" t="s">
        <v>6584</v>
      </c>
      <c r="D1261" s="15"/>
      <c r="E1261" s="15" t="s">
        <v>3637</v>
      </c>
      <c r="F1261" s="15" t="s">
        <v>2309</v>
      </c>
      <c r="G1261" s="15" t="s">
        <v>11094</v>
      </c>
      <c r="H1261" s="14" t="s">
        <v>1934</v>
      </c>
      <c r="I1261" s="15" t="s">
        <v>10494</v>
      </c>
      <c r="J1261" s="15" t="s">
        <v>5678</v>
      </c>
      <c r="K1261" s="14"/>
      <c r="M1261" s="14"/>
      <c r="N1261" s="14"/>
      <c r="O1261" s="14"/>
      <c r="P1261" s="14"/>
      <c r="Q1261" s="1"/>
      <c r="R1261" s="1"/>
      <c r="S1261" s="16"/>
      <c r="T1261" s="16"/>
    </row>
    <row r="1262" spans="1:20">
      <c r="A1262" s="15"/>
      <c r="B1262" s="15" t="s">
        <v>8346</v>
      </c>
      <c r="C1262" s="15" t="s">
        <v>6509</v>
      </c>
      <c r="D1262" s="15"/>
      <c r="E1262" s="15" t="s">
        <v>3576</v>
      </c>
      <c r="F1262" s="15" t="s">
        <v>2276</v>
      </c>
      <c r="G1262" s="15" t="s">
        <v>11097</v>
      </c>
      <c r="H1262" s="14" t="s">
        <v>1934</v>
      </c>
      <c r="I1262" s="15" t="s">
        <v>10495</v>
      </c>
      <c r="J1262" s="15" t="s">
        <v>5645</v>
      </c>
      <c r="K1262" s="14"/>
      <c r="M1262" s="14"/>
      <c r="N1262" s="14"/>
      <c r="O1262" s="14"/>
      <c r="P1262" s="14"/>
      <c r="Q1262" s="1"/>
      <c r="R1262" s="1"/>
      <c r="S1262" s="16"/>
      <c r="T1262" s="16"/>
    </row>
    <row r="1263" spans="1:20">
      <c r="A1263" s="15"/>
      <c r="B1263" s="15" t="s">
        <v>11623</v>
      </c>
      <c r="C1263" s="15" t="s">
        <v>6522</v>
      </c>
      <c r="D1263" s="15"/>
      <c r="E1263" s="15" t="s">
        <v>3588</v>
      </c>
      <c r="F1263" s="15" t="s">
        <v>2278</v>
      </c>
      <c r="G1263" s="15" t="s">
        <v>11098</v>
      </c>
      <c r="H1263" s="14" t="s">
        <v>1934</v>
      </c>
      <c r="I1263" s="15" t="s">
        <v>10496</v>
      </c>
      <c r="J1263" s="15" t="s">
        <v>5647</v>
      </c>
      <c r="K1263" s="14"/>
      <c r="M1263" s="14"/>
      <c r="N1263" s="14"/>
      <c r="O1263" s="14"/>
      <c r="P1263" s="14"/>
      <c r="Q1263" s="1"/>
      <c r="R1263" s="1"/>
      <c r="S1263" s="16"/>
      <c r="T1263" s="16"/>
    </row>
    <row r="1264" spans="1:20">
      <c r="A1264" s="15"/>
      <c r="B1264" s="15" t="s">
        <v>11624</v>
      </c>
      <c r="C1264" s="15" t="s">
        <v>6461</v>
      </c>
      <c r="D1264" s="15"/>
      <c r="E1264" s="15" t="s">
        <v>3540</v>
      </c>
      <c r="F1264" s="15" t="s">
        <v>2268</v>
      </c>
      <c r="G1264" s="15" t="s">
        <v>11101</v>
      </c>
      <c r="H1264" s="14" t="s">
        <v>1934</v>
      </c>
      <c r="I1264" s="15" t="s">
        <v>10497</v>
      </c>
      <c r="J1264" s="15" t="s">
        <v>5638</v>
      </c>
      <c r="K1264" s="14"/>
      <c r="M1264" s="14"/>
      <c r="N1264" s="14"/>
      <c r="O1264" s="14"/>
      <c r="P1264" s="14"/>
      <c r="Q1264" s="1"/>
      <c r="R1264" s="1"/>
      <c r="S1264" s="16"/>
      <c r="T1264" s="16"/>
    </row>
    <row r="1265" spans="1:20">
      <c r="A1265" s="15"/>
      <c r="B1265" s="15" t="s">
        <v>11625</v>
      </c>
      <c r="C1265" s="15" t="s">
        <v>6533</v>
      </c>
      <c r="D1265" s="15"/>
      <c r="E1265" s="15" t="s">
        <v>3596</v>
      </c>
      <c r="F1265" s="15" t="s">
        <v>2343</v>
      </c>
      <c r="G1265" s="15" t="s">
        <v>11102</v>
      </c>
      <c r="H1265" s="14" t="s">
        <v>1934</v>
      </c>
      <c r="I1265" s="15" t="s">
        <v>10498</v>
      </c>
      <c r="J1265" s="15" t="s">
        <v>5719</v>
      </c>
      <c r="K1265" s="14"/>
      <c r="M1265" s="14"/>
      <c r="N1265" s="14"/>
      <c r="O1265" s="14"/>
      <c r="P1265" s="14"/>
      <c r="Q1265" s="1"/>
      <c r="R1265" s="1"/>
      <c r="S1265" s="16"/>
      <c r="T1265" s="16"/>
    </row>
    <row r="1266" spans="1:20">
      <c r="A1266" s="15"/>
      <c r="B1266" s="15" t="s">
        <v>11626</v>
      </c>
      <c r="C1266" s="15" t="s">
        <v>6520</v>
      </c>
      <c r="D1266" s="15"/>
      <c r="E1266" s="15" t="s">
        <v>3586</v>
      </c>
      <c r="F1266" s="15" t="s">
        <v>2277</v>
      </c>
      <c r="G1266" s="15" t="s">
        <v>11103</v>
      </c>
      <c r="H1266" s="14" t="s">
        <v>1934</v>
      </c>
      <c r="I1266" s="15" t="s">
        <v>10499</v>
      </c>
      <c r="J1266" s="15" t="s">
        <v>5646</v>
      </c>
      <c r="K1266" s="14"/>
      <c r="M1266" s="14"/>
      <c r="N1266" s="14"/>
      <c r="O1266" s="14"/>
      <c r="P1266" s="14"/>
      <c r="Q1266" s="1"/>
      <c r="R1266" s="1"/>
      <c r="S1266" s="16"/>
      <c r="T1266" s="16"/>
    </row>
    <row r="1267" spans="1:20">
      <c r="A1267" s="15"/>
      <c r="B1267" s="15" t="s">
        <v>11627</v>
      </c>
      <c r="C1267" s="15" t="s">
        <v>6530</v>
      </c>
      <c r="D1267" s="15"/>
      <c r="E1267" s="15" t="s">
        <v>3593</v>
      </c>
      <c r="F1267" s="15" t="s">
        <v>2280</v>
      </c>
      <c r="G1267" s="15" t="s">
        <v>11104</v>
      </c>
      <c r="H1267" s="14" t="s">
        <v>1934</v>
      </c>
      <c r="I1267" s="15" t="s">
        <v>10500</v>
      </c>
      <c r="J1267" s="15" t="s">
        <v>5649</v>
      </c>
      <c r="K1267" s="14"/>
      <c r="M1267" s="14"/>
      <c r="N1267" s="14"/>
      <c r="O1267" s="14"/>
      <c r="P1267" s="14"/>
      <c r="Q1267" s="1"/>
      <c r="R1267" s="1"/>
      <c r="S1267" s="16"/>
      <c r="T1267" s="16"/>
    </row>
    <row r="1268" spans="1:20">
      <c r="A1268" s="15"/>
      <c r="B1268" s="15" t="s">
        <v>11628</v>
      </c>
      <c r="C1268" s="15" t="s">
        <v>6599</v>
      </c>
      <c r="D1268" s="15"/>
      <c r="E1268" s="15" t="s">
        <v>3654</v>
      </c>
      <c r="F1268" s="15" t="s">
        <v>2340</v>
      </c>
      <c r="G1268" s="15" t="s">
        <v>11105</v>
      </c>
      <c r="H1268" s="14" t="s">
        <v>1934</v>
      </c>
      <c r="I1268" s="15" t="s">
        <v>10501</v>
      </c>
      <c r="J1268" s="15" t="s">
        <v>5714</v>
      </c>
      <c r="K1268" s="14"/>
      <c r="M1268" s="14"/>
      <c r="N1268" s="14"/>
      <c r="O1268" s="14"/>
      <c r="P1268" s="14"/>
      <c r="Q1268" s="1"/>
      <c r="R1268" s="1"/>
      <c r="S1268" s="16"/>
      <c r="T1268" s="16"/>
    </row>
    <row r="1269" spans="1:20">
      <c r="A1269" s="15"/>
      <c r="B1269" s="15" t="s">
        <v>7601</v>
      </c>
      <c r="C1269" s="15" t="s">
        <v>2096</v>
      </c>
      <c r="D1269" s="15"/>
      <c r="E1269" s="15" t="s">
        <v>3505</v>
      </c>
      <c r="F1269" s="15" t="s">
        <v>2242</v>
      </c>
      <c r="G1269" s="15" t="s">
        <v>10987</v>
      </c>
      <c r="H1269" s="14" t="s">
        <v>3850</v>
      </c>
      <c r="I1269" s="15" t="s">
        <v>10502</v>
      </c>
      <c r="J1269" s="15" t="s">
        <v>5751</v>
      </c>
      <c r="K1269" s="14"/>
      <c r="M1269" s="14"/>
      <c r="N1269" s="14"/>
      <c r="O1269" s="14"/>
      <c r="P1269" s="14"/>
      <c r="Q1269" s="1"/>
      <c r="R1269" s="1"/>
      <c r="S1269" s="16"/>
      <c r="T1269" s="16"/>
    </row>
    <row r="1270" spans="1:20">
      <c r="A1270" s="15"/>
      <c r="B1270" s="15" t="s">
        <v>5480</v>
      </c>
      <c r="C1270" s="15" t="s">
        <v>6433</v>
      </c>
      <c r="D1270" s="15"/>
      <c r="E1270" s="15" t="s">
        <v>3502</v>
      </c>
      <c r="F1270" s="15" t="s">
        <v>2267</v>
      </c>
      <c r="G1270" s="15" t="s">
        <v>5574</v>
      </c>
      <c r="H1270" s="14" t="s">
        <v>3850</v>
      </c>
      <c r="I1270" s="15" t="s">
        <v>10503</v>
      </c>
      <c r="J1270" s="15" t="s">
        <v>5637</v>
      </c>
      <c r="K1270" s="14"/>
      <c r="M1270" s="14"/>
      <c r="N1270" s="14"/>
      <c r="O1270" s="14"/>
      <c r="P1270" s="14"/>
      <c r="Q1270" s="1"/>
      <c r="R1270" s="1"/>
      <c r="S1270" s="16"/>
      <c r="T1270" s="16"/>
    </row>
    <row r="1271" spans="1:20">
      <c r="A1271" s="15"/>
      <c r="B1271" s="15" t="s">
        <v>5481</v>
      </c>
      <c r="C1271" s="15" t="s">
        <v>6443</v>
      </c>
      <c r="D1271" s="15"/>
      <c r="E1271" s="15" t="s">
        <v>3516</v>
      </c>
      <c r="F1271" s="15" t="s">
        <v>2259</v>
      </c>
      <c r="G1271" s="15" t="s">
        <v>11056</v>
      </c>
      <c r="H1271" s="14" t="s">
        <v>3850</v>
      </c>
      <c r="I1271" s="15" t="s">
        <v>10504</v>
      </c>
      <c r="J1271" s="15" t="s">
        <v>5628</v>
      </c>
      <c r="K1271" s="14"/>
      <c r="M1271" s="14"/>
      <c r="N1271" s="14"/>
      <c r="O1271" s="14"/>
      <c r="P1271" s="14"/>
      <c r="Q1271" s="1"/>
      <c r="R1271" s="1"/>
      <c r="S1271" s="16"/>
      <c r="T1271" s="16"/>
    </row>
    <row r="1272" spans="1:20">
      <c r="A1272" s="15"/>
      <c r="B1272" s="15" t="s">
        <v>5482</v>
      </c>
      <c r="C1272" s="15" t="s">
        <v>6590</v>
      </c>
      <c r="D1272" s="15"/>
      <c r="E1272" s="15" t="s">
        <v>3645</v>
      </c>
      <c r="F1272" s="15" t="s">
        <v>2317</v>
      </c>
      <c r="G1272" s="15" t="s">
        <v>11087</v>
      </c>
      <c r="H1272" s="14" t="s">
        <v>3850</v>
      </c>
      <c r="I1272" s="15" t="s">
        <v>10505</v>
      </c>
      <c r="J1272" s="15" t="s">
        <v>5687</v>
      </c>
      <c r="K1272" s="14"/>
      <c r="M1272" s="14"/>
      <c r="N1272" s="14"/>
      <c r="O1272" s="14"/>
      <c r="P1272" s="14"/>
      <c r="Q1272" s="1"/>
      <c r="R1272" s="1"/>
      <c r="S1272" s="16"/>
      <c r="T1272" s="16"/>
    </row>
    <row r="1273" spans="1:20">
      <c r="A1273" s="15"/>
      <c r="B1273" s="15" t="s">
        <v>5483</v>
      </c>
      <c r="C1273" s="15" t="s">
        <v>6674</v>
      </c>
      <c r="E1273" s="15" t="s">
        <v>3716</v>
      </c>
      <c r="F1273" s="15" t="s">
        <v>2309</v>
      </c>
      <c r="G1273" s="15" t="s">
        <v>11092</v>
      </c>
      <c r="H1273" s="14" t="s">
        <v>3850</v>
      </c>
      <c r="I1273" s="15" t="s">
        <v>10506</v>
      </c>
      <c r="J1273" s="15" t="s">
        <v>5801</v>
      </c>
      <c r="K1273" s="14"/>
      <c r="M1273" s="14"/>
      <c r="N1273" s="14"/>
      <c r="O1273" s="14"/>
      <c r="P1273" s="14"/>
      <c r="Q1273" s="1"/>
      <c r="R1273" s="1"/>
      <c r="S1273" s="16"/>
      <c r="T1273" s="16"/>
    </row>
    <row r="1274" spans="1:20">
      <c r="A1274" s="15"/>
      <c r="B1274" s="15" t="s">
        <v>5484</v>
      </c>
      <c r="C1274" s="15" t="s">
        <v>6686</v>
      </c>
      <c r="D1274" s="15"/>
      <c r="E1274" s="15" t="s">
        <v>3722</v>
      </c>
      <c r="F1274" s="15" t="s">
        <v>2429</v>
      </c>
      <c r="G1274" s="15" t="s">
        <v>11084</v>
      </c>
      <c r="H1274" s="14" t="s">
        <v>3850</v>
      </c>
      <c r="I1274" s="15" t="s">
        <v>10507</v>
      </c>
      <c r="J1274" s="15" t="s">
        <v>5824</v>
      </c>
      <c r="K1274" s="14"/>
      <c r="M1274" s="14"/>
      <c r="N1274" s="14"/>
      <c r="O1274" s="14"/>
      <c r="P1274" s="14"/>
      <c r="Q1274" s="1"/>
      <c r="R1274" s="1"/>
      <c r="S1274" s="16"/>
      <c r="T1274" s="16"/>
    </row>
    <row r="1275" spans="1:20">
      <c r="A1275" s="15"/>
      <c r="B1275" s="15" t="s">
        <v>5485</v>
      </c>
      <c r="C1275" s="15" t="s">
        <v>6584</v>
      </c>
      <c r="D1275" s="15"/>
      <c r="E1275" s="15" t="s">
        <v>3637</v>
      </c>
      <c r="F1275" s="15" t="s">
        <v>2309</v>
      </c>
      <c r="G1275" s="15" t="s">
        <v>11094</v>
      </c>
      <c r="H1275" s="14" t="s">
        <v>3850</v>
      </c>
      <c r="I1275" s="15" t="s">
        <v>10508</v>
      </c>
      <c r="J1275" s="15" t="s">
        <v>5678</v>
      </c>
      <c r="K1275" s="14"/>
      <c r="M1275" s="14"/>
      <c r="N1275" s="14"/>
      <c r="O1275" s="14"/>
      <c r="P1275" s="14"/>
      <c r="Q1275" s="1"/>
      <c r="R1275" s="1"/>
      <c r="S1275" s="16"/>
      <c r="T1275" s="16"/>
    </row>
    <row r="1276" spans="1:20">
      <c r="A1276" s="15"/>
      <c r="B1276" s="15" t="s">
        <v>5584</v>
      </c>
      <c r="C1276" s="15" t="s">
        <v>6529</v>
      </c>
      <c r="D1276" s="15"/>
      <c r="E1276" s="15" t="s">
        <v>3592</v>
      </c>
      <c r="F1276" s="15" t="s">
        <v>2256</v>
      </c>
      <c r="G1276" s="15" t="s">
        <v>11095</v>
      </c>
      <c r="H1276" s="14" t="s">
        <v>3850</v>
      </c>
      <c r="I1276" s="15" t="s">
        <v>10509</v>
      </c>
      <c r="J1276" s="15" t="s">
        <v>5625</v>
      </c>
      <c r="K1276" s="14"/>
      <c r="M1276" s="14"/>
      <c r="N1276" s="14"/>
      <c r="O1276" s="14"/>
      <c r="P1276" s="14"/>
      <c r="Q1276" s="1"/>
      <c r="R1276" s="1"/>
      <c r="S1276" s="16"/>
      <c r="T1276" s="16"/>
    </row>
    <row r="1277" spans="1:20">
      <c r="A1277" s="15"/>
      <c r="B1277" s="15" t="s">
        <v>5486</v>
      </c>
      <c r="C1277" s="15" t="s">
        <v>6530</v>
      </c>
      <c r="D1277" s="15"/>
      <c r="E1277" s="15" t="s">
        <v>3593</v>
      </c>
      <c r="F1277" s="15" t="s">
        <v>2280</v>
      </c>
      <c r="G1277" s="15" t="s">
        <v>11104</v>
      </c>
      <c r="H1277" s="14" t="s">
        <v>3850</v>
      </c>
      <c r="I1277" s="15" t="s">
        <v>10510</v>
      </c>
      <c r="J1277" s="15" t="s">
        <v>5649</v>
      </c>
      <c r="K1277" s="14"/>
      <c r="M1277" s="14"/>
      <c r="N1277" s="14"/>
      <c r="O1277" s="14"/>
      <c r="P1277" s="14"/>
      <c r="Q1277" s="1"/>
      <c r="R1277" s="1"/>
      <c r="S1277" s="16"/>
      <c r="T1277" s="16"/>
    </row>
    <row r="1278" spans="1:20">
      <c r="A1278" s="15"/>
      <c r="B1278" s="15" t="s">
        <v>7295</v>
      </c>
      <c r="C1278" s="15" t="s">
        <v>6425</v>
      </c>
      <c r="D1278" s="15"/>
      <c r="E1278" s="15" t="s">
        <v>3499</v>
      </c>
      <c r="F1278" s="15" t="s">
        <v>2286</v>
      </c>
      <c r="G1278" s="15" t="s">
        <v>10985</v>
      </c>
      <c r="H1278" s="14" t="s">
        <v>3850</v>
      </c>
      <c r="I1278" s="15" t="s">
        <v>10511</v>
      </c>
      <c r="J1278" s="15" t="s">
        <v>5910</v>
      </c>
      <c r="K1278" s="14"/>
      <c r="M1278" s="14"/>
      <c r="N1278" s="14"/>
      <c r="O1278" s="14"/>
      <c r="P1278" s="14"/>
      <c r="Q1278" s="1"/>
      <c r="R1278" s="1"/>
      <c r="S1278" s="16"/>
      <c r="T1278" s="16"/>
    </row>
    <row r="1279" spans="1:20">
      <c r="A1279" s="15"/>
      <c r="B1279" s="15" t="s">
        <v>7931</v>
      </c>
      <c r="C1279" s="15" t="s">
        <v>7698</v>
      </c>
      <c r="D1279" s="15"/>
      <c r="E1279" s="15" t="s">
        <v>7867</v>
      </c>
      <c r="F1279" s="15" t="s">
        <v>7835</v>
      </c>
      <c r="G1279" s="15"/>
      <c r="H1279" s="14" t="s">
        <v>3850</v>
      </c>
      <c r="I1279" s="15" t="s">
        <v>10512</v>
      </c>
      <c r="J1279" s="15" t="s">
        <v>7834</v>
      </c>
      <c r="K1279" s="14"/>
      <c r="M1279" s="14"/>
      <c r="N1279" s="14"/>
      <c r="O1279" s="14"/>
      <c r="P1279" s="14"/>
      <c r="Q1279" s="1"/>
      <c r="R1279" s="1"/>
      <c r="S1279" s="16"/>
      <c r="T1279" s="16"/>
    </row>
    <row r="1280" spans="1:20">
      <c r="A1280" s="15"/>
      <c r="B1280" s="15" t="s">
        <v>5477</v>
      </c>
      <c r="C1280" s="15" t="s">
        <v>6508</v>
      </c>
      <c r="D1280" s="15"/>
      <c r="E1280" s="15" t="s">
        <v>3575</v>
      </c>
      <c r="F1280" s="15" t="s">
        <v>2265</v>
      </c>
      <c r="G1280" s="15" t="s">
        <v>10743</v>
      </c>
      <c r="H1280" s="14" t="s">
        <v>3850</v>
      </c>
      <c r="I1280" s="15" t="s">
        <v>10513</v>
      </c>
      <c r="J1280" s="15" t="s">
        <v>5635</v>
      </c>
      <c r="K1280" s="14"/>
      <c r="M1280" s="14"/>
      <c r="N1280" s="14"/>
      <c r="O1280" s="14"/>
      <c r="P1280" s="14"/>
      <c r="Q1280" s="1"/>
      <c r="R1280" s="1"/>
      <c r="S1280" s="16"/>
      <c r="T1280" s="16"/>
    </row>
    <row r="1281" spans="1:20">
      <c r="A1281" s="15"/>
      <c r="B1281" s="15" t="s">
        <v>5478</v>
      </c>
      <c r="C1281" s="15" t="s">
        <v>6500</v>
      </c>
      <c r="D1281" s="15"/>
      <c r="E1281" s="15" t="s">
        <v>3564</v>
      </c>
      <c r="F1281" s="15" t="s">
        <v>2327</v>
      </c>
      <c r="G1281" s="15" t="s">
        <v>10744</v>
      </c>
      <c r="H1281" s="14" t="s">
        <v>3850</v>
      </c>
      <c r="I1281" s="15" t="s">
        <v>10514</v>
      </c>
      <c r="J1281" s="15" t="s">
        <v>5699</v>
      </c>
      <c r="K1281" s="14"/>
      <c r="M1281" s="14"/>
      <c r="N1281" s="14"/>
      <c r="O1281" s="14"/>
      <c r="P1281" s="14"/>
      <c r="Q1281" s="1"/>
      <c r="R1281" s="1"/>
      <c r="S1281" s="16"/>
      <c r="T1281" s="16"/>
    </row>
    <row r="1282" spans="1:20">
      <c r="A1282" s="15"/>
      <c r="B1282" s="15" t="s">
        <v>5479</v>
      </c>
      <c r="C1282" s="15" t="s">
        <v>6481</v>
      </c>
      <c r="D1282" s="15"/>
      <c r="E1282" s="15" t="s">
        <v>6925</v>
      </c>
      <c r="F1282" s="15" t="s">
        <v>2258</v>
      </c>
      <c r="G1282" s="15"/>
      <c r="H1282" s="14" t="s">
        <v>3850</v>
      </c>
      <c r="I1282" s="15" t="s">
        <v>10515</v>
      </c>
      <c r="J1282" s="15" t="s">
        <v>5627</v>
      </c>
      <c r="K1282" s="14"/>
      <c r="M1282" s="14"/>
      <c r="N1282" s="14"/>
      <c r="O1282" s="14"/>
      <c r="P1282" s="14"/>
      <c r="Q1282" s="1"/>
      <c r="R1282" s="1"/>
      <c r="S1282" s="16"/>
      <c r="T1282" s="16"/>
    </row>
    <row r="1283" spans="1:20">
      <c r="A1283" s="15"/>
      <c r="B1283" s="15" t="s">
        <v>7916</v>
      </c>
      <c r="C1283" s="15" t="s">
        <v>6457</v>
      </c>
      <c r="D1283" s="19" t="s">
        <v>11697</v>
      </c>
      <c r="E1283" s="15" t="s">
        <v>6910</v>
      </c>
      <c r="F1283" s="15" t="s">
        <v>2341</v>
      </c>
      <c r="G1283" s="15"/>
      <c r="H1283" s="14" t="s">
        <v>2884</v>
      </c>
      <c r="I1283" s="15" t="s">
        <v>10516</v>
      </c>
      <c r="J1283" s="15" t="s">
        <v>5746</v>
      </c>
      <c r="K1283" s="14"/>
      <c r="M1283" s="14"/>
      <c r="N1283" s="14"/>
      <c r="O1283" s="14"/>
      <c r="P1283" s="14"/>
      <c r="Q1283" s="1"/>
      <c r="R1283" s="1"/>
      <c r="S1283" s="16"/>
      <c r="T1283" s="16"/>
    </row>
    <row r="1284" spans="1:20">
      <c r="A1284" s="15"/>
      <c r="B1284" s="15" t="s">
        <v>7462</v>
      </c>
      <c r="C1284" s="15" t="s">
        <v>6456</v>
      </c>
      <c r="D1284" s="19" t="s">
        <v>11697</v>
      </c>
      <c r="E1284" s="15" t="s">
        <v>6909</v>
      </c>
      <c r="F1284" s="15" t="s">
        <v>2341</v>
      </c>
      <c r="G1284" s="15"/>
      <c r="H1284" s="14" t="s">
        <v>2884</v>
      </c>
      <c r="I1284" s="15" t="s">
        <v>10517</v>
      </c>
      <c r="J1284" s="15" t="s">
        <v>5717</v>
      </c>
      <c r="K1284" s="14"/>
      <c r="M1284" s="14"/>
      <c r="N1284" s="14"/>
      <c r="O1284" s="14"/>
      <c r="P1284" s="14"/>
      <c r="Q1284" s="1"/>
      <c r="R1284" s="1"/>
      <c r="S1284" s="16"/>
      <c r="T1284" s="16"/>
    </row>
    <row r="1285" spans="1:20">
      <c r="A1285" s="15"/>
      <c r="B1285" s="15" t="s">
        <v>7451</v>
      </c>
      <c r="C1285" s="15" t="s">
        <v>2059</v>
      </c>
      <c r="D1285" s="19" t="s">
        <v>11697</v>
      </c>
      <c r="E1285" s="15" t="s">
        <v>6912</v>
      </c>
      <c r="F1285" s="15" t="s">
        <v>2244</v>
      </c>
      <c r="G1285" s="15"/>
      <c r="H1285" s="14" t="s">
        <v>2884</v>
      </c>
      <c r="I1285" s="15" t="s">
        <v>10518</v>
      </c>
      <c r="J1285" s="15" t="s">
        <v>5614</v>
      </c>
      <c r="K1285" s="14"/>
      <c r="M1285" s="14"/>
      <c r="N1285" s="14"/>
      <c r="O1285" s="14"/>
      <c r="P1285" s="14"/>
      <c r="Q1285" s="1"/>
      <c r="R1285" s="1"/>
      <c r="S1285" s="16"/>
      <c r="T1285" s="16"/>
    </row>
    <row r="1286" spans="1:20">
      <c r="A1286" s="15"/>
      <c r="B1286" s="15" t="s">
        <v>11418</v>
      </c>
      <c r="C1286" s="15" t="s">
        <v>6690</v>
      </c>
      <c r="D1286" s="19" t="s">
        <v>11697</v>
      </c>
      <c r="E1286" s="15" t="s">
        <v>7031</v>
      </c>
      <c r="F1286" s="15" t="s">
        <v>2535</v>
      </c>
      <c r="G1286" s="15"/>
      <c r="H1286" s="14" t="s">
        <v>2884</v>
      </c>
      <c r="I1286" s="15" t="s">
        <v>10519</v>
      </c>
      <c r="J1286" s="15" t="s">
        <v>6002</v>
      </c>
      <c r="K1286" s="14"/>
      <c r="M1286" s="14"/>
      <c r="N1286" s="14"/>
      <c r="O1286" s="14"/>
      <c r="P1286" s="14"/>
      <c r="Q1286" s="1"/>
      <c r="R1286" s="1"/>
      <c r="S1286" s="16"/>
      <c r="T1286" s="16"/>
    </row>
    <row r="1287" spans="1:20">
      <c r="A1287" s="15"/>
      <c r="B1287" s="15" t="s">
        <v>7481</v>
      </c>
      <c r="C1287" s="15" t="s">
        <v>6578</v>
      </c>
      <c r="D1287" s="19" t="s">
        <v>11697</v>
      </c>
      <c r="E1287" s="15" t="s">
        <v>3633</v>
      </c>
      <c r="F1287" s="15" t="s">
        <v>2306</v>
      </c>
      <c r="G1287" s="15" t="s">
        <v>10993</v>
      </c>
      <c r="H1287" s="14" t="s">
        <v>2884</v>
      </c>
      <c r="I1287" s="15" t="s">
        <v>10520</v>
      </c>
      <c r="J1287" s="15" t="s">
        <v>5675</v>
      </c>
      <c r="K1287" s="14"/>
      <c r="M1287" s="14"/>
      <c r="N1287" s="14"/>
      <c r="O1287" s="14"/>
      <c r="P1287" s="14"/>
      <c r="Q1287" s="1"/>
      <c r="R1287" s="1"/>
      <c r="S1287" s="16"/>
      <c r="T1287" s="16"/>
    </row>
    <row r="1288" spans="1:20">
      <c r="A1288" s="15"/>
      <c r="B1288" s="15" t="s">
        <v>7474</v>
      </c>
      <c r="C1288" s="15" t="s">
        <v>7128</v>
      </c>
      <c r="D1288" s="19" t="s">
        <v>11697</v>
      </c>
      <c r="E1288" s="15"/>
      <c r="F1288" s="15"/>
      <c r="G1288" s="15"/>
      <c r="H1288" s="14" t="s">
        <v>2884</v>
      </c>
      <c r="I1288" s="15" t="s">
        <v>10521</v>
      </c>
      <c r="J1288" s="15"/>
      <c r="K1288" s="14"/>
      <c r="M1288" s="14"/>
      <c r="N1288" s="14"/>
      <c r="O1288" s="14"/>
      <c r="P1288" s="14"/>
      <c r="Q1288" s="1"/>
      <c r="R1288" s="1"/>
      <c r="S1288" s="16"/>
      <c r="T1288" s="16"/>
    </row>
    <row r="1289" spans="1:20">
      <c r="A1289" s="15"/>
      <c r="B1289" s="15" t="s">
        <v>7475</v>
      </c>
      <c r="C1289" s="15" t="s">
        <v>6684</v>
      </c>
      <c r="D1289" s="19" t="s">
        <v>11697</v>
      </c>
      <c r="E1289" s="15" t="s">
        <v>7026</v>
      </c>
      <c r="F1289" s="15" t="s">
        <v>2427</v>
      </c>
      <c r="G1289" s="15"/>
      <c r="H1289" s="14" t="s">
        <v>2884</v>
      </c>
      <c r="I1289" s="15" t="s">
        <v>10522</v>
      </c>
      <c r="J1289" s="15" t="s">
        <v>5823</v>
      </c>
      <c r="K1289" s="14"/>
      <c r="M1289" s="14"/>
      <c r="N1289" s="14"/>
      <c r="O1289" s="14"/>
      <c r="P1289" s="14"/>
      <c r="Q1289" s="1"/>
      <c r="R1289" s="1"/>
      <c r="S1289" s="16"/>
      <c r="T1289" s="16"/>
    </row>
    <row r="1290" spans="1:20">
      <c r="A1290" s="15"/>
      <c r="B1290" s="15" t="s">
        <v>8350</v>
      </c>
      <c r="C1290" s="15" t="s">
        <v>6435</v>
      </c>
      <c r="D1290" s="19" t="s">
        <v>11697</v>
      </c>
      <c r="E1290" s="15" t="s">
        <v>3503</v>
      </c>
      <c r="F1290" s="15" t="s">
        <v>2286</v>
      </c>
      <c r="G1290" s="15" t="s">
        <v>10999</v>
      </c>
      <c r="H1290" s="14" t="s">
        <v>2884</v>
      </c>
      <c r="I1290" s="15" t="s">
        <v>10523</v>
      </c>
      <c r="J1290" s="15" t="s">
        <v>5716</v>
      </c>
      <c r="K1290" s="14"/>
      <c r="M1290" s="14"/>
      <c r="N1290" s="14"/>
      <c r="O1290" s="14"/>
      <c r="P1290" s="14"/>
      <c r="Q1290" s="1"/>
      <c r="R1290" s="1"/>
      <c r="S1290" s="16"/>
      <c r="T1290" s="16"/>
    </row>
    <row r="1291" spans="1:20">
      <c r="A1291" s="15"/>
      <c r="B1291" s="15" t="s">
        <v>7464</v>
      </c>
      <c r="C1291" s="15" t="s">
        <v>6594</v>
      </c>
      <c r="D1291" s="19" t="s">
        <v>11697</v>
      </c>
      <c r="E1291" s="15" t="s">
        <v>3651</v>
      </c>
      <c r="F1291" s="15" t="s">
        <v>2423</v>
      </c>
      <c r="G1291" s="15"/>
      <c r="H1291" s="14" t="s">
        <v>2884</v>
      </c>
      <c r="I1291" s="15" t="s">
        <v>10524</v>
      </c>
      <c r="J1291" s="15" t="s">
        <v>5818</v>
      </c>
      <c r="K1291" s="14"/>
      <c r="M1291" s="14"/>
      <c r="N1291" s="14"/>
      <c r="O1291" s="14"/>
      <c r="P1291" s="14"/>
      <c r="Q1291" s="1"/>
      <c r="R1291" s="1"/>
      <c r="S1291" s="16"/>
      <c r="T1291" s="16"/>
    </row>
    <row r="1292" spans="1:20">
      <c r="A1292" s="15"/>
      <c r="B1292" s="15" t="s">
        <v>3846</v>
      </c>
      <c r="C1292" s="15" t="s">
        <v>2010</v>
      </c>
      <c r="D1292" s="19" t="s">
        <v>11697</v>
      </c>
      <c r="E1292" s="15" t="s">
        <v>3494</v>
      </c>
      <c r="F1292" s="15" t="s">
        <v>2010</v>
      </c>
      <c r="G1292" s="15" t="s">
        <v>5568</v>
      </c>
      <c r="H1292" s="14" t="s">
        <v>2884</v>
      </c>
      <c r="I1292" s="15" t="s">
        <v>10758</v>
      </c>
      <c r="J1292" s="15" t="s">
        <v>5595</v>
      </c>
      <c r="K1292" s="14"/>
      <c r="M1292" s="14"/>
      <c r="N1292" s="14"/>
      <c r="O1292" s="14"/>
      <c r="P1292" s="14"/>
      <c r="Q1292" s="1"/>
      <c r="R1292" s="1"/>
      <c r="S1292" s="16"/>
      <c r="T1292" s="16"/>
    </row>
    <row r="1293" spans="1:20">
      <c r="A1293" s="15"/>
      <c r="B1293" s="15" t="s">
        <v>7455</v>
      </c>
      <c r="C1293" s="15" t="s">
        <v>2112</v>
      </c>
      <c r="D1293" s="19" t="s">
        <v>11697</v>
      </c>
      <c r="E1293" s="15" t="s">
        <v>3595</v>
      </c>
      <c r="F1293" s="15" t="s">
        <v>2425</v>
      </c>
      <c r="G1293" s="15" t="s">
        <v>11045</v>
      </c>
      <c r="H1293" s="14" t="s">
        <v>2884</v>
      </c>
      <c r="I1293" s="15" t="s">
        <v>10525</v>
      </c>
      <c r="J1293" s="15" t="s">
        <v>5820</v>
      </c>
      <c r="K1293" s="14"/>
      <c r="M1293" s="14"/>
      <c r="N1293" s="14"/>
      <c r="O1293" s="14"/>
      <c r="P1293" s="14"/>
      <c r="Q1293" s="1"/>
      <c r="R1293" s="1"/>
      <c r="S1293" s="16"/>
      <c r="T1293" s="16"/>
    </row>
    <row r="1294" spans="1:20">
      <c r="A1294" s="15"/>
      <c r="B1294" s="15" t="s">
        <v>3848</v>
      </c>
      <c r="C1294" s="15" t="s">
        <v>2096</v>
      </c>
      <c r="D1294" s="19" t="s">
        <v>11697</v>
      </c>
      <c r="E1294" s="15" t="s">
        <v>3505</v>
      </c>
      <c r="F1294" s="15" t="s">
        <v>2242</v>
      </c>
      <c r="G1294" s="15" t="s">
        <v>10987</v>
      </c>
      <c r="H1294" s="14" t="s">
        <v>2884</v>
      </c>
      <c r="I1294" s="15" t="s">
        <v>10526</v>
      </c>
      <c r="J1294" s="15" t="s">
        <v>5751</v>
      </c>
      <c r="K1294" s="14"/>
      <c r="M1294" s="14"/>
      <c r="N1294" s="14"/>
      <c r="O1294" s="14"/>
      <c r="P1294" s="14"/>
      <c r="Q1294" s="1"/>
      <c r="R1294" s="1"/>
      <c r="S1294" s="16"/>
      <c r="T1294" s="16"/>
    </row>
    <row r="1295" spans="1:20">
      <c r="A1295" s="15"/>
      <c r="B1295" s="15" t="s">
        <v>7453</v>
      </c>
      <c r="C1295" s="15" t="s">
        <v>2107</v>
      </c>
      <c r="D1295" s="19" t="s">
        <v>11697</v>
      </c>
      <c r="E1295" s="15" t="s">
        <v>3600</v>
      </c>
      <c r="F1295" s="15" t="s">
        <v>2303</v>
      </c>
      <c r="G1295" s="15" t="s">
        <v>11057</v>
      </c>
      <c r="H1295" s="14" t="s">
        <v>2884</v>
      </c>
      <c r="I1295" s="15" t="s">
        <v>10527</v>
      </c>
      <c r="J1295" s="15" t="s">
        <v>5671</v>
      </c>
      <c r="K1295" s="14"/>
      <c r="M1295" s="14"/>
      <c r="N1295" s="14"/>
      <c r="O1295" s="14"/>
      <c r="P1295" s="14"/>
      <c r="Q1295" s="1"/>
      <c r="R1295" s="1"/>
      <c r="S1295" s="16"/>
      <c r="T1295" s="16"/>
    </row>
    <row r="1296" spans="1:20">
      <c r="A1296" s="15"/>
      <c r="B1296" s="15" t="s">
        <v>7459</v>
      </c>
      <c r="C1296" s="15" t="s">
        <v>7460</v>
      </c>
      <c r="D1296" s="19" t="s">
        <v>11697</v>
      </c>
      <c r="E1296" s="15" t="s">
        <v>7866</v>
      </c>
      <c r="F1296" s="15" t="s">
        <v>2403</v>
      </c>
      <c r="G1296" s="15" t="s">
        <v>11030</v>
      </c>
      <c r="H1296" s="14" t="s">
        <v>2884</v>
      </c>
      <c r="I1296" s="15" t="s">
        <v>10528</v>
      </c>
      <c r="J1296" s="15" t="s">
        <v>7838</v>
      </c>
      <c r="K1296" s="14"/>
      <c r="M1296" s="14"/>
      <c r="N1296" s="14"/>
      <c r="O1296" s="14"/>
      <c r="P1296" s="14"/>
      <c r="Q1296" s="1"/>
      <c r="R1296" s="1"/>
      <c r="S1296" s="16"/>
      <c r="T1296" s="16"/>
    </row>
    <row r="1297" spans="1:20">
      <c r="A1297" s="15"/>
      <c r="B1297" s="15" t="s">
        <v>8353</v>
      </c>
      <c r="C1297" s="15" t="s">
        <v>2219</v>
      </c>
      <c r="D1297" s="19" t="s">
        <v>11697</v>
      </c>
      <c r="E1297" s="15" t="s">
        <v>3580</v>
      </c>
      <c r="F1297" s="15" t="s">
        <v>2315</v>
      </c>
      <c r="G1297" s="15" t="s">
        <v>11109</v>
      </c>
      <c r="H1297" s="14" t="s">
        <v>2884</v>
      </c>
      <c r="I1297" s="15" t="s">
        <v>10529</v>
      </c>
      <c r="J1297" s="15" t="s">
        <v>5685</v>
      </c>
      <c r="K1297" s="14"/>
      <c r="M1297" s="14"/>
      <c r="N1297" s="14"/>
      <c r="O1297" s="14"/>
      <c r="P1297" s="14"/>
      <c r="Q1297" s="1"/>
      <c r="R1297" s="1"/>
      <c r="S1297" s="16"/>
      <c r="T1297" s="16"/>
    </row>
    <row r="1298" spans="1:20">
      <c r="A1298" s="15"/>
      <c r="B1298" s="15" t="s">
        <v>3847</v>
      </c>
      <c r="C1298" s="15" t="s">
        <v>6424</v>
      </c>
      <c r="D1298" s="19" t="s">
        <v>11697</v>
      </c>
      <c r="E1298" s="15" t="s">
        <v>3498</v>
      </c>
      <c r="F1298" s="15" t="s">
        <v>2225</v>
      </c>
      <c r="G1298" s="15" t="s">
        <v>5580</v>
      </c>
      <c r="H1298" s="14" t="s">
        <v>2884</v>
      </c>
      <c r="I1298" s="15" t="s">
        <v>10530</v>
      </c>
      <c r="J1298" s="15" t="s">
        <v>5591</v>
      </c>
      <c r="K1298" s="14"/>
      <c r="M1298" s="14"/>
      <c r="N1298" s="14"/>
      <c r="O1298" s="14"/>
      <c r="P1298" s="14"/>
      <c r="Q1298" s="1"/>
      <c r="R1298" s="1"/>
      <c r="S1298" s="16"/>
      <c r="T1298" s="16"/>
    </row>
    <row r="1299" spans="1:20">
      <c r="A1299" s="15"/>
      <c r="B1299" s="15" t="s">
        <v>11222</v>
      </c>
      <c r="C1299" s="15" t="s">
        <v>6894</v>
      </c>
      <c r="D1299" s="19" t="s">
        <v>11697</v>
      </c>
      <c r="E1299" s="15" t="s">
        <v>7121</v>
      </c>
      <c r="F1299" s="15" t="s">
        <v>3453</v>
      </c>
      <c r="G1299" s="15"/>
      <c r="H1299" s="14" t="s">
        <v>2884</v>
      </c>
      <c r="I1299" s="15" t="s">
        <v>10531</v>
      </c>
      <c r="J1299" s="15" t="s">
        <v>5865</v>
      </c>
      <c r="K1299" s="14"/>
      <c r="M1299" s="14"/>
      <c r="N1299" s="14"/>
      <c r="O1299" s="14"/>
      <c r="P1299" s="14"/>
      <c r="Q1299" s="1"/>
      <c r="R1299" s="1"/>
      <c r="S1299" s="16"/>
      <c r="T1299" s="16"/>
    </row>
    <row r="1300" spans="1:20">
      <c r="A1300" s="15"/>
      <c r="B1300" s="15" t="s">
        <v>7467</v>
      </c>
      <c r="C1300" s="15" t="s">
        <v>2009</v>
      </c>
      <c r="D1300" s="19" t="s">
        <v>11697</v>
      </c>
      <c r="E1300" s="15" t="s">
        <v>3495</v>
      </c>
      <c r="F1300" s="15" t="s">
        <v>2009</v>
      </c>
      <c r="G1300" s="15" t="s">
        <v>5579</v>
      </c>
      <c r="H1300" s="14" t="s">
        <v>2884</v>
      </c>
      <c r="I1300" s="15" t="s">
        <v>10532</v>
      </c>
      <c r="J1300" s="15" t="s">
        <v>5598</v>
      </c>
      <c r="K1300" s="14"/>
      <c r="M1300" s="14"/>
      <c r="N1300" s="14"/>
      <c r="O1300" s="14"/>
      <c r="P1300" s="14"/>
      <c r="Q1300" s="1"/>
      <c r="R1300" s="1"/>
      <c r="S1300" s="16"/>
      <c r="T1300" s="16"/>
    </row>
    <row r="1301" spans="1:20">
      <c r="A1301" s="15"/>
      <c r="B1301" s="15" t="s">
        <v>7469</v>
      </c>
      <c r="C1301" s="15" t="s">
        <v>6421</v>
      </c>
      <c r="D1301" s="19" t="s">
        <v>11697</v>
      </c>
      <c r="E1301" s="15" t="s">
        <v>3493</v>
      </c>
      <c r="F1301" s="15" t="s">
        <v>2227</v>
      </c>
      <c r="G1301" s="15" t="s">
        <v>5582</v>
      </c>
      <c r="H1301" s="14" t="s">
        <v>2884</v>
      </c>
      <c r="I1301" s="15" t="s">
        <v>10533</v>
      </c>
      <c r="J1301" s="15" t="s">
        <v>5593</v>
      </c>
      <c r="K1301" s="14"/>
      <c r="M1301" s="14"/>
      <c r="N1301" s="14"/>
      <c r="O1301" s="14"/>
      <c r="P1301" s="14"/>
      <c r="Q1301" s="1"/>
      <c r="R1301" s="1"/>
      <c r="S1301" s="16"/>
      <c r="T1301" s="16"/>
    </row>
    <row r="1302" spans="1:20">
      <c r="A1302" s="15"/>
      <c r="B1302" s="15" t="s">
        <v>11207</v>
      </c>
      <c r="C1302" s="15" t="s">
        <v>2132</v>
      </c>
      <c r="D1302" s="19" t="s">
        <v>11697</v>
      </c>
      <c r="E1302" s="15" t="s">
        <v>6335</v>
      </c>
      <c r="F1302" s="15" t="s">
        <v>2229</v>
      </c>
      <c r="G1302" s="15"/>
      <c r="H1302" s="14" t="s">
        <v>2884</v>
      </c>
      <c r="I1302" s="15" t="s">
        <v>10534</v>
      </c>
      <c r="J1302" s="15" t="s">
        <v>5601</v>
      </c>
      <c r="K1302" s="14"/>
      <c r="M1302" s="14"/>
      <c r="N1302" s="14"/>
      <c r="O1302" s="14"/>
      <c r="P1302" s="14"/>
      <c r="Q1302" s="1"/>
      <c r="R1302" s="1"/>
      <c r="S1302" s="16"/>
      <c r="T1302" s="16"/>
    </row>
    <row r="1303" spans="1:20">
      <c r="A1303" s="15"/>
      <c r="B1303" s="15" t="s">
        <v>8355</v>
      </c>
      <c r="C1303" s="15" t="s">
        <v>6423</v>
      </c>
      <c r="D1303" s="19" t="s">
        <v>11697</v>
      </c>
      <c r="E1303" s="15" t="s">
        <v>6294</v>
      </c>
      <c r="F1303" s="15" t="s">
        <v>2236</v>
      </c>
      <c r="G1303" s="15"/>
      <c r="H1303" s="14" t="s">
        <v>2884</v>
      </c>
      <c r="I1303" s="15" t="s">
        <v>10535</v>
      </c>
      <c r="J1303" s="15" t="s">
        <v>5605</v>
      </c>
      <c r="K1303" s="14"/>
      <c r="M1303" s="14"/>
      <c r="N1303" s="14"/>
      <c r="O1303" s="14"/>
      <c r="P1303" s="14"/>
      <c r="Q1303" s="1"/>
      <c r="R1303" s="1"/>
      <c r="S1303" s="16"/>
      <c r="T1303" s="16"/>
    </row>
    <row r="1304" spans="1:20">
      <c r="A1304" s="15"/>
      <c r="B1304" s="15" t="s">
        <v>7471</v>
      </c>
      <c r="C1304" s="15" t="s">
        <v>6505</v>
      </c>
      <c r="D1304" s="19" t="s">
        <v>11697</v>
      </c>
      <c r="E1304" s="15" t="s">
        <v>3568</v>
      </c>
      <c r="F1304" s="15" t="s">
        <v>2263</v>
      </c>
      <c r="G1304" s="15" t="s">
        <v>11158</v>
      </c>
      <c r="H1304" s="14" t="s">
        <v>2884</v>
      </c>
      <c r="I1304" s="15" t="s">
        <v>10536</v>
      </c>
      <c r="J1304" s="15" t="s">
        <v>5633</v>
      </c>
      <c r="K1304" s="14"/>
      <c r="M1304" s="14"/>
      <c r="N1304" s="14"/>
      <c r="O1304" s="14"/>
      <c r="P1304" s="14"/>
      <c r="Q1304" s="1"/>
      <c r="R1304" s="1"/>
      <c r="S1304" s="16"/>
      <c r="T1304" s="16"/>
    </row>
    <row r="1305" spans="1:20">
      <c r="A1305" s="15"/>
      <c r="B1305" s="15" t="s">
        <v>8356</v>
      </c>
      <c r="C1305" s="15" t="s">
        <v>6542</v>
      </c>
      <c r="D1305" s="19" t="s">
        <v>11697</v>
      </c>
      <c r="E1305" s="15" t="s">
        <v>3605</v>
      </c>
      <c r="F1305" s="15" t="s">
        <v>2403</v>
      </c>
      <c r="G1305" s="15" t="s">
        <v>11036</v>
      </c>
      <c r="H1305" s="14" t="s">
        <v>2884</v>
      </c>
      <c r="I1305" s="15" t="s">
        <v>10537</v>
      </c>
      <c r="J1305" s="15" t="s">
        <v>5872</v>
      </c>
      <c r="K1305" s="14"/>
      <c r="M1305" s="14"/>
      <c r="N1305" s="14"/>
      <c r="O1305" s="14"/>
      <c r="P1305" s="14"/>
      <c r="Q1305" s="1"/>
      <c r="R1305" s="1"/>
      <c r="S1305" s="16"/>
      <c r="T1305" s="16"/>
    </row>
    <row r="1306" spans="1:20">
      <c r="A1306" s="15"/>
      <c r="B1306" s="15" t="s">
        <v>7476</v>
      </c>
      <c r="C1306" s="15" t="s">
        <v>6580</v>
      </c>
      <c r="D1306" s="19" t="s">
        <v>11697</v>
      </c>
      <c r="E1306" s="15" t="s">
        <v>6968</v>
      </c>
      <c r="F1306" s="15" t="s">
        <v>2285</v>
      </c>
      <c r="G1306" s="15"/>
      <c r="H1306" s="14" t="s">
        <v>2884</v>
      </c>
      <c r="I1306" s="15" t="s">
        <v>10538</v>
      </c>
      <c r="J1306" s="15" t="s">
        <v>5653</v>
      </c>
      <c r="K1306" s="14"/>
      <c r="M1306" s="14"/>
      <c r="N1306" s="14"/>
      <c r="O1306" s="14"/>
      <c r="P1306" s="14"/>
      <c r="Q1306" s="1"/>
      <c r="R1306" s="1"/>
      <c r="S1306" s="16"/>
      <c r="T1306" s="16"/>
    </row>
    <row r="1307" spans="1:20">
      <c r="A1307" s="15"/>
      <c r="B1307" s="15" t="s">
        <v>7478</v>
      </c>
      <c r="C1307" s="15" t="s">
        <v>7479</v>
      </c>
      <c r="D1307" s="19" t="s">
        <v>11697</v>
      </c>
      <c r="E1307" s="15" t="s">
        <v>3581</v>
      </c>
      <c r="F1307" s="15" t="s">
        <v>2397</v>
      </c>
      <c r="G1307" s="15" t="s">
        <v>11160</v>
      </c>
      <c r="H1307" s="14" t="s">
        <v>2884</v>
      </c>
      <c r="I1307" s="15" t="s">
        <v>10539</v>
      </c>
      <c r="J1307" s="15" t="s">
        <v>5794</v>
      </c>
      <c r="K1307" s="14"/>
      <c r="M1307" s="14"/>
      <c r="N1307" s="14"/>
      <c r="O1307" s="14"/>
      <c r="P1307" s="14"/>
      <c r="Q1307" s="1"/>
      <c r="R1307" s="1"/>
      <c r="S1307" s="16"/>
      <c r="T1307" s="16"/>
    </row>
    <row r="1308" spans="1:20">
      <c r="A1308" s="15"/>
      <c r="B1308" s="15" t="s">
        <v>7457</v>
      </c>
      <c r="C1308" s="15" t="s">
        <v>6425</v>
      </c>
      <c r="D1308" s="19" t="s">
        <v>11697</v>
      </c>
      <c r="E1308" s="15" t="s">
        <v>3499</v>
      </c>
      <c r="F1308" s="15" t="s">
        <v>2286</v>
      </c>
      <c r="G1308" s="15" t="s">
        <v>10985</v>
      </c>
      <c r="H1308" s="14" t="s">
        <v>2884</v>
      </c>
      <c r="I1308" s="15" t="s">
        <v>10540</v>
      </c>
      <c r="J1308" s="15" t="s">
        <v>5910</v>
      </c>
      <c r="K1308" s="14"/>
      <c r="M1308" s="14"/>
      <c r="N1308" s="14"/>
      <c r="O1308" s="14"/>
      <c r="P1308" s="14"/>
      <c r="Q1308" s="1"/>
      <c r="R1308" s="1"/>
      <c r="S1308" s="16"/>
      <c r="T1308" s="16"/>
    </row>
    <row r="1309" spans="1:20">
      <c r="A1309" s="15"/>
      <c r="B1309" s="15" t="s">
        <v>11419</v>
      </c>
      <c r="C1309" s="15" t="s">
        <v>6510</v>
      </c>
      <c r="D1309" s="19" t="s">
        <v>11697</v>
      </c>
      <c r="E1309" s="15" t="s">
        <v>3577</v>
      </c>
      <c r="F1309" s="15" t="s">
        <v>2284</v>
      </c>
      <c r="G1309" s="15" t="s">
        <v>11169</v>
      </c>
      <c r="H1309" s="14" t="s">
        <v>2884</v>
      </c>
      <c r="I1309" s="15" t="s">
        <v>10541</v>
      </c>
      <c r="J1309" s="15" t="s">
        <v>5652</v>
      </c>
      <c r="K1309" s="14"/>
      <c r="M1309" s="14"/>
      <c r="N1309" s="14"/>
      <c r="O1309" s="14"/>
      <c r="P1309" s="14"/>
      <c r="Q1309" s="1"/>
      <c r="R1309" s="1"/>
      <c r="S1309" s="16"/>
      <c r="T1309" s="16"/>
    </row>
    <row r="1310" spans="1:20">
      <c r="A1310" s="15"/>
      <c r="B1310" s="15" t="s">
        <v>7885</v>
      </c>
      <c r="C1310" s="15" t="s">
        <v>6468</v>
      </c>
      <c r="D1310" s="19" t="s">
        <v>11697</v>
      </c>
      <c r="E1310" s="15" t="s">
        <v>3545</v>
      </c>
      <c r="F1310" s="15" t="s">
        <v>2250</v>
      </c>
      <c r="G1310" s="15" t="s">
        <v>5572</v>
      </c>
      <c r="H1310" s="14" t="s">
        <v>2884</v>
      </c>
      <c r="I1310" s="15" t="s">
        <v>10542</v>
      </c>
      <c r="J1310" s="15" t="s">
        <v>5620</v>
      </c>
      <c r="K1310" s="14"/>
      <c r="M1310" s="14"/>
      <c r="N1310" s="14"/>
      <c r="O1310" s="14"/>
      <c r="P1310" s="14"/>
      <c r="Q1310" s="1"/>
      <c r="R1310" s="1"/>
      <c r="S1310" s="16"/>
      <c r="T1310" s="16"/>
    </row>
    <row r="1311" spans="1:20">
      <c r="A1311" s="15"/>
      <c r="B1311" s="15" t="s">
        <v>8354</v>
      </c>
      <c r="C1311" s="15" t="s">
        <v>6602</v>
      </c>
      <c r="D1311" s="19" t="s">
        <v>11697</v>
      </c>
      <c r="E1311" s="15" t="s">
        <v>3660</v>
      </c>
      <c r="F1311" s="15" t="s">
        <v>2325</v>
      </c>
      <c r="G1311" s="15" t="s">
        <v>11099</v>
      </c>
      <c r="H1311" s="14" t="s">
        <v>2884</v>
      </c>
      <c r="I1311" s="15" t="s">
        <v>10543</v>
      </c>
      <c r="J1311" s="15" t="s">
        <v>5697</v>
      </c>
      <c r="K1311" s="14"/>
      <c r="M1311" s="14"/>
      <c r="N1311" s="14"/>
      <c r="O1311" s="14"/>
      <c r="P1311" s="14"/>
      <c r="Q1311" s="1"/>
      <c r="R1311" s="1"/>
      <c r="S1311" s="16"/>
      <c r="T1311" s="16"/>
    </row>
    <row r="1312" spans="1:20">
      <c r="A1312" s="15"/>
      <c r="B1312" s="15" t="s">
        <v>8352</v>
      </c>
      <c r="C1312" s="15" t="s">
        <v>6449</v>
      </c>
      <c r="D1312" s="19" t="s">
        <v>11697</v>
      </c>
      <c r="E1312" s="15" t="s">
        <v>3530</v>
      </c>
      <c r="F1312" s="15" t="s">
        <v>2273</v>
      </c>
      <c r="G1312" s="15" t="s">
        <v>11096</v>
      </c>
      <c r="H1312" s="14" t="s">
        <v>2884</v>
      </c>
      <c r="I1312" s="15" t="s">
        <v>10544</v>
      </c>
      <c r="J1312" s="15" t="s">
        <v>5642</v>
      </c>
      <c r="K1312" s="14"/>
      <c r="M1312" s="14"/>
      <c r="N1312" s="14"/>
      <c r="O1312" s="14"/>
      <c r="P1312" s="14"/>
      <c r="Q1312" s="1"/>
      <c r="R1312" s="1"/>
      <c r="S1312" s="16"/>
      <c r="T1312" s="16"/>
    </row>
    <row r="1313" spans="1:20">
      <c r="A1313" s="15"/>
      <c r="B1313" s="15" t="s">
        <v>11629</v>
      </c>
      <c r="C1313" s="15" t="s">
        <v>6508</v>
      </c>
      <c r="D1313" s="19" t="s">
        <v>11697</v>
      </c>
      <c r="E1313" s="15" t="s">
        <v>3575</v>
      </c>
      <c r="F1313" s="15" t="s">
        <v>2265</v>
      </c>
      <c r="G1313" s="15" t="s">
        <v>10743</v>
      </c>
      <c r="H1313" s="14" t="s">
        <v>2884</v>
      </c>
      <c r="I1313" s="15" t="s">
        <v>10545</v>
      </c>
      <c r="J1313" s="15" t="s">
        <v>5635</v>
      </c>
      <c r="K1313" s="14"/>
      <c r="M1313" s="14"/>
      <c r="N1313" s="14"/>
      <c r="O1313" s="14"/>
      <c r="P1313" s="14"/>
      <c r="Q1313" s="1"/>
      <c r="R1313" s="1"/>
      <c r="S1313" s="16"/>
      <c r="T1313" s="16"/>
    </row>
    <row r="1314" spans="1:20">
      <c r="A1314" s="15"/>
      <c r="B1314" s="15" t="s">
        <v>8351</v>
      </c>
      <c r="C1314" s="15" t="s">
        <v>6529</v>
      </c>
      <c r="D1314" s="19" t="s">
        <v>11697</v>
      </c>
      <c r="E1314" s="15" t="s">
        <v>3592</v>
      </c>
      <c r="F1314" s="15" t="s">
        <v>2256</v>
      </c>
      <c r="G1314" s="15" t="s">
        <v>11095</v>
      </c>
      <c r="H1314" s="14" t="s">
        <v>2884</v>
      </c>
      <c r="I1314" s="15" t="s">
        <v>10546</v>
      </c>
      <c r="J1314" s="15" t="s">
        <v>5625</v>
      </c>
      <c r="K1314" s="14"/>
      <c r="M1314" s="14"/>
      <c r="N1314" s="14"/>
      <c r="O1314" s="14"/>
      <c r="P1314" s="14"/>
      <c r="Q1314" s="1"/>
      <c r="R1314" s="1"/>
      <c r="S1314" s="16"/>
      <c r="T1314" s="16"/>
    </row>
    <row r="1315" spans="1:20">
      <c r="A1315" s="15"/>
      <c r="B1315" s="15" t="s">
        <v>11630</v>
      </c>
      <c r="C1315" s="15" t="s">
        <v>6500</v>
      </c>
      <c r="D1315" s="19" t="s">
        <v>11697</v>
      </c>
      <c r="E1315" s="15" t="s">
        <v>3564</v>
      </c>
      <c r="F1315" s="15" t="s">
        <v>2327</v>
      </c>
      <c r="G1315" s="15" t="s">
        <v>10744</v>
      </c>
      <c r="H1315" s="14" t="s">
        <v>2884</v>
      </c>
      <c r="I1315" s="15" t="s">
        <v>10547</v>
      </c>
      <c r="J1315" s="15" t="s">
        <v>5699</v>
      </c>
      <c r="K1315" s="14"/>
      <c r="M1315" s="14"/>
      <c r="N1315" s="14"/>
      <c r="O1315" s="14"/>
      <c r="P1315" s="14"/>
      <c r="Q1315" s="1"/>
      <c r="R1315" s="1"/>
      <c r="S1315" s="16"/>
      <c r="T1315" s="16"/>
    </row>
    <row r="1316" spans="1:20">
      <c r="A1316" s="15"/>
      <c r="B1316" s="15" t="s">
        <v>11631</v>
      </c>
      <c r="C1316" s="15" t="s">
        <v>6481</v>
      </c>
      <c r="D1316" s="19" t="s">
        <v>11697</v>
      </c>
      <c r="E1316" s="15" t="s">
        <v>6925</v>
      </c>
      <c r="F1316" s="15" t="s">
        <v>2258</v>
      </c>
      <c r="G1316" s="15"/>
      <c r="H1316" s="14" t="s">
        <v>2884</v>
      </c>
      <c r="I1316" s="15" t="s">
        <v>10548</v>
      </c>
      <c r="J1316" s="15" t="s">
        <v>5627</v>
      </c>
      <c r="K1316" s="14"/>
      <c r="M1316" s="14"/>
      <c r="N1316" s="14"/>
      <c r="O1316" s="14"/>
      <c r="P1316" s="14"/>
      <c r="Q1316" s="1"/>
      <c r="R1316" s="1"/>
      <c r="S1316" s="16"/>
      <c r="T1316" s="16"/>
    </row>
    <row r="1317" spans="1:20">
      <c r="A1317" s="15"/>
      <c r="B1317" s="15" t="s">
        <v>11632</v>
      </c>
      <c r="C1317" s="15" t="s">
        <v>6535</v>
      </c>
      <c r="D1317" s="19" t="s">
        <v>11697</v>
      </c>
      <c r="E1317" s="15" t="s">
        <v>3598</v>
      </c>
      <c r="F1317" s="15" t="s">
        <v>2291</v>
      </c>
      <c r="G1317" s="15" t="s">
        <v>11082</v>
      </c>
      <c r="H1317" s="14" t="s">
        <v>2884</v>
      </c>
      <c r="I1317" s="15" t="s">
        <v>10549</v>
      </c>
      <c r="J1317" s="15" t="s">
        <v>5658</v>
      </c>
      <c r="K1317" s="14"/>
      <c r="M1317" s="14"/>
      <c r="N1317" s="14"/>
      <c r="O1317" s="14"/>
      <c r="P1317" s="14"/>
      <c r="Q1317" s="1"/>
      <c r="R1317" s="1"/>
      <c r="S1317" s="16"/>
      <c r="T1317" s="16"/>
    </row>
    <row r="1318" spans="1:20">
      <c r="A1318" s="15"/>
      <c r="B1318" s="15" t="s">
        <v>11633</v>
      </c>
      <c r="C1318" s="15" t="s">
        <v>6433</v>
      </c>
      <c r="D1318" s="19" t="s">
        <v>11697</v>
      </c>
      <c r="E1318" s="15" t="s">
        <v>3502</v>
      </c>
      <c r="F1318" s="15" t="s">
        <v>2267</v>
      </c>
      <c r="G1318" s="15" t="s">
        <v>5574</v>
      </c>
      <c r="H1318" s="14" t="s">
        <v>2884</v>
      </c>
      <c r="I1318" s="15" t="s">
        <v>10550</v>
      </c>
      <c r="J1318" s="15" t="s">
        <v>5637</v>
      </c>
      <c r="K1318" s="14"/>
      <c r="M1318" s="14"/>
      <c r="N1318" s="14"/>
      <c r="O1318" s="14"/>
      <c r="P1318" s="14"/>
      <c r="Q1318" s="1"/>
      <c r="R1318" s="1"/>
      <c r="S1318" s="16"/>
      <c r="T1318" s="16"/>
    </row>
    <row r="1319" spans="1:20">
      <c r="A1319" s="15"/>
      <c r="B1319" s="15" t="s">
        <v>11634</v>
      </c>
      <c r="C1319" s="15" t="s">
        <v>6434</v>
      </c>
      <c r="D1319" s="19" t="s">
        <v>11697</v>
      </c>
      <c r="E1319" s="15" t="s">
        <v>6299</v>
      </c>
      <c r="F1319" s="15" t="s">
        <v>2239</v>
      </c>
      <c r="G1319" s="15"/>
      <c r="H1319" s="14" t="s">
        <v>2884</v>
      </c>
      <c r="I1319" s="15" t="s">
        <v>10551</v>
      </c>
      <c r="J1319" s="15" t="s">
        <v>5607</v>
      </c>
      <c r="K1319" s="14"/>
      <c r="M1319" s="14"/>
      <c r="N1319" s="14"/>
      <c r="O1319" s="14"/>
      <c r="P1319" s="14"/>
      <c r="Q1319" s="1"/>
      <c r="R1319" s="1"/>
      <c r="S1319" s="16"/>
      <c r="T1319" s="16"/>
    </row>
    <row r="1320" spans="1:20">
      <c r="A1320" s="15"/>
      <c r="B1320" s="15" t="s">
        <v>11635</v>
      </c>
      <c r="C1320" s="15" t="s">
        <v>6482</v>
      </c>
      <c r="D1320" s="19" t="s">
        <v>11697</v>
      </c>
      <c r="E1320" s="15" t="s">
        <v>3551</v>
      </c>
      <c r="F1320" s="15" t="s">
        <v>2247</v>
      </c>
      <c r="G1320" s="15" t="s">
        <v>11060</v>
      </c>
      <c r="H1320" s="14" t="s">
        <v>2884</v>
      </c>
      <c r="I1320" s="15" t="s">
        <v>10552</v>
      </c>
      <c r="J1320" s="15" t="s">
        <v>5617</v>
      </c>
      <c r="K1320" s="14"/>
      <c r="M1320" s="14"/>
      <c r="N1320" s="14"/>
      <c r="O1320" s="14"/>
      <c r="P1320" s="14"/>
      <c r="Q1320" s="1"/>
      <c r="R1320" s="1"/>
      <c r="S1320" s="16"/>
      <c r="T1320" s="16"/>
    </row>
    <row r="1321" spans="1:20">
      <c r="A1321" s="15"/>
      <c r="B1321" s="15" t="s">
        <v>11636</v>
      </c>
      <c r="C1321" s="15" t="s">
        <v>6590</v>
      </c>
      <c r="D1321" s="19" t="s">
        <v>11697</v>
      </c>
      <c r="E1321" s="15" t="s">
        <v>3645</v>
      </c>
      <c r="F1321" s="15" t="s">
        <v>2317</v>
      </c>
      <c r="G1321" s="15" t="s">
        <v>11087</v>
      </c>
      <c r="H1321" s="14" t="s">
        <v>2884</v>
      </c>
      <c r="I1321" s="15" t="s">
        <v>10553</v>
      </c>
      <c r="J1321" s="15" t="s">
        <v>5687</v>
      </c>
      <c r="K1321" s="14"/>
      <c r="M1321" s="14"/>
      <c r="N1321" s="14"/>
      <c r="O1321" s="14"/>
      <c r="P1321" s="14"/>
      <c r="S1321" s="16"/>
      <c r="T1321" s="16"/>
    </row>
    <row r="1322" spans="1:20">
      <c r="A1322" s="15"/>
      <c r="B1322" s="15" t="s">
        <v>11637</v>
      </c>
      <c r="C1322" s="15" t="s">
        <v>6674</v>
      </c>
      <c r="D1322" s="19" t="s">
        <v>11697</v>
      </c>
      <c r="E1322" s="15" t="s">
        <v>3716</v>
      </c>
      <c r="F1322" s="15" t="s">
        <v>2309</v>
      </c>
      <c r="G1322" s="15" t="s">
        <v>11092</v>
      </c>
      <c r="H1322" s="14" t="s">
        <v>2884</v>
      </c>
      <c r="I1322" s="15" t="s">
        <v>10554</v>
      </c>
      <c r="J1322" s="15" t="s">
        <v>5801</v>
      </c>
      <c r="K1322" s="14"/>
      <c r="M1322" s="14"/>
      <c r="N1322" s="14"/>
      <c r="O1322" s="14"/>
      <c r="P1322" s="14"/>
      <c r="S1322" s="16"/>
      <c r="T1322" s="16"/>
    </row>
    <row r="1323" spans="1:20">
      <c r="A1323" s="15"/>
      <c r="B1323" s="15" t="s">
        <v>11638</v>
      </c>
      <c r="C1323" s="15" t="s">
        <v>6584</v>
      </c>
      <c r="D1323" s="19" t="s">
        <v>11697</v>
      </c>
      <c r="E1323" s="15" t="s">
        <v>3637</v>
      </c>
      <c r="F1323" s="15" t="s">
        <v>2309</v>
      </c>
      <c r="G1323" s="15" t="s">
        <v>11094</v>
      </c>
      <c r="H1323" s="14" t="s">
        <v>2884</v>
      </c>
      <c r="I1323" s="15" t="s">
        <v>10555</v>
      </c>
      <c r="J1323" s="15" t="s">
        <v>5678</v>
      </c>
      <c r="K1323" s="14"/>
      <c r="M1323" s="14"/>
      <c r="N1323" s="14"/>
      <c r="O1323" s="14"/>
      <c r="P1323" s="14"/>
      <c r="S1323" s="16"/>
      <c r="T1323" s="16"/>
    </row>
    <row r="1324" spans="1:20">
      <c r="A1324" s="15"/>
      <c r="B1324" s="15" t="s">
        <v>11639</v>
      </c>
      <c r="C1324" s="15" t="s">
        <v>6509</v>
      </c>
      <c r="D1324" s="19" t="s">
        <v>11697</v>
      </c>
      <c r="E1324" s="15" t="s">
        <v>3576</v>
      </c>
      <c r="F1324" s="15" t="s">
        <v>2276</v>
      </c>
      <c r="G1324" s="15" t="s">
        <v>11097</v>
      </c>
      <c r="H1324" s="14" t="s">
        <v>2884</v>
      </c>
      <c r="I1324" s="15" t="s">
        <v>10556</v>
      </c>
      <c r="J1324" s="15" t="s">
        <v>5645</v>
      </c>
      <c r="K1324" s="14"/>
      <c r="M1324" s="14"/>
      <c r="N1324" s="14"/>
      <c r="O1324" s="14"/>
      <c r="P1324" s="14"/>
      <c r="S1324" s="16"/>
      <c r="T1324" s="16"/>
    </row>
    <row r="1325" spans="1:20">
      <c r="A1325" s="15"/>
      <c r="B1325" s="15" t="s">
        <v>11640</v>
      </c>
      <c r="C1325" s="15" t="s">
        <v>6522</v>
      </c>
      <c r="D1325" s="19" t="s">
        <v>11697</v>
      </c>
      <c r="E1325" s="15" t="s">
        <v>3588</v>
      </c>
      <c r="F1325" s="15" t="s">
        <v>2278</v>
      </c>
      <c r="G1325" s="15" t="s">
        <v>11098</v>
      </c>
      <c r="H1325" s="14" t="s">
        <v>2884</v>
      </c>
      <c r="I1325" s="15" t="s">
        <v>10557</v>
      </c>
      <c r="J1325" s="15" t="s">
        <v>5647</v>
      </c>
      <c r="K1325" s="14"/>
      <c r="M1325" s="14"/>
      <c r="N1325" s="14"/>
      <c r="O1325" s="14"/>
      <c r="P1325" s="14"/>
      <c r="S1325" s="16"/>
      <c r="T1325" s="16"/>
    </row>
    <row r="1326" spans="1:20">
      <c r="A1326" s="15"/>
      <c r="B1326" s="15" t="s">
        <v>11641</v>
      </c>
      <c r="C1326" s="15" t="s">
        <v>6461</v>
      </c>
      <c r="D1326" s="19" t="s">
        <v>11697</v>
      </c>
      <c r="E1326" s="15" t="s">
        <v>3540</v>
      </c>
      <c r="F1326" s="15" t="s">
        <v>2268</v>
      </c>
      <c r="G1326" s="15" t="s">
        <v>11101</v>
      </c>
      <c r="H1326" s="14" t="s">
        <v>2884</v>
      </c>
      <c r="I1326" s="15" t="s">
        <v>10558</v>
      </c>
      <c r="J1326" s="15" t="s">
        <v>5638</v>
      </c>
      <c r="K1326" s="14"/>
      <c r="M1326" s="14"/>
      <c r="N1326" s="14"/>
      <c r="O1326" s="14"/>
      <c r="P1326" s="14"/>
      <c r="S1326" s="16"/>
      <c r="T1326" s="16"/>
    </row>
    <row r="1327" spans="1:20">
      <c r="A1327" s="15"/>
      <c r="B1327" s="15" t="s">
        <v>11642</v>
      </c>
      <c r="C1327" s="15" t="s">
        <v>6533</v>
      </c>
      <c r="D1327" s="19" t="s">
        <v>11697</v>
      </c>
      <c r="E1327" s="15" t="s">
        <v>3596</v>
      </c>
      <c r="F1327" s="15" t="s">
        <v>2343</v>
      </c>
      <c r="G1327" s="15" t="s">
        <v>11102</v>
      </c>
      <c r="H1327" s="14" t="s">
        <v>2884</v>
      </c>
      <c r="I1327" s="15" t="s">
        <v>10559</v>
      </c>
      <c r="J1327" s="15" t="s">
        <v>5719</v>
      </c>
      <c r="K1327" s="14"/>
      <c r="M1327" s="14"/>
      <c r="N1327" s="14"/>
      <c r="O1327" s="14"/>
      <c r="P1327" s="14"/>
      <c r="S1327" s="16"/>
      <c r="T1327" s="16"/>
    </row>
    <row r="1328" spans="1:20">
      <c r="A1328" s="15"/>
      <c r="B1328" s="15" t="s">
        <v>11643</v>
      </c>
      <c r="C1328" s="15" t="s">
        <v>6520</v>
      </c>
      <c r="D1328" s="19" t="s">
        <v>11697</v>
      </c>
      <c r="E1328" s="15" t="s">
        <v>3586</v>
      </c>
      <c r="F1328" s="15" t="s">
        <v>2277</v>
      </c>
      <c r="G1328" s="15" t="s">
        <v>11103</v>
      </c>
      <c r="H1328" s="14" t="s">
        <v>2884</v>
      </c>
      <c r="I1328" s="15" t="s">
        <v>10560</v>
      </c>
      <c r="J1328" s="15" t="s">
        <v>5646</v>
      </c>
      <c r="K1328" s="14"/>
      <c r="M1328" s="14"/>
      <c r="N1328" s="14"/>
      <c r="O1328" s="14"/>
      <c r="P1328" s="14"/>
      <c r="S1328" s="16"/>
      <c r="T1328" s="16"/>
    </row>
    <row r="1329" spans="1:20">
      <c r="A1329" s="15"/>
      <c r="B1329" s="15" t="s">
        <v>11644</v>
      </c>
      <c r="C1329" s="15" t="s">
        <v>6530</v>
      </c>
      <c r="D1329" s="19" t="s">
        <v>11697</v>
      </c>
      <c r="E1329" s="15" t="s">
        <v>3593</v>
      </c>
      <c r="F1329" s="15" t="s">
        <v>2280</v>
      </c>
      <c r="G1329" s="15" t="s">
        <v>11104</v>
      </c>
      <c r="H1329" s="14" t="s">
        <v>2884</v>
      </c>
      <c r="I1329" s="15" t="s">
        <v>10561</v>
      </c>
      <c r="J1329" s="15" t="s">
        <v>5649</v>
      </c>
      <c r="K1329" s="14"/>
      <c r="M1329" s="14"/>
      <c r="N1329" s="14"/>
      <c r="O1329" s="14"/>
      <c r="P1329" s="14"/>
      <c r="S1329" s="16"/>
      <c r="T1329" s="16"/>
    </row>
    <row r="1330" spans="1:20">
      <c r="A1330" s="15"/>
      <c r="B1330" s="15" t="s">
        <v>11645</v>
      </c>
      <c r="C1330" s="15" t="s">
        <v>6599</v>
      </c>
      <c r="D1330" s="19" t="s">
        <v>11697</v>
      </c>
      <c r="E1330" s="15" t="s">
        <v>3654</v>
      </c>
      <c r="F1330" s="15" t="s">
        <v>2340</v>
      </c>
      <c r="G1330" s="15" t="s">
        <v>11105</v>
      </c>
      <c r="H1330" s="14" t="s">
        <v>2884</v>
      </c>
      <c r="I1330" s="15" t="s">
        <v>10562</v>
      </c>
      <c r="J1330" s="15" t="s">
        <v>5714</v>
      </c>
      <c r="K1330" s="14"/>
      <c r="M1330" s="14"/>
      <c r="N1330" s="14"/>
      <c r="O1330" s="14"/>
      <c r="P1330" s="14"/>
      <c r="S1330" s="16"/>
      <c r="T1330" s="16"/>
    </row>
    <row r="1331" spans="1:20">
      <c r="A1331" s="15"/>
      <c r="B1331" s="15" t="s">
        <v>11653</v>
      </c>
      <c r="C1331" s="15" t="s">
        <v>6628</v>
      </c>
      <c r="D1331" s="19" t="s">
        <v>11697</v>
      </c>
      <c r="E1331" s="15" t="s">
        <v>6308</v>
      </c>
      <c r="F1331" s="15" t="s">
        <v>2323</v>
      </c>
      <c r="G1331" s="15"/>
      <c r="H1331" s="14" t="s">
        <v>2884</v>
      </c>
      <c r="I1331" s="15" t="s">
        <v>10563</v>
      </c>
      <c r="J1331" s="15" t="s">
        <v>5730</v>
      </c>
      <c r="K1331" s="14"/>
      <c r="M1331" s="14"/>
      <c r="N1331" s="14"/>
      <c r="O1331" s="14"/>
      <c r="P1331" s="14"/>
      <c r="S1331" s="16"/>
      <c r="T1331" s="16"/>
    </row>
    <row r="1332" spans="1:20">
      <c r="A1332" s="15"/>
      <c r="B1332" s="15" t="s">
        <v>11654</v>
      </c>
      <c r="C1332" s="15" t="s">
        <v>6628</v>
      </c>
      <c r="D1332" s="19"/>
      <c r="E1332" s="15" t="s">
        <v>6308</v>
      </c>
      <c r="F1332" s="15" t="s">
        <v>2323</v>
      </c>
      <c r="G1332" s="15"/>
      <c r="H1332" s="14" t="s">
        <v>1934</v>
      </c>
      <c r="I1332" s="15" t="s">
        <v>10564</v>
      </c>
      <c r="J1332" s="15" t="s">
        <v>5730</v>
      </c>
      <c r="K1332" s="14"/>
      <c r="M1332" s="14"/>
      <c r="N1332" s="14"/>
      <c r="O1332" s="14"/>
      <c r="P1332" s="14"/>
      <c r="S1332" s="16"/>
      <c r="T1332" s="16"/>
    </row>
    <row r="1333" spans="1:20">
      <c r="A1333" s="15"/>
      <c r="B1333" s="15" t="s">
        <v>11885</v>
      </c>
      <c r="C1333" s="15" t="s">
        <v>11198</v>
      </c>
      <c r="D1333" s="19" t="s">
        <v>11697</v>
      </c>
      <c r="E1333" s="15" t="s">
        <v>11217</v>
      </c>
      <c r="F1333" s="15" t="s">
        <v>2242</v>
      </c>
      <c r="G1333" s="15"/>
      <c r="H1333" s="14" t="s">
        <v>2884</v>
      </c>
      <c r="I1333" s="15" t="s">
        <v>10565</v>
      </c>
      <c r="J1333" s="15" t="s">
        <v>11216</v>
      </c>
      <c r="K1333" s="14"/>
      <c r="M1333" s="14"/>
      <c r="N1333" s="14"/>
      <c r="O1333" s="14"/>
      <c r="P1333" s="14"/>
      <c r="S1333" s="16"/>
      <c r="T1333" s="16"/>
    </row>
    <row r="1334" spans="1:20">
      <c r="A1334" s="15"/>
      <c r="B1334" s="15" t="s">
        <v>11886</v>
      </c>
      <c r="C1334" s="15" t="s">
        <v>11198</v>
      </c>
      <c r="D1334" s="19"/>
      <c r="E1334" s="15" t="s">
        <v>11217</v>
      </c>
      <c r="F1334" s="15" t="s">
        <v>2242</v>
      </c>
      <c r="G1334" s="15"/>
      <c r="H1334" s="14" t="s">
        <v>1934</v>
      </c>
      <c r="I1334" s="15" t="s">
        <v>10566</v>
      </c>
      <c r="J1334" s="15" t="s">
        <v>11216</v>
      </c>
      <c r="K1334" s="14"/>
      <c r="M1334" s="14"/>
      <c r="N1334" s="14"/>
      <c r="O1334" s="14"/>
      <c r="P1334" s="14"/>
      <c r="S1334" s="16"/>
      <c r="T1334" s="16"/>
    </row>
    <row r="1335" spans="1:20">
      <c r="A1335" s="15"/>
      <c r="B1335" s="15" t="s">
        <v>11655</v>
      </c>
      <c r="C1335" s="15" t="s">
        <v>6448</v>
      </c>
      <c r="D1335" s="19" t="s">
        <v>11697</v>
      </c>
      <c r="E1335" s="15" t="s">
        <v>3522</v>
      </c>
      <c r="F1335" s="15" t="s">
        <v>2228</v>
      </c>
      <c r="G1335" s="15" t="s">
        <v>5569</v>
      </c>
      <c r="H1335" s="14" t="s">
        <v>2884</v>
      </c>
      <c r="I1335" s="15" t="s">
        <v>10567</v>
      </c>
      <c r="J1335" s="15" t="s">
        <v>5594</v>
      </c>
      <c r="K1335" s="14"/>
      <c r="M1335" s="14"/>
      <c r="N1335" s="14"/>
      <c r="O1335" s="14"/>
      <c r="P1335" s="14"/>
      <c r="S1335" s="16"/>
      <c r="T1335" s="16"/>
    </row>
    <row r="1336" spans="1:20">
      <c r="A1336" s="15"/>
      <c r="B1336" s="15" t="s">
        <v>7167</v>
      </c>
      <c r="C1336" s="15" t="s">
        <v>7132</v>
      </c>
      <c r="D1336" s="19"/>
      <c r="E1336" s="15"/>
      <c r="F1336" s="15"/>
      <c r="G1336" s="15"/>
      <c r="H1336" s="14" t="s">
        <v>965</v>
      </c>
      <c r="I1336" s="15" t="s">
        <v>10568</v>
      </c>
      <c r="J1336" s="15"/>
      <c r="K1336" s="14"/>
      <c r="M1336" s="14"/>
      <c r="N1336" s="14"/>
      <c r="O1336" s="14"/>
      <c r="P1336" s="14"/>
      <c r="S1336" s="16"/>
      <c r="T1336" s="16"/>
    </row>
    <row r="1337" spans="1:20">
      <c r="A1337" s="15"/>
      <c r="B1337" s="15" t="s">
        <v>7169</v>
      </c>
      <c r="C1337" s="15" t="s">
        <v>7131</v>
      </c>
      <c r="D1337" s="19"/>
      <c r="E1337" s="15"/>
      <c r="F1337" s="15"/>
      <c r="G1337" s="15"/>
      <c r="H1337" s="14" t="s">
        <v>965</v>
      </c>
      <c r="I1337" s="15" t="s">
        <v>10569</v>
      </c>
      <c r="J1337" s="15"/>
      <c r="K1337" s="14"/>
      <c r="M1337" s="14"/>
      <c r="N1337" s="14"/>
      <c r="O1337" s="14"/>
      <c r="P1337" s="14"/>
      <c r="S1337" s="16"/>
      <c r="T1337" s="16"/>
    </row>
    <row r="1338" spans="1:20">
      <c r="A1338" s="15"/>
      <c r="B1338" s="15" t="s">
        <v>7184</v>
      </c>
      <c r="C1338" s="15" t="s">
        <v>7130</v>
      </c>
      <c r="D1338" s="19"/>
      <c r="E1338" s="15"/>
      <c r="F1338" s="15"/>
      <c r="G1338" s="15"/>
      <c r="H1338" s="14" t="s">
        <v>965</v>
      </c>
      <c r="I1338" s="15" t="s">
        <v>10570</v>
      </c>
      <c r="J1338" s="15"/>
      <c r="K1338" s="14"/>
      <c r="M1338" s="14"/>
      <c r="N1338" s="14"/>
      <c r="O1338" s="14"/>
      <c r="P1338" s="14"/>
      <c r="S1338" s="16"/>
      <c r="T1338" s="16"/>
    </row>
    <row r="1339" spans="1:20">
      <c r="A1339" s="15"/>
      <c r="B1339" s="15" t="s">
        <v>4928</v>
      </c>
      <c r="C1339" s="15" t="s">
        <v>6637</v>
      </c>
      <c r="D1339" s="19"/>
      <c r="E1339" s="15" t="s">
        <v>3683</v>
      </c>
      <c r="F1339" s="15" t="s">
        <v>2602</v>
      </c>
      <c r="G1339" s="15" t="s">
        <v>10889</v>
      </c>
      <c r="H1339" s="14" t="s">
        <v>965</v>
      </c>
      <c r="I1339" s="15" t="s">
        <v>10571</v>
      </c>
      <c r="J1339" s="15" t="s">
        <v>6054</v>
      </c>
      <c r="K1339" s="14"/>
      <c r="M1339" s="14"/>
      <c r="N1339" s="14"/>
      <c r="O1339" s="14"/>
      <c r="P1339" s="14"/>
      <c r="S1339" s="16"/>
      <c r="T1339" s="16"/>
    </row>
    <row r="1340" spans="1:20">
      <c r="A1340" s="15"/>
      <c r="B1340" s="15" t="s">
        <v>5035</v>
      </c>
      <c r="C1340" s="15" t="s">
        <v>6459</v>
      </c>
      <c r="D1340" s="19"/>
      <c r="E1340" s="15" t="s">
        <v>3539</v>
      </c>
      <c r="F1340" s="15" t="s">
        <v>2434</v>
      </c>
      <c r="G1340" s="15" t="s">
        <v>11110</v>
      </c>
      <c r="H1340" s="14" t="s">
        <v>965</v>
      </c>
      <c r="I1340" s="15" t="s">
        <v>10572</v>
      </c>
      <c r="J1340" s="15" t="s">
        <v>5835</v>
      </c>
      <c r="K1340" s="14"/>
      <c r="M1340" s="14"/>
      <c r="N1340" s="14"/>
      <c r="O1340" s="14"/>
      <c r="P1340" s="14"/>
      <c r="S1340" s="16"/>
      <c r="T1340" s="16"/>
    </row>
    <row r="1341" spans="1:20">
      <c r="A1341" s="15"/>
      <c r="B1341" s="15" t="s">
        <v>5316</v>
      </c>
      <c r="C1341" s="15" t="s">
        <v>2206</v>
      </c>
      <c r="D1341" s="19"/>
      <c r="E1341" s="15" t="s">
        <v>7084</v>
      </c>
      <c r="F1341" s="15" t="s">
        <v>2480</v>
      </c>
      <c r="G1341" s="15"/>
      <c r="H1341" s="14" t="s">
        <v>965</v>
      </c>
      <c r="I1341" s="15" t="s">
        <v>10573</v>
      </c>
      <c r="J1341" s="15" t="s">
        <v>6180</v>
      </c>
      <c r="K1341" s="14"/>
      <c r="M1341" s="14"/>
      <c r="N1341" s="14"/>
      <c r="O1341" s="14"/>
      <c r="P1341" s="14"/>
      <c r="S1341" s="16"/>
      <c r="T1341" s="16"/>
    </row>
    <row r="1342" spans="1:20">
      <c r="A1342" s="15"/>
      <c r="B1342" s="15" t="s">
        <v>5317</v>
      </c>
      <c r="C1342" s="15" t="s">
        <v>2207</v>
      </c>
      <c r="D1342" s="19"/>
      <c r="E1342" s="15" t="s">
        <v>7085</v>
      </c>
      <c r="F1342" s="15" t="s">
        <v>2686</v>
      </c>
      <c r="G1342" s="15"/>
      <c r="H1342" s="14" t="s">
        <v>965</v>
      </c>
      <c r="I1342" s="15" t="s">
        <v>10574</v>
      </c>
      <c r="J1342" s="15" t="s">
        <v>6181</v>
      </c>
      <c r="K1342" s="14"/>
      <c r="M1342" s="14"/>
      <c r="N1342" s="14"/>
      <c r="O1342" s="14"/>
      <c r="P1342" s="14"/>
      <c r="S1342" s="16"/>
      <c r="T1342" s="16"/>
    </row>
    <row r="1343" spans="1:20">
      <c r="A1343" s="15"/>
      <c r="B1343" s="16" t="s">
        <v>11887</v>
      </c>
      <c r="C1343" s="16" t="s">
        <v>6477</v>
      </c>
      <c r="D1343" s="19" t="s">
        <v>11697</v>
      </c>
      <c r="E1343" s="16" t="s">
        <v>6922</v>
      </c>
      <c r="F1343" s="16" t="s">
        <v>2237</v>
      </c>
      <c r="H1343" s="14" t="s">
        <v>2884</v>
      </c>
      <c r="I1343" s="15" t="s">
        <v>10575</v>
      </c>
      <c r="J1343" s="16" t="s">
        <v>6250</v>
      </c>
      <c r="K1343" s="14"/>
      <c r="M1343" s="14"/>
      <c r="N1343" s="14"/>
      <c r="O1343" s="14"/>
      <c r="P1343" s="14"/>
      <c r="S1343" s="16"/>
      <c r="T1343" s="16"/>
    </row>
    <row r="1344" spans="1:20">
      <c r="A1344" s="15"/>
      <c r="B1344" s="16" t="s">
        <v>11991</v>
      </c>
      <c r="C1344" s="16" t="s">
        <v>2011</v>
      </c>
      <c r="D1344" s="19" t="s">
        <v>11697</v>
      </c>
      <c r="H1344" s="14" t="s">
        <v>2884</v>
      </c>
      <c r="I1344" s="15" t="s">
        <v>11992</v>
      </c>
      <c r="K1344" s="14"/>
      <c r="M1344" s="14"/>
      <c r="N1344" s="14"/>
      <c r="O1344" s="14"/>
      <c r="P1344" s="14"/>
      <c r="S1344" s="16"/>
      <c r="T1344" s="16"/>
    </row>
    <row r="1345" spans="1:20">
      <c r="A1345" s="15"/>
      <c r="B1345" s="16" t="s">
        <v>12009</v>
      </c>
      <c r="C1345" s="16" t="s">
        <v>12010</v>
      </c>
      <c r="D1345" s="19" t="s">
        <v>11697</v>
      </c>
      <c r="E1345" s="15" t="s">
        <v>3649</v>
      </c>
      <c r="F1345" s="15" t="s">
        <v>2242</v>
      </c>
      <c r="G1345" s="15" t="s">
        <v>11112</v>
      </c>
      <c r="H1345" s="14" t="s">
        <v>2884</v>
      </c>
      <c r="I1345" s="15" t="s">
        <v>12007</v>
      </c>
      <c r="J1345" s="15" t="s">
        <v>5689</v>
      </c>
      <c r="K1345" s="14"/>
      <c r="M1345" s="14"/>
      <c r="N1345" s="14"/>
      <c r="O1345" s="14"/>
      <c r="P1345" s="14"/>
      <c r="S1345" s="16"/>
      <c r="T1345" s="16"/>
    </row>
    <row r="1346" spans="1:20">
      <c r="A1346" s="15"/>
      <c r="B1346" s="15" t="s">
        <v>12019</v>
      </c>
      <c r="C1346" s="15" t="s">
        <v>6494</v>
      </c>
      <c r="D1346" s="19" t="s">
        <v>11697</v>
      </c>
      <c r="G1346" s="14"/>
      <c r="H1346" s="14" t="s">
        <v>2884</v>
      </c>
      <c r="I1346" s="15" t="s">
        <v>12021</v>
      </c>
      <c r="K1346" s="14"/>
      <c r="M1346" s="14"/>
      <c r="N1346" s="14"/>
      <c r="O1346" s="14"/>
      <c r="P1346" s="14"/>
      <c r="S1346" s="16"/>
      <c r="T1346" s="16"/>
    </row>
    <row r="1347" spans="1:20">
      <c r="A1347" s="15"/>
      <c r="B1347" s="15" t="s">
        <v>12020</v>
      </c>
      <c r="C1347" s="15" t="s">
        <v>6494</v>
      </c>
      <c r="D1347" s="19"/>
      <c r="H1347" s="14" t="s">
        <v>1934</v>
      </c>
      <c r="I1347" s="15" t="s">
        <v>12022</v>
      </c>
      <c r="K1347" s="14"/>
      <c r="M1347" s="14"/>
      <c r="N1347" s="14"/>
      <c r="O1347" s="14"/>
      <c r="P1347" s="14"/>
      <c r="S1347" s="16"/>
      <c r="T1347" s="16"/>
    </row>
    <row r="1348" spans="1:20">
      <c r="A1348" s="15"/>
      <c r="B1348" s="16" t="s">
        <v>12036</v>
      </c>
      <c r="C1348" s="16" t="s">
        <v>12038</v>
      </c>
      <c r="D1348" s="19" t="s">
        <v>11697</v>
      </c>
      <c r="E1348" s="16" t="s">
        <v>3545</v>
      </c>
      <c r="G1348" s="16" t="s">
        <v>5572</v>
      </c>
      <c r="H1348" s="14" t="s">
        <v>2884</v>
      </c>
      <c r="I1348" s="15" t="s">
        <v>12039</v>
      </c>
      <c r="J1348" s="16" t="s">
        <v>5620</v>
      </c>
      <c r="K1348" s="14"/>
      <c r="M1348" s="14"/>
      <c r="N1348" s="14"/>
      <c r="O1348" s="14"/>
      <c r="P1348" s="14"/>
      <c r="S1348" s="16"/>
      <c r="T1348" s="16"/>
    </row>
    <row r="1349" spans="1:20">
      <c r="A1349" s="15"/>
      <c r="B1349" s="16" t="s">
        <v>12030</v>
      </c>
      <c r="C1349" s="16" t="s">
        <v>6423</v>
      </c>
      <c r="D1349" s="19"/>
      <c r="H1349" s="14" t="s">
        <v>1903</v>
      </c>
      <c r="I1349" s="15" t="s">
        <v>12040</v>
      </c>
      <c r="K1349" s="14"/>
      <c r="M1349" s="14"/>
      <c r="N1349" s="14"/>
      <c r="O1349" s="14"/>
      <c r="P1349" s="14"/>
      <c r="S1349" s="16"/>
      <c r="T1349" s="16"/>
    </row>
    <row r="1350" spans="1:20">
      <c r="A1350" s="15"/>
      <c r="B1350" s="16" t="s">
        <v>12032</v>
      </c>
      <c r="C1350" s="16" t="s">
        <v>2009</v>
      </c>
      <c r="D1350" s="19"/>
      <c r="H1350" s="14" t="s">
        <v>1903</v>
      </c>
      <c r="I1350" s="15" t="s">
        <v>12041</v>
      </c>
      <c r="K1350" s="14"/>
      <c r="M1350" s="14"/>
      <c r="N1350" s="14"/>
      <c r="O1350" s="14"/>
      <c r="P1350" s="14"/>
      <c r="S1350" s="16"/>
      <c r="T1350" s="16"/>
    </row>
    <row r="1351" spans="1:20">
      <c r="A1351" s="15"/>
      <c r="B1351" s="16" t="s">
        <v>12042</v>
      </c>
      <c r="C1351" s="16" t="s">
        <v>6468</v>
      </c>
      <c r="D1351" s="19"/>
      <c r="E1351" s="16" t="s">
        <v>3545</v>
      </c>
      <c r="F1351" s="16" t="s">
        <v>2250</v>
      </c>
      <c r="G1351" s="16" t="s">
        <v>5572</v>
      </c>
      <c r="H1351" s="14" t="s">
        <v>1934</v>
      </c>
      <c r="I1351" s="15" t="s">
        <v>12043</v>
      </c>
      <c r="J1351" s="16" t="s">
        <v>5620</v>
      </c>
      <c r="K1351" s="14"/>
      <c r="M1351" s="14"/>
      <c r="N1351" s="14"/>
      <c r="O1351" s="14"/>
      <c r="P1351" s="14"/>
      <c r="S1351" s="16"/>
      <c r="T1351" s="16"/>
    </row>
    <row r="1352" spans="1:20">
      <c r="A1352" s="15"/>
      <c r="B1352" s="16" t="s">
        <v>12037</v>
      </c>
      <c r="C1352" s="16" t="s">
        <v>6468</v>
      </c>
      <c r="D1352" s="19"/>
      <c r="E1352" s="16" t="s">
        <v>12046</v>
      </c>
      <c r="F1352" s="16" t="s">
        <v>2268</v>
      </c>
      <c r="G1352" s="16" t="s">
        <v>5572</v>
      </c>
      <c r="H1352" s="14" t="s">
        <v>1903</v>
      </c>
      <c r="I1352" s="15" t="s">
        <v>12047</v>
      </c>
      <c r="J1352" s="16" t="s">
        <v>5620</v>
      </c>
      <c r="K1352" s="14"/>
      <c r="M1352" s="14"/>
      <c r="N1352" s="14"/>
      <c r="O1352" s="14"/>
      <c r="P1352" s="14"/>
      <c r="S1352" s="16"/>
      <c r="T1352" s="16"/>
    </row>
    <row r="1353" spans="1:20">
      <c r="A1353" s="15"/>
      <c r="B1353" s="1" t="s">
        <v>12126</v>
      </c>
      <c r="C1353" s="1" t="s">
        <v>12118</v>
      </c>
      <c r="H1353" s="14" t="s">
        <v>965</v>
      </c>
      <c r="I1353" s="15" t="s">
        <v>12132</v>
      </c>
      <c r="K1353" s="14"/>
      <c r="M1353" s="14"/>
      <c r="N1353" s="14"/>
      <c r="O1353" s="14"/>
      <c r="P1353" s="14"/>
      <c r="S1353" s="16"/>
      <c r="T1353" s="16"/>
    </row>
    <row r="1354" spans="1:20">
      <c r="A1354" s="15"/>
      <c r="B1354" s="1" t="s">
        <v>12127</v>
      </c>
      <c r="C1354" s="1" t="s">
        <v>12119</v>
      </c>
      <c r="H1354" s="14" t="s">
        <v>965</v>
      </c>
      <c r="I1354" s="15" t="s">
        <v>12133</v>
      </c>
      <c r="K1354" s="14"/>
      <c r="M1354" s="14"/>
      <c r="N1354" s="14"/>
      <c r="O1354" s="14"/>
      <c r="P1354" s="14"/>
      <c r="S1354" s="16"/>
      <c r="T1354" s="16"/>
    </row>
    <row r="1355" spans="1:20">
      <c r="B1355" s="1" t="s">
        <v>12128</v>
      </c>
      <c r="C1355" s="1" t="s">
        <v>12120</v>
      </c>
      <c r="H1355" s="14" t="s">
        <v>965</v>
      </c>
      <c r="I1355" s="15" t="s">
        <v>12134</v>
      </c>
      <c r="K1355" s="14"/>
      <c r="M1355" s="14"/>
      <c r="N1355" s="14"/>
      <c r="O1355" s="14"/>
      <c r="P1355" s="14"/>
    </row>
    <row r="1356" spans="1:20">
      <c r="B1356" s="1" t="s">
        <v>12129</v>
      </c>
      <c r="C1356" s="1" t="s">
        <v>12122</v>
      </c>
      <c r="D1356" s="19"/>
      <c r="H1356" s="14" t="s">
        <v>965</v>
      </c>
      <c r="I1356" s="15" t="s">
        <v>12135</v>
      </c>
      <c r="K1356" s="14"/>
      <c r="M1356" s="14"/>
      <c r="N1356" s="14"/>
      <c r="O1356" s="14"/>
      <c r="P1356" s="14"/>
    </row>
    <row r="1357" spans="1:20">
      <c r="A1357" s="15"/>
      <c r="B1357" s="1" t="s">
        <v>12130</v>
      </c>
      <c r="C1357" s="1" t="s">
        <v>12122</v>
      </c>
      <c r="D1357" s="19"/>
      <c r="H1357" s="14" t="s">
        <v>1934</v>
      </c>
      <c r="I1357" s="15" t="s">
        <v>12136</v>
      </c>
      <c r="K1357" s="14"/>
      <c r="M1357" s="14"/>
      <c r="N1357" s="14"/>
      <c r="O1357" s="14"/>
      <c r="P1357" s="14"/>
      <c r="S1357" s="16"/>
      <c r="T1357" s="16"/>
    </row>
    <row r="1358" spans="1:20">
      <c r="A1358" s="15"/>
      <c r="B1358" s="1" t="s">
        <v>12131</v>
      </c>
      <c r="C1358" s="1" t="s">
        <v>12122</v>
      </c>
      <c r="D1358" s="19" t="s">
        <v>11697</v>
      </c>
      <c r="H1358" s="14" t="s">
        <v>2884</v>
      </c>
      <c r="I1358" s="15" t="s">
        <v>12137</v>
      </c>
      <c r="K1358" s="14"/>
      <c r="M1358" s="14"/>
      <c r="N1358" s="14"/>
      <c r="O1358" s="14"/>
      <c r="P1358" s="14"/>
      <c r="S1358" s="16"/>
      <c r="T1358" s="16"/>
    </row>
    <row r="1359" spans="1:20">
      <c r="A1359" s="15"/>
      <c r="B1359" s="16" t="s">
        <v>12302</v>
      </c>
      <c r="C1359" s="16" t="s">
        <v>12307</v>
      </c>
      <c r="H1359" s="14" t="s">
        <v>965</v>
      </c>
      <c r="I1359" s="15" t="s">
        <v>12309</v>
      </c>
      <c r="K1359" s="14"/>
      <c r="M1359" s="14"/>
      <c r="N1359" s="14"/>
      <c r="O1359" s="14"/>
      <c r="P1359" s="14"/>
      <c r="S1359" s="16"/>
      <c r="T1359" s="16"/>
    </row>
    <row r="1360" spans="1:20">
      <c r="B1360" s="16" t="s">
        <v>12312</v>
      </c>
      <c r="C1360" s="16" t="s">
        <v>12308</v>
      </c>
      <c r="D1360" s="19"/>
      <c r="H1360" s="14" t="s">
        <v>965</v>
      </c>
      <c r="I1360" s="15" t="s">
        <v>12310</v>
      </c>
      <c r="K1360" s="14"/>
      <c r="M1360" s="14"/>
      <c r="N1360" s="14"/>
      <c r="O1360" s="14"/>
      <c r="P1360" s="14"/>
    </row>
    <row r="1361" spans="1:20">
      <c r="B1361" s="16" t="s">
        <v>12302</v>
      </c>
      <c r="C1361" s="16" t="s">
        <v>12307</v>
      </c>
      <c r="D1361" s="19"/>
      <c r="H1361" s="14" t="s">
        <v>965</v>
      </c>
      <c r="I1361" s="15" t="s">
        <v>12311</v>
      </c>
      <c r="K1361" s="14"/>
      <c r="M1361" s="14"/>
      <c r="N1361" s="14"/>
      <c r="O1361" s="14"/>
      <c r="P1361" s="14"/>
    </row>
    <row r="1362" spans="1:20">
      <c r="B1362" s="1" t="s">
        <v>12317</v>
      </c>
      <c r="C1362" s="1" t="s">
        <v>12319</v>
      </c>
      <c r="D1362" s="20"/>
      <c r="H1362" s="14" t="s">
        <v>2884</v>
      </c>
      <c r="I1362" s="15" t="s">
        <v>12320</v>
      </c>
      <c r="K1362" s="14"/>
      <c r="M1362" s="14"/>
      <c r="N1362" s="14"/>
      <c r="O1362" s="14"/>
      <c r="P1362" s="14"/>
    </row>
    <row r="1363" spans="1:20">
      <c r="A1363" s="15"/>
      <c r="B1363" s="1" t="s">
        <v>12318</v>
      </c>
      <c r="C1363" s="1" t="s">
        <v>12319</v>
      </c>
      <c r="D1363" s="19" t="s">
        <v>11697</v>
      </c>
      <c r="H1363" s="14" t="s">
        <v>2884</v>
      </c>
      <c r="I1363" s="15" t="s">
        <v>12321</v>
      </c>
      <c r="K1363" s="14"/>
      <c r="M1363" s="14"/>
      <c r="N1363" s="14"/>
      <c r="O1363" s="14"/>
      <c r="P1363" s="14"/>
      <c r="S1363" s="16"/>
      <c r="T1363" s="16"/>
    </row>
    <row r="1364" spans="1:20">
      <c r="A1364" s="15"/>
      <c r="B1364" s="16" t="s">
        <v>10576</v>
      </c>
      <c r="C1364" s="16" t="s">
        <v>10579</v>
      </c>
      <c r="D1364" s="20"/>
      <c r="E1364" s="16" t="s">
        <v>12787</v>
      </c>
      <c r="F1364" s="16" t="s">
        <v>10579</v>
      </c>
      <c r="H1364" s="14" t="s">
        <v>965</v>
      </c>
      <c r="I1364" s="15" t="s">
        <v>12786</v>
      </c>
      <c r="J1364" s="16" t="s">
        <v>6855</v>
      </c>
      <c r="K1364" s="14"/>
      <c r="M1364" s="14"/>
      <c r="N1364" s="14"/>
      <c r="O1364" s="14"/>
      <c r="P1364" s="14"/>
      <c r="S1364" s="16"/>
      <c r="T1364" s="16"/>
    </row>
    <row r="1365" spans="1:20">
      <c r="B1365" s="16" t="s">
        <v>10577</v>
      </c>
      <c r="C1365" s="16" t="s">
        <v>10578</v>
      </c>
      <c r="E1365" s="16" t="s">
        <v>12790</v>
      </c>
      <c r="F1365" s="16" t="s">
        <v>10578</v>
      </c>
      <c r="H1365" s="14" t="s">
        <v>965</v>
      </c>
      <c r="I1365" s="15" t="s">
        <v>12788</v>
      </c>
      <c r="J1365" s="16" t="s">
        <v>12789</v>
      </c>
      <c r="K1365" s="14"/>
      <c r="M1365" s="14"/>
      <c r="N1365" s="14"/>
      <c r="O1365" s="14"/>
      <c r="P1365" s="14"/>
    </row>
    <row r="1366" spans="1:20">
      <c r="H1366" s="14"/>
      <c r="K1366" s="14"/>
      <c r="M1366" s="14"/>
      <c r="N1366" s="14"/>
      <c r="O1366" s="14"/>
      <c r="P1366" s="14"/>
    </row>
    <row r="1367" spans="1:20">
      <c r="A1367" s="15"/>
      <c r="D1367" s="20"/>
      <c r="H1367" s="14"/>
      <c r="I1367" s="15"/>
      <c r="K1367" s="14"/>
      <c r="M1367" s="14"/>
      <c r="N1367" s="14"/>
      <c r="O1367" s="14"/>
      <c r="P1367" s="14"/>
      <c r="S1367" s="16"/>
      <c r="T1367" s="16"/>
    </row>
    <row r="1368" spans="1:20">
      <c r="H1368" s="14"/>
      <c r="K1368" s="14"/>
      <c r="M1368" s="14"/>
      <c r="N1368" s="14"/>
      <c r="O1368" s="14"/>
      <c r="P1368" s="14"/>
    </row>
    <row r="1369" spans="1:20">
      <c r="H1369" s="14"/>
      <c r="K1369" s="14"/>
      <c r="M1369" s="14"/>
      <c r="N1369" s="14"/>
      <c r="O1369" s="14"/>
      <c r="P1369" s="14"/>
    </row>
    <row r="1370" spans="1:20">
      <c r="D1370" s="20"/>
      <c r="H1370" s="14"/>
      <c r="I1370" s="15"/>
      <c r="K1370" s="14"/>
      <c r="M1370" s="14"/>
      <c r="N1370" s="14"/>
      <c r="O1370" s="14"/>
      <c r="P1370" s="14"/>
    </row>
    <row r="1371" spans="1:20">
      <c r="A1371" s="15"/>
      <c r="D1371" s="20"/>
      <c r="H1371" s="14"/>
      <c r="I1371" s="15"/>
      <c r="K1371" s="14"/>
      <c r="M1371" s="14"/>
      <c r="N1371" s="14"/>
      <c r="O1371" s="14"/>
      <c r="P1371" s="14"/>
      <c r="S1371" s="16"/>
      <c r="T1371" s="16"/>
    </row>
    <row r="1372" spans="1:20">
      <c r="A1372" s="15"/>
      <c r="D1372" s="20"/>
      <c r="H1372" s="14"/>
      <c r="I1372" s="15"/>
      <c r="K1372" s="14"/>
      <c r="M1372" s="14"/>
      <c r="N1372" s="14"/>
      <c r="O1372" s="14"/>
      <c r="P1372" s="14"/>
    </row>
    <row r="1373" spans="1:20">
      <c r="A1373" s="15"/>
      <c r="D1373" s="20"/>
      <c r="H1373" s="14"/>
      <c r="I1373" s="15"/>
      <c r="K1373" s="14"/>
      <c r="M1373" s="14"/>
      <c r="N1373" s="14"/>
      <c r="O1373" s="14"/>
      <c r="P1373" s="14"/>
    </row>
    <row r="1374" spans="1:20">
      <c r="A1374" s="15"/>
      <c r="D1374" s="20"/>
      <c r="H1374" s="14"/>
      <c r="I1374" s="15"/>
      <c r="K1374" s="14"/>
      <c r="M1374" s="14"/>
      <c r="N1374" s="14"/>
      <c r="O1374" s="14"/>
      <c r="P1374" s="14"/>
      <c r="S1374" s="16"/>
      <c r="T1374" s="16"/>
    </row>
    <row r="1375" spans="1:20">
      <c r="A1375" s="15"/>
      <c r="D1375" s="20"/>
      <c r="H1375" s="14"/>
      <c r="I1375" s="15"/>
      <c r="K1375" s="14"/>
      <c r="M1375" s="14"/>
      <c r="N1375" s="14"/>
      <c r="O1375" s="14"/>
      <c r="P1375" s="14"/>
    </row>
    <row r="1376" spans="1:20">
      <c r="A1376" s="15"/>
      <c r="D1376" s="20"/>
      <c r="H1376" s="14"/>
      <c r="I1376" s="15"/>
      <c r="K1376" s="14"/>
      <c r="M1376" s="14"/>
      <c r="N1376" s="14"/>
      <c r="O1376" s="14"/>
      <c r="P1376" s="14"/>
    </row>
    <row r="1377" spans="1:21">
      <c r="A1377" s="15"/>
      <c r="D1377" s="20"/>
      <c r="H1377" s="14"/>
      <c r="I1377" s="15"/>
      <c r="K1377" s="14"/>
      <c r="M1377" s="14"/>
      <c r="N1377" s="14"/>
      <c r="O1377" s="14"/>
      <c r="P1377" s="14"/>
    </row>
    <row r="1378" spans="1:21">
      <c r="A1378" s="15"/>
      <c r="D1378" s="20"/>
      <c r="H1378" s="14"/>
      <c r="I1378" s="15"/>
      <c r="K1378" s="14"/>
      <c r="M1378" s="14"/>
      <c r="N1378" s="14"/>
      <c r="O1378" s="14"/>
      <c r="P1378" s="14"/>
    </row>
    <row r="1379" spans="1:21">
      <c r="D1379" s="20"/>
      <c r="H1379" s="14"/>
      <c r="I1379" s="15"/>
      <c r="K1379" s="14"/>
      <c r="M1379" s="14"/>
      <c r="N1379" s="14"/>
      <c r="O1379" s="14"/>
      <c r="P1379" s="14"/>
    </row>
    <row r="1380" spans="1:21">
      <c r="D1380" s="20"/>
      <c r="H1380" s="14"/>
      <c r="I1380" s="15"/>
      <c r="K1380" s="14"/>
      <c r="M1380" s="14"/>
      <c r="N1380" s="14"/>
      <c r="O1380" s="14"/>
      <c r="P1380" s="14"/>
    </row>
    <row r="1381" spans="1:21">
      <c r="D1381" s="20"/>
      <c r="H1381" s="14"/>
      <c r="I1381" s="15"/>
      <c r="K1381" s="14"/>
      <c r="M1381" s="14"/>
      <c r="N1381" s="14"/>
      <c r="O1381" s="14"/>
      <c r="P1381" s="14"/>
      <c r="S1381" s="16"/>
      <c r="T1381" s="16"/>
    </row>
    <row r="1382" spans="1:21">
      <c r="D1382" s="20"/>
      <c r="H1382" s="14"/>
      <c r="I1382" s="15"/>
      <c r="K1382" s="14"/>
      <c r="M1382" s="14"/>
      <c r="N1382" s="14"/>
      <c r="O1382" s="14"/>
      <c r="P1382" s="14"/>
    </row>
    <row r="1383" spans="1:21">
      <c r="H1383" s="14"/>
      <c r="I1383" s="15"/>
      <c r="K1383" s="14"/>
      <c r="M1383" s="14"/>
      <c r="N1383" s="14"/>
      <c r="O1383" s="14"/>
      <c r="P1383" s="14"/>
    </row>
    <row r="1384" spans="1:21">
      <c r="H1384" s="14"/>
      <c r="I1384" s="15"/>
      <c r="K1384" s="14"/>
      <c r="M1384" s="14"/>
      <c r="N1384" s="14"/>
      <c r="O1384" s="14"/>
      <c r="P1384" s="14"/>
      <c r="S1384" s="16"/>
      <c r="T1384" s="16"/>
    </row>
    <row r="1385" spans="1:21" s="21" customFormat="1">
      <c r="H1385" s="14"/>
      <c r="I1385" s="15"/>
      <c r="K1385" s="14"/>
      <c r="M1385" s="14"/>
      <c r="N1385" s="14"/>
      <c r="O1385" s="14"/>
      <c r="P1385" s="14"/>
      <c r="Q1385" s="14"/>
      <c r="R1385" s="14"/>
      <c r="U1385" s="22"/>
    </row>
    <row r="1386" spans="1:21">
      <c r="H1386" s="14"/>
      <c r="K1386" s="14"/>
      <c r="M1386" s="14"/>
      <c r="N1386" s="14"/>
      <c r="O1386" s="14"/>
      <c r="P1386" s="14"/>
    </row>
    <row r="1387" spans="1:21">
      <c r="H1387" s="14"/>
      <c r="K1387" s="14"/>
      <c r="M1387" s="14"/>
      <c r="N1387" s="14"/>
      <c r="O1387" s="14"/>
      <c r="P1387" s="14"/>
    </row>
    <row r="1388" spans="1:21">
      <c r="H1388" s="14"/>
      <c r="K1388" s="14"/>
      <c r="M1388" s="14"/>
      <c r="N1388" s="14"/>
      <c r="O1388" s="14"/>
      <c r="P1388" s="14"/>
    </row>
    <row r="1389" spans="1:21">
      <c r="B1389" s="23"/>
      <c r="C1389" s="23"/>
      <c r="D1389" s="20"/>
      <c r="H1389" s="14"/>
      <c r="I1389" s="15"/>
      <c r="K1389" s="14"/>
      <c r="M1389" s="14"/>
      <c r="N1389" s="14"/>
      <c r="O1389" s="14"/>
      <c r="P1389" s="14"/>
      <c r="S1389" s="16"/>
      <c r="T1389" s="16"/>
    </row>
    <row r="1390" spans="1:21">
      <c r="H1390" s="14"/>
      <c r="I1390" s="15"/>
      <c r="K1390" s="14"/>
      <c r="M1390" s="14"/>
      <c r="N1390" s="14"/>
      <c r="O1390" s="14"/>
      <c r="P1390" s="14"/>
      <c r="S1390" s="16"/>
      <c r="T1390" s="16"/>
    </row>
    <row r="1391" spans="1:21">
      <c r="D1391" s="20"/>
      <c r="H1391" s="14"/>
      <c r="I1391" s="15"/>
      <c r="K1391" s="14"/>
      <c r="M1391" s="14"/>
      <c r="N1391" s="14"/>
      <c r="O1391" s="14"/>
      <c r="P1391" s="14"/>
      <c r="S1391" s="16"/>
      <c r="T1391" s="16"/>
    </row>
    <row r="1392" spans="1:21">
      <c r="H1392" s="14"/>
      <c r="K1392" s="14"/>
      <c r="M1392" s="14"/>
      <c r="N1392" s="14"/>
      <c r="O1392" s="14"/>
      <c r="P1392" s="14"/>
      <c r="S1392" s="16"/>
      <c r="T1392" s="16"/>
    </row>
    <row r="1393" spans="1:20">
      <c r="H1393" s="14"/>
      <c r="K1393" s="14"/>
      <c r="M1393" s="14"/>
      <c r="N1393" s="14"/>
      <c r="O1393" s="14"/>
      <c r="P1393" s="14"/>
    </row>
    <row r="1394" spans="1:20">
      <c r="H1394" s="14"/>
      <c r="K1394" s="14"/>
      <c r="M1394" s="14"/>
      <c r="N1394" s="14"/>
      <c r="O1394" s="14"/>
      <c r="P1394" s="14"/>
    </row>
    <row r="1395" spans="1:20">
      <c r="A1395" s="15"/>
      <c r="D1395" s="20"/>
      <c r="H1395" s="14"/>
      <c r="I1395" s="15"/>
      <c r="K1395" s="14"/>
      <c r="M1395" s="14"/>
      <c r="N1395" s="14"/>
      <c r="O1395" s="14"/>
      <c r="P1395" s="14"/>
      <c r="S1395" s="16"/>
      <c r="T1395" s="16"/>
    </row>
    <row r="1396" spans="1:20">
      <c r="H1396" s="14"/>
      <c r="K1396" s="14"/>
      <c r="M1396" s="14"/>
      <c r="N1396" s="14"/>
      <c r="O1396" s="14"/>
      <c r="P1396" s="14"/>
    </row>
    <row r="1397" spans="1:20">
      <c r="H1397" s="14"/>
      <c r="K1397" s="14"/>
      <c r="M1397" s="14"/>
      <c r="N1397" s="14"/>
      <c r="O1397" s="14"/>
      <c r="P1397" s="14"/>
    </row>
    <row r="1398" spans="1:20">
      <c r="H1398" s="14"/>
      <c r="K1398" s="14"/>
      <c r="M1398" s="14"/>
      <c r="N1398" s="14"/>
      <c r="O1398" s="14"/>
      <c r="P1398" s="14"/>
    </row>
    <row r="1399" spans="1:20">
      <c r="H1399" s="14"/>
      <c r="K1399" s="14"/>
      <c r="M1399" s="14"/>
      <c r="N1399" s="14"/>
      <c r="O1399" s="14"/>
      <c r="P1399" s="14"/>
      <c r="S1399" s="16"/>
      <c r="T1399" s="16"/>
    </row>
    <row r="1400" spans="1:20">
      <c r="H1400" s="14"/>
      <c r="K1400" s="14"/>
      <c r="M1400" s="14"/>
      <c r="N1400" s="14"/>
      <c r="O1400" s="14"/>
      <c r="P1400" s="14"/>
      <c r="S1400" s="16"/>
      <c r="T1400" s="16"/>
    </row>
    <row r="1401" spans="1:20">
      <c r="H1401" s="14"/>
      <c r="K1401" s="14"/>
      <c r="M1401" s="14"/>
      <c r="N1401" s="14"/>
      <c r="O1401" s="14"/>
      <c r="P1401" s="14"/>
      <c r="S1401" s="16"/>
      <c r="T1401" s="16"/>
    </row>
    <row r="1402" spans="1:20">
      <c r="H1402" s="14"/>
      <c r="K1402" s="14"/>
      <c r="M1402" s="14"/>
      <c r="N1402" s="14"/>
      <c r="O1402" s="14"/>
      <c r="P1402" s="14"/>
    </row>
    <row r="1403" spans="1:20">
      <c r="H1403" s="14"/>
      <c r="K1403" s="14"/>
      <c r="M1403" s="14"/>
      <c r="N1403" s="14"/>
      <c r="O1403" s="14"/>
      <c r="P1403" s="14"/>
    </row>
    <row r="1404" spans="1:20">
      <c r="H1404" s="14"/>
      <c r="K1404" s="14"/>
      <c r="M1404" s="14"/>
      <c r="N1404" s="14"/>
      <c r="O1404" s="14"/>
      <c r="P1404" s="14"/>
    </row>
    <row r="1405" spans="1:20">
      <c r="H1405" s="14"/>
      <c r="K1405" s="14"/>
      <c r="M1405" s="14"/>
      <c r="N1405" s="14"/>
      <c r="O1405" s="14"/>
      <c r="P1405" s="14"/>
    </row>
    <row r="1406" spans="1:20">
      <c r="H1406" s="14"/>
      <c r="K1406" s="14"/>
      <c r="M1406" s="14"/>
      <c r="N1406" s="14"/>
      <c r="O1406" s="14"/>
      <c r="P1406" s="14"/>
    </row>
    <row r="1407" spans="1:20">
      <c r="H1407" s="14"/>
      <c r="K1407" s="14"/>
      <c r="M1407" s="14"/>
      <c r="N1407" s="14"/>
      <c r="O1407" s="14"/>
      <c r="P1407" s="14"/>
      <c r="S1407" s="16"/>
      <c r="T1407" s="16"/>
    </row>
    <row r="1408" spans="1:20">
      <c r="H1408" s="14"/>
      <c r="K1408" s="14"/>
      <c r="M1408" s="14"/>
      <c r="N1408" s="14"/>
      <c r="O1408" s="14"/>
      <c r="P1408" s="14"/>
      <c r="S1408" s="16"/>
      <c r="T1408" s="16"/>
    </row>
    <row r="1409" spans="8:20">
      <c r="H1409" s="14"/>
      <c r="K1409" s="14"/>
      <c r="M1409" s="14"/>
      <c r="N1409" s="14"/>
      <c r="O1409" s="14"/>
      <c r="P1409" s="14"/>
      <c r="S1409" s="16"/>
      <c r="T1409" s="16"/>
    </row>
    <row r="1410" spans="8:20">
      <c r="H1410" s="14"/>
      <c r="K1410" s="14"/>
      <c r="M1410" s="14"/>
      <c r="N1410" s="14"/>
      <c r="O1410" s="14"/>
      <c r="P1410" s="14"/>
      <c r="S1410" s="16"/>
      <c r="T1410" s="16"/>
    </row>
    <row r="1411" spans="8:20">
      <c r="H1411" s="14"/>
      <c r="K1411" s="14"/>
      <c r="M1411" s="14"/>
      <c r="N1411" s="14"/>
      <c r="O1411" s="14"/>
      <c r="P1411" s="14"/>
      <c r="S1411" s="16"/>
      <c r="T1411" s="16"/>
    </row>
    <row r="1412" spans="8:20">
      <c r="H1412" s="14"/>
      <c r="K1412" s="14"/>
      <c r="M1412" s="14"/>
      <c r="N1412" s="14"/>
      <c r="O1412" s="14"/>
      <c r="P1412" s="14"/>
    </row>
    <row r="1413" spans="8:20">
      <c r="H1413" s="14"/>
      <c r="K1413" s="14"/>
      <c r="M1413" s="14"/>
      <c r="N1413" s="14"/>
      <c r="O1413" s="14"/>
      <c r="P1413" s="14"/>
    </row>
    <row r="1414" spans="8:20">
      <c r="H1414" s="14"/>
      <c r="K1414" s="14"/>
      <c r="M1414" s="14"/>
      <c r="N1414" s="14"/>
      <c r="O1414" s="14"/>
      <c r="P1414" s="14"/>
    </row>
    <row r="1415" spans="8:20">
      <c r="H1415" s="14"/>
      <c r="K1415" s="14"/>
      <c r="M1415" s="14"/>
      <c r="N1415" s="14"/>
      <c r="O1415" s="14"/>
      <c r="P1415" s="14"/>
    </row>
    <row r="1416" spans="8:20">
      <c r="H1416" s="14"/>
      <c r="K1416" s="14"/>
      <c r="M1416" s="14"/>
      <c r="N1416" s="14"/>
      <c r="O1416" s="14"/>
      <c r="P1416" s="14"/>
      <c r="S1416" s="16"/>
      <c r="T1416" s="16"/>
    </row>
    <row r="1417" spans="8:20">
      <c r="H1417" s="14"/>
      <c r="K1417" s="14"/>
      <c r="M1417" s="14"/>
      <c r="N1417" s="14"/>
      <c r="O1417" s="14"/>
      <c r="P1417" s="14"/>
      <c r="S1417" s="16"/>
      <c r="T1417" s="16"/>
    </row>
    <row r="1418" spans="8:20">
      <c r="H1418" s="14"/>
      <c r="K1418" s="14"/>
      <c r="M1418" s="14"/>
      <c r="N1418" s="14"/>
      <c r="O1418" s="14"/>
      <c r="P1418" s="14"/>
      <c r="S1418" s="16"/>
      <c r="T1418" s="16"/>
    </row>
    <row r="1419" spans="8:20">
      <c r="H1419" s="14"/>
      <c r="K1419" s="14"/>
      <c r="M1419" s="14"/>
      <c r="N1419" s="14"/>
      <c r="O1419" s="14"/>
      <c r="P1419" s="14"/>
      <c r="S1419" s="16"/>
      <c r="T1419" s="16"/>
    </row>
    <row r="1420" spans="8:20">
      <c r="H1420" s="14"/>
      <c r="K1420" s="14"/>
      <c r="M1420" s="14"/>
      <c r="N1420" s="14"/>
      <c r="O1420" s="14"/>
      <c r="P1420" s="14"/>
      <c r="S1420" s="16"/>
      <c r="T1420" s="16"/>
    </row>
    <row r="1421" spans="8:20">
      <c r="H1421" s="14"/>
      <c r="K1421" s="14"/>
      <c r="M1421" s="14"/>
      <c r="N1421" s="14"/>
      <c r="O1421" s="14"/>
      <c r="P1421" s="14"/>
      <c r="S1421" s="16"/>
      <c r="T1421" s="16"/>
    </row>
    <row r="1422" spans="8:20">
      <c r="H1422" s="14"/>
      <c r="K1422" s="14"/>
      <c r="M1422" s="14"/>
      <c r="N1422" s="14"/>
      <c r="O1422" s="14"/>
      <c r="P1422" s="14"/>
      <c r="S1422" s="16"/>
      <c r="T1422" s="16"/>
    </row>
    <row r="1423" spans="8:20">
      <c r="H1423" s="14"/>
      <c r="K1423" s="14"/>
      <c r="M1423" s="14"/>
      <c r="N1423" s="14"/>
      <c r="O1423" s="14"/>
      <c r="P1423" s="14"/>
      <c r="S1423" s="16"/>
      <c r="T1423" s="16"/>
    </row>
    <row r="1424" spans="8:20">
      <c r="H1424" s="14"/>
      <c r="K1424" s="14"/>
      <c r="M1424" s="14"/>
      <c r="N1424" s="14"/>
      <c r="O1424" s="14"/>
      <c r="P1424" s="14"/>
      <c r="S1424" s="16"/>
      <c r="T1424" s="16"/>
    </row>
    <row r="1425" spans="2:20">
      <c r="H1425" s="14"/>
      <c r="K1425" s="14"/>
      <c r="M1425" s="14"/>
      <c r="N1425" s="14"/>
      <c r="O1425" s="14"/>
      <c r="P1425" s="14"/>
      <c r="S1425" s="16"/>
      <c r="T1425" s="16"/>
    </row>
    <row r="1426" spans="2:20">
      <c r="H1426" s="14"/>
      <c r="K1426" s="14"/>
      <c r="M1426" s="14"/>
      <c r="N1426" s="14"/>
      <c r="O1426" s="14"/>
      <c r="P1426" s="14"/>
      <c r="S1426" s="16"/>
      <c r="T1426" s="16"/>
    </row>
    <row r="1427" spans="2:20">
      <c r="H1427" s="14"/>
      <c r="K1427" s="14"/>
      <c r="M1427" s="14"/>
      <c r="N1427" s="14"/>
      <c r="O1427" s="14"/>
      <c r="P1427" s="14"/>
      <c r="S1427" s="16"/>
      <c r="T1427" s="16"/>
    </row>
    <row r="1428" spans="2:20">
      <c r="H1428" s="14"/>
      <c r="K1428" s="14"/>
      <c r="M1428" s="14"/>
      <c r="N1428" s="14"/>
      <c r="O1428" s="14"/>
      <c r="P1428" s="14"/>
      <c r="S1428" s="16"/>
      <c r="T1428" s="16"/>
    </row>
    <row r="1429" spans="2:20">
      <c r="H1429" s="14"/>
      <c r="K1429" s="14"/>
      <c r="M1429" s="14"/>
      <c r="N1429" s="14"/>
      <c r="O1429" s="14"/>
      <c r="P1429" s="14"/>
      <c r="S1429" s="16"/>
      <c r="T1429" s="16"/>
    </row>
    <row r="1430" spans="2:20">
      <c r="H1430" s="14"/>
      <c r="K1430" s="14"/>
      <c r="M1430" s="14"/>
      <c r="N1430" s="14"/>
      <c r="O1430" s="14"/>
      <c r="P1430" s="14"/>
      <c r="S1430" s="16"/>
      <c r="T1430" s="16"/>
    </row>
    <row r="1431" spans="2:20">
      <c r="H1431" s="14"/>
      <c r="K1431" s="14"/>
      <c r="M1431" s="14"/>
      <c r="N1431" s="14"/>
      <c r="O1431" s="14"/>
      <c r="P1431" s="14"/>
      <c r="S1431" s="16"/>
      <c r="T1431" s="16"/>
    </row>
    <row r="1432" spans="2:20">
      <c r="H1432" s="14"/>
      <c r="K1432" s="14"/>
      <c r="M1432" s="14"/>
      <c r="N1432" s="14"/>
      <c r="O1432" s="14"/>
      <c r="P1432" s="14"/>
      <c r="S1432" s="16"/>
      <c r="T1432" s="16"/>
    </row>
    <row r="1433" spans="2:20">
      <c r="H1433" s="14"/>
      <c r="K1433" s="14"/>
      <c r="M1433" s="14"/>
      <c r="N1433" s="14"/>
      <c r="O1433" s="14"/>
      <c r="P1433" s="14"/>
      <c r="S1433" s="16"/>
      <c r="T1433" s="16"/>
    </row>
    <row r="1434" spans="2:20">
      <c r="B1434" s="18"/>
      <c r="H1434" s="14"/>
      <c r="K1434" s="14"/>
      <c r="M1434" s="14"/>
      <c r="N1434" s="14"/>
      <c r="O1434" s="14"/>
      <c r="P1434" s="14"/>
      <c r="S1434" s="16"/>
      <c r="T1434" s="16"/>
    </row>
    <row r="1435" spans="2:20">
      <c r="H1435" s="14"/>
      <c r="K1435" s="14"/>
      <c r="M1435" s="14"/>
      <c r="N1435" s="14"/>
      <c r="O1435" s="14"/>
      <c r="P1435" s="14"/>
      <c r="S1435" s="16"/>
      <c r="T1435" s="16"/>
    </row>
    <row r="1436" spans="2:20">
      <c r="H1436" s="14"/>
      <c r="K1436" s="14"/>
      <c r="M1436" s="14"/>
      <c r="N1436" s="14"/>
      <c r="O1436" s="14"/>
      <c r="P1436" s="14"/>
      <c r="S1436" s="16"/>
      <c r="T1436" s="16"/>
    </row>
    <row r="1437" spans="2:20">
      <c r="H1437" s="14"/>
      <c r="K1437" s="14"/>
      <c r="M1437" s="14"/>
      <c r="N1437" s="14"/>
      <c r="O1437" s="14"/>
      <c r="P1437" s="14"/>
      <c r="S1437" s="16"/>
      <c r="T1437" s="16"/>
    </row>
    <row r="1438" spans="2:20">
      <c r="H1438" s="14"/>
      <c r="K1438" s="14"/>
      <c r="M1438" s="14"/>
      <c r="N1438" s="14"/>
      <c r="O1438" s="14"/>
      <c r="P1438" s="14"/>
      <c r="S1438" s="16"/>
      <c r="T1438" s="16"/>
    </row>
    <row r="1439" spans="2:20">
      <c r="H1439" s="14"/>
      <c r="K1439" s="14"/>
      <c r="M1439" s="14"/>
      <c r="N1439" s="14"/>
      <c r="O1439" s="14"/>
      <c r="P1439" s="14"/>
      <c r="S1439" s="16"/>
      <c r="T1439" s="16"/>
    </row>
    <row r="1440" spans="2:20">
      <c r="H1440" s="14"/>
      <c r="K1440" s="14"/>
      <c r="M1440" s="14"/>
      <c r="N1440" s="14"/>
      <c r="O1440" s="14"/>
      <c r="P1440" s="14"/>
      <c r="S1440" s="16"/>
      <c r="T1440" s="16"/>
    </row>
    <row r="1441" spans="8:20">
      <c r="H1441" s="14"/>
      <c r="K1441" s="14"/>
      <c r="M1441" s="14"/>
      <c r="N1441" s="14"/>
      <c r="O1441" s="14"/>
      <c r="P1441" s="14"/>
      <c r="S1441" s="16"/>
      <c r="T1441" s="16"/>
    </row>
    <row r="1442" spans="8:20">
      <c r="H1442" s="14"/>
      <c r="K1442" s="14"/>
      <c r="M1442" s="14"/>
      <c r="N1442" s="14"/>
      <c r="O1442" s="14"/>
      <c r="P1442" s="14"/>
      <c r="S1442" s="16"/>
      <c r="T1442" s="16"/>
    </row>
    <row r="1443" spans="8:20">
      <c r="H1443" s="14"/>
      <c r="K1443" s="14"/>
      <c r="M1443" s="14"/>
      <c r="N1443" s="14"/>
      <c r="O1443" s="14"/>
      <c r="P1443" s="14"/>
      <c r="S1443" s="16"/>
      <c r="T1443" s="16"/>
    </row>
    <row r="1444" spans="8:20">
      <c r="H1444" s="14"/>
      <c r="K1444" s="14"/>
      <c r="M1444" s="14"/>
      <c r="N1444" s="14"/>
      <c r="O1444" s="14"/>
      <c r="P1444" s="14"/>
      <c r="S1444" s="16"/>
      <c r="T1444" s="16"/>
    </row>
    <row r="1445" spans="8:20">
      <c r="H1445" s="14"/>
      <c r="K1445" s="14"/>
      <c r="M1445" s="14"/>
      <c r="N1445" s="14"/>
      <c r="O1445" s="14"/>
      <c r="P1445" s="14"/>
      <c r="S1445" s="16"/>
      <c r="T1445" s="16"/>
    </row>
    <row r="1446" spans="8:20">
      <c r="H1446" s="14"/>
      <c r="K1446" s="14"/>
      <c r="M1446" s="14"/>
      <c r="N1446" s="14"/>
      <c r="O1446" s="14"/>
      <c r="P1446" s="14"/>
      <c r="S1446" s="16"/>
      <c r="T1446" s="16"/>
    </row>
    <row r="1447" spans="8:20">
      <c r="H1447" s="14"/>
      <c r="K1447" s="14"/>
      <c r="M1447" s="14"/>
      <c r="N1447" s="14"/>
      <c r="O1447" s="14"/>
      <c r="P1447" s="14"/>
      <c r="S1447" s="16"/>
      <c r="T1447" s="16"/>
    </row>
    <row r="1448" spans="8:20">
      <c r="H1448" s="14"/>
      <c r="K1448" s="14"/>
      <c r="M1448" s="14"/>
      <c r="N1448" s="14"/>
      <c r="O1448" s="14"/>
      <c r="P1448" s="14"/>
      <c r="S1448" s="16"/>
      <c r="T1448" s="16"/>
    </row>
    <row r="1449" spans="8:20">
      <c r="H1449" s="14"/>
      <c r="K1449" s="14"/>
      <c r="M1449" s="14"/>
      <c r="N1449" s="14"/>
      <c r="O1449" s="14"/>
      <c r="P1449" s="14"/>
      <c r="S1449" s="16"/>
      <c r="T1449" s="16"/>
    </row>
    <row r="1450" spans="8:20">
      <c r="H1450" s="14"/>
      <c r="K1450" s="14"/>
      <c r="M1450" s="14"/>
      <c r="N1450" s="14"/>
      <c r="O1450" s="14"/>
      <c r="P1450" s="14"/>
      <c r="S1450" s="16"/>
      <c r="T1450" s="16"/>
    </row>
    <row r="1451" spans="8:20">
      <c r="H1451" s="14"/>
      <c r="K1451" s="14"/>
      <c r="M1451" s="14"/>
      <c r="N1451" s="14"/>
      <c r="O1451" s="14"/>
      <c r="P1451" s="14"/>
      <c r="S1451" s="16"/>
      <c r="T1451" s="16"/>
    </row>
    <row r="1452" spans="8:20">
      <c r="H1452" s="14"/>
      <c r="K1452" s="14"/>
      <c r="M1452" s="14"/>
      <c r="N1452" s="14"/>
      <c r="O1452" s="14"/>
      <c r="P1452" s="14"/>
      <c r="S1452" s="16"/>
      <c r="T1452" s="16"/>
    </row>
    <row r="1453" spans="8:20">
      <c r="H1453" s="14"/>
      <c r="K1453" s="14"/>
      <c r="M1453" s="14"/>
      <c r="N1453" s="14"/>
      <c r="O1453" s="14"/>
      <c r="P1453" s="14"/>
      <c r="S1453" s="16"/>
      <c r="T1453" s="16"/>
    </row>
    <row r="1454" spans="8:20">
      <c r="H1454" s="14"/>
      <c r="K1454" s="14"/>
      <c r="M1454" s="14"/>
      <c r="N1454" s="14"/>
      <c r="O1454" s="14"/>
      <c r="P1454" s="14"/>
      <c r="S1454" s="16"/>
      <c r="T1454" s="16"/>
    </row>
    <row r="1455" spans="8:20">
      <c r="H1455" s="14"/>
      <c r="K1455" s="14"/>
      <c r="M1455" s="14"/>
      <c r="N1455" s="14"/>
      <c r="O1455" s="14"/>
      <c r="P1455" s="14"/>
      <c r="S1455" s="16"/>
      <c r="T1455" s="16"/>
    </row>
    <row r="1456" spans="8:20">
      <c r="H1456" s="14"/>
      <c r="K1456" s="14"/>
      <c r="M1456" s="14"/>
      <c r="N1456" s="14"/>
      <c r="O1456" s="14"/>
      <c r="P1456" s="14"/>
      <c r="S1456" s="16"/>
      <c r="T1456" s="16"/>
    </row>
    <row r="1457" spans="8:20">
      <c r="H1457" s="14"/>
      <c r="K1457" s="14"/>
      <c r="M1457" s="14"/>
      <c r="N1457" s="14"/>
      <c r="O1457" s="14"/>
      <c r="P1457" s="14"/>
      <c r="S1457" s="16"/>
      <c r="T1457" s="16"/>
    </row>
    <row r="1458" spans="8:20">
      <c r="H1458" s="14"/>
      <c r="K1458" s="14"/>
      <c r="M1458" s="14"/>
      <c r="N1458" s="14"/>
      <c r="O1458" s="14"/>
      <c r="P1458" s="14"/>
      <c r="S1458" s="16"/>
      <c r="T1458" s="16"/>
    </row>
    <row r="1459" spans="8:20">
      <c r="H1459" s="14"/>
      <c r="K1459" s="14"/>
      <c r="M1459" s="14"/>
      <c r="N1459" s="14"/>
      <c r="O1459" s="14"/>
      <c r="P1459" s="14"/>
      <c r="S1459" s="16"/>
      <c r="T1459" s="16"/>
    </row>
    <row r="1460" spans="8:20">
      <c r="H1460" s="14"/>
      <c r="K1460" s="14"/>
      <c r="M1460" s="14"/>
      <c r="N1460" s="14"/>
      <c r="O1460" s="14"/>
      <c r="P1460" s="14"/>
      <c r="S1460" s="16"/>
      <c r="T1460" s="16"/>
    </row>
    <row r="1461" spans="8:20">
      <c r="H1461" s="14"/>
      <c r="K1461" s="14"/>
      <c r="M1461" s="14"/>
      <c r="N1461" s="14"/>
      <c r="O1461" s="14"/>
      <c r="P1461" s="14"/>
      <c r="S1461" s="16"/>
      <c r="T1461" s="16"/>
    </row>
    <row r="1462" spans="8:20">
      <c r="H1462" s="14"/>
      <c r="K1462" s="14"/>
      <c r="M1462" s="14"/>
      <c r="N1462" s="14"/>
      <c r="O1462" s="14"/>
      <c r="P1462" s="14"/>
      <c r="S1462" s="16"/>
      <c r="T1462" s="16"/>
    </row>
    <row r="1463" spans="8:20">
      <c r="H1463" s="14"/>
      <c r="K1463" s="14"/>
      <c r="M1463" s="14"/>
      <c r="N1463" s="14"/>
      <c r="O1463" s="14"/>
      <c r="P1463" s="14"/>
      <c r="S1463" s="16"/>
      <c r="T1463" s="16"/>
    </row>
    <row r="1464" spans="8:20">
      <c r="H1464" s="14"/>
      <c r="K1464" s="14"/>
      <c r="M1464" s="14"/>
      <c r="N1464" s="14"/>
      <c r="O1464" s="14"/>
      <c r="P1464" s="14"/>
      <c r="S1464" s="16"/>
      <c r="T1464" s="16"/>
    </row>
    <row r="1465" spans="8:20">
      <c r="H1465" s="14"/>
      <c r="K1465" s="14"/>
      <c r="M1465" s="14"/>
      <c r="N1465" s="14"/>
      <c r="O1465" s="14"/>
      <c r="P1465" s="14"/>
      <c r="S1465" s="16"/>
      <c r="T1465" s="16"/>
    </row>
    <row r="1466" spans="8:20">
      <c r="H1466" s="14"/>
      <c r="K1466" s="14"/>
      <c r="M1466" s="14"/>
      <c r="N1466" s="14"/>
      <c r="O1466" s="14"/>
      <c r="P1466" s="14"/>
      <c r="S1466" s="16"/>
      <c r="T1466" s="16"/>
    </row>
    <row r="1467" spans="8:20">
      <c r="H1467" s="14"/>
      <c r="K1467" s="14"/>
      <c r="M1467" s="14"/>
      <c r="N1467" s="14"/>
      <c r="O1467" s="14"/>
      <c r="P1467" s="14"/>
      <c r="S1467" s="16"/>
      <c r="T1467" s="16"/>
    </row>
    <row r="1468" spans="8:20">
      <c r="H1468" s="14"/>
      <c r="K1468" s="14"/>
      <c r="M1468" s="14"/>
      <c r="N1468" s="14"/>
      <c r="O1468" s="14"/>
      <c r="P1468" s="14"/>
      <c r="S1468" s="16"/>
      <c r="T1468" s="16"/>
    </row>
    <row r="1469" spans="8:20">
      <c r="H1469" s="14"/>
      <c r="K1469" s="14"/>
      <c r="M1469" s="14"/>
      <c r="N1469" s="14"/>
      <c r="O1469" s="14"/>
      <c r="P1469" s="14"/>
      <c r="S1469" s="16"/>
      <c r="T1469" s="16"/>
    </row>
    <row r="1470" spans="8:20">
      <c r="H1470" s="14"/>
      <c r="K1470" s="14"/>
      <c r="M1470" s="14"/>
      <c r="N1470" s="14"/>
      <c r="O1470" s="14"/>
      <c r="P1470" s="14"/>
      <c r="S1470" s="16"/>
      <c r="T1470" s="16"/>
    </row>
    <row r="1471" spans="8:20">
      <c r="H1471" s="14"/>
      <c r="K1471" s="14"/>
      <c r="M1471" s="14"/>
      <c r="N1471" s="14"/>
      <c r="O1471" s="14"/>
      <c r="P1471" s="14"/>
      <c r="S1471" s="16"/>
      <c r="T1471" s="16"/>
    </row>
    <row r="1472" spans="8:20">
      <c r="H1472" s="14"/>
      <c r="K1472" s="14"/>
      <c r="M1472" s="14"/>
      <c r="N1472" s="14"/>
      <c r="O1472" s="14"/>
      <c r="P1472" s="14"/>
      <c r="S1472" s="16"/>
      <c r="T1472" s="16"/>
    </row>
    <row r="1473" spans="2:20">
      <c r="H1473" s="14"/>
      <c r="K1473" s="14"/>
      <c r="M1473" s="14"/>
      <c r="N1473" s="14"/>
      <c r="O1473" s="14"/>
      <c r="P1473" s="14"/>
      <c r="S1473" s="16"/>
      <c r="T1473" s="16"/>
    </row>
    <row r="1474" spans="2:20">
      <c r="H1474" s="14"/>
      <c r="K1474" s="14"/>
      <c r="M1474" s="14"/>
      <c r="N1474" s="14"/>
      <c r="O1474" s="14"/>
      <c r="P1474" s="14"/>
      <c r="S1474" s="16"/>
      <c r="T1474" s="16"/>
    </row>
    <row r="1475" spans="2:20">
      <c r="H1475" s="14"/>
      <c r="K1475" s="14"/>
      <c r="M1475" s="14"/>
      <c r="N1475" s="14"/>
      <c r="O1475" s="14"/>
      <c r="P1475" s="14"/>
      <c r="S1475" s="16"/>
      <c r="T1475" s="16"/>
    </row>
    <row r="1476" spans="2:20">
      <c r="H1476" s="14"/>
      <c r="K1476" s="14"/>
      <c r="M1476" s="14"/>
      <c r="N1476" s="14"/>
      <c r="O1476" s="14"/>
      <c r="P1476" s="14"/>
      <c r="S1476" s="16"/>
      <c r="T1476" s="16"/>
    </row>
    <row r="1477" spans="2:20">
      <c r="H1477" s="14"/>
      <c r="K1477" s="14"/>
      <c r="M1477" s="14"/>
      <c r="N1477" s="14"/>
      <c r="O1477" s="14"/>
      <c r="P1477" s="14"/>
      <c r="S1477" s="16"/>
      <c r="T1477" s="16"/>
    </row>
    <row r="1478" spans="2:20">
      <c r="H1478" s="14"/>
      <c r="K1478" s="14"/>
      <c r="M1478" s="14"/>
      <c r="N1478" s="14"/>
      <c r="O1478" s="14"/>
      <c r="P1478" s="14"/>
      <c r="S1478" s="16"/>
      <c r="T1478" s="16"/>
    </row>
    <row r="1479" spans="2:20">
      <c r="H1479" s="14"/>
      <c r="K1479" s="14"/>
      <c r="M1479" s="14"/>
      <c r="N1479" s="14"/>
      <c r="O1479" s="14"/>
      <c r="P1479" s="14"/>
      <c r="S1479" s="16"/>
      <c r="T1479" s="16"/>
    </row>
    <row r="1480" spans="2:20">
      <c r="H1480" s="14"/>
      <c r="K1480" s="14"/>
      <c r="M1480" s="14"/>
      <c r="N1480" s="14"/>
      <c r="O1480" s="14"/>
      <c r="P1480" s="14"/>
      <c r="S1480" s="16"/>
      <c r="T1480" s="16"/>
    </row>
    <row r="1481" spans="2:20">
      <c r="H1481" s="14"/>
      <c r="K1481" s="14"/>
      <c r="M1481" s="14"/>
      <c r="N1481" s="14"/>
      <c r="O1481" s="14"/>
      <c r="P1481" s="14"/>
      <c r="S1481" s="16"/>
      <c r="T1481" s="16"/>
    </row>
    <row r="1482" spans="2:20">
      <c r="H1482" s="14"/>
      <c r="K1482" s="14"/>
      <c r="M1482" s="14"/>
      <c r="N1482" s="14"/>
      <c r="O1482" s="14"/>
      <c r="P1482" s="14"/>
      <c r="S1482" s="16"/>
      <c r="T1482" s="16"/>
    </row>
    <row r="1483" spans="2:20">
      <c r="H1483" s="14"/>
      <c r="K1483" s="14"/>
      <c r="M1483" s="14"/>
      <c r="N1483" s="14"/>
      <c r="O1483" s="14"/>
      <c r="P1483" s="14"/>
      <c r="S1483" s="16"/>
      <c r="T1483" s="16"/>
    </row>
    <row r="1484" spans="2:20">
      <c r="H1484" s="14"/>
      <c r="K1484" s="14"/>
      <c r="M1484" s="14"/>
      <c r="N1484" s="14"/>
      <c r="O1484" s="14"/>
      <c r="P1484" s="14"/>
      <c r="S1484" s="16"/>
      <c r="T1484" s="16"/>
    </row>
    <row r="1485" spans="2:20">
      <c r="B1485" s="18"/>
      <c r="H1485" s="14"/>
      <c r="K1485" s="14"/>
      <c r="M1485" s="14"/>
      <c r="N1485" s="14"/>
      <c r="O1485" s="14"/>
      <c r="P1485" s="14"/>
      <c r="S1485" s="16"/>
      <c r="T1485" s="16"/>
    </row>
    <row r="1486" spans="2:20">
      <c r="H1486" s="14"/>
      <c r="K1486" s="14"/>
      <c r="M1486" s="14"/>
      <c r="N1486" s="14"/>
      <c r="O1486" s="14"/>
      <c r="P1486" s="14"/>
      <c r="S1486" s="16"/>
      <c r="T1486" s="16"/>
    </row>
    <row r="1487" spans="2:20">
      <c r="H1487" s="14"/>
      <c r="K1487" s="14"/>
      <c r="M1487" s="14"/>
      <c r="N1487" s="14"/>
      <c r="O1487" s="14"/>
      <c r="P1487" s="14"/>
      <c r="S1487" s="16"/>
      <c r="T1487" s="16"/>
    </row>
    <row r="1488" spans="2:20">
      <c r="H1488" s="14"/>
      <c r="K1488" s="14"/>
      <c r="M1488" s="14"/>
      <c r="N1488" s="14"/>
      <c r="O1488" s="14"/>
      <c r="P1488" s="14"/>
      <c r="S1488" s="16"/>
      <c r="T1488" s="16"/>
    </row>
    <row r="1489" spans="8:20">
      <c r="H1489" s="14"/>
      <c r="K1489" s="14"/>
      <c r="M1489" s="14"/>
      <c r="N1489" s="14"/>
      <c r="O1489" s="14"/>
      <c r="P1489" s="14"/>
      <c r="S1489" s="16"/>
      <c r="T1489" s="16"/>
    </row>
    <row r="1490" spans="8:20">
      <c r="H1490" s="14"/>
      <c r="K1490" s="14"/>
      <c r="M1490" s="14"/>
      <c r="N1490" s="14"/>
      <c r="O1490" s="14"/>
      <c r="P1490" s="14"/>
      <c r="S1490" s="16"/>
      <c r="T1490" s="16"/>
    </row>
    <row r="1491" spans="8:20">
      <c r="H1491" s="14"/>
      <c r="K1491" s="14"/>
      <c r="M1491" s="14"/>
      <c r="N1491" s="14"/>
      <c r="O1491" s="14"/>
      <c r="P1491" s="14"/>
      <c r="S1491" s="16"/>
      <c r="T1491" s="16"/>
    </row>
    <row r="1492" spans="8:20">
      <c r="H1492" s="14"/>
      <c r="K1492" s="14"/>
      <c r="M1492" s="14"/>
      <c r="N1492" s="14"/>
      <c r="O1492" s="14"/>
      <c r="P1492" s="14"/>
      <c r="S1492" s="16"/>
      <c r="T1492" s="16"/>
    </row>
    <row r="1493" spans="8:20">
      <c r="H1493" s="14"/>
      <c r="K1493" s="14"/>
      <c r="M1493" s="14"/>
      <c r="N1493" s="14"/>
      <c r="O1493" s="14"/>
      <c r="P1493" s="14"/>
      <c r="S1493" s="16"/>
      <c r="T1493" s="16"/>
    </row>
    <row r="1494" spans="8:20">
      <c r="H1494" s="14"/>
      <c r="K1494" s="14"/>
      <c r="M1494" s="14"/>
      <c r="N1494" s="14"/>
      <c r="O1494" s="14"/>
      <c r="P1494" s="14"/>
      <c r="S1494" s="16"/>
      <c r="T1494" s="16"/>
    </row>
    <row r="1495" spans="8:20">
      <c r="H1495" s="14"/>
      <c r="K1495" s="14"/>
      <c r="M1495" s="14"/>
      <c r="N1495" s="14"/>
      <c r="O1495" s="14"/>
      <c r="P1495" s="14"/>
      <c r="S1495" s="16"/>
      <c r="T1495" s="16"/>
    </row>
    <row r="1496" spans="8:20">
      <c r="H1496" s="14"/>
      <c r="K1496" s="14"/>
      <c r="M1496" s="14"/>
      <c r="N1496" s="14"/>
      <c r="O1496" s="14"/>
      <c r="P1496" s="14"/>
      <c r="S1496" s="16"/>
      <c r="T1496" s="16"/>
    </row>
    <row r="1497" spans="8:20">
      <c r="H1497" s="14"/>
      <c r="K1497" s="14"/>
      <c r="M1497" s="14"/>
      <c r="N1497" s="14"/>
      <c r="O1497" s="14"/>
      <c r="P1497" s="14"/>
      <c r="S1497" s="16"/>
      <c r="T1497" s="16"/>
    </row>
    <row r="1498" spans="8:20">
      <c r="H1498" s="14"/>
      <c r="K1498" s="14"/>
      <c r="M1498" s="14"/>
      <c r="N1498" s="14"/>
      <c r="O1498" s="14"/>
      <c r="P1498" s="14"/>
      <c r="S1498" s="16"/>
      <c r="T1498" s="16"/>
    </row>
    <row r="1499" spans="8:20">
      <c r="H1499" s="14"/>
      <c r="K1499" s="14"/>
      <c r="M1499" s="14"/>
      <c r="N1499" s="14"/>
      <c r="O1499" s="14"/>
      <c r="P1499" s="14"/>
      <c r="S1499" s="16"/>
      <c r="T1499" s="16"/>
    </row>
    <row r="1500" spans="8:20">
      <c r="H1500" s="14"/>
      <c r="K1500" s="14"/>
      <c r="M1500" s="14"/>
      <c r="N1500" s="14"/>
      <c r="O1500" s="14"/>
      <c r="P1500" s="14"/>
      <c r="S1500" s="16"/>
      <c r="T1500" s="16"/>
    </row>
    <row r="1501" spans="8:20">
      <c r="H1501" s="14"/>
      <c r="K1501" s="14"/>
      <c r="M1501" s="14"/>
      <c r="N1501" s="14"/>
      <c r="O1501" s="14"/>
      <c r="P1501" s="14"/>
      <c r="S1501" s="16"/>
      <c r="T1501" s="16"/>
    </row>
    <row r="1502" spans="8:20">
      <c r="H1502" s="14"/>
      <c r="K1502" s="14"/>
      <c r="M1502" s="14"/>
      <c r="N1502" s="14"/>
      <c r="O1502" s="14"/>
      <c r="P1502" s="14"/>
      <c r="S1502" s="16"/>
      <c r="T1502" s="16"/>
    </row>
    <row r="1503" spans="8:20">
      <c r="H1503" s="14"/>
      <c r="K1503" s="14"/>
      <c r="M1503" s="14"/>
      <c r="N1503" s="14"/>
      <c r="O1503" s="14"/>
      <c r="P1503" s="14"/>
      <c r="S1503" s="16"/>
      <c r="T1503" s="16"/>
    </row>
    <row r="1504" spans="8:20">
      <c r="H1504" s="14"/>
      <c r="K1504" s="14"/>
      <c r="M1504" s="14"/>
      <c r="N1504" s="14"/>
      <c r="O1504" s="14"/>
      <c r="P1504" s="14"/>
      <c r="S1504" s="16"/>
      <c r="T1504" s="16"/>
    </row>
    <row r="1505" spans="8:20">
      <c r="H1505" s="14"/>
      <c r="K1505" s="14"/>
      <c r="M1505" s="14"/>
      <c r="N1505" s="14"/>
      <c r="O1505" s="14"/>
      <c r="P1505" s="14"/>
      <c r="S1505" s="16"/>
      <c r="T1505" s="16"/>
    </row>
    <row r="1506" spans="8:20">
      <c r="H1506" s="14"/>
      <c r="K1506" s="14"/>
      <c r="M1506" s="14"/>
      <c r="N1506" s="14"/>
      <c r="O1506" s="14"/>
      <c r="P1506" s="14"/>
      <c r="S1506" s="16"/>
      <c r="T1506" s="16"/>
    </row>
    <row r="1507" spans="8:20">
      <c r="H1507" s="14"/>
      <c r="K1507" s="14"/>
      <c r="M1507" s="14"/>
      <c r="N1507" s="14"/>
      <c r="O1507" s="14"/>
      <c r="P1507" s="14"/>
      <c r="S1507" s="16"/>
      <c r="T1507" s="16"/>
    </row>
    <row r="1508" spans="8:20">
      <c r="H1508" s="14"/>
      <c r="K1508" s="14"/>
      <c r="M1508" s="14"/>
      <c r="N1508" s="14"/>
      <c r="O1508" s="14"/>
      <c r="P1508" s="14"/>
      <c r="S1508" s="16"/>
      <c r="T1508" s="16"/>
    </row>
    <row r="1509" spans="8:20">
      <c r="H1509" s="14"/>
      <c r="K1509" s="14"/>
      <c r="M1509" s="14"/>
      <c r="N1509" s="14"/>
      <c r="O1509" s="14"/>
      <c r="P1509" s="14"/>
      <c r="S1509" s="16"/>
      <c r="T1509" s="16"/>
    </row>
    <row r="1510" spans="8:20">
      <c r="H1510" s="14"/>
      <c r="K1510" s="14"/>
      <c r="M1510" s="14"/>
      <c r="N1510" s="14"/>
      <c r="O1510" s="14"/>
      <c r="P1510" s="14"/>
      <c r="S1510" s="16"/>
      <c r="T1510" s="16"/>
    </row>
    <row r="1511" spans="8:20">
      <c r="H1511" s="14"/>
      <c r="K1511" s="14"/>
      <c r="M1511" s="14"/>
      <c r="N1511" s="14"/>
      <c r="O1511" s="14"/>
      <c r="P1511" s="14"/>
      <c r="S1511" s="16"/>
      <c r="T1511" s="16"/>
    </row>
    <row r="1512" spans="8:20">
      <c r="H1512" s="14"/>
      <c r="K1512" s="14"/>
      <c r="M1512" s="14"/>
      <c r="N1512" s="14"/>
      <c r="O1512" s="14"/>
      <c r="P1512" s="14"/>
      <c r="S1512" s="16"/>
      <c r="T1512" s="16"/>
    </row>
    <row r="1513" spans="8:20">
      <c r="H1513" s="14"/>
      <c r="K1513" s="14"/>
      <c r="M1513" s="14"/>
      <c r="N1513" s="14"/>
      <c r="O1513" s="14"/>
      <c r="P1513" s="14"/>
      <c r="S1513" s="16"/>
      <c r="T1513" s="16"/>
    </row>
    <row r="1514" spans="8:20">
      <c r="H1514" s="14"/>
      <c r="K1514" s="14"/>
      <c r="M1514" s="14"/>
      <c r="N1514" s="14"/>
      <c r="O1514" s="14"/>
      <c r="P1514" s="14"/>
      <c r="S1514" s="16"/>
      <c r="T1514" s="16"/>
    </row>
    <row r="1515" spans="8:20">
      <c r="H1515" s="14"/>
      <c r="K1515" s="14"/>
      <c r="M1515" s="14"/>
      <c r="N1515" s="14"/>
      <c r="O1515" s="14"/>
      <c r="P1515" s="14"/>
      <c r="S1515" s="16"/>
      <c r="T1515" s="16"/>
    </row>
    <row r="1516" spans="8:20">
      <c r="H1516" s="14"/>
      <c r="K1516" s="14"/>
      <c r="M1516" s="14"/>
      <c r="N1516" s="14"/>
      <c r="O1516" s="14"/>
      <c r="P1516" s="14"/>
      <c r="S1516" s="16"/>
      <c r="T1516" s="16"/>
    </row>
    <row r="1517" spans="8:20">
      <c r="H1517" s="14"/>
      <c r="K1517" s="14"/>
      <c r="M1517" s="14"/>
      <c r="N1517" s="14"/>
      <c r="O1517" s="14"/>
      <c r="P1517" s="14"/>
      <c r="S1517" s="16"/>
      <c r="T1517" s="16"/>
    </row>
    <row r="1518" spans="8:20">
      <c r="H1518" s="14"/>
      <c r="K1518" s="14"/>
      <c r="M1518" s="14"/>
      <c r="N1518" s="14"/>
      <c r="O1518" s="14"/>
      <c r="P1518" s="14"/>
      <c r="S1518" s="16"/>
      <c r="T1518" s="16"/>
    </row>
    <row r="1519" spans="8:20">
      <c r="H1519" s="14"/>
      <c r="K1519" s="14"/>
      <c r="M1519" s="14"/>
      <c r="N1519" s="14"/>
      <c r="O1519" s="14"/>
      <c r="P1519" s="14"/>
      <c r="S1519" s="16"/>
      <c r="T1519" s="16"/>
    </row>
    <row r="1520" spans="8:20">
      <c r="H1520" s="14"/>
      <c r="K1520" s="14"/>
      <c r="M1520" s="14"/>
      <c r="N1520" s="14"/>
      <c r="O1520" s="14"/>
      <c r="P1520" s="14"/>
      <c r="S1520" s="16"/>
      <c r="T1520" s="16"/>
    </row>
    <row r="1521" spans="8:20">
      <c r="H1521" s="14"/>
      <c r="K1521" s="14"/>
      <c r="M1521" s="14"/>
      <c r="N1521" s="14"/>
      <c r="O1521" s="14"/>
      <c r="P1521" s="14"/>
      <c r="S1521" s="16"/>
      <c r="T1521" s="16"/>
    </row>
    <row r="1522" spans="8:20">
      <c r="H1522" s="14"/>
      <c r="K1522" s="14"/>
      <c r="M1522" s="14"/>
      <c r="N1522" s="14"/>
      <c r="O1522" s="14"/>
      <c r="P1522" s="14"/>
      <c r="S1522" s="16"/>
      <c r="T1522" s="16"/>
    </row>
    <row r="1523" spans="8:20">
      <c r="H1523" s="14"/>
      <c r="K1523" s="14"/>
      <c r="M1523" s="14"/>
      <c r="N1523" s="14"/>
      <c r="O1523" s="14"/>
      <c r="P1523" s="14"/>
      <c r="S1523" s="16"/>
      <c r="T1523" s="16"/>
    </row>
    <row r="1524" spans="8:20">
      <c r="H1524" s="14"/>
      <c r="K1524" s="14"/>
      <c r="M1524" s="14"/>
      <c r="N1524" s="14"/>
      <c r="O1524" s="14"/>
      <c r="P1524" s="14"/>
      <c r="S1524" s="16"/>
      <c r="T1524" s="16"/>
    </row>
    <row r="1525" spans="8:20">
      <c r="H1525" s="14"/>
      <c r="K1525" s="14"/>
      <c r="M1525" s="14"/>
      <c r="N1525" s="14"/>
      <c r="O1525" s="14"/>
      <c r="P1525" s="14"/>
      <c r="S1525" s="16"/>
      <c r="T1525" s="16"/>
    </row>
    <row r="1526" spans="8:20">
      <c r="H1526" s="14"/>
      <c r="K1526" s="14"/>
      <c r="M1526" s="14"/>
      <c r="N1526" s="14"/>
      <c r="O1526" s="14"/>
      <c r="P1526" s="14"/>
      <c r="S1526" s="16"/>
      <c r="T1526" s="16"/>
    </row>
    <row r="1527" spans="8:20">
      <c r="H1527" s="14"/>
      <c r="K1527" s="14"/>
      <c r="M1527" s="14"/>
      <c r="N1527" s="14"/>
      <c r="O1527" s="14"/>
      <c r="P1527" s="14"/>
      <c r="S1527" s="16"/>
      <c r="T1527" s="16"/>
    </row>
    <row r="1528" spans="8:20">
      <c r="H1528" s="14"/>
      <c r="K1528" s="14"/>
      <c r="M1528" s="14"/>
      <c r="N1528" s="14"/>
      <c r="O1528" s="14"/>
      <c r="P1528" s="14"/>
      <c r="S1528" s="16"/>
      <c r="T1528" s="16"/>
    </row>
    <row r="1529" spans="8:20">
      <c r="H1529" s="14"/>
      <c r="K1529" s="14"/>
      <c r="M1529" s="14"/>
      <c r="N1529" s="14"/>
      <c r="O1529" s="14"/>
      <c r="P1529" s="14"/>
      <c r="S1529" s="16"/>
      <c r="T1529" s="16"/>
    </row>
    <row r="1530" spans="8:20">
      <c r="H1530" s="14"/>
      <c r="K1530" s="14"/>
      <c r="M1530" s="14"/>
      <c r="N1530" s="14"/>
      <c r="O1530" s="14"/>
      <c r="P1530" s="14"/>
      <c r="S1530" s="16"/>
      <c r="T1530" s="16"/>
    </row>
    <row r="1531" spans="8:20">
      <c r="H1531" s="14"/>
      <c r="K1531" s="14"/>
      <c r="M1531" s="14"/>
      <c r="N1531" s="14"/>
      <c r="O1531" s="14"/>
      <c r="P1531" s="14"/>
      <c r="S1531" s="16"/>
      <c r="T1531" s="16"/>
    </row>
    <row r="1532" spans="8:20">
      <c r="H1532" s="14"/>
      <c r="K1532" s="14"/>
      <c r="M1532" s="14"/>
      <c r="N1532" s="14"/>
      <c r="O1532" s="14"/>
      <c r="P1532" s="14"/>
      <c r="S1532" s="16"/>
      <c r="T1532" s="16"/>
    </row>
    <row r="1533" spans="8:20">
      <c r="H1533" s="14"/>
      <c r="K1533" s="14"/>
      <c r="M1533" s="14"/>
      <c r="N1533" s="14"/>
      <c r="O1533" s="14"/>
      <c r="P1533" s="14"/>
      <c r="S1533" s="16"/>
      <c r="T1533" s="16"/>
    </row>
    <row r="1534" spans="8:20">
      <c r="H1534" s="14"/>
      <c r="K1534" s="14"/>
      <c r="M1534" s="14"/>
      <c r="N1534" s="14"/>
      <c r="O1534" s="14"/>
      <c r="P1534" s="14"/>
      <c r="S1534" s="16"/>
      <c r="T1534" s="16"/>
    </row>
    <row r="1535" spans="8:20">
      <c r="H1535" s="14"/>
      <c r="K1535" s="14"/>
      <c r="M1535" s="14"/>
      <c r="N1535" s="14"/>
      <c r="O1535" s="14"/>
      <c r="P1535" s="14"/>
      <c r="S1535" s="16"/>
      <c r="T1535" s="16"/>
    </row>
    <row r="1536" spans="8:20">
      <c r="H1536" s="14"/>
      <c r="K1536" s="14"/>
      <c r="M1536" s="14"/>
      <c r="N1536" s="14"/>
      <c r="O1536" s="14"/>
      <c r="P1536" s="14"/>
      <c r="S1536" s="16"/>
      <c r="T1536" s="16"/>
    </row>
    <row r="1537" spans="8:20">
      <c r="H1537" s="14"/>
      <c r="K1537" s="14"/>
      <c r="M1537" s="14"/>
      <c r="N1537" s="14"/>
      <c r="O1537" s="14"/>
      <c r="P1537" s="14"/>
      <c r="S1537" s="16"/>
      <c r="T1537" s="16"/>
    </row>
    <row r="1538" spans="8:20">
      <c r="H1538" s="14"/>
      <c r="K1538" s="14"/>
      <c r="M1538" s="14"/>
      <c r="N1538" s="14"/>
      <c r="O1538" s="14"/>
      <c r="P1538" s="14"/>
      <c r="S1538" s="16"/>
      <c r="T1538" s="16"/>
    </row>
    <row r="1539" spans="8:20">
      <c r="H1539" s="14"/>
      <c r="K1539" s="14"/>
      <c r="M1539" s="14"/>
      <c r="N1539" s="14"/>
      <c r="O1539" s="14"/>
      <c r="P1539" s="14"/>
      <c r="S1539" s="16"/>
      <c r="T1539" s="16"/>
    </row>
    <row r="1540" spans="8:20">
      <c r="H1540" s="14"/>
      <c r="K1540" s="14"/>
      <c r="M1540" s="14"/>
      <c r="N1540" s="14"/>
      <c r="O1540" s="14"/>
      <c r="P1540" s="14"/>
      <c r="S1540" s="16"/>
      <c r="T1540" s="16"/>
    </row>
    <row r="1541" spans="8:20">
      <c r="H1541" s="14"/>
      <c r="K1541" s="14"/>
      <c r="M1541" s="14"/>
      <c r="N1541" s="14"/>
      <c r="O1541" s="14"/>
      <c r="P1541" s="14"/>
      <c r="S1541" s="16"/>
      <c r="T1541" s="16"/>
    </row>
    <row r="1542" spans="8:20">
      <c r="H1542" s="14"/>
      <c r="K1542" s="14"/>
      <c r="M1542" s="14"/>
      <c r="N1542" s="14"/>
      <c r="O1542" s="14"/>
      <c r="P1542" s="14"/>
      <c r="S1542" s="16"/>
      <c r="T1542" s="16"/>
    </row>
    <row r="1543" spans="8:20">
      <c r="H1543" s="14"/>
      <c r="K1543" s="14"/>
      <c r="M1543" s="14"/>
      <c r="N1543" s="14"/>
      <c r="O1543" s="14"/>
      <c r="P1543" s="14"/>
      <c r="S1543" s="16"/>
      <c r="T1543" s="16"/>
    </row>
    <row r="1544" spans="8:20">
      <c r="H1544" s="14"/>
      <c r="K1544" s="14"/>
      <c r="M1544" s="14"/>
      <c r="N1544" s="14"/>
      <c r="O1544" s="14"/>
      <c r="P1544" s="14"/>
      <c r="S1544" s="16"/>
      <c r="T1544" s="16"/>
    </row>
    <row r="1545" spans="8:20">
      <c r="H1545" s="14"/>
      <c r="K1545" s="14"/>
      <c r="M1545" s="14"/>
      <c r="N1545" s="14"/>
      <c r="O1545" s="14"/>
      <c r="P1545" s="14"/>
      <c r="S1545" s="16"/>
      <c r="T1545" s="16"/>
    </row>
    <row r="1546" spans="8:20">
      <c r="H1546" s="14"/>
      <c r="K1546" s="14"/>
      <c r="M1546" s="14"/>
      <c r="N1546" s="14"/>
      <c r="O1546" s="14"/>
      <c r="P1546" s="14"/>
      <c r="S1546" s="16"/>
      <c r="T1546" s="16"/>
    </row>
    <row r="1547" spans="8:20">
      <c r="H1547" s="14"/>
      <c r="K1547" s="14"/>
      <c r="M1547" s="14"/>
      <c r="N1547" s="14"/>
      <c r="O1547" s="14"/>
      <c r="P1547" s="14"/>
      <c r="S1547" s="16"/>
      <c r="T1547" s="16"/>
    </row>
    <row r="1548" spans="8:20">
      <c r="H1548" s="14"/>
      <c r="K1548" s="14"/>
      <c r="M1548" s="14"/>
      <c r="N1548" s="14"/>
      <c r="O1548" s="14"/>
      <c r="P1548" s="14"/>
      <c r="S1548" s="16"/>
      <c r="T1548" s="16"/>
    </row>
    <row r="1549" spans="8:20">
      <c r="H1549" s="14"/>
      <c r="K1549" s="14"/>
      <c r="M1549" s="14"/>
      <c r="N1549" s="14"/>
      <c r="O1549" s="14"/>
      <c r="P1549" s="14"/>
      <c r="S1549" s="16"/>
      <c r="T1549" s="16"/>
    </row>
    <row r="1550" spans="8:20">
      <c r="H1550" s="14"/>
      <c r="K1550" s="14"/>
      <c r="M1550" s="14"/>
      <c r="N1550" s="14"/>
      <c r="O1550" s="14"/>
      <c r="P1550" s="14"/>
      <c r="S1550" s="16"/>
      <c r="T1550" s="16"/>
    </row>
    <row r="1551" spans="8:20">
      <c r="H1551" s="14"/>
      <c r="K1551" s="14"/>
      <c r="M1551" s="14"/>
      <c r="N1551" s="14"/>
      <c r="O1551" s="14"/>
      <c r="P1551" s="14"/>
      <c r="S1551" s="16"/>
      <c r="T1551" s="16"/>
    </row>
    <row r="1552" spans="8:20">
      <c r="H1552" s="14"/>
      <c r="K1552" s="14"/>
      <c r="M1552" s="14"/>
      <c r="N1552" s="14"/>
      <c r="O1552" s="14"/>
      <c r="P1552" s="14"/>
      <c r="S1552" s="16"/>
      <c r="T1552" s="16"/>
    </row>
    <row r="1553" spans="8:20">
      <c r="H1553" s="14"/>
      <c r="K1553" s="14"/>
      <c r="M1553" s="14"/>
      <c r="N1553" s="14"/>
      <c r="O1553" s="14"/>
      <c r="P1553" s="14"/>
      <c r="S1553" s="16"/>
      <c r="T1553" s="16"/>
    </row>
    <row r="1554" spans="8:20">
      <c r="H1554" s="14"/>
      <c r="K1554" s="14"/>
      <c r="M1554" s="14"/>
      <c r="N1554" s="14"/>
      <c r="O1554" s="14"/>
      <c r="P1554" s="14"/>
      <c r="S1554" s="16"/>
      <c r="T1554" s="16"/>
    </row>
    <row r="1555" spans="8:20">
      <c r="H1555" s="14"/>
      <c r="K1555" s="14"/>
      <c r="M1555" s="14"/>
      <c r="N1555" s="14"/>
      <c r="O1555" s="14"/>
      <c r="P1555" s="14"/>
      <c r="S1555" s="16"/>
      <c r="T1555" s="16"/>
    </row>
    <row r="1556" spans="8:20">
      <c r="H1556" s="14"/>
      <c r="K1556" s="14"/>
      <c r="M1556" s="14"/>
      <c r="N1556" s="14"/>
      <c r="O1556" s="14"/>
      <c r="P1556" s="14"/>
      <c r="S1556" s="16"/>
      <c r="T1556" s="16"/>
    </row>
    <row r="1557" spans="8:20">
      <c r="H1557" s="14"/>
      <c r="K1557" s="14"/>
      <c r="M1557" s="14"/>
      <c r="N1557" s="14"/>
      <c r="O1557" s="14"/>
      <c r="P1557" s="14"/>
      <c r="S1557" s="16"/>
      <c r="T1557" s="16"/>
    </row>
    <row r="1558" spans="8:20">
      <c r="H1558" s="14"/>
      <c r="K1558" s="14"/>
      <c r="M1558" s="14"/>
      <c r="N1558" s="14"/>
      <c r="O1558" s="14"/>
      <c r="P1558" s="14"/>
      <c r="S1558" s="16"/>
      <c r="T1558" s="16"/>
    </row>
    <row r="1559" spans="8:20">
      <c r="H1559" s="14"/>
      <c r="K1559" s="14"/>
      <c r="M1559" s="14"/>
      <c r="N1559" s="14"/>
      <c r="O1559" s="14"/>
      <c r="P1559" s="14"/>
      <c r="S1559" s="16"/>
      <c r="T1559" s="16"/>
    </row>
    <row r="1560" spans="8:20">
      <c r="H1560" s="14"/>
      <c r="K1560" s="14"/>
      <c r="M1560" s="14"/>
      <c r="N1560" s="14"/>
      <c r="O1560" s="14"/>
      <c r="P1560" s="14"/>
      <c r="S1560" s="16"/>
      <c r="T1560" s="16"/>
    </row>
    <row r="1561" spans="8:20">
      <c r="H1561" s="14"/>
      <c r="K1561" s="14"/>
      <c r="M1561" s="14"/>
      <c r="N1561" s="14"/>
      <c r="O1561" s="14"/>
      <c r="P1561" s="14"/>
      <c r="S1561" s="16"/>
      <c r="T1561" s="16"/>
    </row>
    <row r="1562" spans="8:20">
      <c r="H1562" s="14"/>
      <c r="K1562" s="14"/>
      <c r="M1562" s="14"/>
      <c r="N1562" s="14"/>
      <c r="O1562" s="14"/>
      <c r="P1562" s="14"/>
      <c r="S1562" s="16"/>
      <c r="T1562" s="16"/>
    </row>
    <row r="1563" spans="8:20">
      <c r="H1563" s="14"/>
      <c r="K1563" s="14"/>
      <c r="M1563" s="14"/>
      <c r="N1563" s="14"/>
      <c r="O1563" s="14"/>
      <c r="P1563" s="14"/>
      <c r="S1563" s="16"/>
      <c r="T1563" s="16"/>
    </row>
    <row r="1564" spans="8:20">
      <c r="H1564" s="14"/>
      <c r="K1564" s="14"/>
      <c r="M1564" s="14"/>
      <c r="N1564" s="14"/>
      <c r="O1564" s="14"/>
      <c r="P1564" s="14"/>
      <c r="S1564" s="16"/>
      <c r="T1564" s="16"/>
    </row>
    <row r="1565" spans="8:20">
      <c r="H1565" s="14"/>
      <c r="K1565" s="14"/>
      <c r="M1565" s="14"/>
      <c r="N1565" s="14"/>
      <c r="O1565" s="14"/>
      <c r="P1565" s="14"/>
      <c r="S1565" s="16"/>
      <c r="T1565" s="16"/>
    </row>
    <row r="1566" spans="8:20">
      <c r="H1566" s="14"/>
      <c r="K1566" s="14"/>
      <c r="M1566" s="14"/>
      <c r="N1566" s="14"/>
      <c r="O1566" s="14"/>
      <c r="P1566" s="14"/>
      <c r="S1566" s="16"/>
      <c r="T1566" s="16"/>
    </row>
    <row r="1567" spans="8:20">
      <c r="H1567" s="14"/>
      <c r="K1567" s="14"/>
      <c r="M1567" s="14"/>
      <c r="N1567" s="14"/>
      <c r="O1567" s="14"/>
      <c r="P1567" s="14"/>
      <c r="S1567" s="16"/>
      <c r="T1567" s="16"/>
    </row>
    <row r="1568" spans="8:20">
      <c r="H1568" s="14"/>
      <c r="K1568" s="14"/>
      <c r="M1568" s="14"/>
      <c r="N1568" s="14"/>
      <c r="O1568" s="14"/>
      <c r="P1568" s="14"/>
      <c r="S1568" s="16"/>
      <c r="T1568" s="16"/>
    </row>
    <row r="1569" spans="8:20">
      <c r="H1569" s="14"/>
      <c r="K1569" s="14"/>
      <c r="M1569" s="14"/>
      <c r="N1569" s="14"/>
      <c r="O1569" s="14"/>
      <c r="P1569" s="14"/>
      <c r="S1569" s="16"/>
      <c r="T1569" s="16"/>
    </row>
    <row r="1570" spans="8:20">
      <c r="H1570" s="14"/>
      <c r="K1570" s="14"/>
      <c r="M1570" s="14"/>
      <c r="N1570" s="14"/>
      <c r="O1570" s="14"/>
      <c r="P1570" s="14"/>
      <c r="S1570" s="16"/>
      <c r="T1570" s="16"/>
    </row>
    <row r="1571" spans="8:20">
      <c r="H1571" s="14"/>
      <c r="K1571" s="14"/>
      <c r="M1571" s="14"/>
      <c r="N1571" s="14"/>
      <c r="O1571" s="14"/>
      <c r="P1571" s="14"/>
      <c r="S1571" s="16"/>
      <c r="T1571" s="16"/>
    </row>
    <row r="1572" spans="8:20">
      <c r="H1572" s="14"/>
      <c r="K1572" s="14"/>
      <c r="M1572" s="14"/>
      <c r="N1572" s="14"/>
      <c r="O1572" s="14"/>
      <c r="P1572" s="14"/>
      <c r="S1572" s="16"/>
      <c r="T1572" s="16"/>
    </row>
    <row r="1573" spans="8:20">
      <c r="H1573" s="14"/>
      <c r="K1573" s="14"/>
      <c r="M1573" s="14"/>
      <c r="N1573" s="14"/>
      <c r="O1573" s="14"/>
      <c r="P1573" s="14"/>
      <c r="S1573" s="16"/>
      <c r="T1573" s="16"/>
    </row>
    <row r="1574" spans="8:20">
      <c r="H1574" s="14"/>
      <c r="K1574" s="14"/>
      <c r="M1574" s="14"/>
      <c r="N1574" s="14"/>
      <c r="O1574" s="14"/>
      <c r="P1574" s="14"/>
      <c r="S1574" s="16"/>
      <c r="T1574" s="16"/>
    </row>
    <row r="1575" spans="8:20">
      <c r="H1575" s="14"/>
      <c r="K1575" s="14"/>
      <c r="M1575" s="14"/>
      <c r="N1575" s="14"/>
      <c r="O1575" s="14"/>
      <c r="P1575" s="14"/>
      <c r="S1575" s="16"/>
      <c r="T1575" s="16"/>
    </row>
    <row r="1576" spans="8:20">
      <c r="H1576" s="14"/>
      <c r="K1576" s="14"/>
      <c r="M1576" s="14"/>
      <c r="N1576" s="14"/>
      <c r="O1576" s="14"/>
      <c r="P1576" s="14"/>
      <c r="S1576" s="16"/>
      <c r="T1576" s="16"/>
    </row>
    <row r="1577" spans="8:20">
      <c r="H1577" s="14"/>
      <c r="K1577" s="14"/>
      <c r="M1577" s="14"/>
      <c r="N1577" s="14"/>
      <c r="O1577" s="14"/>
      <c r="P1577" s="14"/>
      <c r="S1577" s="16"/>
      <c r="T1577" s="16"/>
    </row>
    <row r="1578" spans="8:20">
      <c r="H1578" s="14"/>
      <c r="K1578" s="14"/>
      <c r="M1578" s="14"/>
      <c r="N1578" s="14"/>
      <c r="O1578" s="14"/>
      <c r="P1578" s="14"/>
      <c r="S1578" s="16"/>
      <c r="T1578" s="16"/>
    </row>
    <row r="1579" spans="8:20">
      <c r="H1579" s="14"/>
      <c r="K1579" s="14"/>
      <c r="M1579" s="14"/>
      <c r="N1579" s="14"/>
      <c r="O1579" s="14"/>
      <c r="P1579" s="14"/>
      <c r="S1579" s="16"/>
      <c r="T1579" s="16"/>
    </row>
    <row r="1580" spans="8:20">
      <c r="H1580" s="14"/>
      <c r="K1580" s="14"/>
      <c r="M1580" s="14"/>
      <c r="N1580" s="14"/>
      <c r="O1580" s="14"/>
      <c r="P1580" s="14"/>
      <c r="S1580" s="16"/>
      <c r="T1580" s="16"/>
    </row>
    <row r="1581" spans="8:20">
      <c r="H1581" s="14"/>
      <c r="K1581" s="14"/>
      <c r="M1581" s="14"/>
      <c r="N1581" s="14"/>
      <c r="O1581" s="14"/>
      <c r="P1581" s="14"/>
      <c r="S1581" s="16"/>
      <c r="T1581" s="16"/>
    </row>
    <row r="1582" spans="8:20">
      <c r="H1582" s="14"/>
      <c r="K1582" s="14"/>
      <c r="M1582" s="14"/>
      <c r="N1582" s="14"/>
      <c r="O1582" s="14"/>
      <c r="P1582" s="14"/>
      <c r="S1582" s="16"/>
      <c r="T1582" s="16"/>
    </row>
    <row r="1583" spans="8:20">
      <c r="H1583" s="14"/>
      <c r="K1583" s="14"/>
      <c r="M1583" s="14"/>
      <c r="N1583" s="14"/>
      <c r="O1583" s="14"/>
      <c r="P1583" s="14"/>
      <c r="S1583" s="16"/>
      <c r="T1583" s="16"/>
    </row>
    <row r="1584" spans="8:20">
      <c r="H1584" s="14"/>
      <c r="K1584" s="14"/>
      <c r="M1584" s="14"/>
      <c r="N1584" s="14"/>
      <c r="O1584" s="14"/>
      <c r="P1584" s="14"/>
      <c r="S1584" s="16"/>
      <c r="T1584" s="16"/>
    </row>
    <row r="1585" spans="8:20">
      <c r="H1585" s="14"/>
      <c r="K1585" s="14"/>
      <c r="M1585" s="14"/>
      <c r="N1585" s="14"/>
      <c r="O1585" s="14"/>
      <c r="P1585" s="14"/>
      <c r="S1585" s="16"/>
      <c r="T1585" s="16"/>
    </row>
    <row r="1586" spans="8:20">
      <c r="H1586" s="14"/>
      <c r="K1586" s="14"/>
      <c r="M1586" s="14"/>
      <c r="N1586" s="14"/>
      <c r="O1586" s="14"/>
      <c r="P1586" s="14"/>
      <c r="S1586" s="16"/>
      <c r="T1586" s="16"/>
    </row>
    <row r="1587" spans="8:20">
      <c r="H1587" s="14"/>
      <c r="K1587" s="14"/>
      <c r="M1587" s="14"/>
      <c r="N1587" s="14"/>
      <c r="O1587" s="14"/>
      <c r="P1587" s="14"/>
      <c r="S1587" s="16"/>
      <c r="T1587" s="16"/>
    </row>
    <row r="1588" spans="8:20">
      <c r="H1588" s="14"/>
      <c r="K1588" s="14"/>
      <c r="M1588" s="14"/>
      <c r="N1588" s="14"/>
      <c r="O1588" s="14"/>
      <c r="P1588" s="14"/>
      <c r="S1588" s="16"/>
      <c r="T1588" s="16"/>
    </row>
    <row r="1589" spans="8:20">
      <c r="H1589" s="14"/>
      <c r="K1589" s="14"/>
      <c r="M1589" s="14"/>
      <c r="N1589" s="14"/>
      <c r="O1589" s="14"/>
      <c r="P1589" s="14"/>
      <c r="S1589" s="16"/>
      <c r="T1589" s="16"/>
    </row>
    <row r="1590" spans="8:20">
      <c r="H1590" s="14"/>
      <c r="K1590" s="14"/>
      <c r="M1590" s="14"/>
      <c r="N1590" s="14"/>
      <c r="O1590" s="14"/>
      <c r="P1590" s="14"/>
      <c r="S1590" s="16"/>
      <c r="T1590" s="16"/>
    </row>
    <row r="1591" spans="8:20">
      <c r="H1591" s="14"/>
      <c r="K1591" s="14"/>
      <c r="M1591" s="14"/>
      <c r="N1591" s="14"/>
      <c r="O1591" s="14"/>
      <c r="P1591" s="14"/>
      <c r="S1591" s="16"/>
      <c r="T1591" s="16"/>
    </row>
    <row r="1592" spans="8:20">
      <c r="H1592" s="14"/>
      <c r="K1592" s="14"/>
      <c r="M1592" s="14"/>
      <c r="N1592" s="14"/>
      <c r="O1592" s="14"/>
      <c r="P1592" s="14"/>
      <c r="S1592" s="16"/>
      <c r="T1592" s="16"/>
    </row>
    <row r="1593" spans="8:20">
      <c r="H1593" s="14"/>
      <c r="K1593" s="14"/>
      <c r="M1593" s="14"/>
      <c r="N1593" s="14"/>
      <c r="O1593" s="14"/>
      <c r="P1593" s="14"/>
      <c r="S1593" s="16"/>
      <c r="T1593" s="16"/>
    </row>
    <row r="1594" spans="8:20">
      <c r="H1594" s="14"/>
      <c r="K1594" s="14"/>
      <c r="M1594" s="14"/>
      <c r="N1594" s="14"/>
      <c r="O1594" s="14"/>
      <c r="P1594" s="14"/>
      <c r="S1594" s="16"/>
      <c r="T1594" s="16"/>
    </row>
    <row r="1595" spans="8:20">
      <c r="H1595" s="14"/>
      <c r="K1595" s="14"/>
      <c r="M1595" s="14"/>
      <c r="N1595" s="14"/>
      <c r="O1595" s="14"/>
      <c r="P1595" s="14"/>
      <c r="S1595" s="16"/>
      <c r="T1595" s="16"/>
    </row>
    <row r="1596" spans="8:20">
      <c r="H1596" s="14"/>
      <c r="K1596" s="14"/>
      <c r="M1596" s="14"/>
      <c r="N1596" s="14"/>
      <c r="O1596" s="14"/>
      <c r="P1596" s="14"/>
      <c r="S1596" s="16"/>
      <c r="T1596" s="16"/>
    </row>
    <row r="1597" spans="8:20">
      <c r="H1597" s="14"/>
      <c r="K1597" s="14"/>
      <c r="M1597" s="14"/>
      <c r="N1597" s="14"/>
      <c r="O1597" s="14"/>
      <c r="P1597" s="14"/>
      <c r="S1597" s="16"/>
      <c r="T1597" s="16"/>
    </row>
    <row r="1598" spans="8:20">
      <c r="H1598" s="14"/>
      <c r="K1598" s="14"/>
      <c r="M1598" s="14"/>
      <c r="N1598" s="14"/>
      <c r="O1598" s="14"/>
      <c r="P1598" s="14"/>
      <c r="S1598" s="16"/>
      <c r="T1598" s="16"/>
    </row>
    <row r="1599" spans="8:20">
      <c r="H1599" s="14"/>
      <c r="K1599" s="14"/>
      <c r="M1599" s="14"/>
      <c r="N1599" s="14"/>
      <c r="O1599" s="14"/>
      <c r="P1599" s="14"/>
      <c r="S1599" s="16"/>
      <c r="T1599" s="16"/>
    </row>
    <row r="1600" spans="8:20">
      <c r="H1600" s="14"/>
      <c r="K1600" s="14"/>
      <c r="M1600" s="14"/>
      <c r="N1600" s="14"/>
      <c r="O1600" s="14"/>
      <c r="P1600" s="14"/>
      <c r="S1600" s="16"/>
      <c r="T1600" s="16"/>
    </row>
    <row r="1601" spans="8:20">
      <c r="H1601" s="14"/>
      <c r="K1601" s="14"/>
      <c r="M1601" s="14"/>
      <c r="N1601" s="14"/>
      <c r="O1601" s="14"/>
      <c r="P1601" s="14"/>
      <c r="S1601" s="16"/>
      <c r="T1601" s="16"/>
    </row>
    <row r="1602" spans="8:20">
      <c r="H1602" s="14"/>
      <c r="K1602" s="14"/>
      <c r="M1602" s="14"/>
      <c r="N1602" s="14"/>
      <c r="O1602" s="14"/>
      <c r="P1602" s="14"/>
      <c r="S1602" s="16"/>
      <c r="T1602" s="16"/>
    </row>
    <row r="1603" spans="8:20">
      <c r="H1603" s="14"/>
      <c r="K1603" s="14"/>
      <c r="M1603" s="14"/>
      <c r="N1603" s="14"/>
      <c r="O1603" s="14"/>
      <c r="P1603" s="14"/>
      <c r="S1603" s="16"/>
      <c r="T1603" s="16"/>
    </row>
    <row r="1604" spans="8:20">
      <c r="H1604" s="14"/>
      <c r="K1604" s="14"/>
      <c r="M1604" s="14"/>
      <c r="N1604" s="14"/>
      <c r="O1604" s="14"/>
      <c r="P1604" s="14"/>
      <c r="S1604" s="16"/>
      <c r="T1604" s="16"/>
    </row>
    <row r="1605" spans="8:20">
      <c r="H1605" s="14"/>
      <c r="K1605" s="14"/>
      <c r="M1605" s="14"/>
      <c r="N1605" s="14"/>
      <c r="O1605" s="14"/>
      <c r="P1605" s="14"/>
      <c r="S1605" s="16"/>
      <c r="T1605" s="16"/>
    </row>
    <row r="1606" spans="8:20">
      <c r="H1606" s="14"/>
      <c r="K1606" s="14"/>
      <c r="M1606" s="14"/>
      <c r="N1606" s="14"/>
      <c r="O1606" s="14"/>
      <c r="P1606" s="14"/>
      <c r="S1606" s="16"/>
      <c r="T1606" s="16"/>
    </row>
    <row r="1607" spans="8:20">
      <c r="H1607" s="14"/>
      <c r="K1607" s="14"/>
      <c r="M1607" s="14"/>
      <c r="N1607" s="14"/>
      <c r="O1607" s="14"/>
      <c r="P1607" s="14"/>
      <c r="S1607" s="16"/>
      <c r="T1607" s="16"/>
    </row>
    <row r="1608" spans="8:20">
      <c r="H1608" s="14"/>
      <c r="K1608" s="14"/>
      <c r="M1608" s="14"/>
      <c r="N1608" s="14"/>
      <c r="O1608" s="14"/>
      <c r="P1608" s="14"/>
      <c r="S1608" s="16"/>
      <c r="T1608" s="16"/>
    </row>
    <row r="1609" spans="8:20">
      <c r="H1609" s="14"/>
      <c r="K1609" s="14"/>
      <c r="M1609" s="14"/>
      <c r="N1609" s="14"/>
      <c r="O1609" s="14"/>
      <c r="P1609" s="14"/>
      <c r="S1609" s="16"/>
      <c r="T1609" s="16"/>
    </row>
    <row r="1610" spans="8:20">
      <c r="H1610" s="14"/>
      <c r="K1610" s="14"/>
      <c r="M1610" s="14"/>
      <c r="N1610" s="14"/>
      <c r="O1610" s="14"/>
      <c r="P1610" s="14"/>
      <c r="S1610" s="16"/>
      <c r="T1610" s="16"/>
    </row>
    <row r="1611" spans="8:20">
      <c r="H1611" s="14"/>
      <c r="K1611" s="14"/>
      <c r="M1611" s="14"/>
      <c r="N1611" s="14"/>
      <c r="O1611" s="14"/>
      <c r="P1611" s="14"/>
      <c r="S1611" s="16"/>
      <c r="T1611" s="16"/>
    </row>
    <row r="1612" spans="8:20">
      <c r="H1612" s="14"/>
      <c r="K1612" s="14"/>
      <c r="M1612" s="14"/>
      <c r="N1612" s="14"/>
      <c r="O1612" s="14"/>
      <c r="P1612" s="14"/>
      <c r="S1612" s="16"/>
      <c r="T1612" s="16"/>
    </row>
    <row r="1613" spans="8:20">
      <c r="H1613" s="14"/>
      <c r="K1613" s="14"/>
      <c r="M1613" s="14"/>
      <c r="N1613" s="14"/>
      <c r="O1613" s="14"/>
      <c r="P1613" s="14"/>
      <c r="S1613" s="16"/>
      <c r="T1613" s="16"/>
    </row>
    <row r="1614" spans="8:20">
      <c r="H1614" s="14"/>
      <c r="K1614" s="14"/>
      <c r="M1614" s="14"/>
      <c r="N1614" s="14"/>
      <c r="O1614" s="14"/>
      <c r="P1614" s="14"/>
      <c r="S1614" s="16"/>
      <c r="T1614" s="16"/>
    </row>
    <row r="1615" spans="8:20">
      <c r="H1615" s="14"/>
      <c r="K1615" s="14"/>
      <c r="M1615" s="14"/>
      <c r="N1615" s="14"/>
      <c r="O1615" s="14"/>
      <c r="P1615" s="14"/>
      <c r="S1615" s="16"/>
      <c r="T1615" s="16"/>
    </row>
    <row r="1616" spans="8:20">
      <c r="H1616" s="14"/>
      <c r="K1616" s="14"/>
      <c r="M1616" s="14"/>
      <c r="N1616" s="14"/>
      <c r="O1616" s="14"/>
      <c r="P1616" s="14"/>
      <c r="S1616" s="16"/>
      <c r="T1616" s="16"/>
    </row>
    <row r="1617" spans="8:20">
      <c r="H1617" s="14"/>
      <c r="K1617" s="14"/>
      <c r="M1617" s="14"/>
      <c r="N1617" s="14"/>
      <c r="O1617" s="14"/>
      <c r="P1617" s="14"/>
      <c r="S1617" s="16"/>
      <c r="T1617" s="16"/>
    </row>
    <row r="1618" spans="8:20">
      <c r="H1618" s="14"/>
      <c r="K1618" s="14"/>
      <c r="M1618" s="14"/>
      <c r="N1618" s="14"/>
      <c r="O1618" s="14"/>
      <c r="P1618" s="14"/>
      <c r="S1618" s="16"/>
      <c r="T1618" s="16"/>
    </row>
    <row r="1619" spans="8:20">
      <c r="H1619" s="14"/>
      <c r="K1619" s="14"/>
      <c r="M1619" s="14"/>
      <c r="N1619" s="14"/>
      <c r="O1619" s="14"/>
      <c r="P1619" s="14"/>
      <c r="S1619" s="16"/>
      <c r="T1619" s="16"/>
    </row>
    <row r="1620" spans="8:20">
      <c r="H1620" s="14"/>
      <c r="K1620" s="14"/>
      <c r="M1620" s="14"/>
      <c r="N1620" s="14"/>
      <c r="O1620" s="14"/>
      <c r="P1620" s="14"/>
      <c r="S1620" s="16"/>
      <c r="T1620" s="16"/>
    </row>
    <row r="1621" spans="8:20">
      <c r="H1621" s="14"/>
      <c r="K1621" s="14"/>
      <c r="M1621" s="14"/>
      <c r="N1621" s="14"/>
      <c r="O1621" s="14"/>
      <c r="P1621" s="14"/>
      <c r="S1621" s="16"/>
      <c r="T1621" s="16"/>
    </row>
    <row r="1622" spans="8:20">
      <c r="H1622" s="14"/>
      <c r="K1622" s="14"/>
      <c r="M1622" s="14"/>
      <c r="N1622" s="14"/>
      <c r="O1622" s="14"/>
      <c r="P1622" s="14"/>
      <c r="S1622" s="16"/>
      <c r="T1622" s="16"/>
    </row>
    <row r="1623" spans="8:20">
      <c r="H1623" s="14"/>
      <c r="K1623" s="14"/>
      <c r="M1623" s="14"/>
      <c r="N1623" s="14"/>
      <c r="O1623" s="14"/>
      <c r="P1623" s="14"/>
      <c r="S1623" s="16"/>
      <c r="T1623" s="16"/>
    </row>
    <row r="1624" spans="8:20">
      <c r="H1624" s="14"/>
      <c r="K1624" s="14"/>
      <c r="M1624" s="14"/>
      <c r="N1624" s="14"/>
      <c r="O1624" s="14"/>
      <c r="P1624" s="14"/>
      <c r="S1624" s="16"/>
      <c r="T1624" s="16"/>
    </row>
    <row r="1625" spans="8:20">
      <c r="H1625" s="14"/>
      <c r="K1625" s="14"/>
      <c r="M1625" s="14"/>
      <c r="N1625" s="14"/>
      <c r="O1625" s="14"/>
      <c r="P1625" s="14"/>
      <c r="S1625" s="16"/>
      <c r="T1625" s="16"/>
    </row>
    <row r="1626" spans="8:20">
      <c r="H1626" s="14"/>
      <c r="K1626" s="14"/>
      <c r="M1626" s="14"/>
      <c r="N1626" s="14"/>
      <c r="O1626" s="14"/>
      <c r="P1626" s="14"/>
      <c r="S1626" s="16"/>
      <c r="T1626" s="16"/>
    </row>
    <row r="1627" spans="8:20">
      <c r="H1627" s="14"/>
      <c r="K1627" s="14"/>
      <c r="M1627" s="14"/>
      <c r="N1627" s="14"/>
      <c r="O1627" s="14"/>
      <c r="P1627" s="14"/>
      <c r="S1627" s="16"/>
      <c r="T1627" s="16"/>
    </row>
    <row r="1628" spans="8:20">
      <c r="H1628" s="14"/>
      <c r="K1628" s="14"/>
      <c r="M1628" s="14"/>
      <c r="N1628" s="14"/>
      <c r="O1628" s="14"/>
      <c r="P1628" s="14"/>
      <c r="S1628" s="16"/>
      <c r="T1628" s="16"/>
    </row>
    <row r="1629" spans="8:20">
      <c r="H1629" s="14"/>
      <c r="K1629" s="14"/>
      <c r="M1629" s="14"/>
      <c r="N1629" s="14"/>
      <c r="O1629" s="14"/>
      <c r="P1629" s="14"/>
      <c r="S1629" s="16"/>
      <c r="T1629" s="16"/>
    </row>
    <row r="1630" spans="8:20">
      <c r="H1630" s="14"/>
      <c r="K1630" s="14"/>
      <c r="M1630" s="14"/>
      <c r="N1630" s="14"/>
      <c r="O1630" s="14"/>
      <c r="P1630" s="14"/>
      <c r="S1630" s="16"/>
      <c r="T1630" s="16"/>
    </row>
    <row r="1631" spans="8:20">
      <c r="H1631" s="14"/>
      <c r="K1631" s="14"/>
      <c r="M1631" s="14"/>
      <c r="N1631" s="14"/>
      <c r="O1631" s="14"/>
      <c r="P1631" s="14"/>
      <c r="S1631" s="16"/>
      <c r="T1631" s="16"/>
    </row>
    <row r="1632" spans="8:20">
      <c r="H1632" s="14"/>
      <c r="K1632" s="14"/>
      <c r="M1632" s="14"/>
      <c r="N1632" s="14"/>
      <c r="O1632" s="14"/>
      <c r="P1632" s="14"/>
      <c r="S1632" s="16"/>
      <c r="T1632" s="16"/>
    </row>
    <row r="1633" spans="8:20">
      <c r="H1633" s="14"/>
      <c r="K1633" s="14"/>
      <c r="M1633" s="14"/>
      <c r="N1633" s="14"/>
      <c r="O1633" s="14"/>
      <c r="P1633" s="14"/>
      <c r="S1633" s="16"/>
      <c r="T1633" s="16"/>
    </row>
    <row r="1634" spans="8:20">
      <c r="H1634" s="14"/>
      <c r="K1634" s="14"/>
      <c r="M1634" s="14"/>
      <c r="N1634" s="14"/>
      <c r="O1634" s="14"/>
      <c r="P1634" s="14"/>
      <c r="S1634" s="16"/>
      <c r="T1634" s="16"/>
    </row>
    <row r="1635" spans="8:20">
      <c r="H1635" s="14"/>
      <c r="K1635" s="14"/>
      <c r="M1635" s="14"/>
      <c r="N1635" s="14"/>
      <c r="O1635" s="14"/>
      <c r="P1635" s="14"/>
      <c r="S1635" s="16"/>
      <c r="T1635" s="16"/>
    </row>
    <row r="1636" spans="8:20">
      <c r="H1636" s="14"/>
      <c r="K1636" s="14"/>
      <c r="M1636" s="14"/>
      <c r="N1636" s="14"/>
      <c r="O1636" s="14"/>
      <c r="P1636" s="14"/>
      <c r="S1636" s="16"/>
      <c r="T1636" s="16"/>
    </row>
    <row r="1637" spans="8:20">
      <c r="H1637" s="14"/>
      <c r="K1637" s="14"/>
      <c r="M1637" s="14"/>
      <c r="N1637" s="14"/>
      <c r="O1637" s="14"/>
      <c r="P1637" s="14"/>
      <c r="S1637" s="16"/>
      <c r="T1637" s="16"/>
    </row>
    <row r="1638" spans="8:20">
      <c r="H1638" s="14"/>
      <c r="K1638" s="14"/>
      <c r="M1638" s="14"/>
      <c r="N1638" s="14"/>
      <c r="O1638" s="14"/>
      <c r="P1638" s="14"/>
      <c r="S1638" s="16"/>
      <c r="T1638" s="16"/>
    </row>
    <row r="1639" spans="8:20">
      <c r="H1639" s="14"/>
      <c r="K1639" s="14"/>
      <c r="M1639" s="14"/>
      <c r="N1639" s="14"/>
      <c r="O1639" s="14"/>
      <c r="P1639" s="14"/>
      <c r="S1639" s="16"/>
      <c r="T1639" s="16"/>
    </row>
    <row r="1640" spans="8:20">
      <c r="H1640" s="14"/>
      <c r="K1640" s="14"/>
      <c r="M1640" s="14"/>
      <c r="N1640" s="14"/>
      <c r="O1640" s="14"/>
      <c r="P1640" s="14"/>
      <c r="S1640" s="16"/>
      <c r="T1640" s="16"/>
    </row>
    <row r="1641" spans="8:20">
      <c r="H1641" s="14"/>
      <c r="K1641" s="14"/>
      <c r="M1641" s="14"/>
      <c r="N1641" s="14"/>
      <c r="O1641" s="14"/>
      <c r="P1641" s="14"/>
      <c r="S1641" s="16"/>
      <c r="T1641" s="16"/>
    </row>
    <row r="1642" spans="8:20">
      <c r="H1642" s="14"/>
      <c r="K1642" s="14"/>
      <c r="M1642" s="14"/>
      <c r="N1642" s="14"/>
      <c r="O1642" s="14"/>
      <c r="P1642" s="14"/>
      <c r="S1642" s="16"/>
      <c r="T1642" s="16"/>
    </row>
    <row r="1643" spans="8:20">
      <c r="H1643" s="14"/>
      <c r="K1643" s="14"/>
      <c r="M1643" s="14"/>
      <c r="N1643" s="14"/>
      <c r="O1643" s="14"/>
      <c r="P1643" s="14"/>
      <c r="S1643" s="16"/>
      <c r="T1643" s="16"/>
    </row>
    <row r="1644" spans="8:20">
      <c r="H1644" s="14"/>
      <c r="K1644" s="14"/>
      <c r="M1644" s="14"/>
      <c r="N1644" s="14"/>
      <c r="O1644" s="14"/>
      <c r="P1644" s="14"/>
      <c r="S1644" s="16"/>
      <c r="T1644" s="16"/>
    </row>
    <row r="1645" spans="8:20">
      <c r="H1645" s="14"/>
      <c r="K1645" s="14"/>
      <c r="M1645" s="14"/>
      <c r="N1645" s="14"/>
      <c r="O1645" s="14"/>
      <c r="P1645" s="14"/>
      <c r="S1645" s="16"/>
      <c r="T1645" s="16"/>
    </row>
    <row r="1646" spans="8:20">
      <c r="H1646" s="14"/>
      <c r="K1646" s="14"/>
      <c r="M1646" s="14"/>
      <c r="N1646" s="14"/>
      <c r="O1646" s="14"/>
      <c r="P1646" s="14"/>
      <c r="S1646" s="16"/>
      <c r="T1646" s="16"/>
    </row>
    <row r="1647" spans="8:20">
      <c r="H1647" s="14"/>
      <c r="K1647" s="14"/>
      <c r="M1647" s="14"/>
      <c r="N1647" s="14"/>
      <c r="O1647" s="14"/>
      <c r="P1647" s="14"/>
      <c r="S1647" s="16"/>
      <c r="T1647" s="16"/>
    </row>
    <row r="1648" spans="8:20">
      <c r="H1648" s="14"/>
      <c r="K1648" s="14"/>
      <c r="M1648" s="14"/>
      <c r="N1648" s="14"/>
      <c r="O1648" s="14"/>
      <c r="P1648" s="14"/>
      <c r="S1648" s="16"/>
      <c r="T1648" s="16"/>
    </row>
    <row r="1649" spans="8:20">
      <c r="H1649" s="14"/>
      <c r="K1649" s="14"/>
      <c r="M1649" s="14"/>
      <c r="N1649" s="14"/>
      <c r="O1649" s="14"/>
      <c r="P1649" s="14"/>
      <c r="S1649" s="16"/>
      <c r="T1649" s="16"/>
    </row>
    <row r="1650" spans="8:20">
      <c r="H1650" s="14"/>
      <c r="K1650" s="14"/>
      <c r="M1650" s="14"/>
      <c r="N1650" s="14"/>
      <c r="O1650" s="14"/>
      <c r="P1650" s="14"/>
      <c r="S1650" s="16"/>
      <c r="T1650" s="16"/>
    </row>
    <row r="1651" spans="8:20">
      <c r="H1651" s="14"/>
      <c r="K1651" s="14"/>
      <c r="M1651" s="14"/>
      <c r="N1651" s="14"/>
      <c r="O1651" s="14"/>
      <c r="P1651" s="14"/>
      <c r="S1651" s="16"/>
      <c r="T1651" s="16"/>
    </row>
    <row r="1652" spans="8:20">
      <c r="H1652" s="14"/>
      <c r="K1652" s="14"/>
      <c r="M1652" s="14"/>
      <c r="N1652" s="14"/>
      <c r="O1652" s="14"/>
      <c r="P1652" s="14"/>
      <c r="S1652" s="16"/>
      <c r="T1652" s="16"/>
    </row>
    <row r="1653" spans="8:20">
      <c r="H1653" s="14"/>
      <c r="K1653" s="14"/>
      <c r="M1653" s="14"/>
      <c r="N1653" s="14"/>
      <c r="O1653" s="14"/>
      <c r="P1653" s="14"/>
      <c r="S1653" s="16"/>
      <c r="T1653" s="16"/>
    </row>
    <row r="1654" spans="8:20">
      <c r="H1654" s="14"/>
      <c r="K1654" s="14"/>
      <c r="M1654" s="14"/>
      <c r="N1654" s="14"/>
      <c r="O1654" s="14"/>
      <c r="P1654" s="14"/>
      <c r="S1654" s="16"/>
      <c r="T1654" s="16"/>
    </row>
    <row r="1655" spans="8:20">
      <c r="H1655" s="14"/>
      <c r="K1655" s="14"/>
      <c r="M1655" s="14"/>
      <c r="N1655" s="14"/>
      <c r="O1655" s="14"/>
      <c r="P1655" s="14"/>
      <c r="S1655" s="16"/>
      <c r="T1655" s="16"/>
    </row>
    <row r="1656" spans="8:20">
      <c r="H1656" s="14"/>
      <c r="K1656" s="14"/>
      <c r="M1656" s="14"/>
      <c r="N1656" s="14"/>
      <c r="O1656" s="14"/>
      <c r="P1656" s="14"/>
      <c r="S1656" s="16"/>
      <c r="T1656" s="16"/>
    </row>
    <row r="1657" spans="8:20">
      <c r="H1657" s="14"/>
      <c r="K1657" s="14"/>
      <c r="M1657" s="14"/>
      <c r="N1657" s="14"/>
      <c r="O1657" s="14"/>
      <c r="P1657" s="14"/>
      <c r="S1657" s="16"/>
      <c r="T1657" s="16"/>
    </row>
    <row r="1658" spans="8:20">
      <c r="H1658" s="14"/>
      <c r="K1658" s="14"/>
      <c r="M1658" s="14"/>
      <c r="N1658" s="14"/>
      <c r="O1658" s="14"/>
      <c r="P1658" s="14"/>
      <c r="S1658" s="16"/>
      <c r="T1658" s="16"/>
    </row>
    <row r="1659" spans="8:20">
      <c r="H1659" s="14"/>
      <c r="K1659" s="14"/>
      <c r="M1659" s="14"/>
      <c r="N1659" s="14"/>
      <c r="O1659" s="14"/>
      <c r="P1659" s="14"/>
      <c r="S1659" s="16"/>
      <c r="T1659" s="16"/>
    </row>
    <row r="1660" spans="8:20">
      <c r="H1660" s="14"/>
      <c r="K1660" s="14"/>
      <c r="M1660" s="14"/>
      <c r="N1660" s="14"/>
      <c r="O1660" s="14"/>
      <c r="P1660" s="14"/>
      <c r="S1660" s="16"/>
      <c r="T1660" s="16"/>
    </row>
    <row r="1661" spans="8:20">
      <c r="H1661" s="14"/>
      <c r="K1661" s="14"/>
      <c r="M1661" s="14"/>
      <c r="N1661" s="14"/>
      <c r="O1661" s="14"/>
      <c r="P1661" s="14"/>
      <c r="S1661" s="16"/>
      <c r="T1661" s="16"/>
    </row>
    <row r="1662" spans="8:20">
      <c r="H1662" s="14"/>
      <c r="K1662" s="14"/>
      <c r="M1662" s="14"/>
      <c r="N1662" s="14"/>
      <c r="O1662" s="14"/>
      <c r="P1662" s="14"/>
      <c r="S1662" s="16"/>
      <c r="T1662" s="16"/>
    </row>
    <row r="1663" spans="8:20">
      <c r="H1663" s="14"/>
      <c r="K1663" s="14"/>
      <c r="M1663" s="14"/>
      <c r="N1663" s="14"/>
      <c r="O1663" s="14"/>
      <c r="P1663" s="14"/>
      <c r="S1663" s="16"/>
      <c r="T1663" s="16"/>
    </row>
    <row r="1664" spans="8:20">
      <c r="H1664" s="14"/>
      <c r="K1664" s="14"/>
      <c r="M1664" s="14"/>
      <c r="N1664" s="14"/>
      <c r="O1664" s="14"/>
      <c r="P1664" s="14"/>
      <c r="S1664" s="16"/>
      <c r="T1664" s="16"/>
    </row>
    <row r="1665" spans="8:20">
      <c r="H1665" s="14"/>
      <c r="K1665" s="14"/>
      <c r="M1665" s="14"/>
      <c r="N1665" s="14"/>
      <c r="O1665" s="14"/>
      <c r="P1665" s="14"/>
      <c r="S1665" s="16"/>
      <c r="T1665" s="16"/>
    </row>
    <row r="1666" spans="8:20">
      <c r="H1666" s="14"/>
      <c r="K1666" s="14"/>
      <c r="M1666" s="14"/>
      <c r="N1666" s="14"/>
      <c r="O1666" s="14"/>
      <c r="P1666" s="14"/>
      <c r="S1666" s="16"/>
      <c r="T1666" s="16"/>
    </row>
    <row r="1667" spans="8:20">
      <c r="H1667" s="14"/>
      <c r="K1667" s="14"/>
      <c r="M1667" s="14"/>
      <c r="N1667" s="14"/>
      <c r="O1667" s="14"/>
      <c r="P1667" s="14"/>
      <c r="S1667" s="16"/>
      <c r="T1667" s="16"/>
    </row>
    <row r="1668" spans="8:20">
      <c r="H1668" s="14"/>
      <c r="K1668" s="14"/>
      <c r="M1668" s="14"/>
      <c r="N1668" s="14"/>
      <c r="O1668" s="14"/>
      <c r="P1668" s="14"/>
      <c r="S1668" s="16"/>
      <c r="T1668" s="16"/>
    </row>
    <row r="1669" spans="8:20">
      <c r="H1669" s="14"/>
      <c r="K1669" s="14"/>
      <c r="M1669" s="14"/>
      <c r="N1669" s="14"/>
      <c r="O1669" s="14"/>
      <c r="P1669" s="14"/>
      <c r="S1669" s="16"/>
      <c r="T1669" s="16"/>
    </row>
    <row r="1670" spans="8:20">
      <c r="H1670" s="14"/>
      <c r="K1670" s="14"/>
      <c r="M1670" s="14"/>
      <c r="N1670" s="14"/>
      <c r="O1670" s="14"/>
      <c r="P1670" s="14"/>
      <c r="S1670" s="16"/>
      <c r="T1670" s="16"/>
    </row>
    <row r="1671" spans="8:20">
      <c r="H1671" s="14"/>
      <c r="K1671" s="14"/>
      <c r="M1671" s="14"/>
      <c r="N1671" s="14"/>
      <c r="O1671" s="14"/>
      <c r="P1671" s="14"/>
      <c r="S1671" s="16"/>
      <c r="T1671" s="16"/>
    </row>
    <row r="1672" spans="8:20">
      <c r="H1672" s="14"/>
      <c r="K1672" s="14"/>
      <c r="M1672" s="14"/>
      <c r="N1672" s="14"/>
      <c r="O1672" s="14"/>
      <c r="P1672" s="14"/>
      <c r="S1672" s="16"/>
      <c r="T1672" s="16"/>
    </row>
    <row r="1673" spans="8:20">
      <c r="H1673" s="14"/>
      <c r="K1673" s="14"/>
      <c r="M1673" s="14"/>
      <c r="N1673" s="14"/>
      <c r="O1673" s="14"/>
      <c r="P1673" s="14"/>
      <c r="S1673" s="16"/>
      <c r="T1673" s="16"/>
    </row>
    <row r="1674" spans="8:20">
      <c r="H1674" s="14"/>
      <c r="K1674" s="14"/>
      <c r="M1674" s="14"/>
      <c r="N1674" s="14"/>
      <c r="O1674" s="14"/>
      <c r="P1674" s="14"/>
      <c r="S1674" s="16"/>
      <c r="T1674" s="16"/>
    </row>
    <row r="1675" spans="8:20">
      <c r="H1675" s="14"/>
      <c r="K1675" s="14"/>
      <c r="M1675" s="14"/>
      <c r="N1675" s="14"/>
      <c r="O1675" s="14"/>
      <c r="P1675" s="14"/>
      <c r="S1675" s="16"/>
      <c r="T1675" s="16"/>
    </row>
    <row r="1676" spans="8:20">
      <c r="H1676" s="14"/>
      <c r="K1676" s="14"/>
      <c r="M1676" s="14"/>
      <c r="N1676" s="14"/>
      <c r="O1676" s="14"/>
      <c r="P1676" s="14"/>
      <c r="S1676" s="16"/>
      <c r="T1676" s="16"/>
    </row>
    <row r="1677" spans="8:20">
      <c r="H1677" s="14"/>
      <c r="K1677" s="14"/>
      <c r="M1677" s="14"/>
      <c r="N1677" s="14"/>
      <c r="O1677" s="14"/>
      <c r="P1677" s="14"/>
      <c r="S1677" s="16"/>
      <c r="T1677" s="16"/>
    </row>
    <row r="1678" spans="8:20">
      <c r="H1678" s="14"/>
      <c r="K1678" s="14"/>
      <c r="M1678" s="14"/>
      <c r="N1678" s="14"/>
      <c r="O1678" s="14"/>
      <c r="P1678" s="14"/>
      <c r="S1678" s="16"/>
      <c r="T1678" s="16"/>
    </row>
    <row r="1679" spans="8:20">
      <c r="H1679" s="14"/>
      <c r="K1679" s="14"/>
      <c r="M1679" s="14"/>
      <c r="N1679" s="14"/>
      <c r="O1679" s="14"/>
      <c r="P1679" s="14"/>
      <c r="S1679" s="16"/>
      <c r="T1679" s="16"/>
    </row>
    <row r="1680" spans="8:20">
      <c r="H1680" s="14"/>
      <c r="K1680" s="14"/>
      <c r="M1680" s="14"/>
      <c r="N1680" s="14"/>
      <c r="O1680" s="14"/>
      <c r="P1680" s="14"/>
      <c r="S1680" s="16"/>
      <c r="T1680" s="16"/>
    </row>
    <row r="1681" spans="8:20">
      <c r="H1681" s="14"/>
      <c r="K1681" s="14"/>
      <c r="M1681" s="14"/>
      <c r="N1681" s="14"/>
      <c r="O1681" s="14"/>
      <c r="P1681" s="14"/>
      <c r="S1681" s="16"/>
      <c r="T1681" s="16"/>
    </row>
    <row r="1682" spans="8:20">
      <c r="H1682" s="14"/>
      <c r="K1682" s="14"/>
      <c r="M1682" s="14"/>
      <c r="N1682" s="14"/>
      <c r="O1682" s="14"/>
      <c r="P1682" s="14"/>
      <c r="S1682" s="16"/>
      <c r="T1682" s="16"/>
    </row>
    <row r="1683" spans="8:20">
      <c r="H1683" s="14"/>
      <c r="K1683" s="14"/>
      <c r="M1683" s="14"/>
      <c r="N1683" s="14"/>
      <c r="O1683" s="14"/>
      <c r="P1683" s="14"/>
      <c r="S1683" s="16"/>
      <c r="T1683" s="16"/>
    </row>
    <row r="1684" spans="8:20">
      <c r="H1684" s="14"/>
      <c r="K1684" s="14"/>
      <c r="M1684" s="14"/>
      <c r="N1684" s="14"/>
      <c r="O1684" s="14"/>
      <c r="P1684" s="14"/>
      <c r="S1684" s="16"/>
      <c r="T1684" s="16"/>
    </row>
    <row r="1685" spans="8:20">
      <c r="H1685" s="14"/>
      <c r="K1685" s="14"/>
      <c r="M1685" s="14"/>
      <c r="N1685" s="14"/>
      <c r="O1685" s="14"/>
      <c r="P1685" s="14"/>
      <c r="S1685" s="16"/>
      <c r="T1685" s="16"/>
    </row>
    <row r="1686" spans="8:20">
      <c r="H1686" s="14"/>
      <c r="K1686" s="14"/>
      <c r="M1686" s="14"/>
      <c r="N1686" s="14"/>
      <c r="O1686" s="14"/>
      <c r="P1686" s="14"/>
      <c r="S1686" s="16"/>
      <c r="T1686" s="16"/>
    </row>
    <row r="1687" spans="8:20">
      <c r="H1687" s="14"/>
      <c r="K1687" s="14"/>
      <c r="M1687" s="14"/>
      <c r="N1687" s="14"/>
      <c r="O1687" s="14"/>
      <c r="P1687" s="14"/>
      <c r="S1687" s="16"/>
      <c r="T1687" s="16"/>
    </row>
    <row r="1688" spans="8:20">
      <c r="H1688" s="14"/>
      <c r="K1688" s="14"/>
      <c r="M1688" s="14"/>
      <c r="N1688" s="14"/>
      <c r="O1688" s="14"/>
      <c r="P1688" s="14"/>
      <c r="S1688" s="16"/>
      <c r="T1688" s="16"/>
    </row>
    <row r="1689" spans="8:20">
      <c r="H1689" s="14"/>
      <c r="K1689" s="14"/>
      <c r="M1689" s="14"/>
      <c r="N1689" s="14"/>
      <c r="O1689" s="14"/>
      <c r="P1689" s="14"/>
      <c r="S1689" s="16"/>
      <c r="T1689" s="16"/>
    </row>
    <row r="1690" spans="8:20">
      <c r="H1690" s="14"/>
      <c r="K1690" s="14"/>
      <c r="M1690" s="14"/>
      <c r="N1690" s="14"/>
      <c r="O1690" s="14"/>
      <c r="P1690" s="14"/>
      <c r="S1690" s="16"/>
      <c r="T1690" s="16"/>
    </row>
    <row r="1691" spans="8:20">
      <c r="H1691" s="14"/>
      <c r="K1691" s="14"/>
      <c r="M1691" s="14"/>
      <c r="N1691" s="14"/>
      <c r="O1691" s="14"/>
      <c r="P1691" s="14"/>
      <c r="S1691" s="16"/>
      <c r="T1691" s="16"/>
    </row>
    <row r="1692" spans="8:20">
      <c r="H1692" s="14"/>
      <c r="K1692" s="14"/>
      <c r="M1692" s="14"/>
      <c r="N1692" s="14"/>
      <c r="O1692" s="14"/>
      <c r="P1692" s="14"/>
      <c r="S1692" s="16"/>
      <c r="T1692" s="16"/>
    </row>
    <row r="1693" spans="8:20">
      <c r="H1693" s="14"/>
      <c r="K1693" s="14"/>
      <c r="M1693" s="14"/>
      <c r="N1693" s="14"/>
      <c r="O1693" s="14"/>
      <c r="P1693" s="14"/>
      <c r="S1693" s="16"/>
      <c r="T1693" s="16"/>
    </row>
    <row r="1694" spans="8:20">
      <c r="H1694" s="14"/>
      <c r="K1694" s="14"/>
      <c r="M1694" s="14"/>
      <c r="N1694" s="14"/>
      <c r="O1694" s="14"/>
      <c r="P1694" s="14"/>
      <c r="S1694" s="16"/>
      <c r="T1694" s="16"/>
    </row>
    <row r="1695" spans="8:20">
      <c r="H1695" s="14"/>
      <c r="K1695" s="14"/>
      <c r="M1695" s="14"/>
      <c r="N1695" s="14"/>
      <c r="O1695" s="14"/>
      <c r="P1695" s="14"/>
      <c r="S1695" s="16"/>
      <c r="T1695" s="16"/>
    </row>
    <row r="1696" spans="8:20">
      <c r="H1696" s="14"/>
      <c r="K1696" s="14"/>
      <c r="M1696" s="14"/>
      <c r="N1696" s="14"/>
      <c r="O1696" s="14"/>
      <c r="P1696" s="14"/>
      <c r="S1696" s="16"/>
      <c r="T1696" s="16"/>
    </row>
    <row r="1697" spans="8:20">
      <c r="H1697" s="14"/>
      <c r="K1697" s="14"/>
      <c r="M1697" s="14"/>
      <c r="N1697" s="14"/>
      <c r="O1697" s="14"/>
      <c r="P1697" s="14"/>
      <c r="S1697" s="16"/>
      <c r="T1697" s="16"/>
    </row>
    <row r="1698" spans="8:20">
      <c r="H1698" s="14"/>
      <c r="K1698" s="14"/>
      <c r="M1698" s="14"/>
      <c r="N1698" s="14"/>
      <c r="O1698" s="14"/>
      <c r="P1698" s="14"/>
      <c r="S1698" s="16"/>
      <c r="T1698" s="16"/>
    </row>
    <row r="1699" spans="8:20">
      <c r="H1699" s="14"/>
      <c r="K1699" s="14"/>
      <c r="M1699" s="14"/>
      <c r="N1699" s="14"/>
      <c r="O1699" s="14"/>
      <c r="P1699" s="14"/>
      <c r="S1699" s="16"/>
      <c r="T1699" s="16"/>
    </row>
    <row r="1700" spans="8:20">
      <c r="H1700" s="14"/>
      <c r="K1700" s="14"/>
      <c r="M1700" s="14"/>
      <c r="N1700" s="14"/>
      <c r="O1700" s="14"/>
      <c r="P1700" s="14"/>
      <c r="S1700" s="16"/>
      <c r="T1700" s="16"/>
    </row>
    <row r="1701" spans="8:20">
      <c r="H1701" s="14"/>
      <c r="K1701" s="14"/>
      <c r="M1701" s="14"/>
      <c r="N1701" s="14"/>
      <c r="O1701" s="14"/>
      <c r="P1701" s="14"/>
      <c r="S1701" s="16"/>
      <c r="T1701" s="16"/>
    </row>
    <row r="1702" spans="8:20">
      <c r="H1702" s="14"/>
      <c r="K1702" s="14"/>
      <c r="M1702" s="14"/>
      <c r="N1702" s="14"/>
      <c r="O1702" s="14"/>
      <c r="P1702" s="14"/>
      <c r="S1702" s="16"/>
      <c r="T1702" s="16"/>
    </row>
    <row r="1703" spans="8:20">
      <c r="H1703" s="14"/>
      <c r="K1703" s="14"/>
      <c r="M1703" s="14"/>
      <c r="N1703" s="14"/>
      <c r="O1703" s="14"/>
      <c r="P1703" s="14"/>
      <c r="S1703" s="16"/>
      <c r="T1703" s="16"/>
    </row>
    <row r="1704" spans="8:20">
      <c r="H1704" s="14"/>
      <c r="K1704" s="14"/>
      <c r="M1704" s="14"/>
      <c r="N1704" s="14"/>
      <c r="O1704" s="14"/>
      <c r="P1704" s="14"/>
      <c r="S1704" s="16"/>
      <c r="T1704" s="16"/>
    </row>
    <row r="1705" spans="8:20">
      <c r="H1705" s="14"/>
      <c r="K1705" s="14"/>
      <c r="M1705" s="14"/>
      <c r="N1705" s="14"/>
      <c r="O1705" s="14"/>
      <c r="P1705" s="14"/>
      <c r="S1705" s="16"/>
      <c r="T1705" s="16"/>
    </row>
    <row r="1706" spans="8:20">
      <c r="H1706" s="14"/>
      <c r="K1706" s="14"/>
      <c r="M1706" s="14"/>
      <c r="N1706" s="14"/>
      <c r="O1706" s="14"/>
      <c r="P1706" s="14"/>
      <c r="S1706" s="16"/>
      <c r="T1706" s="16"/>
    </row>
    <row r="1707" spans="8:20">
      <c r="H1707" s="14"/>
      <c r="K1707" s="14"/>
      <c r="M1707" s="14"/>
      <c r="N1707" s="14"/>
      <c r="O1707" s="14"/>
      <c r="P1707" s="14"/>
      <c r="S1707" s="16"/>
      <c r="T1707" s="16"/>
    </row>
    <row r="1708" spans="8:20">
      <c r="H1708" s="14"/>
      <c r="K1708" s="14"/>
      <c r="M1708" s="14"/>
      <c r="N1708" s="14"/>
      <c r="O1708" s="14"/>
      <c r="P1708" s="14"/>
      <c r="S1708" s="16"/>
      <c r="T1708" s="16"/>
    </row>
    <row r="1709" spans="8:20">
      <c r="H1709" s="14"/>
      <c r="K1709" s="14"/>
      <c r="M1709" s="14"/>
      <c r="N1709" s="14"/>
      <c r="O1709" s="14"/>
      <c r="P1709" s="14"/>
      <c r="S1709" s="16"/>
      <c r="T1709" s="16"/>
    </row>
    <row r="1710" spans="8:20">
      <c r="H1710" s="14"/>
      <c r="K1710" s="14"/>
      <c r="M1710" s="14"/>
      <c r="N1710" s="14"/>
      <c r="O1710" s="14"/>
      <c r="P1710" s="14"/>
      <c r="S1710" s="16"/>
      <c r="T1710" s="16"/>
    </row>
    <row r="1711" spans="8:20">
      <c r="H1711" s="14"/>
      <c r="K1711" s="14"/>
      <c r="M1711" s="14"/>
      <c r="N1711" s="14"/>
      <c r="O1711" s="14"/>
      <c r="P1711" s="14"/>
      <c r="S1711" s="16"/>
      <c r="T1711" s="16"/>
    </row>
    <row r="1712" spans="8:20">
      <c r="H1712" s="14"/>
      <c r="K1712" s="14"/>
      <c r="M1712" s="14"/>
      <c r="N1712" s="14"/>
      <c r="O1712" s="14"/>
      <c r="P1712" s="14"/>
      <c r="S1712" s="16"/>
      <c r="T1712" s="16"/>
    </row>
    <row r="1713" spans="8:20">
      <c r="H1713" s="14"/>
      <c r="K1713" s="14"/>
      <c r="M1713" s="14"/>
      <c r="N1713" s="14"/>
      <c r="O1713" s="14"/>
      <c r="P1713" s="14"/>
      <c r="S1713" s="16"/>
      <c r="T1713" s="16"/>
    </row>
    <row r="1714" spans="8:20">
      <c r="H1714" s="14"/>
      <c r="K1714" s="14"/>
      <c r="M1714" s="14"/>
      <c r="N1714" s="14"/>
      <c r="O1714" s="14"/>
      <c r="P1714" s="14"/>
      <c r="S1714" s="16"/>
      <c r="T1714" s="16"/>
    </row>
    <row r="1715" spans="8:20">
      <c r="H1715" s="14"/>
      <c r="K1715" s="14"/>
      <c r="M1715" s="14"/>
      <c r="N1715" s="14"/>
      <c r="O1715" s="14"/>
      <c r="P1715" s="14"/>
      <c r="S1715" s="16"/>
      <c r="T1715" s="16"/>
    </row>
    <row r="1716" spans="8:20">
      <c r="H1716" s="14"/>
      <c r="K1716" s="14"/>
      <c r="M1716" s="14"/>
      <c r="N1716" s="14"/>
      <c r="O1716" s="14"/>
      <c r="P1716" s="14"/>
      <c r="S1716" s="16"/>
      <c r="T1716" s="16"/>
    </row>
    <row r="1717" spans="8:20">
      <c r="H1717" s="14"/>
      <c r="K1717" s="14"/>
      <c r="M1717" s="14"/>
      <c r="N1717" s="14"/>
      <c r="O1717" s="14"/>
      <c r="P1717" s="14"/>
      <c r="S1717" s="16"/>
      <c r="T1717" s="16"/>
    </row>
    <row r="1718" spans="8:20">
      <c r="H1718" s="14"/>
      <c r="K1718" s="14"/>
      <c r="M1718" s="14"/>
      <c r="N1718" s="14"/>
      <c r="O1718" s="14"/>
      <c r="P1718" s="14"/>
      <c r="S1718" s="16"/>
      <c r="T1718" s="16"/>
    </row>
    <row r="1719" spans="8:20">
      <c r="H1719" s="14"/>
      <c r="K1719" s="14"/>
      <c r="M1719" s="14"/>
      <c r="N1719" s="14"/>
      <c r="O1719" s="14"/>
      <c r="P1719" s="14"/>
      <c r="S1719" s="16"/>
      <c r="T1719" s="16"/>
    </row>
    <row r="1720" spans="8:20">
      <c r="H1720" s="14"/>
      <c r="K1720" s="14"/>
      <c r="M1720" s="14"/>
      <c r="N1720" s="14"/>
      <c r="O1720" s="14"/>
      <c r="P1720" s="14"/>
      <c r="S1720" s="16"/>
      <c r="T1720" s="16"/>
    </row>
    <row r="1721" spans="8:20">
      <c r="H1721" s="14"/>
      <c r="K1721" s="14"/>
      <c r="M1721" s="14"/>
      <c r="N1721" s="14"/>
      <c r="O1721" s="14"/>
      <c r="P1721" s="14"/>
      <c r="S1721" s="16"/>
      <c r="T1721" s="16"/>
    </row>
    <row r="1722" spans="8:20">
      <c r="H1722" s="14"/>
      <c r="K1722" s="14"/>
      <c r="M1722" s="14"/>
      <c r="N1722" s="14"/>
      <c r="O1722" s="14"/>
      <c r="P1722" s="14"/>
      <c r="S1722" s="16"/>
      <c r="T1722" s="16"/>
    </row>
    <row r="1723" spans="8:20">
      <c r="H1723" s="14"/>
      <c r="K1723" s="14"/>
      <c r="M1723" s="14"/>
      <c r="N1723" s="14"/>
      <c r="O1723" s="14"/>
      <c r="P1723" s="14"/>
      <c r="S1723" s="16"/>
      <c r="T1723" s="16"/>
    </row>
    <row r="1724" spans="8:20">
      <c r="H1724" s="14"/>
      <c r="K1724" s="14"/>
      <c r="M1724" s="14"/>
      <c r="N1724" s="14"/>
      <c r="O1724" s="14"/>
      <c r="P1724" s="14"/>
      <c r="S1724" s="16"/>
      <c r="T1724" s="16"/>
    </row>
    <row r="1725" spans="8:20">
      <c r="H1725" s="14"/>
      <c r="K1725" s="14"/>
      <c r="M1725" s="14"/>
      <c r="N1725" s="14"/>
      <c r="O1725" s="14"/>
      <c r="P1725" s="14"/>
      <c r="S1725" s="16"/>
      <c r="T1725" s="16"/>
    </row>
    <row r="1726" spans="8:20">
      <c r="H1726" s="14"/>
      <c r="K1726" s="14"/>
      <c r="M1726" s="14"/>
      <c r="N1726" s="14"/>
      <c r="O1726" s="14"/>
      <c r="P1726" s="14"/>
      <c r="S1726" s="16"/>
      <c r="T1726" s="16"/>
    </row>
    <row r="1727" spans="8:20">
      <c r="H1727" s="14"/>
      <c r="K1727" s="14"/>
      <c r="M1727" s="14"/>
      <c r="N1727" s="14"/>
      <c r="O1727" s="14"/>
      <c r="P1727" s="14"/>
      <c r="S1727" s="16"/>
      <c r="T1727" s="16"/>
    </row>
    <row r="1728" spans="8:20">
      <c r="H1728" s="14"/>
      <c r="K1728" s="14"/>
      <c r="M1728" s="14"/>
      <c r="N1728" s="14"/>
      <c r="O1728" s="14"/>
      <c r="P1728" s="14"/>
      <c r="S1728" s="16"/>
      <c r="T1728" s="16"/>
    </row>
    <row r="1729" spans="8:20">
      <c r="H1729" s="14"/>
      <c r="K1729" s="14"/>
      <c r="M1729" s="14"/>
      <c r="N1729" s="14"/>
      <c r="O1729" s="14"/>
      <c r="P1729" s="14"/>
      <c r="S1729" s="16"/>
      <c r="T1729" s="16"/>
    </row>
    <row r="1730" spans="8:20">
      <c r="H1730" s="14"/>
      <c r="K1730" s="14"/>
      <c r="M1730" s="14"/>
      <c r="N1730" s="14"/>
      <c r="O1730" s="14"/>
      <c r="P1730" s="14"/>
      <c r="S1730" s="16"/>
      <c r="T1730" s="16"/>
    </row>
    <row r="1731" spans="8:20">
      <c r="H1731" s="14"/>
      <c r="K1731" s="14"/>
      <c r="M1731" s="14"/>
      <c r="N1731" s="14"/>
      <c r="O1731" s="14"/>
      <c r="P1731" s="14"/>
      <c r="S1731" s="16"/>
      <c r="T1731" s="16"/>
    </row>
    <row r="1732" spans="8:20">
      <c r="H1732" s="14"/>
      <c r="K1732" s="14"/>
      <c r="M1732" s="14"/>
      <c r="N1732" s="14"/>
      <c r="O1732" s="14"/>
      <c r="P1732" s="14"/>
      <c r="S1732" s="16"/>
      <c r="T1732" s="16"/>
    </row>
    <row r="1733" spans="8:20">
      <c r="H1733" s="14"/>
      <c r="K1733" s="14"/>
      <c r="M1733" s="14"/>
      <c r="N1733" s="14"/>
      <c r="O1733" s="14"/>
      <c r="P1733" s="14"/>
      <c r="S1733" s="16"/>
      <c r="T1733" s="16"/>
    </row>
    <row r="1734" spans="8:20">
      <c r="H1734" s="14"/>
      <c r="K1734" s="14"/>
      <c r="M1734" s="14"/>
      <c r="N1734" s="14"/>
      <c r="O1734" s="14"/>
      <c r="P1734" s="14"/>
      <c r="S1734" s="16"/>
      <c r="T1734" s="16"/>
    </row>
    <row r="1735" spans="8:20">
      <c r="H1735" s="14"/>
      <c r="K1735" s="14"/>
      <c r="M1735" s="14"/>
      <c r="N1735" s="14"/>
      <c r="O1735" s="14"/>
      <c r="P1735" s="14"/>
      <c r="S1735" s="16"/>
      <c r="T1735" s="16"/>
    </row>
    <row r="1736" spans="8:20">
      <c r="H1736" s="14"/>
      <c r="K1736" s="14"/>
      <c r="M1736" s="14"/>
      <c r="N1736" s="14"/>
      <c r="O1736" s="14"/>
      <c r="P1736" s="14"/>
      <c r="S1736" s="16"/>
      <c r="T1736" s="16"/>
    </row>
    <row r="1737" spans="8:20">
      <c r="H1737" s="14"/>
      <c r="K1737" s="14"/>
      <c r="M1737" s="14"/>
      <c r="N1737" s="14"/>
      <c r="O1737" s="14"/>
      <c r="P1737" s="14"/>
      <c r="S1737" s="16"/>
      <c r="T1737" s="16"/>
    </row>
    <row r="1738" spans="8:20">
      <c r="H1738" s="14"/>
      <c r="K1738" s="14"/>
      <c r="M1738" s="14"/>
      <c r="N1738" s="14"/>
      <c r="O1738" s="14"/>
      <c r="P1738" s="14"/>
      <c r="S1738" s="16"/>
      <c r="T1738" s="16"/>
    </row>
    <row r="1739" spans="8:20">
      <c r="H1739" s="14"/>
      <c r="K1739" s="14"/>
      <c r="M1739" s="14"/>
      <c r="N1739" s="14"/>
      <c r="O1739" s="14"/>
      <c r="P1739" s="14"/>
      <c r="S1739" s="16"/>
      <c r="T1739" s="16"/>
    </row>
    <row r="1740" spans="8:20">
      <c r="H1740" s="14"/>
      <c r="K1740" s="14"/>
      <c r="M1740" s="14"/>
      <c r="N1740" s="14"/>
      <c r="O1740" s="14"/>
      <c r="P1740" s="14"/>
      <c r="S1740" s="16"/>
      <c r="T1740" s="16"/>
    </row>
    <row r="1741" spans="8:20">
      <c r="H1741" s="14"/>
      <c r="K1741" s="14"/>
      <c r="M1741" s="14"/>
      <c r="N1741" s="14"/>
      <c r="O1741" s="14"/>
      <c r="P1741" s="14"/>
      <c r="S1741" s="16"/>
      <c r="T1741" s="16"/>
    </row>
    <row r="1742" spans="8:20">
      <c r="H1742" s="14"/>
      <c r="K1742" s="14"/>
      <c r="M1742" s="14"/>
      <c r="N1742" s="14"/>
      <c r="O1742" s="14"/>
      <c r="P1742" s="14"/>
      <c r="S1742" s="16"/>
      <c r="T1742" s="16"/>
    </row>
    <row r="1743" spans="8:20">
      <c r="H1743" s="14"/>
      <c r="K1743" s="14"/>
      <c r="M1743" s="14"/>
      <c r="N1743" s="14"/>
      <c r="O1743" s="14"/>
      <c r="P1743" s="14"/>
      <c r="S1743" s="16"/>
      <c r="T1743" s="16"/>
    </row>
    <row r="1744" spans="8:20">
      <c r="H1744" s="14"/>
      <c r="K1744" s="14"/>
      <c r="M1744" s="14"/>
      <c r="N1744" s="14"/>
      <c r="O1744" s="14"/>
      <c r="P1744" s="14"/>
      <c r="S1744" s="16"/>
      <c r="T1744" s="16"/>
    </row>
    <row r="1745" spans="8:20">
      <c r="H1745" s="14"/>
      <c r="K1745" s="14"/>
      <c r="M1745" s="14"/>
      <c r="N1745" s="14"/>
      <c r="O1745" s="14"/>
      <c r="P1745" s="14"/>
      <c r="S1745" s="16"/>
      <c r="T1745" s="16"/>
    </row>
    <row r="1746" spans="8:20">
      <c r="H1746" s="14"/>
      <c r="K1746" s="14"/>
      <c r="M1746" s="14"/>
      <c r="N1746" s="14"/>
      <c r="O1746" s="14"/>
      <c r="P1746" s="14"/>
      <c r="S1746" s="16"/>
      <c r="T1746" s="16"/>
    </row>
    <row r="1747" spans="8:20">
      <c r="H1747" s="14"/>
      <c r="K1747" s="14"/>
      <c r="M1747" s="14"/>
      <c r="N1747" s="14"/>
      <c r="O1747" s="14"/>
      <c r="P1747" s="14"/>
      <c r="S1747" s="16"/>
      <c r="T1747" s="16"/>
    </row>
    <row r="1748" spans="8:20">
      <c r="H1748" s="14"/>
      <c r="K1748" s="14"/>
      <c r="M1748" s="14"/>
      <c r="N1748" s="14"/>
      <c r="O1748" s="14"/>
      <c r="P1748" s="14"/>
      <c r="S1748" s="16"/>
      <c r="T1748" s="16"/>
    </row>
    <row r="1749" spans="8:20">
      <c r="H1749" s="14"/>
      <c r="K1749" s="14"/>
      <c r="M1749" s="14"/>
      <c r="N1749" s="14"/>
      <c r="O1749" s="14"/>
      <c r="P1749" s="14"/>
      <c r="S1749" s="16"/>
      <c r="T1749" s="16"/>
    </row>
    <row r="1750" spans="8:20">
      <c r="H1750" s="14"/>
      <c r="K1750" s="14"/>
      <c r="M1750" s="14"/>
      <c r="N1750" s="14"/>
      <c r="O1750" s="14"/>
      <c r="P1750" s="14"/>
      <c r="S1750" s="16"/>
      <c r="T1750" s="16"/>
    </row>
    <row r="1751" spans="8:20">
      <c r="H1751" s="14"/>
      <c r="K1751" s="14"/>
      <c r="M1751" s="14"/>
      <c r="N1751" s="14"/>
      <c r="O1751" s="14"/>
      <c r="P1751" s="14"/>
      <c r="S1751" s="16"/>
      <c r="T1751" s="16"/>
    </row>
    <row r="1752" spans="8:20">
      <c r="H1752" s="14"/>
      <c r="K1752" s="14"/>
      <c r="M1752" s="14"/>
      <c r="N1752" s="14"/>
      <c r="O1752" s="14"/>
      <c r="P1752" s="14"/>
      <c r="S1752" s="16"/>
      <c r="T1752" s="16"/>
    </row>
    <row r="1753" spans="8:20">
      <c r="H1753" s="14"/>
      <c r="K1753" s="14"/>
      <c r="M1753" s="14"/>
      <c r="N1753" s="14"/>
      <c r="O1753" s="14"/>
      <c r="P1753" s="14"/>
      <c r="S1753" s="16"/>
      <c r="T1753" s="16"/>
    </row>
    <row r="1754" spans="8:20">
      <c r="H1754" s="14"/>
      <c r="K1754" s="14"/>
      <c r="M1754" s="14"/>
      <c r="N1754" s="14"/>
      <c r="O1754" s="14"/>
      <c r="P1754" s="14"/>
      <c r="S1754" s="16"/>
      <c r="T1754" s="16"/>
    </row>
    <row r="1755" spans="8:20">
      <c r="H1755" s="14"/>
      <c r="K1755" s="14"/>
      <c r="M1755" s="14"/>
      <c r="N1755" s="14"/>
      <c r="O1755" s="14"/>
      <c r="P1755" s="14"/>
      <c r="S1755" s="16"/>
      <c r="T1755" s="16"/>
    </row>
    <row r="1756" spans="8:20">
      <c r="H1756" s="14"/>
      <c r="K1756" s="14"/>
      <c r="M1756" s="14"/>
      <c r="N1756" s="14"/>
      <c r="O1756" s="14"/>
      <c r="P1756" s="14"/>
      <c r="S1756" s="16"/>
      <c r="T1756" s="16"/>
    </row>
    <row r="1757" spans="8:20">
      <c r="H1757" s="14"/>
      <c r="K1757" s="14"/>
      <c r="M1757" s="14"/>
      <c r="N1757" s="14"/>
      <c r="O1757" s="14"/>
      <c r="P1757" s="14"/>
      <c r="S1757" s="16"/>
      <c r="T1757" s="16"/>
    </row>
    <row r="1758" spans="8:20">
      <c r="H1758" s="14"/>
      <c r="K1758" s="14"/>
      <c r="M1758" s="14"/>
      <c r="N1758" s="14"/>
      <c r="O1758" s="14"/>
      <c r="P1758" s="14"/>
      <c r="S1758" s="16"/>
      <c r="T1758" s="16"/>
    </row>
    <row r="1759" spans="8:20">
      <c r="H1759" s="14"/>
      <c r="K1759" s="14"/>
      <c r="M1759" s="14"/>
      <c r="N1759" s="14"/>
      <c r="O1759" s="14"/>
      <c r="P1759" s="14"/>
      <c r="S1759" s="16"/>
      <c r="T1759" s="16"/>
    </row>
    <row r="1760" spans="8:20">
      <c r="H1760" s="14"/>
      <c r="K1760" s="14"/>
      <c r="M1760" s="14"/>
      <c r="N1760" s="14"/>
      <c r="O1760" s="14"/>
      <c r="P1760" s="14"/>
      <c r="S1760" s="16"/>
      <c r="T1760" s="16"/>
    </row>
    <row r="1761" spans="8:20">
      <c r="H1761" s="14"/>
      <c r="K1761" s="14"/>
      <c r="M1761" s="14"/>
      <c r="N1761" s="14"/>
      <c r="O1761" s="14"/>
      <c r="P1761" s="14"/>
      <c r="S1761" s="16"/>
      <c r="T1761" s="16"/>
    </row>
    <row r="1762" spans="8:20">
      <c r="H1762" s="14"/>
      <c r="K1762" s="14"/>
      <c r="M1762" s="14"/>
      <c r="N1762" s="14"/>
      <c r="O1762" s="14"/>
      <c r="P1762" s="14"/>
      <c r="S1762" s="16"/>
      <c r="T1762" s="16"/>
    </row>
    <row r="1763" spans="8:20">
      <c r="H1763" s="14"/>
      <c r="K1763" s="14"/>
      <c r="M1763" s="14"/>
      <c r="N1763" s="14"/>
      <c r="O1763" s="14"/>
      <c r="P1763" s="14"/>
      <c r="S1763" s="16"/>
      <c r="T1763" s="16"/>
    </row>
    <row r="1764" spans="8:20">
      <c r="H1764" s="14"/>
      <c r="K1764" s="14"/>
      <c r="M1764" s="14"/>
      <c r="N1764" s="14"/>
      <c r="O1764" s="14"/>
      <c r="P1764" s="14"/>
      <c r="S1764" s="16"/>
      <c r="T1764" s="16"/>
    </row>
    <row r="1765" spans="8:20">
      <c r="H1765" s="14"/>
      <c r="K1765" s="14"/>
      <c r="M1765" s="14"/>
      <c r="N1765" s="14"/>
      <c r="O1765" s="14"/>
      <c r="P1765" s="14"/>
      <c r="S1765" s="16"/>
      <c r="T1765" s="16"/>
    </row>
    <row r="1766" spans="8:20">
      <c r="H1766" s="14"/>
      <c r="K1766" s="14"/>
      <c r="M1766" s="14"/>
      <c r="N1766" s="14"/>
      <c r="O1766" s="14"/>
      <c r="P1766" s="14"/>
      <c r="S1766" s="16"/>
      <c r="T1766" s="16"/>
    </row>
    <row r="1767" spans="8:20">
      <c r="H1767" s="14"/>
      <c r="K1767" s="14"/>
      <c r="M1767" s="14"/>
      <c r="N1767" s="14"/>
      <c r="O1767" s="14"/>
      <c r="P1767" s="14"/>
      <c r="S1767" s="16"/>
      <c r="T1767" s="16"/>
    </row>
    <row r="1768" spans="8:20">
      <c r="H1768" s="14"/>
      <c r="K1768" s="14"/>
      <c r="M1768" s="14"/>
      <c r="N1768" s="14"/>
      <c r="O1768" s="14"/>
      <c r="P1768" s="14"/>
      <c r="S1768" s="16"/>
      <c r="T1768" s="16"/>
    </row>
    <row r="1769" spans="8:20">
      <c r="H1769" s="14"/>
      <c r="K1769" s="14"/>
      <c r="M1769" s="14"/>
      <c r="N1769" s="14"/>
      <c r="O1769" s="14"/>
      <c r="P1769" s="14"/>
      <c r="S1769" s="16"/>
      <c r="T1769" s="16"/>
    </row>
    <row r="1770" spans="8:20">
      <c r="H1770" s="14"/>
      <c r="K1770" s="14"/>
      <c r="M1770" s="14"/>
      <c r="N1770" s="14"/>
      <c r="O1770" s="14"/>
      <c r="P1770" s="14"/>
      <c r="S1770" s="16"/>
      <c r="T1770" s="16"/>
    </row>
    <row r="1771" spans="8:20">
      <c r="H1771" s="14"/>
      <c r="K1771" s="14"/>
      <c r="M1771" s="14"/>
      <c r="N1771" s="14"/>
      <c r="O1771" s="14"/>
      <c r="P1771" s="14"/>
      <c r="S1771" s="16"/>
      <c r="T1771" s="16"/>
    </row>
    <row r="1772" spans="8:20">
      <c r="H1772" s="14"/>
      <c r="K1772" s="14"/>
      <c r="M1772" s="14"/>
      <c r="N1772" s="14"/>
      <c r="O1772" s="14"/>
      <c r="P1772" s="14"/>
      <c r="S1772" s="16"/>
      <c r="T1772" s="16"/>
    </row>
    <row r="1773" spans="8:20">
      <c r="H1773" s="14"/>
      <c r="K1773" s="14"/>
      <c r="M1773" s="14"/>
      <c r="N1773" s="14"/>
      <c r="O1773" s="14"/>
      <c r="P1773" s="14"/>
      <c r="S1773" s="16"/>
      <c r="T1773" s="16"/>
    </row>
    <row r="1774" spans="8:20">
      <c r="H1774" s="14"/>
      <c r="K1774" s="14"/>
      <c r="M1774" s="14"/>
      <c r="N1774" s="14"/>
      <c r="O1774" s="14"/>
      <c r="P1774" s="14"/>
      <c r="S1774" s="16"/>
      <c r="T1774" s="16"/>
    </row>
    <row r="1775" spans="8:20">
      <c r="H1775" s="14"/>
      <c r="K1775" s="14"/>
      <c r="M1775" s="14"/>
      <c r="N1775" s="14"/>
      <c r="O1775" s="14"/>
      <c r="P1775" s="14"/>
      <c r="S1775" s="16"/>
      <c r="T1775" s="16"/>
    </row>
    <row r="1776" spans="8:20">
      <c r="H1776" s="14"/>
      <c r="K1776" s="14"/>
      <c r="M1776" s="14"/>
      <c r="N1776" s="14"/>
      <c r="O1776" s="14"/>
      <c r="P1776" s="14"/>
      <c r="S1776" s="16"/>
      <c r="T1776" s="16"/>
    </row>
    <row r="1777" spans="8:20">
      <c r="H1777" s="14"/>
      <c r="K1777" s="14"/>
      <c r="M1777" s="14"/>
      <c r="N1777" s="14"/>
      <c r="O1777" s="14"/>
      <c r="P1777" s="14"/>
      <c r="S1777" s="16"/>
      <c r="T1777" s="16"/>
    </row>
    <row r="1778" spans="8:20">
      <c r="H1778" s="14"/>
      <c r="K1778" s="14"/>
      <c r="M1778" s="14"/>
      <c r="N1778" s="14"/>
      <c r="O1778" s="14"/>
      <c r="P1778" s="14"/>
      <c r="S1778" s="16"/>
      <c r="T1778" s="16"/>
    </row>
    <row r="1779" spans="8:20">
      <c r="H1779" s="14"/>
      <c r="K1779" s="14"/>
      <c r="M1779" s="14"/>
      <c r="N1779" s="14"/>
      <c r="O1779" s="14"/>
      <c r="P1779" s="14"/>
      <c r="S1779" s="16"/>
      <c r="T1779" s="16"/>
    </row>
    <row r="1780" spans="8:20">
      <c r="H1780" s="14"/>
      <c r="K1780" s="14"/>
      <c r="M1780" s="14"/>
      <c r="N1780" s="14"/>
      <c r="O1780" s="14"/>
      <c r="P1780" s="14"/>
      <c r="S1780" s="16"/>
      <c r="T1780" s="16"/>
    </row>
    <row r="1781" spans="8:20">
      <c r="H1781" s="14"/>
      <c r="K1781" s="14"/>
      <c r="M1781" s="14"/>
      <c r="N1781" s="14"/>
      <c r="O1781" s="14"/>
      <c r="P1781" s="14"/>
      <c r="S1781" s="16"/>
      <c r="T1781" s="16"/>
    </row>
    <row r="1782" spans="8:20">
      <c r="H1782" s="14"/>
      <c r="K1782" s="14"/>
      <c r="M1782" s="14"/>
      <c r="N1782" s="14"/>
      <c r="O1782" s="14"/>
      <c r="P1782" s="14"/>
      <c r="S1782" s="16"/>
      <c r="T1782" s="16"/>
    </row>
    <row r="1783" spans="8:20">
      <c r="H1783" s="14"/>
      <c r="K1783" s="14"/>
      <c r="M1783" s="14"/>
      <c r="N1783" s="14"/>
      <c r="O1783" s="14"/>
      <c r="P1783" s="14"/>
      <c r="S1783" s="16"/>
      <c r="T1783" s="16"/>
    </row>
    <row r="1784" spans="8:20">
      <c r="H1784" s="14"/>
      <c r="K1784" s="14"/>
      <c r="M1784" s="14"/>
      <c r="N1784" s="14"/>
      <c r="O1784" s="14"/>
      <c r="P1784" s="14"/>
      <c r="S1784" s="16"/>
      <c r="T1784" s="16"/>
    </row>
    <row r="1785" spans="8:20">
      <c r="H1785" s="14"/>
      <c r="K1785" s="14"/>
      <c r="M1785" s="14"/>
      <c r="N1785" s="14"/>
      <c r="O1785" s="14"/>
      <c r="P1785" s="14"/>
      <c r="S1785" s="16"/>
      <c r="T1785" s="16"/>
    </row>
    <row r="1786" spans="8:20">
      <c r="H1786" s="14"/>
      <c r="K1786" s="14"/>
      <c r="M1786" s="14"/>
      <c r="N1786" s="14"/>
      <c r="O1786" s="14"/>
      <c r="P1786" s="14"/>
      <c r="S1786" s="16"/>
      <c r="T1786" s="16"/>
    </row>
    <row r="1787" spans="8:20">
      <c r="H1787" s="14"/>
      <c r="K1787" s="14"/>
      <c r="M1787" s="14"/>
      <c r="N1787" s="14"/>
      <c r="O1787" s="14"/>
      <c r="P1787" s="14"/>
      <c r="S1787" s="16"/>
      <c r="T1787" s="16"/>
    </row>
    <row r="1788" spans="8:20">
      <c r="H1788" s="14"/>
      <c r="K1788" s="14"/>
      <c r="M1788" s="14"/>
      <c r="N1788" s="14"/>
      <c r="O1788" s="14"/>
      <c r="P1788" s="14"/>
      <c r="S1788" s="16"/>
      <c r="T1788" s="16"/>
    </row>
    <row r="1789" spans="8:20">
      <c r="H1789" s="14"/>
      <c r="K1789" s="14"/>
      <c r="M1789" s="14"/>
      <c r="N1789" s="14"/>
      <c r="O1789" s="14"/>
      <c r="P1789" s="14"/>
      <c r="S1789" s="16"/>
      <c r="T1789" s="16"/>
    </row>
    <row r="1790" spans="8:20">
      <c r="H1790" s="14"/>
      <c r="K1790" s="14"/>
      <c r="M1790" s="14"/>
      <c r="N1790" s="14"/>
      <c r="O1790" s="14"/>
      <c r="P1790" s="14"/>
      <c r="S1790" s="16"/>
      <c r="T1790" s="16"/>
    </row>
    <row r="1791" spans="8:20">
      <c r="H1791" s="14"/>
      <c r="K1791" s="14"/>
      <c r="M1791" s="14"/>
      <c r="N1791" s="14"/>
      <c r="O1791" s="14"/>
      <c r="P1791" s="14"/>
      <c r="S1791" s="16"/>
      <c r="T1791" s="16"/>
    </row>
    <row r="1792" spans="8:20">
      <c r="H1792" s="14"/>
      <c r="K1792" s="14"/>
      <c r="M1792" s="14"/>
      <c r="N1792" s="14"/>
      <c r="O1792" s="14"/>
      <c r="P1792" s="14"/>
      <c r="S1792" s="16"/>
      <c r="T1792" s="16"/>
    </row>
    <row r="1793" spans="8:20">
      <c r="H1793" s="14"/>
      <c r="K1793" s="14"/>
      <c r="M1793" s="14"/>
      <c r="N1793" s="14"/>
      <c r="O1793" s="14"/>
      <c r="P1793" s="14"/>
      <c r="S1793" s="16"/>
      <c r="T1793" s="16"/>
    </row>
    <row r="1794" spans="8:20">
      <c r="H1794" s="14"/>
      <c r="K1794" s="14"/>
      <c r="M1794" s="14"/>
      <c r="N1794" s="14"/>
      <c r="O1794" s="14"/>
      <c r="P1794" s="14"/>
      <c r="S1794" s="16"/>
      <c r="T1794" s="16"/>
    </row>
    <row r="1795" spans="8:20">
      <c r="H1795" s="14"/>
      <c r="K1795" s="14"/>
      <c r="M1795" s="14"/>
      <c r="N1795" s="14"/>
      <c r="O1795" s="14"/>
      <c r="P1795" s="14"/>
      <c r="S1795" s="16"/>
      <c r="T1795" s="16"/>
    </row>
    <row r="1796" spans="8:20">
      <c r="H1796" s="14"/>
      <c r="K1796" s="14"/>
      <c r="M1796" s="14"/>
      <c r="N1796" s="14"/>
      <c r="O1796" s="14"/>
      <c r="P1796" s="14"/>
      <c r="S1796" s="16"/>
      <c r="T1796" s="16"/>
    </row>
    <row r="1797" spans="8:20">
      <c r="H1797" s="14"/>
      <c r="K1797" s="14"/>
      <c r="M1797" s="14"/>
      <c r="N1797" s="14"/>
      <c r="O1797" s="14"/>
      <c r="P1797" s="14"/>
      <c r="S1797" s="16"/>
      <c r="T1797" s="16"/>
    </row>
    <row r="1798" spans="8:20">
      <c r="H1798" s="14"/>
      <c r="K1798" s="14"/>
      <c r="M1798" s="14"/>
      <c r="N1798" s="14"/>
      <c r="O1798" s="14"/>
      <c r="P1798" s="14"/>
      <c r="S1798" s="16"/>
      <c r="T1798" s="16"/>
    </row>
    <row r="1799" spans="8:20">
      <c r="H1799" s="14"/>
      <c r="K1799" s="14"/>
      <c r="M1799" s="14"/>
      <c r="N1799" s="14"/>
      <c r="O1799" s="14"/>
      <c r="P1799" s="14"/>
      <c r="S1799" s="16"/>
      <c r="T1799" s="16"/>
    </row>
    <row r="1800" spans="8:20">
      <c r="H1800" s="14"/>
      <c r="K1800" s="14"/>
      <c r="M1800" s="14"/>
      <c r="N1800" s="14"/>
      <c r="O1800" s="14"/>
      <c r="P1800" s="14"/>
      <c r="S1800" s="16"/>
      <c r="T1800" s="16"/>
    </row>
    <row r="1801" spans="8:20">
      <c r="H1801" s="14"/>
      <c r="K1801" s="14"/>
      <c r="M1801" s="14"/>
      <c r="N1801" s="14"/>
      <c r="O1801" s="14"/>
      <c r="P1801" s="14"/>
      <c r="S1801" s="16"/>
      <c r="T1801" s="16"/>
    </row>
    <row r="1802" spans="8:20">
      <c r="H1802" s="14"/>
      <c r="K1802" s="14"/>
      <c r="M1802" s="14"/>
      <c r="N1802" s="14"/>
      <c r="O1802" s="14"/>
      <c r="P1802" s="14"/>
      <c r="S1802" s="16"/>
      <c r="T1802" s="16"/>
    </row>
    <row r="1803" spans="8:20">
      <c r="H1803" s="14"/>
      <c r="K1803" s="14"/>
      <c r="M1803" s="14"/>
      <c r="N1803" s="14"/>
      <c r="O1803" s="14"/>
      <c r="P1803" s="14"/>
      <c r="S1803" s="16"/>
      <c r="T1803" s="16"/>
    </row>
    <row r="1804" spans="8:20">
      <c r="H1804" s="14"/>
      <c r="K1804" s="14"/>
      <c r="M1804" s="14"/>
      <c r="N1804" s="14"/>
      <c r="O1804" s="14"/>
      <c r="P1804" s="14"/>
      <c r="S1804" s="16"/>
      <c r="T1804" s="16"/>
    </row>
    <row r="1805" spans="8:20">
      <c r="H1805" s="14"/>
      <c r="K1805" s="14"/>
      <c r="M1805" s="14"/>
      <c r="N1805" s="14"/>
      <c r="O1805" s="14"/>
      <c r="P1805" s="14"/>
      <c r="S1805" s="16"/>
      <c r="T1805" s="16"/>
    </row>
    <row r="1806" spans="8:20">
      <c r="H1806" s="14"/>
      <c r="K1806" s="14"/>
      <c r="M1806" s="14"/>
      <c r="N1806" s="14"/>
      <c r="O1806" s="14"/>
      <c r="P1806" s="14"/>
      <c r="S1806" s="16"/>
      <c r="T1806" s="16"/>
    </row>
    <row r="1807" spans="8:20">
      <c r="H1807" s="14"/>
      <c r="K1807" s="14"/>
      <c r="M1807" s="14"/>
      <c r="N1807" s="14"/>
      <c r="O1807" s="14"/>
      <c r="P1807" s="14"/>
      <c r="S1807" s="16"/>
      <c r="T1807" s="16"/>
    </row>
    <row r="1808" spans="8:20">
      <c r="H1808" s="14"/>
      <c r="K1808" s="14"/>
      <c r="M1808" s="14"/>
      <c r="N1808" s="14"/>
      <c r="O1808" s="14"/>
      <c r="P1808" s="14"/>
      <c r="S1808" s="16"/>
      <c r="T1808" s="16"/>
    </row>
    <row r="1809" spans="8:20">
      <c r="H1809" s="14"/>
      <c r="K1809" s="14"/>
      <c r="M1809" s="14"/>
      <c r="N1809" s="14"/>
      <c r="O1809" s="14"/>
      <c r="P1809" s="14"/>
      <c r="S1809" s="16"/>
      <c r="T1809" s="16"/>
    </row>
    <row r="1810" spans="8:20">
      <c r="H1810" s="14"/>
      <c r="K1810" s="14"/>
      <c r="M1810" s="14"/>
      <c r="N1810" s="14"/>
      <c r="O1810" s="14"/>
      <c r="P1810" s="14"/>
      <c r="S1810" s="16"/>
      <c r="T1810" s="16"/>
    </row>
    <row r="1811" spans="8:20">
      <c r="H1811" s="14"/>
      <c r="K1811" s="14"/>
      <c r="M1811" s="14"/>
      <c r="N1811" s="14"/>
      <c r="O1811" s="14"/>
      <c r="P1811" s="14"/>
      <c r="S1811" s="16"/>
      <c r="T1811" s="16"/>
    </row>
    <row r="1812" spans="8:20">
      <c r="H1812" s="14"/>
      <c r="K1812" s="14"/>
      <c r="M1812" s="14"/>
      <c r="N1812" s="14"/>
      <c r="O1812" s="14"/>
      <c r="P1812" s="14"/>
      <c r="S1812" s="16"/>
      <c r="T1812" s="16"/>
    </row>
    <row r="1813" spans="8:20">
      <c r="H1813" s="14"/>
      <c r="K1813" s="14"/>
      <c r="M1813" s="14"/>
      <c r="N1813" s="14"/>
      <c r="O1813" s="14"/>
      <c r="P1813" s="14"/>
      <c r="S1813" s="16"/>
      <c r="T1813" s="16"/>
    </row>
    <row r="1814" spans="8:20">
      <c r="H1814" s="14"/>
      <c r="K1814" s="14"/>
      <c r="M1814" s="14"/>
      <c r="N1814" s="14"/>
      <c r="O1814" s="14"/>
      <c r="P1814" s="14"/>
      <c r="S1814" s="16"/>
      <c r="T1814" s="16"/>
    </row>
    <row r="1815" spans="8:20">
      <c r="H1815" s="14"/>
      <c r="K1815" s="14"/>
      <c r="M1815" s="14"/>
      <c r="N1815" s="14"/>
      <c r="O1815" s="14"/>
      <c r="P1815" s="14"/>
      <c r="S1815" s="16"/>
      <c r="T1815" s="16"/>
    </row>
    <row r="1816" spans="8:20">
      <c r="H1816" s="14"/>
      <c r="K1816" s="14"/>
      <c r="M1816" s="14"/>
      <c r="N1816" s="14"/>
      <c r="O1816" s="14"/>
      <c r="P1816" s="14"/>
      <c r="S1816" s="16"/>
      <c r="T1816" s="16"/>
    </row>
    <row r="1817" spans="8:20">
      <c r="H1817" s="14"/>
      <c r="K1817" s="14"/>
      <c r="M1817" s="14"/>
      <c r="N1817" s="14"/>
      <c r="O1817" s="14"/>
      <c r="P1817" s="14"/>
      <c r="S1817" s="16"/>
      <c r="T1817" s="16"/>
    </row>
    <row r="1818" spans="8:20">
      <c r="H1818" s="14"/>
      <c r="K1818" s="14"/>
      <c r="M1818" s="14"/>
      <c r="N1818" s="14"/>
      <c r="O1818" s="14"/>
      <c r="P1818" s="14"/>
      <c r="S1818" s="16"/>
      <c r="T1818" s="16"/>
    </row>
    <row r="1819" spans="8:20">
      <c r="H1819" s="14"/>
      <c r="K1819" s="14"/>
      <c r="M1819" s="14"/>
      <c r="N1819" s="14"/>
      <c r="O1819" s="14"/>
      <c r="P1819" s="14"/>
      <c r="S1819" s="16"/>
      <c r="T1819" s="16"/>
    </row>
    <row r="1820" spans="8:20">
      <c r="H1820" s="14"/>
      <c r="K1820" s="14"/>
      <c r="M1820" s="14"/>
      <c r="N1820" s="14"/>
      <c r="O1820" s="14"/>
      <c r="P1820" s="14"/>
      <c r="S1820" s="16"/>
      <c r="T1820" s="16"/>
    </row>
    <row r="1821" spans="8:20">
      <c r="H1821" s="14"/>
      <c r="K1821" s="14"/>
      <c r="M1821" s="14"/>
      <c r="N1821" s="14"/>
      <c r="O1821" s="14"/>
      <c r="P1821" s="14"/>
      <c r="S1821" s="16"/>
      <c r="T1821" s="16"/>
    </row>
    <row r="1822" spans="8:20">
      <c r="H1822" s="14"/>
      <c r="K1822" s="14"/>
      <c r="M1822" s="14"/>
      <c r="N1822" s="14"/>
      <c r="O1822" s="14"/>
      <c r="P1822" s="14"/>
      <c r="S1822" s="16"/>
      <c r="T1822" s="16"/>
    </row>
    <row r="1823" spans="8:20">
      <c r="H1823" s="14"/>
      <c r="K1823" s="14"/>
      <c r="M1823" s="14"/>
      <c r="N1823" s="14"/>
      <c r="O1823" s="14"/>
      <c r="P1823" s="14"/>
      <c r="S1823" s="16"/>
      <c r="T1823" s="16"/>
    </row>
    <row r="1824" spans="8:20">
      <c r="H1824" s="14"/>
      <c r="K1824" s="14"/>
      <c r="M1824" s="14"/>
      <c r="N1824" s="14"/>
      <c r="O1824" s="14"/>
      <c r="P1824" s="14"/>
      <c r="S1824" s="16"/>
      <c r="T1824" s="16"/>
    </row>
    <row r="1825" spans="8:20">
      <c r="H1825" s="14"/>
      <c r="K1825" s="14"/>
      <c r="M1825" s="14"/>
      <c r="N1825" s="14"/>
      <c r="O1825" s="14"/>
      <c r="P1825" s="14"/>
      <c r="S1825" s="16"/>
      <c r="T1825" s="16"/>
    </row>
    <row r="1826" spans="8:20">
      <c r="H1826" s="14"/>
      <c r="K1826" s="14"/>
      <c r="M1826" s="14"/>
      <c r="N1826" s="14"/>
      <c r="O1826" s="14"/>
      <c r="P1826" s="14"/>
      <c r="S1826" s="16"/>
      <c r="T1826" s="16"/>
    </row>
    <row r="1827" spans="8:20">
      <c r="H1827" s="14"/>
      <c r="K1827" s="14"/>
      <c r="M1827" s="14"/>
      <c r="N1827" s="14"/>
      <c r="O1827" s="14"/>
      <c r="P1827" s="14"/>
      <c r="S1827" s="16"/>
      <c r="T1827" s="16"/>
    </row>
    <row r="1828" spans="8:20">
      <c r="H1828" s="14"/>
      <c r="K1828" s="14"/>
      <c r="M1828" s="14"/>
      <c r="N1828" s="14"/>
      <c r="O1828" s="14"/>
      <c r="P1828" s="14"/>
      <c r="S1828" s="16"/>
      <c r="T1828" s="16"/>
    </row>
    <row r="1829" spans="8:20">
      <c r="H1829" s="14"/>
      <c r="K1829" s="14"/>
      <c r="M1829" s="14"/>
      <c r="N1829" s="14"/>
      <c r="O1829" s="14"/>
      <c r="P1829" s="14"/>
      <c r="S1829" s="16"/>
      <c r="T1829" s="16"/>
    </row>
    <row r="1830" spans="8:20">
      <c r="H1830" s="14"/>
      <c r="K1830" s="14"/>
      <c r="M1830" s="14"/>
      <c r="N1830" s="14"/>
      <c r="O1830" s="14"/>
      <c r="P1830" s="14"/>
      <c r="S1830" s="16"/>
      <c r="T1830" s="16"/>
    </row>
    <row r="1831" spans="8:20">
      <c r="H1831" s="14"/>
      <c r="K1831" s="14"/>
      <c r="M1831" s="14"/>
      <c r="N1831" s="14"/>
      <c r="O1831" s="14"/>
      <c r="P1831" s="14"/>
      <c r="S1831" s="16"/>
      <c r="T1831" s="16"/>
    </row>
    <row r="1832" spans="8:20">
      <c r="H1832" s="14"/>
      <c r="K1832" s="14"/>
      <c r="M1832" s="14"/>
      <c r="N1832" s="14"/>
      <c r="O1832" s="14"/>
      <c r="P1832" s="14"/>
      <c r="S1832" s="16"/>
      <c r="T1832" s="16"/>
    </row>
    <row r="1833" spans="8:20">
      <c r="H1833" s="14"/>
      <c r="K1833" s="14"/>
      <c r="M1833" s="14"/>
      <c r="N1833" s="14"/>
      <c r="O1833" s="14"/>
      <c r="P1833" s="14"/>
      <c r="S1833" s="16"/>
      <c r="T1833" s="16"/>
    </row>
    <row r="1834" spans="8:20">
      <c r="H1834" s="14"/>
      <c r="K1834" s="14"/>
      <c r="M1834" s="14"/>
      <c r="N1834" s="14"/>
      <c r="O1834" s="14"/>
      <c r="P1834" s="14"/>
      <c r="S1834" s="16"/>
      <c r="T1834" s="16"/>
    </row>
    <row r="1835" spans="8:20">
      <c r="H1835" s="14"/>
      <c r="K1835" s="14"/>
      <c r="M1835" s="14"/>
      <c r="N1835" s="14"/>
      <c r="O1835" s="14"/>
      <c r="P1835" s="14"/>
      <c r="S1835" s="16"/>
      <c r="T1835" s="16"/>
    </row>
    <row r="1836" spans="8:20">
      <c r="H1836" s="14"/>
      <c r="K1836" s="14"/>
      <c r="M1836" s="14"/>
      <c r="N1836" s="14"/>
      <c r="O1836" s="14"/>
      <c r="P1836" s="14"/>
      <c r="S1836" s="16"/>
      <c r="T1836" s="16"/>
    </row>
    <row r="1837" spans="8:20">
      <c r="H1837" s="14"/>
      <c r="K1837" s="14"/>
      <c r="M1837" s="14"/>
      <c r="N1837" s="14"/>
      <c r="O1837" s="14"/>
      <c r="P1837" s="14"/>
      <c r="S1837" s="16"/>
      <c r="T1837" s="16"/>
    </row>
    <row r="1838" spans="8:20">
      <c r="H1838" s="14"/>
      <c r="K1838" s="14"/>
      <c r="M1838" s="14"/>
      <c r="N1838" s="14"/>
      <c r="O1838" s="14"/>
      <c r="P1838" s="14"/>
      <c r="S1838" s="16"/>
      <c r="T1838" s="16"/>
    </row>
    <row r="1839" spans="8:20">
      <c r="H1839" s="14"/>
      <c r="K1839" s="14"/>
      <c r="M1839" s="14"/>
      <c r="N1839" s="14"/>
      <c r="O1839" s="14"/>
      <c r="P1839" s="14"/>
      <c r="S1839" s="16"/>
      <c r="T1839" s="16"/>
    </row>
    <row r="1840" spans="8:20">
      <c r="H1840" s="14"/>
      <c r="K1840" s="14"/>
      <c r="M1840" s="14"/>
      <c r="N1840" s="14"/>
      <c r="O1840" s="14"/>
      <c r="P1840" s="14"/>
      <c r="S1840" s="16"/>
      <c r="T1840" s="16"/>
    </row>
    <row r="1841" spans="8:20">
      <c r="H1841" s="14"/>
      <c r="K1841" s="14"/>
      <c r="M1841" s="14"/>
      <c r="N1841" s="14"/>
      <c r="O1841" s="14"/>
      <c r="P1841" s="14"/>
      <c r="S1841" s="16"/>
      <c r="T1841" s="16"/>
    </row>
    <row r="1842" spans="8:20">
      <c r="H1842" s="14"/>
      <c r="K1842" s="14"/>
      <c r="M1842" s="14"/>
      <c r="N1842" s="14"/>
      <c r="O1842" s="14"/>
      <c r="P1842" s="14"/>
      <c r="S1842" s="16"/>
      <c r="T1842" s="16"/>
    </row>
    <row r="1843" spans="8:20">
      <c r="H1843" s="14"/>
      <c r="K1843" s="14"/>
      <c r="M1843" s="14"/>
      <c r="N1843" s="14"/>
      <c r="O1843" s="14"/>
      <c r="P1843" s="14"/>
      <c r="S1843" s="16"/>
      <c r="T1843" s="16"/>
    </row>
    <row r="1844" spans="8:20">
      <c r="H1844" s="14"/>
      <c r="K1844" s="14"/>
      <c r="M1844" s="14"/>
      <c r="N1844" s="14"/>
      <c r="O1844" s="14"/>
      <c r="P1844" s="14"/>
      <c r="S1844" s="16"/>
      <c r="T1844" s="16"/>
    </row>
    <row r="1845" spans="8:20">
      <c r="H1845" s="14"/>
      <c r="K1845" s="14"/>
      <c r="M1845" s="14"/>
      <c r="N1845" s="14"/>
      <c r="O1845" s="14"/>
      <c r="P1845" s="14"/>
      <c r="S1845" s="16"/>
      <c r="T1845" s="16"/>
    </row>
    <row r="1846" spans="8:20">
      <c r="H1846" s="14"/>
      <c r="K1846" s="14"/>
      <c r="M1846" s="14"/>
      <c r="N1846" s="14"/>
      <c r="O1846" s="14"/>
      <c r="P1846" s="14"/>
      <c r="S1846" s="16"/>
      <c r="T1846" s="16"/>
    </row>
    <row r="1847" spans="8:20">
      <c r="H1847" s="14"/>
      <c r="K1847" s="14"/>
      <c r="M1847" s="14"/>
      <c r="N1847" s="14"/>
      <c r="O1847" s="14"/>
      <c r="P1847" s="14"/>
      <c r="S1847" s="16"/>
      <c r="T1847" s="16"/>
    </row>
    <row r="1848" spans="8:20">
      <c r="H1848" s="14"/>
      <c r="K1848" s="14"/>
      <c r="M1848" s="14"/>
      <c r="N1848" s="14"/>
      <c r="O1848" s="14"/>
      <c r="P1848" s="14"/>
      <c r="S1848" s="16"/>
      <c r="T1848" s="16"/>
    </row>
    <row r="1849" spans="8:20">
      <c r="H1849" s="14"/>
      <c r="K1849" s="14"/>
      <c r="M1849" s="14"/>
      <c r="N1849" s="14"/>
      <c r="O1849" s="14"/>
      <c r="P1849" s="14"/>
      <c r="S1849" s="16"/>
      <c r="T1849" s="16"/>
    </row>
    <row r="1850" spans="8:20">
      <c r="H1850" s="14"/>
      <c r="K1850" s="14"/>
      <c r="M1850" s="14"/>
      <c r="N1850" s="14"/>
      <c r="O1850" s="14"/>
      <c r="P1850" s="14"/>
      <c r="S1850" s="16"/>
      <c r="T1850" s="16"/>
    </row>
    <row r="1851" spans="8:20">
      <c r="H1851" s="14"/>
      <c r="K1851" s="14"/>
      <c r="M1851" s="14"/>
      <c r="N1851" s="14"/>
      <c r="O1851" s="14"/>
      <c r="P1851" s="14"/>
      <c r="S1851" s="16"/>
      <c r="T1851" s="16"/>
    </row>
    <row r="1852" spans="8:20">
      <c r="H1852" s="14"/>
      <c r="K1852" s="14"/>
      <c r="M1852" s="14"/>
      <c r="N1852" s="14"/>
      <c r="O1852" s="14"/>
      <c r="P1852" s="14"/>
      <c r="S1852" s="16"/>
      <c r="T1852" s="16"/>
    </row>
    <row r="1853" spans="8:20">
      <c r="H1853" s="14"/>
      <c r="K1853" s="14"/>
      <c r="M1853" s="14"/>
      <c r="N1853" s="14"/>
      <c r="O1853" s="14"/>
      <c r="P1853" s="14"/>
      <c r="S1853" s="16"/>
      <c r="T1853" s="16"/>
    </row>
    <row r="1854" spans="8:20">
      <c r="H1854" s="14"/>
      <c r="K1854" s="14"/>
      <c r="M1854" s="14"/>
      <c r="N1854" s="14"/>
      <c r="O1854" s="14"/>
      <c r="P1854" s="14"/>
      <c r="S1854" s="16"/>
      <c r="T1854" s="16"/>
    </row>
    <row r="1855" spans="8:20">
      <c r="H1855" s="14"/>
      <c r="K1855" s="14"/>
      <c r="M1855" s="14"/>
      <c r="N1855" s="14"/>
      <c r="O1855" s="14"/>
      <c r="P1855" s="14"/>
      <c r="S1855" s="16"/>
      <c r="T1855" s="16"/>
    </row>
    <row r="1856" spans="8:20">
      <c r="H1856" s="14"/>
      <c r="K1856" s="14"/>
      <c r="M1856" s="14"/>
      <c r="N1856" s="14"/>
      <c r="O1856" s="14"/>
      <c r="P1856" s="14"/>
      <c r="S1856" s="16"/>
      <c r="T1856" s="16"/>
    </row>
    <row r="1857" spans="8:20">
      <c r="H1857" s="14"/>
      <c r="K1857" s="14"/>
      <c r="M1857" s="14"/>
      <c r="N1857" s="14"/>
      <c r="O1857" s="14"/>
      <c r="P1857" s="14"/>
      <c r="S1857" s="16"/>
      <c r="T1857" s="16"/>
    </row>
    <row r="1858" spans="8:20">
      <c r="H1858" s="14"/>
      <c r="K1858" s="14"/>
      <c r="M1858" s="14"/>
      <c r="N1858" s="14"/>
      <c r="O1858" s="14"/>
      <c r="P1858" s="14"/>
      <c r="S1858" s="16"/>
      <c r="T1858" s="16"/>
    </row>
    <row r="1859" spans="8:20">
      <c r="H1859" s="14"/>
      <c r="K1859" s="14"/>
      <c r="M1859" s="14"/>
      <c r="N1859" s="14"/>
      <c r="O1859" s="14"/>
      <c r="P1859" s="14"/>
      <c r="S1859" s="16"/>
      <c r="T1859" s="16"/>
    </row>
    <row r="1860" spans="8:20">
      <c r="H1860" s="14"/>
      <c r="K1860" s="14"/>
      <c r="M1860" s="14"/>
      <c r="N1860" s="14"/>
      <c r="O1860" s="14"/>
      <c r="P1860" s="14"/>
      <c r="S1860" s="16"/>
      <c r="T1860" s="16"/>
    </row>
    <row r="1861" spans="8:20">
      <c r="H1861" s="14"/>
      <c r="K1861" s="14"/>
      <c r="M1861" s="14"/>
      <c r="N1861" s="14"/>
      <c r="O1861" s="14"/>
      <c r="P1861" s="14"/>
      <c r="S1861" s="16"/>
      <c r="T1861" s="16"/>
    </row>
    <row r="1862" spans="8:20">
      <c r="H1862" s="14"/>
      <c r="K1862" s="14"/>
      <c r="M1862" s="14"/>
      <c r="N1862" s="14"/>
      <c r="O1862" s="14"/>
      <c r="P1862" s="14"/>
      <c r="S1862" s="16"/>
      <c r="T1862" s="16"/>
    </row>
    <row r="1863" spans="8:20">
      <c r="H1863" s="14"/>
      <c r="K1863" s="14"/>
      <c r="M1863" s="14"/>
      <c r="N1863" s="14"/>
      <c r="O1863" s="14"/>
      <c r="P1863" s="14"/>
      <c r="S1863" s="16"/>
      <c r="T1863" s="16"/>
    </row>
    <row r="1864" spans="8:20">
      <c r="H1864" s="14"/>
      <c r="K1864" s="14"/>
      <c r="M1864" s="14"/>
      <c r="N1864" s="14"/>
      <c r="O1864" s="14"/>
      <c r="P1864" s="14"/>
      <c r="S1864" s="16"/>
      <c r="T1864" s="16"/>
    </row>
    <row r="1865" spans="8:20">
      <c r="H1865" s="14"/>
      <c r="K1865" s="14"/>
      <c r="M1865" s="14"/>
      <c r="N1865" s="14"/>
      <c r="O1865" s="14"/>
      <c r="P1865" s="14"/>
      <c r="S1865" s="16"/>
      <c r="T1865" s="16"/>
    </row>
    <row r="1866" spans="8:20">
      <c r="H1866" s="14"/>
      <c r="K1866" s="14"/>
      <c r="M1866" s="14"/>
      <c r="N1866" s="14"/>
      <c r="O1866" s="14"/>
      <c r="P1866" s="14"/>
      <c r="S1866" s="16"/>
      <c r="T1866" s="16"/>
    </row>
    <row r="1867" spans="8:20">
      <c r="H1867" s="14"/>
      <c r="K1867" s="14"/>
      <c r="M1867" s="14"/>
      <c r="N1867" s="14"/>
      <c r="O1867" s="14"/>
      <c r="P1867" s="14"/>
      <c r="S1867" s="16"/>
      <c r="T1867" s="16"/>
    </row>
    <row r="1868" spans="8:20">
      <c r="H1868" s="14"/>
      <c r="K1868" s="14"/>
      <c r="M1868" s="14"/>
      <c r="N1868" s="14"/>
      <c r="O1868" s="14"/>
      <c r="P1868" s="14"/>
      <c r="S1868" s="16"/>
      <c r="T1868" s="16"/>
    </row>
    <row r="1869" spans="8:20">
      <c r="H1869" s="14"/>
      <c r="K1869" s="14"/>
      <c r="M1869" s="14"/>
      <c r="N1869" s="14"/>
      <c r="O1869" s="14"/>
      <c r="P1869" s="14"/>
      <c r="S1869" s="16"/>
      <c r="T1869" s="16"/>
    </row>
    <row r="1870" spans="8:20">
      <c r="H1870" s="14"/>
      <c r="K1870" s="14"/>
      <c r="M1870" s="14"/>
      <c r="N1870" s="14"/>
      <c r="O1870" s="14"/>
      <c r="P1870" s="14"/>
      <c r="S1870" s="16"/>
      <c r="T1870" s="16"/>
    </row>
    <row r="1871" spans="8:20">
      <c r="H1871" s="14"/>
      <c r="K1871" s="14"/>
      <c r="M1871" s="14"/>
      <c r="N1871" s="14"/>
      <c r="O1871" s="14"/>
      <c r="P1871" s="14"/>
      <c r="S1871" s="16"/>
      <c r="T1871" s="16"/>
    </row>
    <row r="1872" spans="8:20">
      <c r="H1872" s="14"/>
      <c r="K1872" s="14"/>
      <c r="M1872" s="14"/>
      <c r="N1872" s="14"/>
      <c r="O1872" s="14"/>
      <c r="P1872" s="14"/>
      <c r="S1872" s="16"/>
      <c r="T1872" s="16"/>
    </row>
    <row r="1873" spans="8:20">
      <c r="H1873" s="14"/>
      <c r="K1873" s="14"/>
      <c r="M1873" s="14"/>
      <c r="N1873" s="14"/>
      <c r="O1873" s="14"/>
      <c r="P1873" s="14"/>
      <c r="S1873" s="16"/>
      <c r="T1873" s="16"/>
    </row>
    <row r="1874" spans="8:20">
      <c r="H1874" s="14"/>
      <c r="K1874" s="14"/>
      <c r="M1874" s="14"/>
      <c r="N1874" s="14"/>
      <c r="O1874" s="14"/>
      <c r="P1874" s="14"/>
      <c r="S1874" s="16"/>
      <c r="T1874" s="16"/>
    </row>
    <row r="1875" spans="8:20">
      <c r="H1875" s="14"/>
      <c r="K1875" s="14"/>
      <c r="M1875" s="14"/>
      <c r="N1875" s="14"/>
      <c r="O1875" s="14"/>
      <c r="P1875" s="14"/>
      <c r="S1875" s="16"/>
      <c r="T1875" s="16"/>
    </row>
    <row r="1876" spans="8:20">
      <c r="H1876" s="14"/>
      <c r="K1876" s="14"/>
      <c r="M1876" s="14"/>
      <c r="N1876" s="14"/>
      <c r="O1876" s="14"/>
      <c r="P1876" s="14"/>
      <c r="S1876" s="16"/>
      <c r="T1876" s="16"/>
    </row>
    <row r="1877" spans="8:20">
      <c r="H1877" s="14"/>
      <c r="K1877" s="14"/>
      <c r="M1877" s="14"/>
      <c r="N1877" s="14"/>
      <c r="O1877" s="14"/>
      <c r="P1877" s="14"/>
      <c r="S1877" s="16"/>
      <c r="T1877" s="16"/>
    </row>
    <row r="1878" spans="8:20">
      <c r="H1878" s="14"/>
      <c r="K1878" s="14"/>
      <c r="M1878" s="14"/>
      <c r="N1878" s="14"/>
      <c r="O1878" s="14"/>
      <c r="P1878" s="14"/>
      <c r="S1878" s="16"/>
      <c r="T1878" s="16"/>
    </row>
    <row r="1879" spans="8:20">
      <c r="H1879" s="14"/>
      <c r="K1879" s="14"/>
      <c r="M1879" s="14"/>
      <c r="N1879" s="14"/>
      <c r="O1879" s="14"/>
      <c r="P1879" s="14"/>
      <c r="S1879" s="16"/>
      <c r="T1879" s="16"/>
    </row>
    <row r="1880" spans="8:20">
      <c r="H1880" s="14"/>
      <c r="K1880" s="14"/>
      <c r="M1880" s="14"/>
      <c r="N1880" s="14"/>
      <c r="O1880" s="14"/>
      <c r="P1880" s="14"/>
      <c r="S1880" s="16"/>
      <c r="T1880" s="16"/>
    </row>
    <row r="1881" spans="8:20">
      <c r="H1881" s="14"/>
      <c r="K1881" s="14"/>
      <c r="M1881" s="14"/>
      <c r="N1881" s="14"/>
      <c r="O1881" s="14"/>
      <c r="P1881" s="14"/>
      <c r="S1881" s="16"/>
      <c r="T1881" s="16"/>
    </row>
    <row r="1882" spans="8:20">
      <c r="H1882" s="14"/>
      <c r="K1882" s="14"/>
      <c r="M1882" s="14"/>
      <c r="N1882" s="14"/>
      <c r="O1882" s="14"/>
      <c r="P1882" s="14"/>
      <c r="S1882" s="16"/>
      <c r="T1882" s="16"/>
    </row>
    <row r="1883" spans="8:20">
      <c r="H1883" s="14"/>
      <c r="K1883" s="14"/>
      <c r="M1883" s="14"/>
      <c r="N1883" s="14"/>
      <c r="O1883" s="14"/>
      <c r="P1883" s="14"/>
      <c r="S1883" s="16"/>
      <c r="T1883" s="16"/>
    </row>
    <row r="1884" spans="8:20">
      <c r="H1884" s="14"/>
      <c r="K1884" s="14"/>
      <c r="M1884" s="14"/>
      <c r="N1884" s="14"/>
      <c r="O1884" s="14"/>
      <c r="P1884" s="14"/>
      <c r="S1884" s="16"/>
      <c r="T1884" s="16"/>
    </row>
    <row r="1885" spans="8:20">
      <c r="H1885" s="14"/>
      <c r="K1885" s="14"/>
      <c r="M1885" s="14"/>
      <c r="N1885" s="14"/>
      <c r="O1885" s="14"/>
      <c r="P1885" s="14"/>
      <c r="S1885" s="16"/>
      <c r="T1885" s="16"/>
    </row>
    <row r="1886" spans="8:20">
      <c r="H1886" s="14"/>
      <c r="K1886" s="14"/>
      <c r="M1886" s="14"/>
      <c r="N1886" s="14"/>
      <c r="O1886" s="14"/>
      <c r="P1886" s="14"/>
      <c r="S1886" s="16"/>
      <c r="T1886" s="16"/>
    </row>
    <row r="1887" spans="8:20">
      <c r="H1887" s="14"/>
      <c r="K1887" s="14"/>
      <c r="M1887" s="14"/>
      <c r="N1887" s="14"/>
      <c r="O1887" s="14"/>
      <c r="P1887" s="14"/>
      <c r="S1887" s="16"/>
      <c r="T1887" s="16"/>
    </row>
    <row r="1888" spans="8:20">
      <c r="H1888" s="14"/>
      <c r="K1888" s="14"/>
      <c r="M1888" s="14"/>
      <c r="N1888" s="14"/>
      <c r="O1888" s="14"/>
      <c r="P1888" s="14"/>
      <c r="S1888" s="16"/>
      <c r="T1888" s="16"/>
    </row>
    <row r="1889" spans="8:20">
      <c r="H1889" s="14"/>
      <c r="K1889" s="14"/>
      <c r="M1889" s="14"/>
      <c r="N1889" s="14"/>
      <c r="O1889" s="14"/>
      <c r="P1889" s="14"/>
      <c r="S1889" s="16"/>
      <c r="T1889" s="16"/>
    </row>
    <row r="1890" spans="8:20">
      <c r="H1890" s="14"/>
      <c r="K1890" s="14"/>
      <c r="M1890" s="14"/>
      <c r="N1890" s="14"/>
      <c r="O1890" s="14"/>
      <c r="P1890" s="14"/>
      <c r="S1890" s="16"/>
      <c r="T1890" s="16"/>
    </row>
    <row r="1891" spans="8:20">
      <c r="H1891" s="14"/>
      <c r="K1891" s="14"/>
      <c r="M1891" s="14"/>
      <c r="N1891" s="14"/>
      <c r="O1891" s="14"/>
      <c r="P1891" s="14"/>
      <c r="S1891" s="16"/>
      <c r="T1891" s="16"/>
    </row>
    <row r="1892" spans="8:20">
      <c r="H1892" s="14"/>
      <c r="K1892" s="14"/>
      <c r="M1892" s="14"/>
      <c r="N1892" s="14"/>
      <c r="O1892" s="14"/>
      <c r="P1892" s="14"/>
      <c r="S1892" s="16"/>
      <c r="T1892" s="16"/>
    </row>
    <row r="1893" spans="8:20">
      <c r="H1893" s="14"/>
      <c r="K1893" s="14"/>
      <c r="M1893" s="14"/>
      <c r="N1893" s="14"/>
      <c r="O1893" s="14"/>
      <c r="P1893" s="14"/>
      <c r="S1893" s="16"/>
      <c r="T1893" s="16"/>
    </row>
    <row r="1894" spans="8:20">
      <c r="H1894" s="14"/>
      <c r="K1894" s="14"/>
      <c r="M1894" s="14"/>
      <c r="N1894" s="14"/>
      <c r="O1894" s="14"/>
      <c r="P1894" s="14"/>
      <c r="S1894" s="16"/>
      <c r="T1894" s="16"/>
    </row>
    <row r="1895" spans="8:20">
      <c r="H1895" s="14"/>
      <c r="K1895" s="14"/>
      <c r="M1895" s="14"/>
      <c r="N1895" s="14"/>
      <c r="O1895" s="14"/>
      <c r="P1895" s="14"/>
      <c r="S1895" s="16"/>
      <c r="T1895" s="16"/>
    </row>
    <row r="1896" spans="8:20">
      <c r="H1896" s="14"/>
      <c r="K1896" s="14"/>
      <c r="M1896" s="14"/>
      <c r="N1896" s="14"/>
      <c r="O1896" s="14"/>
      <c r="P1896" s="14"/>
      <c r="S1896" s="16"/>
      <c r="T1896" s="16"/>
    </row>
    <row r="1897" spans="8:20">
      <c r="H1897" s="14"/>
      <c r="K1897" s="14"/>
      <c r="M1897" s="14"/>
      <c r="N1897" s="14"/>
      <c r="O1897" s="14"/>
      <c r="P1897" s="14"/>
      <c r="S1897" s="16"/>
      <c r="T1897" s="16"/>
    </row>
    <row r="1898" spans="8:20">
      <c r="H1898" s="14"/>
      <c r="K1898" s="14"/>
      <c r="M1898" s="14"/>
      <c r="N1898" s="14"/>
      <c r="O1898" s="14"/>
      <c r="P1898" s="14"/>
      <c r="S1898" s="16"/>
      <c r="T1898" s="16"/>
    </row>
    <row r="1899" spans="8:20">
      <c r="H1899" s="14"/>
      <c r="K1899" s="14"/>
      <c r="M1899" s="14"/>
      <c r="N1899" s="14"/>
      <c r="O1899" s="14"/>
      <c r="P1899" s="14"/>
      <c r="S1899" s="16"/>
      <c r="T1899" s="16"/>
    </row>
    <row r="1900" spans="8:20">
      <c r="H1900" s="14"/>
      <c r="K1900" s="14"/>
      <c r="M1900" s="14"/>
      <c r="N1900" s="14"/>
      <c r="O1900" s="14"/>
      <c r="P1900" s="14"/>
      <c r="S1900" s="16"/>
      <c r="T1900" s="16"/>
    </row>
    <row r="1901" spans="8:20">
      <c r="H1901" s="14"/>
      <c r="K1901" s="14"/>
      <c r="M1901" s="14"/>
      <c r="N1901" s="14"/>
      <c r="O1901" s="14"/>
      <c r="P1901" s="14"/>
      <c r="S1901" s="16"/>
      <c r="T1901" s="16"/>
    </row>
    <row r="1902" spans="8:20">
      <c r="H1902" s="14"/>
      <c r="K1902" s="14"/>
      <c r="M1902" s="14"/>
      <c r="N1902" s="14"/>
      <c r="O1902" s="14"/>
      <c r="P1902" s="14"/>
      <c r="S1902" s="16"/>
      <c r="T1902" s="16"/>
    </row>
    <row r="1903" spans="8:20">
      <c r="H1903" s="14"/>
      <c r="K1903" s="14"/>
      <c r="M1903" s="14"/>
      <c r="N1903" s="14"/>
      <c r="O1903" s="14"/>
      <c r="P1903" s="14"/>
      <c r="S1903" s="16"/>
      <c r="T1903" s="16"/>
    </row>
    <row r="1904" spans="8:20">
      <c r="H1904" s="14"/>
      <c r="K1904" s="14"/>
      <c r="M1904" s="14"/>
      <c r="N1904" s="14"/>
      <c r="O1904" s="14"/>
      <c r="P1904" s="14"/>
      <c r="S1904" s="16"/>
      <c r="T1904" s="16"/>
    </row>
    <row r="1905" spans="8:20">
      <c r="H1905" s="14"/>
      <c r="K1905" s="14"/>
      <c r="M1905" s="14"/>
      <c r="N1905" s="14"/>
      <c r="O1905" s="14"/>
      <c r="P1905" s="14"/>
      <c r="S1905" s="16"/>
      <c r="T1905" s="16"/>
    </row>
    <row r="1906" spans="8:20">
      <c r="H1906" s="14"/>
      <c r="K1906" s="14"/>
      <c r="M1906" s="14"/>
      <c r="N1906" s="14"/>
      <c r="O1906" s="14"/>
      <c r="P1906" s="14"/>
      <c r="S1906" s="16"/>
      <c r="T1906" s="16"/>
    </row>
    <row r="1907" spans="8:20">
      <c r="H1907" s="14"/>
      <c r="K1907" s="14"/>
      <c r="M1907" s="14"/>
      <c r="N1907" s="14"/>
      <c r="O1907" s="14"/>
      <c r="P1907" s="14"/>
      <c r="S1907" s="16"/>
      <c r="T1907" s="16"/>
    </row>
    <row r="1908" spans="8:20">
      <c r="H1908" s="14"/>
      <c r="K1908" s="14"/>
      <c r="M1908" s="14"/>
      <c r="N1908" s="14"/>
      <c r="O1908" s="14"/>
      <c r="P1908" s="14"/>
      <c r="S1908" s="16"/>
      <c r="T1908" s="16"/>
    </row>
    <row r="1909" spans="8:20">
      <c r="H1909" s="14"/>
      <c r="K1909" s="14"/>
      <c r="M1909" s="14"/>
      <c r="N1909" s="14"/>
      <c r="O1909" s="14"/>
      <c r="P1909" s="14"/>
      <c r="S1909" s="16"/>
      <c r="T1909" s="16"/>
    </row>
    <row r="1910" spans="8:20">
      <c r="H1910" s="14"/>
      <c r="K1910" s="14"/>
      <c r="M1910" s="14"/>
      <c r="N1910" s="14"/>
      <c r="O1910" s="14"/>
      <c r="P1910" s="14"/>
      <c r="S1910" s="16"/>
      <c r="T1910" s="16"/>
    </row>
    <row r="1911" spans="8:20">
      <c r="H1911" s="14"/>
      <c r="K1911" s="14"/>
      <c r="M1911" s="14"/>
      <c r="N1911" s="14"/>
      <c r="O1911" s="14"/>
      <c r="P1911" s="14"/>
      <c r="S1911" s="16"/>
      <c r="T1911" s="16"/>
    </row>
    <row r="1912" spans="8:20">
      <c r="H1912" s="14"/>
      <c r="K1912" s="14"/>
      <c r="M1912" s="14"/>
      <c r="N1912" s="14"/>
      <c r="O1912" s="14"/>
      <c r="P1912" s="14"/>
      <c r="S1912" s="16"/>
      <c r="T1912" s="16"/>
    </row>
    <row r="1913" spans="8:20">
      <c r="H1913" s="14"/>
      <c r="K1913" s="14"/>
      <c r="M1913" s="14"/>
      <c r="N1913" s="14"/>
      <c r="O1913" s="14"/>
      <c r="P1913" s="14"/>
      <c r="S1913" s="16"/>
      <c r="T1913" s="16"/>
    </row>
    <row r="1914" spans="8:20">
      <c r="H1914" s="14"/>
      <c r="K1914" s="14"/>
      <c r="M1914" s="14"/>
      <c r="N1914" s="14"/>
      <c r="O1914" s="14"/>
      <c r="P1914" s="14"/>
      <c r="S1914" s="16"/>
      <c r="T1914" s="16"/>
    </row>
    <row r="1915" spans="8:20">
      <c r="H1915" s="14"/>
      <c r="K1915" s="14"/>
      <c r="M1915" s="14"/>
      <c r="N1915" s="14"/>
      <c r="O1915" s="14"/>
      <c r="P1915" s="14"/>
      <c r="S1915" s="16"/>
      <c r="T1915" s="16"/>
    </row>
    <row r="1916" spans="8:20">
      <c r="H1916" s="14"/>
      <c r="K1916" s="14"/>
      <c r="M1916" s="14"/>
      <c r="N1916" s="14"/>
      <c r="O1916" s="14"/>
      <c r="P1916" s="14"/>
      <c r="S1916" s="16"/>
      <c r="T1916" s="16"/>
    </row>
    <row r="1917" spans="8:20">
      <c r="H1917" s="14"/>
      <c r="K1917" s="14"/>
      <c r="M1917" s="14"/>
      <c r="N1917" s="14"/>
      <c r="O1917" s="14"/>
      <c r="P1917" s="14"/>
      <c r="S1917" s="16"/>
      <c r="T1917" s="16"/>
    </row>
    <row r="1918" spans="8:20">
      <c r="H1918" s="14"/>
      <c r="K1918" s="14"/>
      <c r="M1918" s="14"/>
      <c r="N1918" s="14"/>
      <c r="O1918" s="14"/>
      <c r="P1918" s="14"/>
      <c r="S1918" s="16"/>
      <c r="T1918" s="16"/>
    </row>
    <row r="1919" spans="8:20">
      <c r="H1919" s="14"/>
      <c r="K1919" s="14"/>
      <c r="M1919" s="14"/>
      <c r="N1919" s="14"/>
      <c r="O1919" s="14"/>
      <c r="P1919" s="14"/>
      <c r="S1919" s="16"/>
      <c r="T1919" s="16"/>
    </row>
    <row r="1920" spans="8:20">
      <c r="H1920" s="14"/>
      <c r="K1920" s="14"/>
      <c r="M1920" s="14"/>
      <c r="N1920" s="14"/>
      <c r="O1920" s="14"/>
      <c r="P1920" s="14"/>
      <c r="S1920" s="16"/>
      <c r="T1920" s="16"/>
    </row>
    <row r="1921" spans="8:20">
      <c r="H1921" s="14"/>
      <c r="K1921" s="14"/>
      <c r="M1921" s="14"/>
      <c r="N1921" s="14"/>
      <c r="O1921" s="14"/>
      <c r="P1921" s="14"/>
      <c r="S1921" s="16"/>
      <c r="T1921" s="16"/>
    </row>
    <row r="1922" spans="8:20">
      <c r="H1922" s="14"/>
      <c r="K1922" s="14"/>
      <c r="M1922" s="14"/>
      <c r="N1922" s="14"/>
      <c r="O1922" s="14"/>
      <c r="P1922" s="14"/>
      <c r="S1922" s="16"/>
      <c r="T1922" s="16"/>
    </row>
    <row r="1923" spans="8:20">
      <c r="H1923" s="14"/>
      <c r="K1923" s="14"/>
      <c r="M1923" s="14"/>
      <c r="N1923" s="14"/>
      <c r="O1923" s="14"/>
      <c r="P1923" s="14"/>
      <c r="S1923" s="16"/>
      <c r="T1923" s="16"/>
    </row>
    <row r="1924" spans="8:20">
      <c r="H1924" s="14"/>
      <c r="K1924" s="14"/>
      <c r="M1924" s="14"/>
      <c r="N1924" s="14"/>
      <c r="O1924" s="14"/>
      <c r="P1924" s="14"/>
      <c r="S1924" s="16"/>
      <c r="T1924" s="16"/>
    </row>
    <row r="1925" spans="8:20">
      <c r="H1925" s="14"/>
      <c r="K1925" s="14"/>
      <c r="M1925" s="14"/>
      <c r="N1925" s="14"/>
      <c r="O1925" s="14"/>
      <c r="P1925" s="14"/>
      <c r="S1925" s="16"/>
      <c r="T1925" s="16"/>
    </row>
    <row r="1926" spans="8:20">
      <c r="H1926" s="14"/>
      <c r="K1926" s="14"/>
      <c r="M1926" s="14"/>
      <c r="N1926" s="14"/>
      <c r="O1926" s="14"/>
      <c r="P1926" s="14"/>
      <c r="S1926" s="16"/>
      <c r="T1926" s="16"/>
    </row>
    <row r="1927" spans="8:20">
      <c r="H1927" s="14"/>
      <c r="K1927" s="14"/>
      <c r="M1927" s="14"/>
      <c r="N1927" s="14"/>
      <c r="O1927" s="14"/>
      <c r="P1927" s="14"/>
      <c r="S1927" s="16"/>
      <c r="T1927" s="16"/>
    </row>
    <row r="1928" spans="8:20">
      <c r="H1928" s="14"/>
      <c r="K1928" s="14"/>
      <c r="M1928" s="14"/>
      <c r="N1928" s="14"/>
      <c r="O1928" s="14"/>
      <c r="P1928" s="14"/>
      <c r="S1928" s="16"/>
      <c r="T1928" s="16"/>
    </row>
    <row r="1929" spans="8:20">
      <c r="H1929" s="14"/>
      <c r="K1929" s="14"/>
      <c r="M1929" s="14"/>
      <c r="N1929" s="14"/>
      <c r="O1929" s="14"/>
      <c r="P1929" s="14"/>
      <c r="S1929" s="16"/>
      <c r="T1929" s="16"/>
    </row>
    <row r="1930" spans="8:20">
      <c r="H1930" s="14"/>
      <c r="K1930" s="14"/>
      <c r="M1930" s="14"/>
      <c r="N1930" s="14"/>
      <c r="O1930" s="14"/>
      <c r="P1930" s="14"/>
      <c r="S1930" s="16"/>
      <c r="T1930" s="16"/>
    </row>
    <row r="1931" spans="8:20">
      <c r="H1931" s="14"/>
      <c r="K1931" s="14"/>
      <c r="M1931" s="14"/>
      <c r="N1931" s="14"/>
      <c r="O1931" s="14"/>
      <c r="P1931" s="14"/>
      <c r="S1931" s="16"/>
      <c r="T1931" s="16"/>
    </row>
    <row r="1932" spans="8:20">
      <c r="H1932" s="14"/>
      <c r="K1932" s="14"/>
      <c r="M1932" s="14"/>
      <c r="N1932" s="14"/>
      <c r="O1932" s="14"/>
      <c r="P1932" s="14"/>
      <c r="S1932" s="16"/>
      <c r="T1932" s="16"/>
    </row>
    <row r="1933" spans="8:20">
      <c r="H1933" s="14"/>
      <c r="K1933" s="14"/>
      <c r="M1933" s="14"/>
      <c r="N1933" s="14"/>
      <c r="O1933" s="14"/>
      <c r="P1933" s="14"/>
      <c r="S1933" s="16"/>
      <c r="T1933" s="16"/>
    </row>
    <row r="1934" spans="8:20">
      <c r="H1934" s="14"/>
      <c r="K1934" s="14"/>
      <c r="M1934" s="14"/>
      <c r="N1934" s="14"/>
      <c r="O1934" s="14"/>
      <c r="P1934" s="14"/>
      <c r="S1934" s="16"/>
      <c r="T1934" s="16"/>
    </row>
    <row r="1935" spans="8:20">
      <c r="H1935" s="14"/>
      <c r="K1935" s="14"/>
      <c r="M1935" s="14"/>
      <c r="N1935" s="14"/>
      <c r="O1935" s="14"/>
      <c r="P1935" s="14"/>
      <c r="S1935" s="16"/>
      <c r="T1935" s="16"/>
    </row>
    <row r="1936" spans="8:20">
      <c r="H1936" s="14"/>
      <c r="K1936" s="14"/>
      <c r="M1936" s="14"/>
      <c r="N1936" s="14"/>
      <c r="O1936" s="14"/>
      <c r="P1936" s="14"/>
      <c r="S1936" s="16"/>
      <c r="T1936" s="16"/>
    </row>
    <row r="1937" spans="8:20">
      <c r="H1937" s="14"/>
      <c r="K1937" s="14"/>
      <c r="M1937" s="14"/>
      <c r="N1937" s="14"/>
      <c r="O1937" s="14"/>
      <c r="P1937" s="14"/>
      <c r="S1937" s="16"/>
      <c r="T1937" s="16"/>
    </row>
    <row r="1938" spans="8:20">
      <c r="H1938" s="14"/>
      <c r="K1938" s="14"/>
      <c r="M1938" s="14"/>
      <c r="N1938" s="14"/>
      <c r="O1938" s="14"/>
      <c r="P1938" s="14"/>
      <c r="S1938" s="16"/>
      <c r="T1938" s="16"/>
    </row>
    <row r="1939" spans="8:20">
      <c r="H1939" s="14"/>
      <c r="K1939" s="14"/>
      <c r="M1939" s="14"/>
      <c r="N1939" s="14"/>
      <c r="O1939" s="14"/>
      <c r="P1939" s="14"/>
      <c r="S1939" s="16"/>
      <c r="T1939" s="16"/>
    </row>
    <row r="1940" spans="8:20">
      <c r="H1940" s="14"/>
      <c r="K1940" s="14"/>
      <c r="M1940" s="14"/>
      <c r="N1940" s="14"/>
      <c r="O1940" s="14"/>
      <c r="P1940" s="14"/>
      <c r="S1940" s="16"/>
      <c r="T1940" s="16"/>
    </row>
    <row r="1941" spans="8:20">
      <c r="H1941" s="14"/>
      <c r="K1941" s="14"/>
      <c r="M1941" s="14"/>
      <c r="N1941" s="14"/>
      <c r="O1941" s="14"/>
      <c r="P1941" s="14"/>
      <c r="S1941" s="16"/>
      <c r="T1941" s="16"/>
    </row>
    <row r="1942" spans="8:20">
      <c r="H1942" s="14"/>
      <c r="K1942" s="14"/>
      <c r="M1942" s="14"/>
      <c r="N1942" s="14"/>
      <c r="O1942" s="14"/>
      <c r="P1942" s="14"/>
      <c r="S1942" s="16"/>
      <c r="T1942" s="16"/>
    </row>
    <row r="1943" spans="8:20">
      <c r="H1943" s="14"/>
      <c r="K1943" s="14"/>
      <c r="M1943" s="14"/>
      <c r="N1943" s="14"/>
      <c r="O1943" s="14"/>
      <c r="P1943" s="14"/>
      <c r="S1943" s="16"/>
      <c r="T1943" s="16"/>
    </row>
    <row r="1944" spans="8:20">
      <c r="H1944" s="14"/>
      <c r="K1944" s="14"/>
      <c r="M1944" s="14"/>
      <c r="N1944" s="14"/>
      <c r="O1944" s="14"/>
      <c r="P1944" s="14"/>
      <c r="S1944" s="16"/>
      <c r="T1944" s="16"/>
    </row>
    <row r="1945" spans="8:20">
      <c r="H1945" s="14"/>
      <c r="K1945" s="14"/>
      <c r="M1945" s="14"/>
      <c r="N1945" s="14"/>
      <c r="O1945" s="14"/>
      <c r="P1945" s="14"/>
      <c r="S1945" s="16"/>
      <c r="T1945" s="16"/>
    </row>
    <row r="1946" spans="8:20">
      <c r="H1946" s="14"/>
      <c r="K1946" s="14"/>
      <c r="M1946" s="14"/>
      <c r="N1946" s="14"/>
      <c r="O1946" s="14"/>
      <c r="P1946" s="14"/>
      <c r="S1946" s="16"/>
      <c r="T1946" s="16"/>
    </row>
    <row r="1947" spans="8:20">
      <c r="H1947" s="14"/>
      <c r="K1947" s="14"/>
      <c r="M1947" s="14"/>
      <c r="N1947" s="14"/>
      <c r="O1947" s="14"/>
      <c r="P1947" s="14"/>
      <c r="S1947" s="16"/>
      <c r="T1947" s="16"/>
    </row>
    <row r="1948" spans="8:20">
      <c r="H1948" s="14"/>
      <c r="K1948" s="14"/>
      <c r="M1948" s="14"/>
      <c r="N1948" s="14"/>
      <c r="O1948" s="14"/>
      <c r="P1948" s="14"/>
      <c r="S1948" s="16"/>
      <c r="T1948" s="16"/>
    </row>
    <row r="1949" spans="8:20">
      <c r="H1949" s="14"/>
      <c r="K1949" s="14"/>
      <c r="M1949" s="14"/>
      <c r="N1949" s="14"/>
      <c r="O1949" s="14"/>
      <c r="P1949" s="14"/>
      <c r="S1949" s="16"/>
      <c r="T1949" s="16"/>
    </row>
    <row r="1950" spans="8:20">
      <c r="H1950" s="14"/>
      <c r="K1950" s="14"/>
      <c r="M1950" s="14"/>
      <c r="N1950" s="14"/>
      <c r="O1950" s="14"/>
      <c r="P1950" s="14"/>
      <c r="S1950" s="16"/>
      <c r="T1950" s="16"/>
    </row>
    <row r="1951" spans="8:20">
      <c r="H1951" s="14"/>
      <c r="K1951" s="14"/>
      <c r="M1951" s="14"/>
      <c r="N1951" s="14"/>
      <c r="O1951" s="14"/>
      <c r="P1951" s="14"/>
      <c r="S1951" s="16"/>
      <c r="T1951" s="16"/>
    </row>
    <row r="1952" spans="8:20">
      <c r="H1952" s="14"/>
      <c r="K1952" s="14"/>
      <c r="M1952" s="14"/>
      <c r="N1952" s="14"/>
      <c r="O1952" s="14"/>
      <c r="P1952" s="14"/>
      <c r="S1952" s="16"/>
      <c r="T1952" s="16"/>
    </row>
    <row r="1953" spans="8:20">
      <c r="H1953" s="14"/>
      <c r="K1953" s="14"/>
      <c r="M1953" s="14"/>
      <c r="N1953" s="14"/>
      <c r="O1953" s="14"/>
      <c r="P1953" s="14"/>
      <c r="S1953" s="16"/>
      <c r="T1953" s="16"/>
    </row>
    <row r="1954" spans="8:20">
      <c r="H1954" s="14"/>
      <c r="K1954" s="14"/>
      <c r="M1954" s="14"/>
      <c r="N1954" s="14"/>
      <c r="O1954" s="14"/>
      <c r="P1954" s="14"/>
      <c r="S1954" s="16"/>
      <c r="T1954" s="16"/>
    </row>
    <row r="1955" spans="8:20">
      <c r="H1955" s="14"/>
      <c r="K1955" s="14"/>
      <c r="M1955" s="14"/>
      <c r="N1955" s="14"/>
      <c r="O1955" s="14"/>
      <c r="P1955" s="14"/>
      <c r="S1955" s="16"/>
      <c r="T1955" s="16"/>
    </row>
    <row r="1956" spans="8:20">
      <c r="H1956" s="14"/>
      <c r="K1956" s="14"/>
      <c r="M1956" s="14"/>
      <c r="N1956" s="14"/>
      <c r="O1956" s="14"/>
      <c r="P1956" s="14"/>
      <c r="S1956" s="16"/>
      <c r="T1956" s="16"/>
    </row>
    <row r="1957" spans="8:20">
      <c r="H1957" s="14"/>
      <c r="K1957" s="14"/>
      <c r="M1957" s="14"/>
      <c r="N1957" s="14"/>
      <c r="O1957" s="14"/>
      <c r="P1957" s="14"/>
      <c r="S1957" s="16"/>
      <c r="T1957" s="16"/>
    </row>
    <row r="1958" spans="8:20">
      <c r="H1958" s="14"/>
      <c r="K1958" s="14"/>
      <c r="M1958" s="14"/>
      <c r="N1958" s="14"/>
      <c r="O1958" s="14"/>
      <c r="P1958" s="14"/>
      <c r="S1958" s="16"/>
      <c r="T1958" s="16"/>
    </row>
    <row r="1959" spans="8:20">
      <c r="H1959" s="14"/>
      <c r="K1959" s="14"/>
      <c r="M1959" s="14"/>
      <c r="N1959" s="14"/>
      <c r="O1959" s="14"/>
      <c r="P1959" s="14"/>
      <c r="S1959" s="16"/>
      <c r="T1959" s="16"/>
    </row>
    <row r="1960" spans="8:20">
      <c r="H1960" s="14"/>
      <c r="K1960" s="14"/>
      <c r="M1960" s="14"/>
      <c r="N1960" s="14"/>
      <c r="O1960" s="14"/>
      <c r="P1960" s="14"/>
      <c r="S1960" s="16"/>
      <c r="T1960" s="16"/>
    </row>
    <row r="1961" spans="8:20">
      <c r="H1961" s="14"/>
      <c r="K1961" s="14"/>
      <c r="M1961" s="14"/>
      <c r="N1961" s="14"/>
      <c r="O1961" s="14"/>
      <c r="P1961" s="14"/>
      <c r="S1961" s="16"/>
      <c r="T1961" s="16"/>
    </row>
    <row r="1962" spans="8:20">
      <c r="H1962" s="14"/>
      <c r="K1962" s="14"/>
      <c r="M1962" s="14"/>
      <c r="N1962" s="14"/>
      <c r="O1962" s="14"/>
      <c r="P1962" s="14"/>
      <c r="S1962" s="16"/>
      <c r="T1962" s="16"/>
    </row>
    <row r="1963" spans="8:20">
      <c r="H1963" s="14"/>
      <c r="K1963" s="14"/>
      <c r="M1963" s="14"/>
      <c r="N1963" s="14"/>
      <c r="O1963" s="14"/>
      <c r="P1963" s="14"/>
      <c r="S1963" s="16"/>
      <c r="T1963" s="16"/>
    </row>
    <row r="1964" spans="8:20">
      <c r="H1964" s="14"/>
      <c r="K1964" s="14"/>
      <c r="M1964" s="14"/>
      <c r="N1964" s="14"/>
      <c r="O1964" s="14"/>
      <c r="P1964" s="14"/>
      <c r="S1964" s="16"/>
      <c r="T1964" s="16"/>
    </row>
    <row r="1965" spans="8:20">
      <c r="H1965" s="14"/>
      <c r="K1965" s="14"/>
      <c r="M1965" s="14"/>
      <c r="N1965" s="14"/>
      <c r="O1965" s="14"/>
      <c r="P1965" s="14"/>
      <c r="S1965" s="16"/>
      <c r="T1965" s="16"/>
    </row>
    <row r="1966" spans="8:20">
      <c r="H1966" s="14"/>
      <c r="K1966" s="14"/>
      <c r="M1966" s="14"/>
      <c r="N1966" s="14"/>
      <c r="O1966" s="14"/>
      <c r="P1966" s="14"/>
      <c r="S1966" s="16"/>
      <c r="T1966" s="16"/>
    </row>
    <row r="1967" spans="8:20">
      <c r="H1967" s="14"/>
      <c r="K1967" s="14"/>
      <c r="M1967" s="14"/>
      <c r="N1967" s="14"/>
      <c r="O1967" s="14"/>
      <c r="P1967" s="14"/>
      <c r="S1967" s="16"/>
      <c r="T1967" s="16"/>
    </row>
    <row r="1968" spans="8:20">
      <c r="H1968" s="14"/>
      <c r="K1968" s="14"/>
      <c r="M1968" s="14"/>
      <c r="N1968" s="14"/>
      <c r="O1968" s="14"/>
      <c r="P1968" s="14"/>
      <c r="S1968" s="16"/>
      <c r="T1968" s="16"/>
    </row>
    <row r="1969" spans="8:20">
      <c r="H1969" s="14"/>
      <c r="K1969" s="14"/>
      <c r="M1969" s="14"/>
      <c r="N1969" s="14"/>
      <c r="O1969" s="14"/>
      <c r="P1969" s="14"/>
      <c r="S1969" s="16"/>
      <c r="T1969" s="16"/>
    </row>
    <row r="1970" spans="8:20">
      <c r="H1970" s="14"/>
      <c r="K1970" s="14"/>
      <c r="M1970" s="14"/>
      <c r="N1970" s="14"/>
      <c r="O1970" s="14"/>
      <c r="P1970" s="14"/>
      <c r="S1970" s="16"/>
      <c r="T1970" s="16"/>
    </row>
    <row r="1971" spans="8:20">
      <c r="H1971" s="14"/>
      <c r="K1971" s="14"/>
      <c r="M1971" s="14"/>
      <c r="N1971" s="14"/>
      <c r="O1971" s="14"/>
      <c r="P1971" s="14"/>
      <c r="S1971" s="16"/>
      <c r="T1971" s="16"/>
    </row>
    <row r="1972" spans="8:20">
      <c r="H1972" s="14"/>
      <c r="K1972" s="14"/>
      <c r="M1972" s="14"/>
      <c r="N1972" s="14"/>
      <c r="O1972" s="14"/>
      <c r="P1972" s="14"/>
      <c r="S1972" s="16"/>
      <c r="T1972" s="16"/>
    </row>
    <row r="1973" spans="8:20">
      <c r="H1973" s="14"/>
      <c r="K1973" s="14"/>
      <c r="M1973" s="14"/>
      <c r="N1973" s="14"/>
      <c r="O1973" s="14"/>
      <c r="P1973" s="14"/>
      <c r="S1973" s="16"/>
      <c r="T1973" s="16"/>
    </row>
    <row r="1974" spans="8:20">
      <c r="H1974" s="14"/>
      <c r="K1974" s="14"/>
      <c r="M1974" s="14"/>
      <c r="N1974" s="14"/>
      <c r="O1974" s="14"/>
      <c r="P1974" s="14"/>
      <c r="S1974" s="16"/>
      <c r="T1974" s="16"/>
    </row>
    <row r="1975" spans="8:20">
      <c r="H1975" s="14"/>
      <c r="K1975" s="14"/>
      <c r="M1975" s="14"/>
      <c r="N1975" s="14"/>
      <c r="O1975" s="14"/>
      <c r="P1975" s="14"/>
      <c r="S1975" s="16"/>
      <c r="T1975" s="16"/>
    </row>
    <row r="1976" spans="8:20">
      <c r="H1976" s="14"/>
      <c r="K1976" s="14"/>
      <c r="M1976" s="14"/>
      <c r="N1976" s="14"/>
      <c r="O1976" s="14"/>
      <c r="P1976" s="14"/>
      <c r="S1976" s="16"/>
      <c r="T1976" s="16"/>
    </row>
    <row r="1977" spans="8:20">
      <c r="H1977" s="14"/>
      <c r="K1977" s="14"/>
      <c r="M1977" s="14"/>
      <c r="N1977" s="14"/>
      <c r="O1977" s="14"/>
      <c r="P1977" s="14"/>
      <c r="S1977" s="16"/>
      <c r="T1977" s="16"/>
    </row>
    <row r="1978" spans="8:20">
      <c r="H1978" s="14"/>
      <c r="K1978" s="14"/>
      <c r="M1978" s="14"/>
      <c r="N1978" s="14"/>
      <c r="O1978" s="14"/>
      <c r="P1978" s="14"/>
      <c r="S1978" s="16"/>
      <c r="T1978" s="16"/>
    </row>
    <row r="1979" spans="8:20">
      <c r="H1979" s="14"/>
      <c r="K1979" s="14"/>
      <c r="M1979" s="14"/>
      <c r="N1979" s="14"/>
      <c r="O1979" s="14"/>
      <c r="P1979" s="14"/>
      <c r="S1979" s="16"/>
      <c r="T1979" s="16"/>
    </row>
    <row r="1980" spans="8:20">
      <c r="H1980" s="14"/>
      <c r="K1980" s="14"/>
      <c r="M1980" s="14"/>
      <c r="N1980" s="14"/>
      <c r="O1980" s="14"/>
      <c r="P1980" s="14"/>
      <c r="S1980" s="16"/>
      <c r="T1980" s="16"/>
    </row>
    <row r="1981" spans="8:20">
      <c r="H1981" s="14"/>
      <c r="K1981" s="14"/>
      <c r="M1981" s="14"/>
      <c r="N1981" s="14"/>
      <c r="O1981" s="14"/>
      <c r="P1981" s="14"/>
      <c r="S1981" s="16"/>
      <c r="T1981" s="16"/>
    </row>
    <row r="1982" spans="8:20">
      <c r="H1982" s="14"/>
      <c r="K1982" s="14"/>
      <c r="M1982" s="14"/>
      <c r="N1982" s="14"/>
      <c r="O1982" s="14"/>
      <c r="P1982" s="14"/>
      <c r="S1982" s="16"/>
      <c r="T1982" s="16"/>
    </row>
    <row r="1983" spans="8:20">
      <c r="H1983" s="14"/>
      <c r="K1983" s="14"/>
      <c r="M1983" s="14"/>
      <c r="N1983" s="14"/>
      <c r="O1983" s="14"/>
      <c r="P1983" s="14"/>
      <c r="S1983" s="16"/>
      <c r="T1983" s="16"/>
    </row>
    <row r="1984" spans="8:20">
      <c r="H1984" s="14"/>
      <c r="K1984" s="14"/>
      <c r="M1984" s="14"/>
      <c r="N1984" s="14"/>
      <c r="O1984" s="14"/>
      <c r="P1984" s="14"/>
      <c r="S1984" s="16"/>
      <c r="T1984" s="16"/>
    </row>
    <row r="1985" spans="8:20">
      <c r="H1985" s="14"/>
      <c r="K1985" s="14"/>
      <c r="M1985" s="14"/>
      <c r="N1985" s="14"/>
      <c r="O1985" s="14"/>
      <c r="P1985" s="14"/>
      <c r="S1985" s="16"/>
      <c r="T1985" s="16"/>
    </row>
    <row r="1986" spans="8:20">
      <c r="H1986" s="14"/>
      <c r="K1986" s="14"/>
      <c r="M1986" s="14"/>
      <c r="N1986" s="14"/>
      <c r="O1986" s="14"/>
      <c r="P1986" s="14"/>
      <c r="S1986" s="16"/>
      <c r="T1986" s="16"/>
    </row>
    <row r="1987" spans="8:20">
      <c r="H1987" s="14"/>
      <c r="K1987" s="14"/>
      <c r="M1987" s="14"/>
      <c r="N1987" s="14"/>
      <c r="O1987" s="14"/>
      <c r="P1987" s="14"/>
      <c r="S1987" s="16"/>
      <c r="T1987" s="16"/>
    </row>
    <row r="1988" spans="8:20">
      <c r="H1988" s="14"/>
      <c r="K1988" s="14"/>
      <c r="M1988" s="14"/>
      <c r="N1988" s="14"/>
      <c r="O1988" s="14"/>
      <c r="P1988" s="14"/>
      <c r="S1988" s="16"/>
      <c r="T1988" s="16"/>
    </row>
    <row r="1989" spans="8:20">
      <c r="H1989" s="14"/>
      <c r="K1989" s="14"/>
      <c r="M1989" s="14"/>
      <c r="N1989" s="14"/>
      <c r="O1989" s="14"/>
      <c r="P1989" s="14"/>
      <c r="S1989" s="16"/>
      <c r="T1989" s="16"/>
    </row>
    <row r="1990" spans="8:20">
      <c r="H1990" s="14"/>
      <c r="K1990" s="14"/>
      <c r="M1990" s="14"/>
      <c r="N1990" s="14"/>
      <c r="O1990" s="14"/>
      <c r="P1990" s="14"/>
      <c r="S1990" s="16"/>
      <c r="T1990" s="16"/>
    </row>
    <row r="1991" spans="8:20">
      <c r="H1991" s="14"/>
      <c r="K1991" s="14"/>
      <c r="M1991" s="14"/>
      <c r="N1991" s="14"/>
      <c r="O1991" s="14"/>
      <c r="P1991" s="14"/>
      <c r="S1991" s="16"/>
      <c r="T1991" s="16"/>
    </row>
    <row r="1992" spans="8:20">
      <c r="H1992" s="14"/>
      <c r="K1992" s="14"/>
      <c r="M1992" s="14"/>
      <c r="N1992" s="14"/>
      <c r="O1992" s="14"/>
      <c r="P1992" s="14"/>
      <c r="S1992" s="16"/>
      <c r="T1992" s="16"/>
    </row>
    <row r="1993" spans="8:20">
      <c r="H1993" s="14"/>
      <c r="K1993" s="14"/>
      <c r="M1993" s="14"/>
      <c r="N1993" s="14"/>
      <c r="O1993" s="14"/>
      <c r="P1993" s="14"/>
      <c r="S1993" s="16"/>
      <c r="T1993" s="16"/>
    </row>
    <row r="1994" spans="8:20">
      <c r="H1994" s="14"/>
      <c r="K1994" s="14"/>
      <c r="M1994" s="14"/>
      <c r="N1994" s="14"/>
      <c r="O1994" s="14"/>
      <c r="P1994" s="14"/>
      <c r="S1994" s="16"/>
      <c r="T1994" s="16"/>
    </row>
    <row r="1995" spans="8:20">
      <c r="H1995" s="14"/>
      <c r="K1995" s="14"/>
      <c r="M1995" s="14"/>
      <c r="N1995" s="14"/>
      <c r="O1995" s="14"/>
      <c r="P1995" s="14"/>
      <c r="S1995" s="16"/>
      <c r="T1995" s="16"/>
    </row>
    <row r="1996" spans="8:20">
      <c r="H1996" s="14"/>
      <c r="K1996" s="14"/>
      <c r="M1996" s="14"/>
      <c r="N1996" s="14"/>
      <c r="O1996" s="14"/>
      <c r="P1996" s="14"/>
      <c r="S1996" s="16"/>
      <c r="T1996" s="16"/>
    </row>
    <row r="1997" spans="8:20">
      <c r="H1997" s="14"/>
      <c r="K1997" s="14"/>
      <c r="M1997" s="14"/>
      <c r="N1997" s="14"/>
      <c r="O1997" s="14"/>
      <c r="P1997" s="14"/>
      <c r="S1997" s="16"/>
      <c r="T1997" s="16"/>
    </row>
    <row r="1998" spans="8:20">
      <c r="H1998" s="14"/>
      <c r="K1998" s="14"/>
      <c r="M1998" s="14"/>
      <c r="N1998" s="14"/>
      <c r="O1998" s="14"/>
      <c r="P1998" s="14"/>
      <c r="S1998" s="16"/>
      <c r="T1998" s="16"/>
    </row>
    <row r="1999" spans="8:20">
      <c r="H1999" s="14"/>
      <c r="K1999" s="14"/>
      <c r="M1999" s="14"/>
      <c r="N1999" s="14"/>
      <c r="O1999" s="14"/>
      <c r="P1999" s="14"/>
      <c r="S1999" s="16"/>
      <c r="T1999" s="16"/>
    </row>
    <row r="2000" spans="8:20">
      <c r="H2000" s="14"/>
      <c r="K2000" s="14"/>
      <c r="M2000" s="14"/>
      <c r="N2000" s="14"/>
      <c r="O2000" s="14"/>
      <c r="P2000" s="14"/>
      <c r="S2000" s="16"/>
      <c r="T2000" s="16"/>
    </row>
    <row r="2001" spans="8:20">
      <c r="H2001" s="14"/>
      <c r="K2001" s="14"/>
      <c r="M2001" s="14"/>
      <c r="N2001" s="14"/>
      <c r="O2001" s="14"/>
      <c r="P2001" s="14"/>
      <c r="S2001" s="16"/>
      <c r="T2001" s="16"/>
    </row>
    <row r="2002" spans="8:20">
      <c r="H2002" s="14"/>
      <c r="K2002" s="14"/>
      <c r="M2002" s="14"/>
      <c r="N2002" s="14"/>
      <c r="O2002" s="14"/>
      <c r="P2002" s="14"/>
      <c r="S2002" s="16"/>
      <c r="T2002" s="16"/>
    </row>
    <row r="2003" spans="8:20">
      <c r="H2003" s="14"/>
      <c r="K2003" s="14"/>
      <c r="M2003" s="14"/>
      <c r="N2003" s="14"/>
      <c r="O2003" s="14"/>
      <c r="P2003" s="14"/>
      <c r="S2003" s="16"/>
      <c r="T2003" s="16"/>
    </row>
    <row r="2004" spans="8:20">
      <c r="H2004" s="14"/>
      <c r="K2004" s="14"/>
      <c r="M2004" s="14"/>
      <c r="N2004" s="14"/>
      <c r="O2004" s="14"/>
      <c r="P2004" s="14"/>
      <c r="S2004" s="16"/>
      <c r="T2004" s="16"/>
    </row>
    <row r="2005" spans="8:20">
      <c r="H2005" s="14"/>
      <c r="K2005" s="14"/>
      <c r="M2005" s="14"/>
      <c r="N2005" s="14"/>
      <c r="O2005" s="14"/>
      <c r="P2005" s="14"/>
      <c r="S2005" s="16"/>
      <c r="T2005" s="16"/>
    </row>
    <row r="2006" spans="8:20">
      <c r="H2006" s="14"/>
      <c r="K2006" s="14"/>
      <c r="M2006" s="14"/>
      <c r="N2006" s="14"/>
      <c r="O2006" s="14"/>
      <c r="P2006" s="14"/>
      <c r="S2006" s="16"/>
      <c r="T2006" s="16"/>
    </row>
    <row r="2007" spans="8:20">
      <c r="H2007" s="14"/>
      <c r="K2007" s="14"/>
      <c r="M2007" s="14"/>
      <c r="N2007" s="14"/>
      <c r="O2007" s="14"/>
      <c r="P2007" s="14"/>
      <c r="S2007" s="16"/>
      <c r="T2007" s="16"/>
    </row>
    <row r="2008" spans="8:20">
      <c r="H2008" s="14"/>
      <c r="K2008" s="14"/>
      <c r="M2008" s="14"/>
      <c r="N2008" s="14"/>
      <c r="O2008" s="14"/>
      <c r="P2008" s="14"/>
      <c r="S2008" s="16"/>
      <c r="T2008" s="16"/>
    </row>
    <row r="2009" spans="8:20">
      <c r="H2009" s="14"/>
      <c r="K2009" s="14"/>
      <c r="M2009" s="14"/>
      <c r="N2009" s="14"/>
      <c r="O2009" s="14"/>
      <c r="P2009" s="14"/>
      <c r="S2009" s="16"/>
      <c r="T2009" s="16"/>
    </row>
    <row r="2010" spans="8:20">
      <c r="H2010" s="14"/>
      <c r="K2010" s="14"/>
      <c r="M2010" s="14"/>
      <c r="N2010" s="14"/>
      <c r="O2010" s="14"/>
      <c r="P2010" s="14"/>
      <c r="S2010" s="16"/>
      <c r="T2010" s="16"/>
    </row>
    <row r="2011" spans="8:20">
      <c r="H2011" s="14"/>
      <c r="K2011" s="14"/>
      <c r="M2011" s="14"/>
      <c r="N2011" s="14"/>
      <c r="O2011" s="14"/>
      <c r="P2011" s="14"/>
      <c r="S2011" s="16"/>
      <c r="T2011" s="16"/>
    </row>
    <row r="2012" spans="8:20">
      <c r="H2012" s="14"/>
      <c r="K2012" s="14"/>
      <c r="M2012" s="14"/>
      <c r="N2012" s="14"/>
      <c r="O2012" s="14"/>
      <c r="P2012" s="14"/>
      <c r="S2012" s="16"/>
      <c r="T2012" s="16"/>
    </row>
    <row r="2013" spans="8:20">
      <c r="H2013" s="14"/>
      <c r="K2013" s="14"/>
      <c r="M2013" s="14"/>
      <c r="N2013" s="14"/>
      <c r="O2013" s="14"/>
      <c r="P2013" s="14"/>
      <c r="S2013" s="16"/>
      <c r="T2013" s="16"/>
    </row>
    <row r="2014" spans="8:20">
      <c r="H2014" s="14"/>
      <c r="K2014" s="14"/>
      <c r="M2014" s="14"/>
      <c r="N2014" s="14"/>
      <c r="O2014" s="14"/>
      <c r="P2014" s="14"/>
      <c r="S2014" s="16"/>
      <c r="T2014" s="16"/>
    </row>
    <row r="2015" spans="8:20">
      <c r="H2015" s="14"/>
      <c r="K2015" s="14"/>
      <c r="M2015" s="14"/>
      <c r="N2015" s="14"/>
      <c r="O2015" s="14"/>
      <c r="P2015" s="14"/>
      <c r="S2015" s="16"/>
      <c r="T2015" s="16"/>
    </row>
    <row r="2016" spans="8:20">
      <c r="H2016" s="14"/>
      <c r="K2016" s="14"/>
      <c r="M2016" s="14"/>
      <c r="N2016" s="14"/>
      <c r="O2016" s="14"/>
      <c r="P2016" s="14"/>
      <c r="S2016" s="16"/>
      <c r="T2016" s="16"/>
    </row>
    <row r="2017" spans="8:20">
      <c r="H2017" s="14"/>
      <c r="K2017" s="14"/>
      <c r="M2017" s="14"/>
      <c r="N2017" s="14"/>
      <c r="O2017" s="14"/>
      <c r="P2017" s="14"/>
      <c r="S2017" s="16"/>
      <c r="T2017" s="16"/>
    </row>
    <row r="2018" spans="8:20">
      <c r="H2018" s="14"/>
      <c r="K2018" s="14"/>
      <c r="M2018" s="14"/>
      <c r="N2018" s="14"/>
      <c r="O2018" s="14"/>
      <c r="P2018" s="14"/>
      <c r="S2018" s="16"/>
      <c r="T2018" s="16"/>
    </row>
    <row r="2019" spans="8:20">
      <c r="H2019" s="14"/>
      <c r="K2019" s="14"/>
      <c r="M2019" s="14"/>
      <c r="N2019" s="14"/>
      <c r="O2019" s="14"/>
      <c r="P2019" s="14"/>
      <c r="S2019" s="16"/>
      <c r="T2019" s="16"/>
    </row>
    <row r="2020" spans="8:20">
      <c r="H2020" s="14"/>
      <c r="K2020" s="14"/>
      <c r="M2020" s="14"/>
      <c r="N2020" s="14"/>
      <c r="O2020" s="14"/>
      <c r="P2020" s="14"/>
      <c r="S2020" s="16"/>
      <c r="T2020" s="16"/>
    </row>
    <row r="2021" spans="8:20">
      <c r="H2021" s="14"/>
      <c r="K2021" s="14"/>
      <c r="M2021" s="14"/>
      <c r="N2021" s="14"/>
      <c r="O2021" s="14"/>
      <c r="P2021" s="14"/>
      <c r="S2021" s="16"/>
      <c r="T2021" s="16"/>
    </row>
    <row r="2022" spans="8:20">
      <c r="H2022" s="14"/>
      <c r="K2022" s="14"/>
      <c r="M2022" s="14"/>
      <c r="N2022" s="14"/>
      <c r="O2022" s="14"/>
      <c r="P2022" s="14"/>
      <c r="S2022" s="16"/>
      <c r="T2022" s="16"/>
    </row>
    <row r="2023" spans="8:20">
      <c r="H2023" s="14"/>
      <c r="K2023" s="14"/>
      <c r="M2023" s="14"/>
      <c r="N2023" s="14"/>
      <c r="O2023" s="14"/>
      <c r="P2023" s="14"/>
      <c r="S2023" s="16"/>
      <c r="T2023" s="16"/>
    </row>
    <row r="2024" spans="8:20">
      <c r="H2024" s="14"/>
      <c r="K2024" s="14"/>
      <c r="M2024" s="14"/>
      <c r="N2024" s="14"/>
      <c r="O2024" s="14"/>
      <c r="P2024" s="14"/>
      <c r="S2024" s="16"/>
      <c r="T2024" s="16"/>
    </row>
    <row r="2025" spans="8:20">
      <c r="H2025" s="14"/>
      <c r="K2025" s="14"/>
      <c r="M2025" s="14"/>
      <c r="N2025" s="14"/>
      <c r="O2025" s="14"/>
      <c r="P2025" s="14"/>
      <c r="S2025" s="16"/>
      <c r="T2025" s="16"/>
    </row>
    <row r="2026" spans="8:20">
      <c r="H2026" s="14"/>
      <c r="K2026" s="14"/>
      <c r="M2026" s="14"/>
      <c r="N2026" s="14"/>
      <c r="O2026" s="14"/>
      <c r="P2026" s="14"/>
      <c r="S2026" s="16"/>
      <c r="T2026" s="16"/>
    </row>
    <row r="2027" spans="8:20">
      <c r="H2027" s="14"/>
      <c r="K2027" s="14"/>
      <c r="M2027" s="14"/>
      <c r="N2027" s="14"/>
      <c r="O2027" s="14"/>
      <c r="P2027" s="14"/>
      <c r="S2027" s="16"/>
      <c r="T2027" s="16"/>
    </row>
    <row r="2028" spans="8:20">
      <c r="H2028" s="14"/>
      <c r="K2028" s="14"/>
      <c r="M2028" s="14"/>
      <c r="N2028" s="14"/>
      <c r="O2028" s="14"/>
      <c r="P2028" s="14"/>
      <c r="S2028" s="16"/>
      <c r="T2028" s="16"/>
    </row>
    <row r="2029" spans="8:20">
      <c r="H2029" s="14"/>
      <c r="K2029" s="14"/>
      <c r="M2029" s="14"/>
      <c r="N2029" s="14"/>
      <c r="O2029" s="14"/>
      <c r="P2029" s="14"/>
      <c r="S2029" s="16"/>
      <c r="T2029" s="16"/>
    </row>
    <row r="2030" spans="8:20">
      <c r="H2030" s="14"/>
      <c r="K2030" s="14"/>
      <c r="M2030" s="14"/>
      <c r="N2030" s="14"/>
      <c r="O2030" s="14"/>
      <c r="P2030" s="14"/>
      <c r="S2030" s="16"/>
      <c r="T2030" s="16"/>
    </row>
    <row r="2031" spans="8:20">
      <c r="H2031" s="14"/>
      <c r="K2031" s="14"/>
      <c r="M2031" s="14"/>
      <c r="N2031" s="14"/>
      <c r="O2031" s="14"/>
      <c r="P2031" s="14"/>
      <c r="S2031" s="16"/>
      <c r="T2031" s="16"/>
    </row>
    <row r="2032" spans="8:20">
      <c r="H2032" s="14"/>
      <c r="K2032" s="14"/>
      <c r="M2032" s="14"/>
      <c r="N2032" s="14"/>
      <c r="O2032" s="14"/>
      <c r="P2032" s="14"/>
      <c r="S2032" s="16"/>
      <c r="T2032" s="16"/>
    </row>
    <row r="2033" spans="8:20">
      <c r="H2033" s="14"/>
      <c r="K2033" s="14"/>
      <c r="M2033" s="14"/>
      <c r="N2033" s="14"/>
      <c r="O2033" s="14"/>
      <c r="P2033" s="14"/>
      <c r="S2033" s="16"/>
      <c r="T2033" s="16"/>
    </row>
    <row r="2034" spans="8:20">
      <c r="H2034" s="14"/>
      <c r="K2034" s="14"/>
      <c r="M2034" s="14"/>
      <c r="N2034" s="14"/>
      <c r="O2034" s="14"/>
      <c r="P2034" s="14"/>
      <c r="S2034" s="16"/>
      <c r="T2034" s="16"/>
    </row>
    <row r="2035" spans="8:20">
      <c r="H2035" s="14"/>
      <c r="K2035" s="14"/>
      <c r="M2035" s="14"/>
      <c r="N2035" s="14"/>
      <c r="O2035" s="14"/>
      <c r="P2035" s="14"/>
      <c r="S2035" s="16"/>
      <c r="T2035" s="16"/>
    </row>
    <row r="2036" spans="8:20">
      <c r="H2036" s="14"/>
      <c r="K2036" s="14"/>
      <c r="M2036" s="14"/>
      <c r="N2036" s="14"/>
      <c r="O2036" s="14"/>
      <c r="P2036" s="14"/>
      <c r="S2036" s="16"/>
      <c r="T2036" s="16"/>
    </row>
    <row r="2037" spans="8:20">
      <c r="H2037" s="14"/>
      <c r="K2037" s="14"/>
      <c r="M2037" s="14"/>
      <c r="N2037" s="14"/>
      <c r="O2037" s="14"/>
      <c r="P2037" s="14"/>
      <c r="S2037" s="16"/>
      <c r="T2037" s="16"/>
    </row>
    <row r="2038" spans="8:20">
      <c r="H2038" s="14"/>
      <c r="K2038" s="14"/>
      <c r="M2038" s="14"/>
      <c r="N2038" s="14"/>
      <c r="O2038" s="14"/>
      <c r="P2038" s="14"/>
      <c r="S2038" s="16"/>
      <c r="T2038" s="16"/>
    </row>
    <row r="2039" spans="8:20">
      <c r="H2039" s="14"/>
      <c r="K2039" s="14"/>
      <c r="M2039" s="14"/>
      <c r="N2039" s="14"/>
      <c r="O2039" s="14"/>
      <c r="P2039" s="14"/>
      <c r="S2039" s="16"/>
      <c r="T2039" s="16"/>
    </row>
    <row r="2040" spans="8:20">
      <c r="H2040" s="14"/>
      <c r="K2040" s="14"/>
      <c r="M2040" s="14"/>
      <c r="N2040" s="14"/>
      <c r="O2040" s="14"/>
      <c r="P2040" s="14"/>
      <c r="S2040" s="16"/>
      <c r="T2040" s="16"/>
    </row>
    <row r="2041" spans="8:20">
      <c r="H2041" s="14"/>
      <c r="K2041" s="14"/>
      <c r="M2041" s="14"/>
      <c r="N2041" s="14"/>
      <c r="O2041" s="14"/>
      <c r="P2041" s="14"/>
      <c r="S2041" s="16"/>
      <c r="T2041" s="16"/>
    </row>
    <row r="2042" spans="8:20">
      <c r="H2042" s="14"/>
      <c r="K2042" s="14"/>
      <c r="M2042" s="14"/>
      <c r="N2042" s="14"/>
      <c r="O2042" s="14"/>
      <c r="P2042" s="14"/>
      <c r="S2042" s="16"/>
      <c r="T2042" s="16"/>
    </row>
    <row r="2043" spans="8:20">
      <c r="H2043" s="14"/>
      <c r="K2043" s="14"/>
      <c r="M2043" s="14"/>
      <c r="N2043" s="14"/>
      <c r="O2043" s="14"/>
      <c r="P2043" s="14"/>
      <c r="S2043" s="16"/>
      <c r="T2043" s="16"/>
    </row>
    <row r="2044" spans="8:20">
      <c r="H2044" s="14"/>
      <c r="K2044" s="14"/>
      <c r="M2044" s="14"/>
      <c r="N2044" s="14"/>
      <c r="O2044" s="14"/>
      <c r="P2044" s="14"/>
      <c r="S2044" s="16"/>
      <c r="T2044" s="16"/>
    </row>
    <row r="2045" spans="8:20">
      <c r="H2045" s="14"/>
      <c r="K2045" s="14"/>
      <c r="M2045" s="14"/>
      <c r="N2045" s="14"/>
      <c r="O2045" s="14"/>
      <c r="P2045" s="14"/>
      <c r="S2045" s="16"/>
      <c r="T2045" s="16"/>
    </row>
    <row r="2046" spans="8:20">
      <c r="H2046" s="14"/>
      <c r="K2046" s="14"/>
      <c r="M2046" s="14"/>
      <c r="N2046" s="14"/>
      <c r="O2046" s="14"/>
      <c r="P2046" s="14"/>
      <c r="S2046" s="16"/>
      <c r="T2046" s="16"/>
    </row>
    <row r="2047" spans="8:20">
      <c r="H2047" s="14"/>
      <c r="K2047" s="14"/>
      <c r="M2047" s="14"/>
      <c r="N2047" s="14"/>
      <c r="O2047" s="14"/>
      <c r="P2047" s="14"/>
      <c r="S2047" s="16"/>
      <c r="T2047" s="16"/>
    </row>
    <row r="2048" spans="8:20">
      <c r="H2048" s="14"/>
      <c r="K2048" s="14"/>
      <c r="M2048" s="14"/>
      <c r="N2048" s="14"/>
      <c r="O2048" s="14"/>
      <c r="P2048" s="14"/>
      <c r="S2048" s="16"/>
      <c r="T2048" s="16"/>
    </row>
    <row r="2049" spans="8:20">
      <c r="H2049" s="14"/>
      <c r="K2049" s="14"/>
      <c r="M2049" s="14"/>
      <c r="N2049" s="14"/>
      <c r="O2049" s="14"/>
      <c r="P2049" s="14"/>
      <c r="S2049" s="16"/>
      <c r="T2049" s="16"/>
    </row>
    <row r="2050" spans="8:20">
      <c r="H2050" s="14"/>
      <c r="K2050" s="14"/>
      <c r="M2050" s="14"/>
      <c r="N2050" s="14"/>
      <c r="O2050" s="14"/>
      <c r="P2050" s="14"/>
      <c r="S2050" s="16"/>
      <c r="T2050" s="16"/>
    </row>
    <row r="2051" spans="8:20">
      <c r="H2051" s="14"/>
      <c r="K2051" s="14"/>
      <c r="M2051" s="14"/>
      <c r="N2051" s="14"/>
      <c r="O2051" s="14"/>
      <c r="P2051" s="14"/>
      <c r="S2051" s="16"/>
      <c r="T2051" s="16"/>
    </row>
    <row r="2052" spans="8:20">
      <c r="H2052" s="14"/>
      <c r="K2052" s="14"/>
      <c r="M2052" s="14"/>
      <c r="N2052" s="14"/>
      <c r="O2052" s="14"/>
      <c r="P2052" s="14"/>
      <c r="S2052" s="16"/>
      <c r="T2052" s="16"/>
    </row>
    <row r="2053" spans="8:20">
      <c r="H2053" s="14"/>
      <c r="K2053" s="14"/>
      <c r="M2053" s="14"/>
      <c r="N2053" s="14"/>
      <c r="O2053" s="14"/>
      <c r="P2053" s="14"/>
      <c r="S2053" s="16"/>
      <c r="T2053" s="16"/>
    </row>
    <row r="2054" spans="8:20">
      <c r="H2054" s="14"/>
      <c r="K2054" s="14"/>
      <c r="M2054" s="14"/>
      <c r="N2054" s="14"/>
      <c r="O2054" s="14"/>
      <c r="P2054" s="14"/>
      <c r="S2054" s="16"/>
      <c r="T2054" s="16"/>
    </row>
    <row r="2055" spans="8:20">
      <c r="H2055" s="14"/>
      <c r="K2055" s="14"/>
      <c r="M2055" s="14"/>
      <c r="N2055" s="14"/>
      <c r="O2055" s="14"/>
      <c r="P2055" s="14"/>
      <c r="S2055" s="16"/>
      <c r="T2055" s="16"/>
    </row>
    <row r="2056" spans="8:20">
      <c r="H2056" s="14"/>
      <c r="K2056" s="14"/>
      <c r="M2056" s="14"/>
      <c r="N2056" s="14"/>
      <c r="O2056" s="14"/>
      <c r="P2056" s="14"/>
      <c r="S2056" s="16"/>
      <c r="T2056" s="16"/>
    </row>
    <row r="2057" spans="8:20">
      <c r="H2057" s="14"/>
      <c r="K2057" s="14"/>
      <c r="M2057" s="14"/>
      <c r="N2057" s="14"/>
      <c r="O2057" s="14"/>
      <c r="P2057" s="14"/>
      <c r="S2057" s="16"/>
      <c r="T2057" s="16"/>
    </row>
    <row r="2058" spans="8:20">
      <c r="H2058" s="14"/>
      <c r="K2058" s="14"/>
      <c r="M2058" s="14"/>
      <c r="N2058" s="14"/>
      <c r="O2058" s="14"/>
      <c r="P2058" s="14"/>
      <c r="S2058" s="16"/>
      <c r="T2058" s="16"/>
    </row>
    <row r="2059" spans="8:20">
      <c r="H2059" s="14"/>
      <c r="K2059" s="14"/>
      <c r="M2059" s="14"/>
      <c r="N2059" s="14"/>
      <c r="O2059" s="14"/>
      <c r="P2059" s="14"/>
      <c r="S2059" s="16"/>
      <c r="T2059" s="16"/>
    </row>
    <row r="2060" spans="8:20">
      <c r="H2060" s="14"/>
      <c r="K2060" s="14"/>
      <c r="M2060" s="14"/>
      <c r="N2060" s="14"/>
      <c r="O2060" s="14"/>
      <c r="P2060" s="14"/>
      <c r="S2060" s="16"/>
      <c r="T2060" s="16"/>
    </row>
    <row r="2061" spans="8:20">
      <c r="H2061" s="14"/>
      <c r="K2061" s="14"/>
      <c r="M2061" s="14"/>
      <c r="N2061" s="14"/>
      <c r="O2061" s="14"/>
      <c r="P2061" s="14"/>
      <c r="S2061" s="16"/>
      <c r="T2061" s="16"/>
    </row>
    <row r="2062" spans="8:20">
      <c r="H2062" s="14"/>
      <c r="K2062" s="14"/>
      <c r="M2062" s="14"/>
      <c r="N2062" s="14"/>
      <c r="O2062" s="14"/>
      <c r="P2062" s="14"/>
      <c r="S2062" s="16"/>
      <c r="T2062" s="16"/>
    </row>
    <row r="2063" spans="8:20">
      <c r="H2063" s="14"/>
      <c r="K2063" s="14"/>
      <c r="M2063" s="14"/>
      <c r="N2063" s="14"/>
      <c r="O2063" s="14"/>
      <c r="P2063" s="14"/>
      <c r="S2063" s="16"/>
      <c r="T2063" s="16"/>
    </row>
    <row r="2064" spans="8:20">
      <c r="H2064" s="14"/>
      <c r="K2064" s="14"/>
      <c r="M2064" s="14"/>
      <c r="N2064" s="14"/>
      <c r="O2064" s="14"/>
      <c r="P2064" s="14"/>
      <c r="S2064" s="16"/>
      <c r="T2064" s="16"/>
    </row>
    <row r="2065" spans="8:20">
      <c r="H2065" s="14"/>
      <c r="K2065" s="14"/>
      <c r="M2065" s="14"/>
      <c r="N2065" s="14"/>
      <c r="O2065" s="14"/>
      <c r="P2065" s="14"/>
      <c r="S2065" s="16"/>
      <c r="T2065" s="16"/>
    </row>
    <row r="2066" spans="8:20">
      <c r="H2066" s="14"/>
      <c r="K2066" s="14"/>
      <c r="M2066" s="14"/>
      <c r="N2066" s="14"/>
      <c r="O2066" s="14"/>
      <c r="P2066" s="14"/>
      <c r="S2066" s="16"/>
      <c r="T2066" s="16"/>
    </row>
    <row r="2067" spans="8:20">
      <c r="H2067" s="14"/>
      <c r="K2067" s="14"/>
      <c r="M2067" s="14"/>
      <c r="N2067" s="14"/>
      <c r="O2067" s="14"/>
      <c r="P2067" s="14"/>
      <c r="S2067" s="16"/>
      <c r="T2067" s="16"/>
    </row>
    <row r="2068" spans="8:20">
      <c r="H2068" s="14"/>
      <c r="K2068" s="14"/>
      <c r="M2068" s="14"/>
      <c r="N2068" s="14"/>
      <c r="O2068" s="14"/>
      <c r="P2068" s="14"/>
      <c r="S2068" s="16"/>
      <c r="T2068" s="16"/>
    </row>
    <row r="2069" spans="8:20">
      <c r="H2069" s="14"/>
      <c r="K2069" s="14"/>
      <c r="M2069" s="14"/>
      <c r="N2069" s="14"/>
      <c r="O2069" s="14"/>
      <c r="P2069" s="14"/>
      <c r="S2069" s="16"/>
      <c r="T2069" s="16"/>
    </row>
    <row r="2070" spans="8:20">
      <c r="H2070" s="14"/>
      <c r="K2070" s="14"/>
      <c r="M2070" s="14"/>
      <c r="N2070" s="14"/>
      <c r="O2070" s="14"/>
      <c r="P2070" s="14"/>
      <c r="S2070" s="16"/>
      <c r="T2070" s="16"/>
    </row>
    <row r="2071" spans="8:20">
      <c r="H2071" s="14"/>
      <c r="K2071" s="14"/>
      <c r="M2071" s="14"/>
      <c r="N2071" s="14"/>
      <c r="O2071" s="14"/>
      <c r="P2071" s="14"/>
      <c r="S2071" s="16"/>
      <c r="T2071" s="16"/>
    </row>
    <row r="2072" spans="8:20">
      <c r="H2072" s="14"/>
      <c r="K2072" s="14"/>
      <c r="M2072" s="14"/>
      <c r="N2072" s="14"/>
      <c r="O2072" s="14"/>
      <c r="P2072" s="14"/>
      <c r="S2072" s="16"/>
      <c r="T2072" s="16"/>
    </row>
    <row r="2073" spans="8:20">
      <c r="H2073" s="14"/>
      <c r="K2073" s="14"/>
      <c r="M2073" s="14"/>
      <c r="N2073" s="14"/>
      <c r="O2073" s="14"/>
      <c r="P2073" s="14"/>
      <c r="S2073" s="16"/>
      <c r="T2073" s="16"/>
    </row>
    <row r="2074" spans="8:20">
      <c r="H2074" s="14"/>
      <c r="K2074" s="14"/>
      <c r="M2074" s="14"/>
      <c r="N2074" s="14"/>
      <c r="O2074" s="14"/>
      <c r="P2074" s="14"/>
      <c r="S2074" s="16"/>
      <c r="T2074" s="16"/>
    </row>
    <row r="2075" spans="8:20">
      <c r="H2075" s="14"/>
      <c r="K2075" s="14"/>
      <c r="M2075" s="14"/>
      <c r="N2075" s="14"/>
      <c r="O2075" s="14"/>
      <c r="P2075" s="14"/>
      <c r="S2075" s="16"/>
      <c r="T2075" s="16"/>
    </row>
    <row r="2076" spans="8:20">
      <c r="H2076" s="14"/>
      <c r="K2076" s="14"/>
      <c r="M2076" s="14"/>
      <c r="N2076" s="14"/>
      <c r="O2076" s="14"/>
      <c r="P2076" s="14"/>
      <c r="S2076" s="16"/>
      <c r="T2076" s="16"/>
    </row>
    <row r="2077" spans="8:20">
      <c r="H2077" s="14"/>
      <c r="K2077" s="14"/>
      <c r="M2077" s="14"/>
      <c r="N2077" s="14"/>
      <c r="O2077" s="14"/>
      <c r="P2077" s="14"/>
      <c r="S2077" s="16"/>
      <c r="T2077" s="16"/>
    </row>
    <row r="2078" spans="8:20">
      <c r="H2078" s="14"/>
      <c r="K2078" s="14"/>
      <c r="M2078" s="14"/>
      <c r="N2078" s="14"/>
      <c r="O2078" s="14"/>
      <c r="P2078" s="14"/>
      <c r="S2078" s="16"/>
      <c r="T2078" s="16"/>
    </row>
    <row r="2079" spans="8:20">
      <c r="H2079" s="14"/>
      <c r="K2079" s="14"/>
      <c r="M2079" s="14"/>
      <c r="N2079" s="14"/>
      <c r="O2079" s="14"/>
      <c r="P2079" s="14"/>
      <c r="S2079" s="16"/>
      <c r="T2079" s="16"/>
    </row>
    <row r="2080" spans="8:20">
      <c r="H2080" s="14"/>
      <c r="K2080" s="14"/>
      <c r="M2080" s="14"/>
      <c r="N2080" s="14"/>
      <c r="O2080" s="14"/>
      <c r="P2080" s="14"/>
      <c r="S2080" s="16"/>
      <c r="T2080" s="16"/>
    </row>
    <row r="2081" spans="8:20">
      <c r="H2081" s="14"/>
      <c r="K2081" s="14"/>
      <c r="M2081" s="14"/>
      <c r="N2081" s="14"/>
      <c r="O2081" s="14"/>
      <c r="P2081" s="14"/>
      <c r="S2081" s="16"/>
      <c r="T2081" s="16"/>
    </row>
    <row r="2082" spans="8:20">
      <c r="H2082" s="14"/>
      <c r="K2082" s="14"/>
      <c r="M2082" s="14"/>
      <c r="N2082" s="14"/>
      <c r="O2082" s="14"/>
      <c r="P2082" s="14"/>
      <c r="S2082" s="16"/>
      <c r="T2082" s="16"/>
    </row>
    <row r="2083" spans="8:20">
      <c r="H2083" s="14"/>
      <c r="K2083" s="14"/>
      <c r="M2083" s="14"/>
      <c r="N2083" s="14"/>
      <c r="O2083" s="14"/>
      <c r="P2083" s="14"/>
      <c r="S2083" s="16"/>
      <c r="T2083" s="16"/>
    </row>
    <row r="2084" spans="8:20">
      <c r="H2084" s="14"/>
      <c r="K2084" s="14"/>
      <c r="M2084" s="14"/>
      <c r="N2084" s="14"/>
      <c r="O2084" s="14"/>
      <c r="P2084" s="14"/>
      <c r="S2084" s="16"/>
      <c r="T2084" s="16"/>
    </row>
    <row r="2085" spans="8:20">
      <c r="H2085" s="14"/>
      <c r="K2085" s="14"/>
      <c r="M2085" s="14"/>
      <c r="N2085" s="14"/>
      <c r="O2085" s="14"/>
      <c r="P2085" s="14"/>
      <c r="S2085" s="16"/>
      <c r="T2085" s="16"/>
    </row>
    <row r="2086" spans="8:20">
      <c r="H2086" s="14"/>
      <c r="K2086" s="14"/>
      <c r="M2086" s="14"/>
      <c r="N2086" s="14"/>
      <c r="O2086" s="14"/>
      <c r="P2086" s="14"/>
      <c r="S2086" s="16"/>
      <c r="T2086" s="16"/>
    </row>
    <row r="2087" spans="8:20">
      <c r="H2087" s="14"/>
      <c r="K2087" s="14"/>
      <c r="M2087" s="14"/>
      <c r="N2087" s="14"/>
      <c r="O2087" s="14"/>
      <c r="P2087" s="14"/>
      <c r="S2087" s="16"/>
      <c r="T2087" s="16"/>
    </row>
    <row r="2088" spans="8:20">
      <c r="H2088" s="14"/>
      <c r="K2088" s="14"/>
      <c r="M2088" s="14"/>
      <c r="N2088" s="14"/>
      <c r="O2088" s="14"/>
      <c r="P2088" s="14"/>
      <c r="S2088" s="16"/>
      <c r="T2088" s="16"/>
    </row>
    <row r="2089" spans="8:20">
      <c r="H2089" s="14"/>
      <c r="K2089" s="14"/>
      <c r="M2089" s="14"/>
      <c r="N2089" s="14"/>
      <c r="O2089" s="14"/>
      <c r="P2089" s="14"/>
      <c r="S2089" s="16"/>
      <c r="T2089" s="16"/>
    </row>
    <row r="2090" spans="8:20">
      <c r="H2090" s="14"/>
      <c r="K2090" s="14"/>
      <c r="M2090" s="14"/>
      <c r="N2090" s="14"/>
      <c r="O2090" s="14"/>
      <c r="P2090" s="14"/>
      <c r="S2090" s="16"/>
      <c r="T2090" s="16"/>
    </row>
    <row r="2091" spans="8:20">
      <c r="H2091" s="14"/>
      <c r="K2091" s="14"/>
      <c r="M2091" s="14"/>
      <c r="N2091" s="14"/>
      <c r="O2091" s="14"/>
      <c r="P2091" s="14"/>
      <c r="S2091" s="16"/>
      <c r="T2091" s="16"/>
    </row>
    <row r="2092" spans="8:20">
      <c r="H2092" s="14"/>
      <c r="K2092" s="14"/>
      <c r="M2092" s="14"/>
      <c r="N2092" s="14"/>
      <c r="O2092" s="14"/>
      <c r="P2092" s="14"/>
      <c r="S2092" s="16"/>
      <c r="T2092" s="16"/>
    </row>
    <row r="2093" spans="8:20">
      <c r="H2093" s="14"/>
      <c r="K2093" s="14"/>
      <c r="M2093" s="14"/>
      <c r="N2093" s="14"/>
      <c r="O2093" s="14"/>
      <c r="P2093" s="14"/>
      <c r="S2093" s="16"/>
      <c r="T2093" s="16"/>
    </row>
    <row r="2094" spans="8:20">
      <c r="H2094" s="14"/>
      <c r="K2094" s="14"/>
      <c r="M2094" s="14"/>
      <c r="N2094" s="14"/>
      <c r="O2094" s="14"/>
      <c r="P2094" s="14"/>
      <c r="S2094" s="16"/>
      <c r="T2094" s="16"/>
    </row>
    <row r="2095" spans="8:20">
      <c r="H2095" s="14"/>
      <c r="K2095" s="14"/>
      <c r="M2095" s="14"/>
      <c r="N2095" s="14"/>
      <c r="O2095" s="14"/>
      <c r="P2095" s="14"/>
      <c r="S2095" s="16"/>
      <c r="T2095" s="16"/>
    </row>
    <row r="2096" spans="8:20">
      <c r="H2096" s="14"/>
      <c r="K2096" s="14"/>
      <c r="M2096" s="14"/>
      <c r="N2096" s="14"/>
      <c r="O2096" s="14"/>
      <c r="P2096" s="14"/>
      <c r="S2096" s="16"/>
      <c r="T2096" s="16"/>
    </row>
    <row r="2097" spans="8:20">
      <c r="H2097" s="14"/>
      <c r="K2097" s="14"/>
      <c r="M2097" s="14"/>
      <c r="N2097" s="14"/>
      <c r="O2097" s="14"/>
      <c r="P2097" s="14"/>
      <c r="S2097" s="16"/>
      <c r="T2097" s="16"/>
    </row>
    <row r="2098" spans="8:20">
      <c r="H2098" s="14"/>
      <c r="K2098" s="14"/>
      <c r="M2098" s="14"/>
      <c r="N2098" s="14"/>
      <c r="O2098" s="14"/>
      <c r="P2098" s="14"/>
      <c r="S2098" s="16"/>
      <c r="T2098" s="16"/>
    </row>
    <row r="2099" spans="8:20">
      <c r="H2099" s="14"/>
      <c r="K2099" s="14"/>
      <c r="M2099" s="14"/>
      <c r="N2099" s="14"/>
      <c r="O2099" s="14"/>
      <c r="P2099" s="14"/>
      <c r="S2099" s="16"/>
      <c r="T2099" s="16"/>
    </row>
    <row r="2100" spans="8:20">
      <c r="H2100" s="14"/>
      <c r="K2100" s="14"/>
      <c r="M2100" s="14"/>
      <c r="N2100" s="14"/>
      <c r="O2100" s="14"/>
      <c r="P2100" s="14"/>
      <c r="S2100" s="16"/>
      <c r="T2100" s="16"/>
    </row>
    <row r="2101" spans="8:20">
      <c r="H2101" s="14"/>
      <c r="K2101" s="14"/>
      <c r="M2101" s="14"/>
      <c r="N2101" s="14"/>
      <c r="O2101" s="14"/>
      <c r="P2101" s="14"/>
      <c r="S2101" s="16"/>
      <c r="T2101" s="16"/>
    </row>
    <row r="2102" spans="8:20">
      <c r="H2102" s="14"/>
      <c r="K2102" s="14"/>
      <c r="M2102" s="14"/>
      <c r="N2102" s="14"/>
      <c r="O2102" s="14"/>
      <c r="P2102" s="14"/>
      <c r="S2102" s="16"/>
      <c r="T2102" s="16"/>
    </row>
    <row r="2103" spans="8:20">
      <c r="H2103" s="14"/>
      <c r="K2103" s="14"/>
      <c r="M2103" s="14"/>
      <c r="N2103" s="14"/>
      <c r="O2103" s="14"/>
      <c r="P2103" s="14"/>
      <c r="S2103" s="16"/>
      <c r="T2103" s="16"/>
    </row>
    <row r="2104" spans="8:20">
      <c r="H2104" s="14"/>
      <c r="K2104" s="14"/>
      <c r="M2104" s="14"/>
      <c r="N2104" s="14"/>
      <c r="O2104" s="14"/>
      <c r="P2104" s="14"/>
      <c r="S2104" s="16"/>
      <c r="T2104" s="16"/>
    </row>
    <row r="2105" spans="8:20">
      <c r="H2105" s="14"/>
      <c r="K2105" s="14"/>
      <c r="M2105" s="14"/>
      <c r="N2105" s="14"/>
      <c r="O2105" s="14"/>
      <c r="P2105" s="14"/>
      <c r="S2105" s="16"/>
      <c r="T2105" s="16"/>
    </row>
    <row r="2106" spans="8:20">
      <c r="H2106" s="14"/>
      <c r="K2106" s="14"/>
      <c r="M2106" s="14"/>
      <c r="N2106" s="14"/>
      <c r="O2106" s="14"/>
      <c r="P2106" s="14"/>
      <c r="S2106" s="16"/>
      <c r="T2106" s="16"/>
    </row>
    <row r="2107" spans="8:20">
      <c r="H2107" s="14"/>
      <c r="K2107" s="14"/>
      <c r="M2107" s="14"/>
      <c r="N2107" s="14"/>
      <c r="O2107" s="14"/>
      <c r="P2107" s="14"/>
      <c r="S2107" s="16"/>
      <c r="T2107" s="16"/>
    </row>
    <row r="2108" spans="8:20">
      <c r="H2108" s="14"/>
      <c r="K2108" s="14"/>
      <c r="M2108" s="14"/>
      <c r="N2108" s="14"/>
      <c r="O2108" s="14"/>
      <c r="P2108" s="14"/>
      <c r="S2108" s="16"/>
      <c r="T2108" s="16"/>
    </row>
    <row r="2109" spans="8:20">
      <c r="H2109" s="14"/>
      <c r="K2109" s="14"/>
      <c r="M2109" s="14"/>
      <c r="N2109" s="14"/>
      <c r="O2109" s="14"/>
      <c r="P2109" s="14"/>
      <c r="S2109" s="16"/>
      <c r="T2109" s="16"/>
    </row>
    <row r="2110" spans="8:20">
      <c r="H2110" s="14"/>
      <c r="K2110" s="14"/>
      <c r="M2110" s="14"/>
      <c r="N2110" s="14"/>
      <c r="O2110" s="14"/>
      <c r="P2110" s="14"/>
      <c r="S2110" s="16"/>
      <c r="T2110" s="16"/>
    </row>
    <row r="2111" spans="8:20">
      <c r="H2111" s="14"/>
      <c r="K2111" s="14"/>
      <c r="M2111" s="14"/>
      <c r="N2111" s="14"/>
      <c r="O2111" s="14"/>
      <c r="P2111" s="14"/>
      <c r="S2111" s="16"/>
      <c r="T2111" s="16"/>
    </row>
    <row r="2112" spans="8:20">
      <c r="H2112" s="14"/>
      <c r="K2112" s="14"/>
      <c r="M2112" s="14"/>
      <c r="N2112" s="14"/>
      <c r="O2112" s="14"/>
      <c r="P2112" s="14"/>
      <c r="S2112" s="16"/>
      <c r="T2112" s="16"/>
    </row>
    <row r="2113" spans="8:20">
      <c r="H2113" s="14"/>
      <c r="K2113" s="14"/>
      <c r="M2113" s="14"/>
      <c r="N2113" s="14"/>
      <c r="O2113" s="14"/>
      <c r="P2113" s="14"/>
      <c r="S2113" s="16"/>
      <c r="T2113" s="16"/>
    </row>
    <row r="2114" spans="8:20">
      <c r="H2114" s="14"/>
      <c r="K2114" s="14"/>
      <c r="M2114" s="14"/>
      <c r="N2114" s="14"/>
      <c r="O2114" s="14"/>
      <c r="P2114" s="14"/>
      <c r="S2114" s="16"/>
      <c r="T2114" s="16"/>
    </row>
    <row r="2115" spans="8:20">
      <c r="H2115" s="14"/>
      <c r="K2115" s="14"/>
      <c r="M2115" s="14"/>
      <c r="N2115" s="14"/>
      <c r="O2115" s="14"/>
      <c r="P2115" s="14"/>
      <c r="S2115" s="16"/>
      <c r="T2115" s="16"/>
    </row>
    <row r="2116" spans="8:20">
      <c r="H2116" s="14"/>
      <c r="K2116" s="14"/>
      <c r="M2116" s="14"/>
      <c r="N2116" s="14"/>
      <c r="O2116" s="14"/>
      <c r="P2116" s="14"/>
      <c r="S2116" s="16"/>
      <c r="T2116" s="16"/>
    </row>
    <row r="2117" spans="8:20">
      <c r="H2117" s="14"/>
      <c r="K2117" s="14"/>
      <c r="M2117" s="14"/>
      <c r="N2117" s="14"/>
      <c r="O2117" s="14"/>
      <c r="P2117" s="14"/>
      <c r="S2117" s="16"/>
      <c r="T2117" s="16"/>
    </row>
    <row r="2118" spans="8:20">
      <c r="H2118" s="14"/>
      <c r="K2118" s="14"/>
      <c r="M2118" s="14"/>
      <c r="N2118" s="14"/>
      <c r="O2118" s="14"/>
      <c r="P2118" s="14"/>
      <c r="S2118" s="16"/>
      <c r="T2118" s="16"/>
    </row>
    <row r="2119" spans="8:20">
      <c r="H2119" s="14"/>
      <c r="K2119" s="14"/>
      <c r="M2119" s="14"/>
      <c r="N2119" s="14"/>
      <c r="O2119" s="14"/>
      <c r="P2119" s="14"/>
      <c r="S2119" s="16"/>
      <c r="T2119" s="16"/>
    </row>
    <row r="2120" spans="8:20">
      <c r="H2120" s="14"/>
      <c r="K2120" s="14"/>
      <c r="M2120" s="14"/>
      <c r="N2120" s="14"/>
      <c r="O2120" s="14"/>
      <c r="P2120" s="14"/>
      <c r="S2120" s="16"/>
      <c r="T2120" s="16"/>
    </row>
    <row r="2121" spans="8:20">
      <c r="H2121" s="14"/>
      <c r="K2121" s="14"/>
      <c r="M2121" s="14"/>
      <c r="N2121" s="14"/>
      <c r="O2121" s="14"/>
      <c r="P2121" s="14"/>
      <c r="S2121" s="16"/>
      <c r="T2121" s="16"/>
    </row>
    <row r="2122" spans="8:20">
      <c r="H2122" s="14"/>
      <c r="K2122" s="14"/>
      <c r="M2122" s="14"/>
      <c r="N2122" s="14"/>
      <c r="O2122" s="14"/>
      <c r="P2122" s="14"/>
      <c r="S2122" s="16"/>
      <c r="T2122" s="16"/>
    </row>
    <row r="2123" spans="8:20">
      <c r="H2123" s="14"/>
      <c r="K2123" s="14"/>
      <c r="M2123" s="14"/>
      <c r="N2123" s="14"/>
      <c r="O2123" s="14"/>
      <c r="P2123" s="14"/>
      <c r="S2123" s="16"/>
      <c r="T2123" s="16"/>
    </row>
    <row r="2124" spans="8:20">
      <c r="H2124" s="14"/>
      <c r="K2124" s="14"/>
      <c r="M2124" s="14"/>
      <c r="N2124" s="14"/>
      <c r="O2124" s="14"/>
      <c r="P2124" s="14"/>
      <c r="S2124" s="16"/>
      <c r="T2124" s="16"/>
    </row>
    <row r="2125" spans="8:20">
      <c r="H2125" s="14"/>
      <c r="K2125" s="14"/>
      <c r="M2125" s="14"/>
      <c r="N2125" s="14"/>
      <c r="O2125" s="14"/>
      <c r="P2125" s="14"/>
      <c r="S2125" s="16"/>
      <c r="T2125" s="16"/>
    </row>
    <row r="2126" spans="8:20">
      <c r="H2126" s="14"/>
      <c r="K2126" s="14"/>
      <c r="M2126" s="14"/>
      <c r="N2126" s="14"/>
      <c r="O2126" s="14"/>
      <c r="P2126" s="14"/>
      <c r="S2126" s="16"/>
      <c r="T2126" s="16"/>
    </row>
    <row r="2127" spans="8:20">
      <c r="H2127" s="14"/>
      <c r="K2127" s="14"/>
      <c r="M2127" s="14"/>
      <c r="N2127" s="14"/>
      <c r="O2127" s="14"/>
      <c r="P2127" s="14"/>
      <c r="S2127" s="16"/>
      <c r="T2127" s="16"/>
    </row>
    <row r="2128" spans="8:20">
      <c r="H2128" s="14"/>
      <c r="K2128" s="14"/>
      <c r="M2128" s="14"/>
      <c r="N2128" s="14"/>
      <c r="O2128" s="14"/>
      <c r="P2128" s="14"/>
      <c r="S2128" s="16"/>
      <c r="T2128" s="16"/>
    </row>
    <row r="2129" spans="8:20">
      <c r="H2129" s="14"/>
      <c r="K2129" s="14"/>
      <c r="M2129" s="14"/>
      <c r="N2129" s="14"/>
      <c r="O2129" s="14"/>
      <c r="P2129" s="14"/>
      <c r="S2129" s="16"/>
      <c r="T2129" s="16"/>
    </row>
    <row r="2130" spans="8:20">
      <c r="H2130" s="14"/>
      <c r="K2130" s="14"/>
      <c r="M2130" s="14"/>
      <c r="N2130" s="14"/>
      <c r="O2130" s="14"/>
      <c r="P2130" s="14"/>
      <c r="S2130" s="16"/>
      <c r="T2130" s="16"/>
    </row>
    <row r="2131" spans="8:20">
      <c r="H2131" s="14"/>
      <c r="K2131" s="14"/>
      <c r="M2131" s="14"/>
      <c r="N2131" s="14"/>
      <c r="O2131" s="14"/>
      <c r="P2131" s="14"/>
      <c r="S2131" s="16"/>
      <c r="T2131" s="16"/>
    </row>
    <row r="2132" spans="8:20">
      <c r="H2132" s="14"/>
      <c r="K2132" s="14"/>
      <c r="M2132" s="14"/>
      <c r="N2132" s="14"/>
      <c r="O2132" s="14"/>
      <c r="P2132" s="14"/>
      <c r="S2132" s="16"/>
      <c r="T2132" s="16"/>
    </row>
    <row r="2133" spans="8:20">
      <c r="H2133" s="14"/>
      <c r="K2133" s="14"/>
      <c r="M2133" s="14"/>
      <c r="N2133" s="14"/>
      <c r="O2133" s="14"/>
      <c r="P2133" s="14"/>
      <c r="S2133" s="16"/>
      <c r="T2133" s="16"/>
    </row>
    <row r="2134" spans="8:20">
      <c r="H2134" s="14"/>
      <c r="K2134" s="14"/>
      <c r="M2134" s="14"/>
      <c r="N2134" s="14"/>
      <c r="O2134" s="14"/>
      <c r="P2134" s="14"/>
      <c r="S2134" s="16"/>
      <c r="T2134" s="16"/>
    </row>
    <row r="2135" spans="8:20">
      <c r="H2135" s="14"/>
      <c r="K2135" s="14"/>
      <c r="M2135" s="14"/>
      <c r="N2135" s="14"/>
      <c r="O2135" s="14"/>
      <c r="P2135" s="14"/>
      <c r="S2135" s="16"/>
      <c r="T2135" s="16"/>
    </row>
    <row r="2136" spans="8:20">
      <c r="H2136" s="14"/>
      <c r="K2136" s="14"/>
      <c r="M2136" s="14"/>
      <c r="N2136" s="14"/>
      <c r="O2136" s="14"/>
      <c r="P2136" s="14"/>
      <c r="S2136" s="16"/>
      <c r="T2136" s="16"/>
    </row>
    <row r="2137" spans="8:20">
      <c r="H2137" s="14"/>
      <c r="K2137" s="14"/>
      <c r="M2137" s="14"/>
      <c r="N2137" s="14"/>
      <c r="O2137" s="14"/>
      <c r="P2137" s="14"/>
      <c r="S2137" s="16"/>
      <c r="T2137" s="16"/>
    </row>
    <row r="2138" spans="8:20">
      <c r="H2138" s="14"/>
      <c r="K2138" s="14"/>
      <c r="M2138" s="14"/>
      <c r="N2138" s="14"/>
      <c r="O2138" s="14"/>
      <c r="P2138" s="14"/>
      <c r="S2138" s="16"/>
      <c r="T2138" s="16"/>
    </row>
    <row r="2139" spans="8:20">
      <c r="H2139" s="14"/>
      <c r="K2139" s="14"/>
      <c r="M2139" s="14"/>
      <c r="N2139" s="14"/>
      <c r="O2139" s="14"/>
      <c r="P2139" s="14"/>
      <c r="S2139" s="16"/>
      <c r="T2139" s="16"/>
    </row>
    <row r="2140" spans="8:20">
      <c r="H2140" s="14"/>
      <c r="K2140" s="14"/>
      <c r="M2140" s="14"/>
      <c r="N2140" s="14"/>
      <c r="O2140" s="14"/>
      <c r="P2140" s="14"/>
      <c r="S2140" s="16"/>
      <c r="T2140" s="16"/>
    </row>
    <row r="2141" spans="8:20">
      <c r="H2141" s="14"/>
      <c r="K2141" s="14"/>
      <c r="M2141" s="14"/>
      <c r="N2141" s="14"/>
      <c r="O2141" s="14"/>
      <c r="P2141" s="14"/>
      <c r="S2141" s="16"/>
      <c r="T2141" s="16"/>
    </row>
    <row r="2142" spans="8:20">
      <c r="H2142" s="14"/>
      <c r="K2142" s="14"/>
      <c r="M2142" s="14"/>
      <c r="N2142" s="14"/>
      <c r="O2142" s="14"/>
      <c r="P2142" s="14"/>
      <c r="S2142" s="16"/>
      <c r="T2142" s="16"/>
    </row>
    <row r="2143" spans="8:20">
      <c r="H2143" s="14"/>
      <c r="K2143" s="14"/>
      <c r="M2143" s="14"/>
      <c r="N2143" s="14"/>
      <c r="O2143" s="14"/>
      <c r="P2143" s="14"/>
      <c r="S2143" s="16"/>
      <c r="T2143" s="16"/>
    </row>
    <row r="2144" spans="8:20">
      <c r="H2144" s="14"/>
      <c r="K2144" s="14"/>
      <c r="M2144" s="14"/>
      <c r="N2144" s="14"/>
      <c r="O2144" s="14"/>
      <c r="P2144" s="14"/>
      <c r="S2144" s="16"/>
      <c r="T2144" s="16"/>
    </row>
    <row r="2145" spans="8:20">
      <c r="H2145" s="14"/>
      <c r="K2145" s="14"/>
      <c r="M2145" s="14"/>
      <c r="N2145" s="14"/>
      <c r="O2145" s="14"/>
      <c r="P2145" s="14"/>
      <c r="S2145" s="16"/>
      <c r="T2145" s="16"/>
    </row>
    <row r="2146" spans="8:20">
      <c r="H2146" s="14"/>
      <c r="K2146" s="14"/>
      <c r="M2146" s="14"/>
      <c r="N2146" s="14"/>
      <c r="O2146" s="14"/>
      <c r="P2146" s="14"/>
      <c r="S2146" s="16"/>
      <c r="T2146" s="16"/>
    </row>
    <row r="2147" spans="8:20">
      <c r="H2147" s="14"/>
      <c r="K2147" s="14"/>
      <c r="M2147" s="14"/>
      <c r="N2147" s="14"/>
      <c r="O2147" s="14"/>
      <c r="P2147" s="14"/>
      <c r="S2147" s="16"/>
      <c r="T2147" s="16"/>
    </row>
    <row r="2148" spans="8:20">
      <c r="H2148" s="14"/>
      <c r="K2148" s="14"/>
      <c r="M2148" s="14"/>
      <c r="N2148" s="14"/>
      <c r="O2148" s="14"/>
      <c r="P2148" s="14"/>
      <c r="S2148" s="16"/>
      <c r="T2148" s="16"/>
    </row>
    <row r="2149" spans="8:20">
      <c r="H2149" s="14"/>
      <c r="K2149" s="14"/>
      <c r="M2149" s="14"/>
      <c r="N2149" s="14"/>
      <c r="O2149" s="14"/>
      <c r="P2149" s="14"/>
      <c r="S2149" s="16"/>
      <c r="T2149" s="16"/>
    </row>
    <row r="2150" spans="8:20">
      <c r="H2150" s="14"/>
      <c r="K2150" s="14"/>
      <c r="M2150" s="14"/>
      <c r="N2150" s="14"/>
      <c r="O2150" s="14"/>
      <c r="P2150" s="14"/>
      <c r="S2150" s="16"/>
      <c r="T2150" s="16"/>
    </row>
    <row r="2151" spans="8:20">
      <c r="H2151" s="14"/>
      <c r="K2151" s="14"/>
      <c r="M2151" s="14"/>
      <c r="N2151" s="14"/>
      <c r="O2151" s="14"/>
      <c r="P2151" s="14"/>
      <c r="S2151" s="16"/>
      <c r="T2151" s="16"/>
    </row>
    <row r="2152" spans="8:20">
      <c r="H2152" s="14"/>
      <c r="K2152" s="14"/>
      <c r="M2152" s="14"/>
      <c r="N2152" s="14"/>
      <c r="O2152" s="14"/>
      <c r="P2152" s="14"/>
      <c r="S2152" s="16"/>
      <c r="T2152" s="16"/>
    </row>
    <row r="2153" spans="8:20">
      <c r="H2153" s="14"/>
      <c r="K2153" s="14"/>
      <c r="M2153" s="14"/>
      <c r="N2153" s="14"/>
      <c r="O2153" s="14"/>
      <c r="P2153" s="14"/>
      <c r="S2153" s="16"/>
      <c r="T2153" s="16"/>
    </row>
    <row r="2154" spans="8:20">
      <c r="H2154" s="14"/>
      <c r="K2154" s="14"/>
      <c r="M2154" s="14"/>
      <c r="N2154" s="14"/>
      <c r="O2154" s="14"/>
      <c r="P2154" s="14"/>
      <c r="S2154" s="16"/>
      <c r="T2154" s="16"/>
    </row>
    <row r="2155" spans="8:20">
      <c r="H2155" s="14"/>
      <c r="K2155" s="14"/>
      <c r="M2155" s="14"/>
      <c r="N2155" s="14"/>
      <c r="O2155" s="14"/>
      <c r="P2155" s="14"/>
      <c r="S2155" s="16"/>
      <c r="T2155" s="16"/>
    </row>
    <row r="2156" spans="8:20">
      <c r="H2156" s="14"/>
      <c r="K2156" s="14"/>
      <c r="M2156" s="14"/>
      <c r="N2156" s="14"/>
      <c r="O2156" s="14"/>
      <c r="P2156" s="14"/>
      <c r="S2156" s="16"/>
      <c r="T2156" s="16"/>
    </row>
    <row r="2157" spans="8:20">
      <c r="H2157" s="14"/>
      <c r="K2157" s="14"/>
      <c r="M2157" s="14"/>
      <c r="N2157" s="14"/>
      <c r="O2157" s="14"/>
      <c r="P2157" s="14"/>
      <c r="S2157" s="16"/>
      <c r="T2157" s="16"/>
    </row>
    <row r="2158" spans="8:20">
      <c r="H2158" s="14"/>
      <c r="K2158" s="14"/>
      <c r="M2158" s="14"/>
      <c r="N2158" s="14"/>
      <c r="O2158" s="14"/>
      <c r="P2158" s="14"/>
      <c r="S2158" s="16"/>
      <c r="T2158" s="16"/>
    </row>
    <row r="2159" spans="8:20">
      <c r="H2159" s="14"/>
      <c r="K2159" s="14"/>
      <c r="M2159" s="14"/>
      <c r="N2159" s="14"/>
      <c r="O2159" s="14"/>
      <c r="P2159" s="14"/>
      <c r="S2159" s="16"/>
      <c r="T2159" s="16"/>
    </row>
    <row r="2160" spans="8:20">
      <c r="H2160" s="14"/>
      <c r="K2160" s="14"/>
      <c r="M2160" s="14"/>
      <c r="N2160" s="14"/>
      <c r="O2160" s="14"/>
      <c r="P2160" s="14"/>
      <c r="S2160" s="16"/>
      <c r="T2160" s="16"/>
    </row>
    <row r="2161" spans="8:20">
      <c r="H2161" s="14"/>
      <c r="K2161" s="14"/>
      <c r="M2161" s="14"/>
      <c r="N2161" s="14"/>
      <c r="O2161" s="14"/>
      <c r="P2161" s="14"/>
      <c r="S2161" s="16"/>
      <c r="T2161" s="16"/>
    </row>
    <row r="2162" spans="8:20">
      <c r="H2162" s="14"/>
      <c r="K2162" s="14"/>
      <c r="M2162" s="14"/>
      <c r="N2162" s="14"/>
      <c r="O2162" s="14"/>
      <c r="P2162" s="14"/>
      <c r="S2162" s="16"/>
      <c r="T2162" s="16"/>
    </row>
    <row r="2163" spans="8:20">
      <c r="H2163" s="14"/>
      <c r="K2163" s="14"/>
      <c r="M2163" s="14"/>
      <c r="N2163" s="14"/>
      <c r="O2163" s="14"/>
      <c r="P2163" s="14"/>
      <c r="S2163" s="16"/>
      <c r="T2163" s="16"/>
    </row>
    <row r="2164" spans="8:20">
      <c r="H2164" s="14"/>
      <c r="K2164" s="14"/>
      <c r="M2164" s="14"/>
      <c r="N2164" s="14"/>
      <c r="O2164" s="14"/>
      <c r="P2164" s="14"/>
      <c r="S2164" s="16"/>
      <c r="T2164" s="16"/>
    </row>
    <row r="2165" spans="8:20">
      <c r="H2165" s="14"/>
      <c r="K2165" s="14"/>
      <c r="M2165" s="14"/>
      <c r="N2165" s="14"/>
      <c r="O2165" s="14"/>
      <c r="P2165" s="14"/>
      <c r="S2165" s="16"/>
      <c r="T2165" s="16"/>
    </row>
    <row r="2166" spans="8:20">
      <c r="H2166" s="14"/>
      <c r="K2166" s="14"/>
      <c r="M2166" s="14"/>
      <c r="N2166" s="14"/>
      <c r="O2166" s="14"/>
      <c r="P2166" s="14"/>
      <c r="S2166" s="16"/>
      <c r="T2166" s="16"/>
    </row>
    <row r="2167" spans="8:20">
      <c r="H2167" s="14"/>
      <c r="K2167" s="14"/>
      <c r="M2167" s="14"/>
      <c r="N2167" s="14"/>
      <c r="O2167" s="14"/>
      <c r="P2167" s="14"/>
      <c r="S2167" s="16"/>
      <c r="T2167" s="16"/>
    </row>
    <row r="2168" spans="8:20">
      <c r="H2168" s="14"/>
      <c r="K2168" s="14"/>
      <c r="M2168" s="14"/>
      <c r="N2168" s="14"/>
      <c r="O2168" s="14"/>
      <c r="P2168" s="14"/>
      <c r="S2168" s="16"/>
      <c r="T2168" s="16"/>
    </row>
    <row r="2169" spans="8:20">
      <c r="H2169" s="14"/>
      <c r="K2169" s="14"/>
      <c r="M2169" s="14"/>
      <c r="N2169" s="14"/>
      <c r="O2169" s="14"/>
      <c r="P2169" s="14"/>
      <c r="S2169" s="16"/>
      <c r="T2169" s="16"/>
    </row>
    <row r="2170" spans="8:20">
      <c r="H2170" s="14"/>
      <c r="K2170" s="14"/>
      <c r="M2170" s="14"/>
      <c r="N2170" s="14"/>
      <c r="O2170" s="14"/>
      <c r="P2170" s="14"/>
      <c r="S2170" s="16"/>
      <c r="T2170" s="16"/>
    </row>
    <row r="2171" spans="8:20">
      <c r="H2171" s="14"/>
      <c r="K2171" s="14"/>
      <c r="M2171" s="14"/>
      <c r="N2171" s="14"/>
      <c r="O2171" s="14"/>
      <c r="P2171" s="14"/>
      <c r="S2171" s="16"/>
      <c r="T2171" s="16"/>
    </row>
    <row r="2172" spans="8:20">
      <c r="H2172" s="14"/>
      <c r="K2172" s="14"/>
      <c r="M2172" s="14"/>
      <c r="N2172" s="14"/>
      <c r="O2172" s="14"/>
      <c r="P2172" s="14"/>
      <c r="S2172" s="16"/>
      <c r="T2172" s="16"/>
    </row>
    <row r="2173" spans="8:20">
      <c r="H2173" s="14"/>
      <c r="K2173" s="14"/>
      <c r="M2173" s="14"/>
      <c r="N2173" s="14"/>
      <c r="O2173" s="14"/>
      <c r="P2173" s="14"/>
      <c r="S2173" s="16"/>
      <c r="T2173" s="16"/>
    </row>
    <row r="2174" spans="8:20">
      <c r="H2174" s="14"/>
      <c r="K2174" s="14"/>
      <c r="M2174" s="14"/>
      <c r="N2174" s="14"/>
      <c r="O2174" s="14"/>
      <c r="P2174" s="14"/>
      <c r="S2174" s="16"/>
      <c r="T2174" s="16"/>
    </row>
    <row r="2175" spans="8:20">
      <c r="H2175" s="14"/>
      <c r="K2175" s="14"/>
      <c r="M2175" s="14"/>
      <c r="N2175" s="14"/>
      <c r="O2175" s="14"/>
      <c r="P2175" s="14"/>
      <c r="S2175" s="16"/>
      <c r="T2175" s="16"/>
    </row>
    <row r="2176" spans="8:20">
      <c r="H2176" s="14"/>
      <c r="K2176" s="14"/>
      <c r="M2176" s="14"/>
      <c r="N2176" s="14"/>
      <c r="O2176" s="14"/>
      <c r="P2176" s="14"/>
      <c r="S2176" s="16"/>
      <c r="T2176" s="16"/>
    </row>
    <row r="2177" spans="8:20">
      <c r="H2177" s="14"/>
      <c r="K2177" s="14"/>
      <c r="M2177" s="14"/>
      <c r="N2177" s="14"/>
      <c r="O2177" s="14"/>
      <c r="P2177" s="14"/>
      <c r="S2177" s="16"/>
      <c r="T2177" s="16"/>
    </row>
    <row r="2178" spans="8:20">
      <c r="H2178" s="14"/>
      <c r="K2178" s="14"/>
      <c r="M2178" s="14"/>
      <c r="N2178" s="14"/>
      <c r="O2178" s="14"/>
      <c r="P2178" s="14"/>
      <c r="S2178" s="16"/>
      <c r="T2178" s="16"/>
    </row>
    <row r="2179" spans="8:20">
      <c r="H2179" s="14"/>
      <c r="K2179" s="14"/>
      <c r="M2179" s="14"/>
      <c r="N2179" s="14"/>
      <c r="O2179" s="14"/>
      <c r="P2179" s="14"/>
      <c r="S2179" s="16"/>
      <c r="T2179" s="16"/>
    </row>
    <row r="2180" spans="8:20">
      <c r="H2180" s="14"/>
      <c r="K2180" s="14"/>
      <c r="M2180" s="14"/>
      <c r="N2180" s="14"/>
      <c r="O2180" s="14"/>
      <c r="P2180" s="14"/>
      <c r="S2180" s="16"/>
      <c r="T2180" s="16"/>
    </row>
    <row r="2181" spans="8:20">
      <c r="H2181" s="14"/>
      <c r="K2181" s="14"/>
      <c r="M2181" s="14"/>
      <c r="N2181" s="14"/>
      <c r="O2181" s="14"/>
      <c r="P2181" s="14"/>
      <c r="S2181" s="16"/>
      <c r="T2181" s="16"/>
    </row>
    <row r="2182" spans="8:20">
      <c r="H2182" s="14"/>
      <c r="K2182" s="14"/>
      <c r="M2182" s="14"/>
      <c r="N2182" s="14"/>
      <c r="O2182" s="14"/>
      <c r="P2182" s="14"/>
      <c r="S2182" s="16"/>
      <c r="T2182" s="16"/>
    </row>
    <row r="2183" spans="8:20">
      <c r="H2183" s="14"/>
      <c r="K2183" s="14"/>
      <c r="M2183" s="14"/>
      <c r="N2183" s="14"/>
      <c r="O2183" s="14"/>
      <c r="P2183" s="14"/>
      <c r="S2183" s="16"/>
      <c r="T2183" s="16"/>
    </row>
    <row r="2184" spans="8:20">
      <c r="H2184" s="14"/>
      <c r="K2184" s="14"/>
      <c r="M2184" s="14"/>
      <c r="N2184" s="14"/>
      <c r="O2184" s="14"/>
      <c r="P2184" s="14"/>
      <c r="S2184" s="16"/>
      <c r="T2184" s="16"/>
    </row>
    <row r="2185" spans="8:20">
      <c r="H2185" s="14"/>
      <c r="K2185" s="14"/>
      <c r="M2185" s="14"/>
      <c r="N2185" s="14"/>
      <c r="O2185" s="14"/>
      <c r="P2185" s="14"/>
      <c r="S2185" s="16"/>
      <c r="T2185" s="16"/>
    </row>
    <row r="2186" spans="8:20">
      <c r="H2186" s="14"/>
      <c r="K2186" s="14"/>
      <c r="M2186" s="14"/>
      <c r="N2186" s="14"/>
      <c r="O2186" s="14"/>
      <c r="P2186" s="14"/>
      <c r="S2186" s="16"/>
      <c r="T2186" s="16"/>
    </row>
    <row r="2187" spans="8:20">
      <c r="H2187" s="14"/>
      <c r="K2187" s="14"/>
      <c r="M2187" s="14"/>
      <c r="N2187" s="14"/>
      <c r="O2187" s="14"/>
      <c r="P2187" s="14"/>
      <c r="S2187" s="16"/>
      <c r="T2187" s="16"/>
    </row>
    <row r="2188" spans="8:20">
      <c r="H2188" s="14"/>
      <c r="K2188" s="14"/>
      <c r="M2188" s="14"/>
      <c r="N2188" s="14"/>
      <c r="O2188" s="14"/>
      <c r="P2188" s="14"/>
      <c r="S2188" s="16"/>
      <c r="T2188" s="16"/>
    </row>
    <row r="2189" spans="8:20">
      <c r="H2189" s="14"/>
      <c r="K2189" s="14"/>
      <c r="M2189" s="14"/>
      <c r="N2189" s="14"/>
      <c r="O2189" s="14"/>
      <c r="P2189" s="14"/>
      <c r="S2189" s="16"/>
      <c r="T2189" s="16"/>
    </row>
    <row r="2190" spans="8:20">
      <c r="H2190" s="14"/>
      <c r="K2190" s="14"/>
      <c r="M2190" s="14"/>
      <c r="N2190" s="14"/>
      <c r="O2190" s="14"/>
      <c r="P2190" s="14"/>
      <c r="S2190" s="16"/>
      <c r="T2190" s="16"/>
    </row>
    <row r="2191" spans="8:20">
      <c r="H2191" s="14"/>
      <c r="K2191" s="14"/>
      <c r="M2191" s="14"/>
      <c r="N2191" s="14"/>
      <c r="O2191" s="14"/>
      <c r="P2191" s="14"/>
      <c r="S2191" s="16"/>
      <c r="T2191" s="16"/>
    </row>
    <row r="2192" spans="8:20">
      <c r="H2192" s="14"/>
      <c r="K2192" s="14"/>
      <c r="M2192" s="14"/>
      <c r="N2192" s="14"/>
      <c r="O2192" s="14"/>
      <c r="P2192" s="14"/>
      <c r="S2192" s="16"/>
      <c r="T2192" s="16"/>
    </row>
    <row r="2193" spans="8:20">
      <c r="H2193" s="14"/>
      <c r="K2193" s="14"/>
      <c r="M2193" s="14"/>
      <c r="N2193" s="14"/>
      <c r="O2193" s="14"/>
      <c r="P2193" s="14"/>
      <c r="S2193" s="16"/>
      <c r="T2193" s="16"/>
    </row>
    <row r="2194" spans="8:20">
      <c r="H2194" s="14"/>
      <c r="K2194" s="14"/>
      <c r="M2194" s="14"/>
      <c r="N2194" s="14"/>
      <c r="O2194" s="14"/>
      <c r="P2194" s="14"/>
      <c r="S2194" s="16"/>
      <c r="T2194" s="16"/>
    </row>
    <row r="2195" spans="8:20">
      <c r="H2195" s="14"/>
      <c r="K2195" s="14"/>
      <c r="M2195" s="14"/>
      <c r="N2195" s="14"/>
      <c r="O2195" s="14"/>
      <c r="P2195" s="14"/>
      <c r="S2195" s="16"/>
      <c r="T2195" s="16"/>
    </row>
    <row r="2196" spans="8:20">
      <c r="H2196" s="14"/>
      <c r="K2196" s="14"/>
      <c r="M2196" s="14"/>
      <c r="N2196" s="14"/>
      <c r="O2196" s="14"/>
      <c r="P2196" s="14"/>
      <c r="S2196" s="16"/>
      <c r="T2196" s="16"/>
    </row>
    <row r="2197" spans="8:20">
      <c r="H2197" s="14"/>
      <c r="K2197" s="14"/>
      <c r="M2197" s="14"/>
      <c r="N2197" s="14"/>
      <c r="O2197" s="14"/>
      <c r="P2197" s="14"/>
      <c r="S2197" s="16"/>
      <c r="T2197" s="16"/>
    </row>
    <row r="2198" spans="8:20">
      <c r="H2198" s="14"/>
      <c r="K2198" s="14"/>
      <c r="M2198" s="14"/>
      <c r="N2198" s="14"/>
      <c r="O2198" s="14"/>
      <c r="P2198" s="14"/>
      <c r="S2198" s="16"/>
      <c r="T2198" s="16"/>
    </row>
    <row r="2199" spans="8:20">
      <c r="H2199" s="14"/>
      <c r="K2199" s="14"/>
      <c r="M2199" s="14"/>
      <c r="N2199" s="14"/>
      <c r="O2199" s="14"/>
      <c r="P2199" s="14"/>
      <c r="S2199" s="16"/>
      <c r="T2199" s="16"/>
    </row>
    <row r="2200" spans="8:20">
      <c r="H2200" s="14"/>
      <c r="K2200" s="14"/>
      <c r="M2200" s="14"/>
      <c r="N2200" s="14"/>
      <c r="O2200" s="14"/>
      <c r="P2200" s="14"/>
      <c r="S2200" s="16"/>
      <c r="T2200" s="16"/>
    </row>
    <row r="2201" spans="8:20">
      <c r="H2201" s="14"/>
      <c r="K2201" s="14"/>
      <c r="M2201" s="14"/>
      <c r="N2201" s="14"/>
      <c r="O2201" s="14"/>
      <c r="P2201" s="14"/>
      <c r="S2201" s="16"/>
      <c r="T2201" s="16"/>
    </row>
    <row r="2202" spans="8:20">
      <c r="H2202" s="14"/>
      <c r="K2202" s="14"/>
      <c r="M2202" s="14"/>
      <c r="N2202" s="14"/>
      <c r="O2202" s="14"/>
      <c r="P2202" s="14"/>
      <c r="S2202" s="16"/>
      <c r="T2202" s="16"/>
    </row>
    <row r="2203" spans="8:20">
      <c r="H2203" s="14"/>
      <c r="K2203" s="14"/>
      <c r="M2203" s="14"/>
      <c r="N2203" s="14"/>
      <c r="O2203" s="14"/>
      <c r="P2203" s="14"/>
      <c r="S2203" s="16"/>
      <c r="T2203" s="16"/>
    </row>
    <row r="2204" spans="8:20">
      <c r="H2204" s="14"/>
      <c r="K2204" s="14"/>
      <c r="M2204" s="14"/>
      <c r="N2204" s="14"/>
      <c r="O2204" s="14"/>
      <c r="P2204" s="14"/>
      <c r="S2204" s="16"/>
      <c r="T2204" s="16"/>
    </row>
    <row r="2205" spans="8:20">
      <c r="H2205" s="14"/>
      <c r="K2205" s="14"/>
      <c r="M2205" s="14"/>
      <c r="N2205" s="14"/>
      <c r="O2205" s="14"/>
      <c r="P2205" s="14"/>
      <c r="S2205" s="16"/>
      <c r="T2205" s="16"/>
    </row>
    <row r="2206" spans="8:20">
      <c r="H2206" s="14"/>
      <c r="K2206" s="14"/>
      <c r="M2206" s="14"/>
      <c r="N2206" s="14"/>
      <c r="O2206" s="14"/>
      <c r="P2206" s="14"/>
      <c r="S2206" s="16"/>
      <c r="T2206" s="16"/>
    </row>
    <row r="2207" spans="8:20">
      <c r="H2207" s="14"/>
      <c r="K2207" s="14"/>
      <c r="M2207" s="14"/>
      <c r="N2207" s="14"/>
      <c r="O2207" s="14"/>
      <c r="P2207" s="14"/>
      <c r="S2207" s="16"/>
      <c r="T2207" s="16"/>
    </row>
    <row r="2208" spans="8:20">
      <c r="H2208" s="14"/>
      <c r="K2208" s="14"/>
      <c r="M2208" s="14"/>
      <c r="N2208" s="14"/>
      <c r="O2208" s="14"/>
      <c r="P2208" s="14"/>
      <c r="S2208" s="16"/>
      <c r="T2208" s="16"/>
    </row>
    <row r="2209" spans="8:20">
      <c r="H2209" s="14"/>
      <c r="K2209" s="14"/>
      <c r="M2209" s="14"/>
      <c r="N2209" s="14"/>
      <c r="O2209" s="14"/>
      <c r="P2209" s="14"/>
      <c r="S2209" s="16"/>
      <c r="T2209" s="16"/>
    </row>
    <row r="2210" spans="8:20">
      <c r="H2210" s="14"/>
      <c r="K2210" s="14"/>
      <c r="M2210" s="14"/>
      <c r="N2210" s="14"/>
      <c r="O2210" s="14"/>
      <c r="P2210" s="14"/>
      <c r="S2210" s="16"/>
      <c r="T2210" s="16"/>
    </row>
    <row r="2211" spans="8:20">
      <c r="H2211" s="14"/>
      <c r="K2211" s="14"/>
      <c r="M2211" s="14"/>
      <c r="N2211" s="14"/>
      <c r="O2211" s="14"/>
      <c r="P2211" s="14"/>
      <c r="S2211" s="16"/>
      <c r="T2211" s="16"/>
    </row>
    <row r="2212" spans="8:20">
      <c r="H2212" s="14"/>
      <c r="K2212" s="14"/>
      <c r="M2212" s="14"/>
      <c r="N2212" s="14"/>
      <c r="O2212" s="14"/>
      <c r="P2212" s="14"/>
      <c r="S2212" s="16"/>
      <c r="T2212" s="16"/>
    </row>
    <row r="2213" spans="8:20">
      <c r="H2213" s="14"/>
      <c r="K2213" s="14"/>
      <c r="M2213" s="14"/>
      <c r="N2213" s="14"/>
      <c r="O2213" s="14"/>
      <c r="P2213" s="14"/>
      <c r="S2213" s="16"/>
      <c r="T2213" s="16"/>
    </row>
    <row r="2214" spans="8:20">
      <c r="H2214" s="14"/>
      <c r="K2214" s="14"/>
      <c r="M2214" s="14"/>
      <c r="N2214" s="14"/>
      <c r="O2214" s="14"/>
      <c r="P2214" s="14"/>
      <c r="S2214" s="16"/>
      <c r="T2214" s="16"/>
    </row>
    <row r="2215" spans="8:20">
      <c r="H2215" s="14"/>
      <c r="K2215" s="14"/>
      <c r="M2215" s="14"/>
      <c r="N2215" s="14"/>
      <c r="O2215" s="14"/>
      <c r="P2215" s="14"/>
      <c r="S2215" s="16"/>
      <c r="T2215" s="16"/>
    </row>
    <row r="2216" spans="8:20">
      <c r="H2216" s="14"/>
      <c r="K2216" s="14"/>
      <c r="M2216" s="14"/>
      <c r="N2216" s="14"/>
      <c r="O2216" s="14"/>
      <c r="P2216" s="14"/>
      <c r="S2216" s="16"/>
      <c r="T2216" s="16"/>
    </row>
    <row r="2217" spans="8:20">
      <c r="H2217" s="14"/>
      <c r="K2217" s="14"/>
      <c r="M2217" s="14"/>
      <c r="N2217" s="14"/>
      <c r="O2217" s="14"/>
      <c r="P2217" s="14"/>
      <c r="S2217" s="16"/>
      <c r="T2217" s="16"/>
    </row>
    <row r="2218" spans="8:20">
      <c r="H2218" s="14"/>
      <c r="K2218" s="14"/>
      <c r="M2218" s="14"/>
      <c r="N2218" s="14"/>
      <c r="O2218" s="14"/>
      <c r="P2218" s="14"/>
      <c r="S2218" s="16"/>
      <c r="T2218" s="16"/>
    </row>
    <row r="2219" spans="8:20">
      <c r="H2219" s="14"/>
      <c r="K2219" s="14"/>
      <c r="M2219" s="14"/>
      <c r="N2219" s="14"/>
      <c r="O2219" s="14"/>
      <c r="P2219" s="14"/>
      <c r="S2219" s="16"/>
      <c r="T2219" s="16"/>
    </row>
    <row r="2220" spans="8:20">
      <c r="H2220" s="14"/>
      <c r="K2220" s="14"/>
      <c r="M2220" s="14"/>
      <c r="N2220" s="14"/>
      <c r="O2220" s="14"/>
      <c r="P2220" s="14"/>
      <c r="S2220" s="16"/>
      <c r="T2220" s="16"/>
    </row>
    <row r="2221" spans="8:20">
      <c r="H2221" s="14"/>
      <c r="K2221" s="14"/>
      <c r="M2221" s="14"/>
      <c r="N2221" s="14"/>
      <c r="O2221" s="14"/>
      <c r="P2221" s="14"/>
      <c r="S2221" s="16"/>
      <c r="T2221" s="16"/>
    </row>
    <row r="2222" spans="8:20">
      <c r="H2222" s="14"/>
      <c r="K2222" s="14"/>
      <c r="M2222" s="14"/>
      <c r="N2222" s="14"/>
      <c r="O2222" s="14"/>
      <c r="P2222" s="14"/>
      <c r="S2222" s="16"/>
      <c r="T2222" s="16"/>
    </row>
    <row r="2223" spans="8:20">
      <c r="H2223" s="14"/>
      <c r="K2223" s="14"/>
      <c r="M2223" s="14"/>
      <c r="N2223" s="14"/>
      <c r="O2223" s="14"/>
      <c r="P2223" s="14"/>
      <c r="S2223" s="16"/>
      <c r="T2223" s="16"/>
    </row>
    <row r="2224" spans="8:20">
      <c r="H2224" s="14"/>
      <c r="K2224" s="14"/>
      <c r="M2224" s="14"/>
      <c r="N2224" s="14"/>
      <c r="O2224" s="14"/>
      <c r="P2224" s="14"/>
      <c r="S2224" s="16"/>
      <c r="T2224" s="16"/>
    </row>
    <row r="2225" spans="8:20">
      <c r="H2225" s="14"/>
      <c r="K2225" s="14"/>
      <c r="M2225" s="14"/>
      <c r="N2225" s="14"/>
      <c r="O2225" s="14"/>
      <c r="P2225" s="14"/>
      <c r="S2225" s="16"/>
      <c r="T2225" s="16"/>
    </row>
    <row r="2226" spans="8:20">
      <c r="H2226" s="14"/>
      <c r="K2226" s="14"/>
      <c r="M2226" s="14"/>
      <c r="N2226" s="14"/>
      <c r="O2226" s="14"/>
      <c r="P2226" s="14"/>
      <c r="S2226" s="16"/>
      <c r="T2226" s="16"/>
    </row>
    <row r="2227" spans="8:20">
      <c r="H2227" s="14"/>
      <c r="K2227" s="14"/>
      <c r="M2227" s="14"/>
      <c r="N2227" s="14"/>
      <c r="O2227" s="14"/>
      <c r="P2227" s="14"/>
      <c r="S2227" s="16"/>
      <c r="T2227" s="16"/>
    </row>
    <row r="2228" spans="8:20">
      <c r="H2228" s="14"/>
      <c r="K2228" s="14"/>
      <c r="M2228" s="14"/>
      <c r="N2228" s="14"/>
      <c r="O2228" s="14"/>
      <c r="P2228" s="14"/>
      <c r="S2228" s="16"/>
      <c r="T2228" s="16"/>
    </row>
    <row r="2229" spans="8:20">
      <c r="H2229" s="14"/>
      <c r="K2229" s="14"/>
      <c r="M2229" s="14"/>
      <c r="N2229" s="14"/>
      <c r="O2229" s="14"/>
      <c r="P2229" s="14"/>
      <c r="S2229" s="16"/>
      <c r="T2229" s="16"/>
    </row>
    <row r="2230" spans="8:20">
      <c r="H2230" s="14"/>
      <c r="K2230" s="14"/>
      <c r="M2230" s="14"/>
      <c r="N2230" s="14"/>
      <c r="O2230" s="14"/>
      <c r="P2230" s="14"/>
      <c r="S2230" s="16"/>
      <c r="T2230" s="16"/>
    </row>
    <row r="2231" spans="8:20">
      <c r="H2231" s="14"/>
      <c r="K2231" s="14"/>
      <c r="M2231" s="14"/>
      <c r="N2231" s="14"/>
      <c r="O2231" s="14"/>
      <c r="P2231" s="14"/>
      <c r="S2231" s="16"/>
      <c r="T2231" s="16"/>
    </row>
    <row r="2232" spans="8:20">
      <c r="H2232" s="14"/>
      <c r="K2232" s="14"/>
      <c r="M2232" s="14"/>
      <c r="N2232" s="14"/>
      <c r="O2232" s="14"/>
      <c r="P2232" s="14"/>
      <c r="S2232" s="16"/>
      <c r="T2232" s="16"/>
    </row>
    <row r="2233" spans="8:20">
      <c r="H2233" s="14"/>
      <c r="K2233" s="14"/>
      <c r="M2233" s="14"/>
      <c r="N2233" s="14"/>
      <c r="O2233" s="14"/>
      <c r="P2233" s="14"/>
      <c r="S2233" s="16"/>
      <c r="T2233" s="16"/>
    </row>
    <row r="2234" spans="8:20">
      <c r="H2234" s="14"/>
      <c r="K2234" s="14"/>
      <c r="M2234" s="14"/>
      <c r="N2234" s="14"/>
      <c r="O2234" s="14"/>
      <c r="P2234" s="14"/>
      <c r="S2234" s="16"/>
      <c r="T2234" s="16"/>
    </row>
    <row r="2235" spans="8:20">
      <c r="H2235" s="14"/>
      <c r="K2235" s="14"/>
      <c r="M2235" s="14"/>
      <c r="N2235" s="14"/>
      <c r="O2235" s="14"/>
      <c r="P2235" s="14"/>
      <c r="S2235" s="16"/>
      <c r="T2235" s="16"/>
    </row>
    <row r="2236" spans="8:20">
      <c r="H2236" s="14"/>
      <c r="K2236" s="14"/>
      <c r="M2236" s="14"/>
      <c r="N2236" s="14"/>
      <c r="O2236" s="14"/>
      <c r="P2236" s="14"/>
      <c r="S2236" s="16"/>
      <c r="T2236" s="16"/>
    </row>
    <row r="2237" spans="8:20">
      <c r="H2237" s="14"/>
      <c r="K2237" s="14"/>
      <c r="M2237" s="14"/>
      <c r="N2237" s="14"/>
      <c r="O2237" s="14"/>
      <c r="P2237" s="14"/>
      <c r="S2237" s="16"/>
      <c r="T2237" s="16"/>
    </row>
    <row r="2238" spans="8:20">
      <c r="H2238" s="14"/>
      <c r="K2238" s="14"/>
      <c r="M2238" s="14"/>
      <c r="N2238" s="14"/>
      <c r="O2238" s="14"/>
      <c r="P2238" s="14"/>
      <c r="S2238" s="16"/>
      <c r="T2238" s="16"/>
    </row>
    <row r="2239" spans="8:20">
      <c r="H2239" s="14"/>
      <c r="K2239" s="14"/>
      <c r="M2239" s="14"/>
      <c r="N2239" s="14"/>
      <c r="O2239" s="14"/>
      <c r="P2239" s="14"/>
      <c r="S2239" s="16"/>
      <c r="T2239" s="16"/>
    </row>
    <row r="2240" spans="8:20">
      <c r="H2240" s="14"/>
      <c r="K2240" s="14"/>
      <c r="M2240" s="14"/>
      <c r="N2240" s="14"/>
      <c r="O2240" s="14"/>
      <c r="P2240" s="14"/>
      <c r="S2240" s="16"/>
      <c r="T2240" s="16"/>
    </row>
    <row r="2241" spans="8:20">
      <c r="H2241" s="14"/>
      <c r="K2241" s="14"/>
      <c r="M2241" s="14"/>
      <c r="N2241" s="14"/>
      <c r="O2241" s="14"/>
      <c r="P2241" s="14"/>
      <c r="S2241" s="16"/>
      <c r="T2241" s="16"/>
    </row>
    <row r="2242" spans="8:20">
      <c r="H2242" s="14"/>
      <c r="K2242" s="14"/>
      <c r="M2242" s="14"/>
      <c r="N2242" s="14"/>
      <c r="O2242" s="14"/>
      <c r="P2242" s="14"/>
      <c r="S2242" s="16"/>
      <c r="T2242" s="16"/>
    </row>
    <row r="2243" spans="8:20">
      <c r="H2243" s="14"/>
      <c r="K2243" s="14"/>
      <c r="M2243" s="14"/>
      <c r="N2243" s="14"/>
      <c r="O2243" s="14"/>
      <c r="P2243" s="14"/>
      <c r="S2243" s="16"/>
      <c r="T2243" s="16"/>
    </row>
    <row r="2244" spans="8:20">
      <c r="H2244" s="14"/>
      <c r="K2244" s="14"/>
      <c r="M2244" s="14"/>
      <c r="N2244" s="14"/>
      <c r="O2244" s="14"/>
      <c r="P2244" s="14"/>
      <c r="S2244" s="16"/>
      <c r="T2244" s="16"/>
    </row>
    <row r="2245" spans="8:20">
      <c r="H2245" s="14"/>
      <c r="K2245" s="14"/>
      <c r="M2245" s="14"/>
      <c r="N2245" s="14"/>
      <c r="O2245" s="14"/>
      <c r="P2245" s="14"/>
      <c r="S2245" s="16"/>
      <c r="T2245" s="16"/>
    </row>
    <row r="2246" spans="8:20">
      <c r="H2246" s="14"/>
      <c r="K2246" s="14"/>
      <c r="M2246" s="14"/>
      <c r="N2246" s="14"/>
      <c r="O2246" s="14"/>
      <c r="P2246" s="14"/>
      <c r="S2246" s="16"/>
      <c r="T2246" s="16"/>
    </row>
    <row r="2247" spans="8:20">
      <c r="H2247" s="14"/>
      <c r="K2247" s="14"/>
      <c r="M2247" s="14"/>
      <c r="N2247" s="14"/>
      <c r="O2247" s="14"/>
      <c r="P2247" s="14"/>
      <c r="S2247" s="16"/>
      <c r="T2247" s="16"/>
    </row>
    <row r="2248" spans="8:20">
      <c r="H2248" s="14"/>
      <c r="K2248" s="14"/>
      <c r="M2248" s="14"/>
      <c r="N2248" s="14"/>
      <c r="O2248" s="14"/>
      <c r="P2248" s="14"/>
      <c r="S2248" s="16"/>
      <c r="T2248" s="16"/>
    </row>
    <row r="2249" spans="8:20">
      <c r="H2249" s="14"/>
      <c r="K2249" s="14"/>
      <c r="M2249" s="14"/>
      <c r="N2249" s="14"/>
      <c r="O2249" s="14"/>
      <c r="P2249" s="14"/>
      <c r="S2249" s="16"/>
      <c r="T2249" s="16"/>
    </row>
    <row r="2250" spans="8:20">
      <c r="H2250" s="14"/>
      <c r="K2250" s="14"/>
      <c r="M2250" s="14"/>
      <c r="N2250" s="14"/>
      <c r="O2250" s="14"/>
      <c r="P2250" s="14"/>
      <c r="S2250" s="16"/>
      <c r="T2250" s="16"/>
    </row>
    <row r="2251" spans="8:20">
      <c r="H2251" s="14"/>
      <c r="K2251" s="14"/>
      <c r="M2251" s="14"/>
      <c r="N2251" s="14"/>
      <c r="O2251" s="14"/>
      <c r="P2251" s="14"/>
      <c r="S2251" s="16"/>
      <c r="T2251" s="16"/>
    </row>
    <row r="2252" spans="8:20">
      <c r="H2252" s="14"/>
      <c r="K2252" s="14"/>
      <c r="M2252" s="14"/>
      <c r="N2252" s="14"/>
      <c r="O2252" s="14"/>
      <c r="P2252" s="14"/>
      <c r="S2252" s="16"/>
      <c r="T2252" s="16"/>
    </row>
    <row r="2253" spans="8:20">
      <c r="H2253" s="14"/>
      <c r="K2253" s="14"/>
      <c r="M2253" s="14"/>
      <c r="N2253" s="14"/>
      <c r="O2253" s="14"/>
      <c r="P2253" s="14"/>
      <c r="S2253" s="16"/>
      <c r="T2253" s="16"/>
    </row>
    <row r="2254" spans="8:20">
      <c r="H2254" s="14"/>
      <c r="K2254" s="14"/>
      <c r="M2254" s="14"/>
      <c r="N2254" s="14"/>
      <c r="O2254" s="14"/>
      <c r="P2254" s="14"/>
      <c r="S2254" s="16"/>
      <c r="T2254" s="16"/>
    </row>
    <row r="2255" spans="8:20">
      <c r="H2255" s="14"/>
      <c r="K2255" s="14"/>
      <c r="M2255" s="14"/>
      <c r="N2255" s="14"/>
      <c r="O2255" s="14"/>
      <c r="P2255" s="14"/>
      <c r="S2255" s="16"/>
      <c r="T2255" s="16"/>
    </row>
    <row r="2256" spans="8:20">
      <c r="H2256" s="14"/>
      <c r="K2256" s="14"/>
      <c r="M2256" s="14"/>
      <c r="N2256" s="14"/>
      <c r="O2256" s="14"/>
      <c r="P2256" s="14"/>
      <c r="S2256" s="16"/>
      <c r="T2256" s="16"/>
    </row>
    <row r="2257" spans="8:20">
      <c r="H2257" s="14"/>
      <c r="K2257" s="14"/>
      <c r="M2257" s="14"/>
      <c r="N2257" s="14"/>
      <c r="O2257" s="14"/>
      <c r="P2257" s="14"/>
      <c r="S2257" s="16"/>
      <c r="T2257" s="16"/>
    </row>
    <row r="2258" spans="8:20">
      <c r="H2258" s="14"/>
      <c r="K2258" s="14"/>
      <c r="M2258" s="14"/>
      <c r="N2258" s="14"/>
      <c r="O2258" s="14"/>
      <c r="P2258" s="14"/>
      <c r="S2258" s="16"/>
      <c r="T2258" s="16"/>
    </row>
    <row r="2259" spans="8:20">
      <c r="H2259" s="14"/>
      <c r="K2259" s="14"/>
      <c r="M2259" s="14"/>
      <c r="N2259" s="14"/>
      <c r="O2259" s="14"/>
      <c r="P2259" s="14"/>
      <c r="S2259" s="16"/>
      <c r="T2259" s="16"/>
    </row>
    <row r="2260" spans="8:20">
      <c r="H2260" s="14"/>
      <c r="K2260" s="14"/>
      <c r="M2260" s="14"/>
      <c r="N2260" s="14"/>
      <c r="O2260" s="14"/>
      <c r="P2260" s="14"/>
      <c r="S2260" s="16"/>
      <c r="T2260" s="16"/>
    </row>
    <row r="2261" spans="8:20">
      <c r="H2261" s="14"/>
      <c r="K2261" s="14"/>
      <c r="M2261" s="14"/>
      <c r="N2261" s="14"/>
      <c r="O2261" s="14"/>
      <c r="P2261" s="14"/>
      <c r="S2261" s="16"/>
      <c r="T2261" s="16"/>
    </row>
    <row r="2262" spans="8:20">
      <c r="H2262" s="14"/>
      <c r="K2262" s="14"/>
      <c r="M2262" s="14"/>
      <c r="N2262" s="14"/>
      <c r="O2262" s="14"/>
      <c r="P2262" s="14"/>
      <c r="S2262" s="16"/>
      <c r="T2262" s="16"/>
    </row>
    <row r="2263" spans="8:20">
      <c r="H2263" s="14"/>
      <c r="K2263" s="14"/>
      <c r="M2263" s="14"/>
      <c r="N2263" s="14"/>
      <c r="O2263" s="14"/>
      <c r="P2263" s="14"/>
      <c r="S2263" s="16"/>
      <c r="T2263" s="16"/>
    </row>
    <row r="2264" spans="8:20">
      <c r="H2264" s="14"/>
      <c r="K2264" s="14"/>
      <c r="M2264" s="14"/>
      <c r="N2264" s="14"/>
      <c r="O2264" s="14"/>
      <c r="P2264" s="14"/>
      <c r="S2264" s="16"/>
      <c r="T2264" s="16"/>
    </row>
    <row r="2265" spans="8:20">
      <c r="H2265" s="14"/>
      <c r="K2265" s="14"/>
      <c r="M2265" s="14"/>
      <c r="N2265" s="14"/>
      <c r="O2265" s="14"/>
      <c r="P2265" s="14"/>
      <c r="S2265" s="16"/>
      <c r="T2265" s="16"/>
    </row>
    <row r="2266" spans="8:20">
      <c r="H2266" s="14"/>
      <c r="K2266" s="14"/>
      <c r="M2266" s="14"/>
      <c r="N2266" s="14"/>
      <c r="O2266" s="14"/>
      <c r="P2266" s="14"/>
      <c r="S2266" s="16"/>
      <c r="T2266" s="16"/>
    </row>
    <row r="2267" spans="8:20">
      <c r="H2267" s="14"/>
      <c r="K2267" s="14"/>
      <c r="M2267" s="14"/>
      <c r="N2267" s="14"/>
      <c r="O2267" s="14"/>
      <c r="P2267" s="14"/>
      <c r="S2267" s="16"/>
      <c r="T2267" s="16"/>
    </row>
    <row r="2268" spans="8:20">
      <c r="H2268" s="14"/>
      <c r="K2268" s="14"/>
      <c r="M2268" s="14"/>
      <c r="N2268" s="14"/>
      <c r="O2268" s="14"/>
      <c r="P2268" s="14"/>
      <c r="S2268" s="16"/>
      <c r="T2268" s="16"/>
    </row>
    <row r="2269" spans="8:20">
      <c r="H2269" s="14"/>
      <c r="K2269" s="14"/>
      <c r="M2269" s="14"/>
      <c r="N2269" s="14"/>
      <c r="O2269" s="14"/>
      <c r="P2269" s="14"/>
      <c r="S2269" s="16"/>
      <c r="T2269" s="16"/>
    </row>
    <row r="2270" spans="8:20">
      <c r="H2270" s="14"/>
      <c r="K2270" s="14"/>
      <c r="M2270" s="14"/>
      <c r="N2270" s="14"/>
      <c r="O2270" s="14"/>
      <c r="P2270" s="14"/>
      <c r="S2270" s="16"/>
      <c r="T2270" s="16"/>
    </row>
    <row r="2271" spans="8:20">
      <c r="H2271" s="14"/>
      <c r="K2271" s="14"/>
      <c r="M2271" s="14"/>
      <c r="N2271" s="14"/>
      <c r="O2271" s="14"/>
      <c r="P2271" s="14"/>
      <c r="S2271" s="16"/>
      <c r="T2271" s="16"/>
    </row>
    <row r="2272" spans="8:20">
      <c r="H2272" s="14"/>
      <c r="K2272" s="14"/>
      <c r="M2272" s="14"/>
      <c r="N2272" s="14"/>
      <c r="O2272" s="14"/>
      <c r="P2272" s="14"/>
      <c r="S2272" s="16"/>
      <c r="T2272" s="16"/>
    </row>
    <row r="2273" spans="8:20">
      <c r="H2273" s="14"/>
      <c r="K2273" s="14"/>
      <c r="M2273" s="14"/>
      <c r="N2273" s="14"/>
      <c r="O2273" s="14"/>
      <c r="P2273" s="14"/>
      <c r="S2273" s="16"/>
      <c r="T2273" s="16"/>
    </row>
    <row r="2274" spans="8:20">
      <c r="H2274" s="14"/>
      <c r="K2274" s="14"/>
      <c r="M2274" s="14"/>
      <c r="N2274" s="14"/>
      <c r="O2274" s="14"/>
      <c r="P2274" s="14"/>
      <c r="S2274" s="16"/>
      <c r="T2274" s="16"/>
    </row>
    <row r="2275" spans="8:20">
      <c r="H2275" s="14"/>
      <c r="K2275" s="14"/>
      <c r="M2275" s="14"/>
      <c r="N2275" s="14"/>
      <c r="O2275" s="14"/>
      <c r="P2275" s="14"/>
      <c r="S2275" s="16"/>
      <c r="T2275" s="16"/>
    </row>
    <row r="2276" spans="8:20">
      <c r="H2276" s="14"/>
      <c r="K2276" s="14"/>
      <c r="M2276" s="14"/>
      <c r="N2276" s="14"/>
      <c r="O2276" s="14"/>
      <c r="P2276" s="14"/>
      <c r="S2276" s="16"/>
      <c r="T2276" s="16"/>
    </row>
    <row r="2277" spans="8:20">
      <c r="H2277" s="14"/>
      <c r="K2277" s="14"/>
      <c r="M2277" s="14"/>
      <c r="N2277" s="14"/>
      <c r="O2277" s="14"/>
      <c r="P2277" s="14"/>
      <c r="S2277" s="16"/>
      <c r="T2277" s="16"/>
    </row>
    <row r="2278" spans="8:20">
      <c r="H2278" s="14"/>
      <c r="K2278" s="14"/>
      <c r="M2278" s="14"/>
      <c r="N2278" s="14"/>
      <c r="O2278" s="14"/>
      <c r="P2278" s="14"/>
      <c r="S2278" s="16"/>
      <c r="T2278" s="16"/>
    </row>
    <row r="2279" spans="8:20">
      <c r="H2279" s="14"/>
      <c r="K2279" s="14"/>
      <c r="M2279" s="14"/>
      <c r="N2279" s="14"/>
      <c r="O2279" s="14"/>
      <c r="P2279" s="14"/>
      <c r="S2279" s="16"/>
      <c r="T2279" s="16"/>
    </row>
    <row r="2280" spans="8:20">
      <c r="H2280" s="14"/>
      <c r="K2280" s="14"/>
      <c r="M2280" s="14"/>
      <c r="N2280" s="14"/>
      <c r="O2280" s="14"/>
      <c r="P2280" s="14"/>
      <c r="S2280" s="16"/>
      <c r="T2280" s="16"/>
    </row>
    <row r="2281" spans="8:20">
      <c r="H2281" s="14"/>
      <c r="K2281" s="14"/>
      <c r="M2281" s="14"/>
      <c r="N2281" s="14"/>
      <c r="O2281" s="14"/>
      <c r="P2281" s="14"/>
      <c r="S2281" s="16"/>
      <c r="T2281" s="16"/>
    </row>
    <row r="2282" spans="8:20">
      <c r="H2282" s="14"/>
      <c r="K2282" s="14"/>
      <c r="M2282" s="14"/>
      <c r="N2282" s="14"/>
      <c r="O2282" s="14"/>
      <c r="P2282" s="14"/>
      <c r="S2282" s="16"/>
      <c r="T2282" s="16"/>
    </row>
    <row r="2283" spans="8:20">
      <c r="H2283" s="14"/>
      <c r="K2283" s="14"/>
      <c r="M2283" s="14"/>
      <c r="N2283" s="14"/>
      <c r="O2283" s="14"/>
      <c r="P2283" s="14"/>
      <c r="S2283" s="16"/>
      <c r="T2283" s="16"/>
    </row>
    <row r="2284" spans="8:20">
      <c r="H2284" s="14"/>
      <c r="K2284" s="14"/>
      <c r="M2284" s="14"/>
      <c r="N2284" s="14"/>
      <c r="O2284" s="14"/>
      <c r="P2284" s="14"/>
      <c r="S2284" s="16"/>
      <c r="T2284" s="16"/>
    </row>
    <row r="2285" spans="8:20">
      <c r="H2285" s="14"/>
      <c r="K2285" s="14"/>
      <c r="M2285" s="14"/>
      <c r="N2285" s="14"/>
      <c r="O2285" s="14"/>
      <c r="P2285" s="14"/>
      <c r="S2285" s="16"/>
      <c r="T2285" s="16"/>
    </row>
    <row r="2286" spans="8:20">
      <c r="H2286" s="14"/>
      <c r="K2286" s="14"/>
      <c r="M2286" s="14"/>
      <c r="N2286" s="14"/>
      <c r="O2286" s="14"/>
      <c r="P2286" s="14"/>
      <c r="S2286" s="16"/>
      <c r="T2286" s="16"/>
    </row>
    <row r="2287" spans="8:20">
      <c r="H2287" s="14"/>
      <c r="K2287" s="14"/>
      <c r="M2287" s="14"/>
      <c r="N2287" s="14"/>
      <c r="O2287" s="14"/>
      <c r="P2287" s="14"/>
      <c r="S2287" s="16"/>
      <c r="T2287" s="16"/>
    </row>
    <row r="2288" spans="8:20">
      <c r="H2288" s="14"/>
      <c r="K2288" s="14"/>
      <c r="M2288" s="14"/>
      <c r="N2288" s="14"/>
      <c r="O2288" s="14"/>
      <c r="P2288" s="14"/>
      <c r="S2288" s="16"/>
      <c r="T2288" s="16"/>
    </row>
    <row r="2289" spans="8:20">
      <c r="H2289" s="14"/>
      <c r="K2289" s="14"/>
      <c r="M2289" s="14"/>
      <c r="N2289" s="14"/>
      <c r="O2289" s="14"/>
      <c r="P2289" s="14"/>
      <c r="S2289" s="16"/>
      <c r="T2289" s="16"/>
    </row>
    <row r="2290" spans="8:20">
      <c r="H2290" s="14"/>
      <c r="K2290" s="14"/>
      <c r="M2290" s="14"/>
      <c r="N2290" s="14"/>
      <c r="O2290" s="14"/>
      <c r="P2290" s="14"/>
      <c r="S2290" s="16"/>
      <c r="T2290" s="16"/>
    </row>
    <row r="2291" spans="8:20">
      <c r="H2291" s="14"/>
      <c r="K2291" s="14"/>
      <c r="M2291" s="14"/>
      <c r="N2291" s="14"/>
      <c r="O2291" s="14"/>
      <c r="P2291" s="14"/>
      <c r="S2291" s="16"/>
      <c r="T2291" s="16"/>
    </row>
    <row r="2292" spans="8:20">
      <c r="H2292" s="14"/>
      <c r="K2292" s="14"/>
      <c r="M2292" s="14"/>
      <c r="N2292" s="14"/>
      <c r="O2292" s="14"/>
      <c r="P2292" s="14"/>
      <c r="S2292" s="16"/>
      <c r="T2292" s="16"/>
    </row>
    <row r="2293" spans="8:20">
      <c r="H2293" s="14"/>
      <c r="K2293" s="14"/>
      <c r="M2293" s="14"/>
      <c r="N2293" s="14"/>
      <c r="O2293" s="14"/>
      <c r="P2293" s="14"/>
      <c r="S2293" s="16"/>
      <c r="T2293" s="16"/>
    </row>
    <row r="2294" spans="8:20">
      <c r="H2294" s="14"/>
      <c r="K2294" s="14"/>
      <c r="M2294" s="14"/>
      <c r="N2294" s="14"/>
      <c r="O2294" s="14"/>
      <c r="P2294" s="14"/>
      <c r="S2294" s="16"/>
      <c r="T2294" s="16"/>
    </row>
    <row r="2295" spans="8:20">
      <c r="H2295" s="14"/>
      <c r="K2295" s="14"/>
      <c r="M2295" s="14"/>
      <c r="N2295" s="14"/>
      <c r="O2295" s="14"/>
      <c r="P2295" s="14"/>
      <c r="S2295" s="16"/>
      <c r="T2295" s="16"/>
    </row>
    <row r="2296" spans="8:20">
      <c r="H2296" s="14"/>
      <c r="K2296" s="14"/>
      <c r="M2296" s="14"/>
      <c r="N2296" s="14"/>
      <c r="O2296" s="14"/>
      <c r="P2296" s="14"/>
      <c r="S2296" s="16"/>
      <c r="T2296" s="16"/>
    </row>
    <row r="2297" spans="8:20">
      <c r="H2297" s="14"/>
      <c r="K2297" s="14"/>
      <c r="M2297" s="14"/>
      <c r="N2297" s="14"/>
      <c r="O2297" s="14"/>
      <c r="P2297" s="14"/>
      <c r="S2297" s="16"/>
      <c r="T2297" s="16"/>
    </row>
    <row r="2298" spans="8:20">
      <c r="H2298" s="14"/>
      <c r="K2298" s="14"/>
      <c r="M2298" s="14"/>
      <c r="N2298" s="14"/>
      <c r="O2298" s="14"/>
      <c r="P2298" s="14"/>
      <c r="S2298" s="16"/>
      <c r="T2298" s="16"/>
    </row>
    <row r="2299" spans="8:20">
      <c r="H2299" s="14"/>
      <c r="K2299" s="14"/>
      <c r="M2299" s="14"/>
      <c r="N2299" s="14"/>
      <c r="O2299" s="14"/>
      <c r="P2299" s="14"/>
      <c r="S2299" s="16"/>
      <c r="T2299" s="16"/>
    </row>
    <row r="2300" spans="8:20">
      <c r="H2300" s="14"/>
      <c r="K2300" s="14"/>
      <c r="M2300" s="14"/>
      <c r="N2300" s="14"/>
      <c r="O2300" s="14"/>
      <c r="P2300" s="14"/>
      <c r="S2300" s="16"/>
      <c r="T2300" s="16"/>
    </row>
    <row r="2301" spans="8:20">
      <c r="H2301" s="14"/>
      <c r="K2301" s="14"/>
      <c r="M2301" s="14"/>
      <c r="N2301" s="14"/>
      <c r="O2301" s="14"/>
      <c r="P2301" s="14"/>
      <c r="S2301" s="16"/>
      <c r="T2301" s="16"/>
    </row>
    <row r="2302" spans="8:20">
      <c r="H2302" s="14"/>
      <c r="K2302" s="14"/>
      <c r="M2302" s="14"/>
      <c r="N2302" s="14"/>
      <c r="O2302" s="14"/>
      <c r="P2302" s="14"/>
      <c r="S2302" s="16"/>
      <c r="T2302" s="16"/>
    </row>
    <row r="2303" spans="8:20">
      <c r="H2303" s="14"/>
      <c r="K2303" s="14"/>
      <c r="M2303" s="14"/>
      <c r="N2303" s="14"/>
      <c r="O2303" s="14"/>
      <c r="P2303" s="14"/>
      <c r="S2303" s="16"/>
      <c r="T2303" s="16"/>
    </row>
    <row r="2304" spans="8:20">
      <c r="H2304" s="14"/>
      <c r="K2304" s="14"/>
      <c r="M2304" s="14"/>
      <c r="N2304" s="14"/>
      <c r="O2304" s="14"/>
      <c r="P2304" s="14"/>
      <c r="S2304" s="16"/>
      <c r="T2304" s="16"/>
    </row>
    <row r="2305" spans="8:20">
      <c r="H2305" s="14"/>
      <c r="K2305" s="14"/>
      <c r="M2305" s="14"/>
      <c r="N2305" s="14"/>
      <c r="O2305" s="14"/>
      <c r="P2305" s="14"/>
      <c r="S2305" s="16"/>
      <c r="T2305" s="16"/>
    </row>
    <row r="2306" spans="8:20">
      <c r="H2306" s="14"/>
      <c r="K2306" s="14"/>
      <c r="M2306" s="14"/>
      <c r="N2306" s="14"/>
      <c r="O2306" s="14"/>
      <c r="P2306" s="14"/>
      <c r="S2306" s="16"/>
      <c r="T2306" s="16"/>
    </row>
    <row r="2307" spans="8:20">
      <c r="H2307" s="14"/>
      <c r="K2307" s="14"/>
      <c r="M2307" s="14"/>
      <c r="N2307" s="14"/>
      <c r="O2307" s="14"/>
      <c r="P2307" s="14"/>
      <c r="S2307" s="16"/>
      <c r="T2307" s="16"/>
    </row>
    <row r="2308" spans="8:20">
      <c r="H2308" s="14"/>
      <c r="K2308" s="14"/>
      <c r="M2308" s="14"/>
      <c r="N2308" s="14"/>
      <c r="O2308" s="14"/>
      <c r="P2308" s="14"/>
      <c r="S2308" s="16"/>
      <c r="T2308" s="16"/>
    </row>
    <row r="2309" spans="8:20">
      <c r="H2309" s="14"/>
      <c r="K2309" s="14"/>
      <c r="M2309" s="14"/>
      <c r="N2309" s="14"/>
      <c r="O2309" s="14"/>
      <c r="P2309" s="14"/>
      <c r="S2309" s="16"/>
      <c r="T2309" s="16"/>
    </row>
    <row r="2310" spans="8:20">
      <c r="H2310" s="14"/>
      <c r="K2310" s="14"/>
      <c r="M2310" s="14"/>
      <c r="N2310" s="14"/>
      <c r="O2310" s="14"/>
      <c r="P2310" s="14"/>
      <c r="S2310" s="16"/>
      <c r="T2310" s="16"/>
    </row>
    <row r="2311" spans="8:20">
      <c r="H2311" s="14"/>
      <c r="K2311" s="14"/>
      <c r="M2311" s="14"/>
      <c r="N2311" s="14"/>
      <c r="O2311" s="14"/>
      <c r="P2311" s="14"/>
      <c r="S2311" s="16"/>
      <c r="T2311" s="16"/>
    </row>
    <row r="2312" spans="8:20">
      <c r="H2312" s="14"/>
      <c r="K2312" s="14"/>
      <c r="M2312" s="14"/>
      <c r="N2312" s="14"/>
      <c r="O2312" s="14"/>
      <c r="P2312" s="14"/>
      <c r="S2312" s="16"/>
      <c r="T2312" s="16"/>
    </row>
    <row r="2313" spans="8:20">
      <c r="H2313" s="14"/>
      <c r="K2313" s="14"/>
      <c r="M2313" s="14"/>
      <c r="N2313" s="14"/>
      <c r="O2313" s="14"/>
      <c r="P2313" s="14"/>
      <c r="S2313" s="16"/>
      <c r="T2313" s="16"/>
    </row>
    <row r="2314" spans="8:20">
      <c r="H2314" s="14"/>
      <c r="K2314" s="14"/>
      <c r="M2314" s="14"/>
      <c r="N2314" s="14"/>
      <c r="O2314" s="14"/>
      <c r="P2314" s="14"/>
      <c r="S2314" s="16"/>
      <c r="T2314" s="16"/>
    </row>
    <row r="2315" spans="8:20">
      <c r="H2315" s="14"/>
      <c r="K2315" s="14"/>
      <c r="M2315" s="14"/>
      <c r="N2315" s="14"/>
      <c r="O2315" s="14"/>
      <c r="P2315" s="14"/>
      <c r="S2315" s="16"/>
      <c r="T2315" s="16"/>
    </row>
    <row r="2316" spans="8:20">
      <c r="H2316" s="14"/>
      <c r="K2316" s="14"/>
      <c r="M2316" s="14"/>
      <c r="N2316" s="14"/>
      <c r="O2316" s="14"/>
      <c r="P2316" s="14"/>
      <c r="S2316" s="16"/>
      <c r="T2316" s="16"/>
    </row>
    <row r="2317" spans="8:20">
      <c r="H2317" s="14"/>
      <c r="K2317" s="14"/>
      <c r="M2317" s="14"/>
      <c r="N2317" s="14"/>
      <c r="O2317" s="14"/>
      <c r="P2317" s="14"/>
      <c r="S2317" s="16"/>
      <c r="T2317" s="16"/>
    </row>
    <row r="2318" spans="8:20">
      <c r="H2318" s="14"/>
      <c r="K2318" s="14"/>
      <c r="M2318" s="14"/>
      <c r="N2318" s="14"/>
      <c r="O2318" s="14"/>
      <c r="P2318" s="14"/>
      <c r="S2318" s="16"/>
      <c r="T2318" s="16"/>
    </row>
    <row r="2319" spans="8:20">
      <c r="H2319" s="14"/>
      <c r="K2319" s="14"/>
      <c r="M2319" s="14"/>
      <c r="N2319" s="14"/>
      <c r="O2319" s="14"/>
      <c r="P2319" s="14"/>
      <c r="S2319" s="16"/>
      <c r="T2319" s="16"/>
    </row>
    <row r="2320" spans="8:20">
      <c r="H2320" s="14"/>
      <c r="K2320" s="14"/>
      <c r="M2320" s="14"/>
      <c r="N2320" s="14"/>
      <c r="O2320" s="14"/>
      <c r="P2320" s="14"/>
      <c r="S2320" s="16"/>
      <c r="T2320" s="16"/>
    </row>
    <row r="2321" spans="8:20">
      <c r="H2321" s="14"/>
      <c r="K2321" s="14"/>
      <c r="M2321" s="14"/>
      <c r="N2321" s="14"/>
      <c r="O2321" s="14"/>
      <c r="P2321" s="14"/>
      <c r="S2321" s="16"/>
      <c r="T2321" s="16"/>
    </row>
    <row r="2322" spans="8:20">
      <c r="H2322" s="14"/>
      <c r="K2322" s="14"/>
      <c r="M2322" s="14"/>
      <c r="N2322" s="14"/>
      <c r="O2322" s="14"/>
      <c r="P2322" s="14"/>
      <c r="S2322" s="16"/>
      <c r="T2322" s="16"/>
    </row>
    <row r="2323" spans="8:20">
      <c r="H2323" s="14"/>
      <c r="K2323" s="14"/>
      <c r="M2323" s="14"/>
      <c r="N2323" s="14"/>
      <c r="O2323" s="14"/>
      <c r="P2323" s="14"/>
      <c r="S2323" s="16"/>
      <c r="T2323" s="16"/>
    </row>
    <row r="2324" spans="8:20">
      <c r="H2324" s="14"/>
      <c r="K2324" s="14"/>
      <c r="M2324" s="14"/>
      <c r="N2324" s="14"/>
      <c r="O2324" s="14"/>
      <c r="P2324" s="14"/>
      <c r="S2324" s="16"/>
      <c r="T2324" s="16"/>
    </row>
    <row r="2325" spans="8:20">
      <c r="H2325" s="14"/>
      <c r="K2325" s="14"/>
      <c r="M2325" s="14"/>
      <c r="N2325" s="14"/>
      <c r="O2325" s="14"/>
      <c r="P2325" s="14"/>
      <c r="S2325" s="16"/>
      <c r="T2325" s="16"/>
    </row>
    <row r="2326" spans="8:20">
      <c r="H2326" s="14"/>
      <c r="K2326" s="14"/>
      <c r="M2326" s="14"/>
      <c r="N2326" s="14"/>
      <c r="O2326" s="14"/>
      <c r="P2326" s="14"/>
      <c r="S2326" s="16"/>
      <c r="T2326" s="16"/>
    </row>
    <row r="2327" spans="8:20">
      <c r="H2327" s="14"/>
      <c r="K2327" s="14"/>
      <c r="M2327" s="14"/>
      <c r="N2327" s="14"/>
      <c r="O2327" s="14"/>
      <c r="P2327" s="14"/>
      <c r="S2327" s="16"/>
      <c r="T2327" s="16"/>
    </row>
    <row r="2328" spans="8:20">
      <c r="H2328" s="14"/>
      <c r="K2328" s="14"/>
      <c r="M2328" s="14"/>
      <c r="N2328" s="14"/>
      <c r="O2328" s="14"/>
      <c r="P2328" s="14"/>
      <c r="S2328" s="16"/>
      <c r="T2328" s="16"/>
    </row>
    <row r="2329" spans="8:20">
      <c r="H2329" s="14"/>
      <c r="K2329" s="14"/>
      <c r="M2329" s="14"/>
      <c r="N2329" s="14"/>
      <c r="O2329" s="14"/>
      <c r="P2329" s="14"/>
      <c r="S2329" s="16"/>
      <c r="T2329" s="16"/>
    </row>
    <row r="2330" spans="8:20">
      <c r="H2330" s="14"/>
      <c r="K2330" s="14"/>
      <c r="M2330" s="14"/>
      <c r="N2330" s="14"/>
      <c r="O2330" s="14"/>
      <c r="P2330" s="14"/>
      <c r="S2330" s="16"/>
      <c r="T2330" s="16"/>
    </row>
    <row r="2331" spans="8:20">
      <c r="H2331" s="14"/>
      <c r="K2331" s="14"/>
      <c r="M2331" s="14"/>
      <c r="N2331" s="14"/>
      <c r="O2331" s="14"/>
      <c r="P2331" s="14"/>
      <c r="S2331" s="16"/>
      <c r="T2331" s="16"/>
    </row>
    <row r="2332" spans="8:20">
      <c r="H2332" s="14"/>
      <c r="K2332" s="14"/>
      <c r="M2332" s="14"/>
      <c r="N2332" s="14"/>
      <c r="O2332" s="14"/>
      <c r="P2332" s="14"/>
      <c r="S2332" s="16"/>
      <c r="T2332" s="16"/>
    </row>
    <row r="2333" spans="8:20">
      <c r="H2333" s="14"/>
      <c r="K2333" s="14"/>
      <c r="M2333" s="14"/>
      <c r="N2333" s="14"/>
      <c r="O2333" s="14"/>
      <c r="P2333" s="14"/>
      <c r="S2333" s="16"/>
      <c r="T2333" s="16"/>
    </row>
    <row r="2334" spans="8:20">
      <c r="H2334" s="14"/>
      <c r="K2334" s="14"/>
      <c r="M2334" s="14"/>
      <c r="N2334" s="14"/>
      <c r="O2334" s="14"/>
      <c r="P2334" s="14"/>
      <c r="S2334" s="16"/>
      <c r="T2334" s="16"/>
    </row>
    <row r="2335" spans="8:20">
      <c r="H2335" s="14"/>
      <c r="K2335" s="14"/>
      <c r="M2335" s="14"/>
      <c r="N2335" s="14"/>
      <c r="O2335" s="14"/>
      <c r="P2335" s="14"/>
      <c r="S2335" s="16"/>
      <c r="T2335" s="16"/>
    </row>
    <row r="2336" spans="8:20">
      <c r="H2336" s="14"/>
      <c r="K2336" s="14"/>
      <c r="M2336" s="14"/>
      <c r="N2336" s="14"/>
      <c r="O2336" s="14"/>
      <c r="P2336" s="14"/>
      <c r="S2336" s="16"/>
      <c r="T2336" s="16"/>
    </row>
    <row r="2337" spans="8:20">
      <c r="H2337" s="14"/>
      <c r="K2337" s="14"/>
      <c r="M2337" s="14"/>
      <c r="N2337" s="14"/>
      <c r="O2337" s="14"/>
      <c r="P2337" s="14"/>
      <c r="S2337" s="16"/>
      <c r="T2337" s="16"/>
    </row>
    <row r="2338" spans="8:20">
      <c r="H2338" s="14"/>
      <c r="K2338" s="14"/>
      <c r="M2338" s="14"/>
      <c r="N2338" s="14"/>
      <c r="O2338" s="14"/>
      <c r="P2338" s="14"/>
      <c r="S2338" s="16"/>
      <c r="T2338" s="16"/>
    </row>
    <row r="2339" spans="8:20">
      <c r="H2339" s="14"/>
      <c r="K2339" s="14"/>
      <c r="M2339" s="14"/>
      <c r="N2339" s="14"/>
      <c r="O2339" s="14"/>
      <c r="P2339" s="14"/>
      <c r="S2339" s="16"/>
      <c r="T2339" s="16"/>
    </row>
    <row r="2340" spans="8:20">
      <c r="H2340" s="14"/>
      <c r="K2340" s="14"/>
      <c r="M2340" s="14"/>
      <c r="N2340" s="14"/>
      <c r="O2340" s="14"/>
      <c r="P2340" s="14"/>
      <c r="S2340" s="16"/>
      <c r="T2340" s="16"/>
    </row>
    <row r="2341" spans="8:20">
      <c r="H2341" s="14"/>
      <c r="K2341" s="14"/>
      <c r="M2341" s="14"/>
      <c r="N2341" s="14"/>
      <c r="O2341" s="14"/>
      <c r="P2341" s="14"/>
      <c r="S2341" s="16"/>
      <c r="T2341" s="16"/>
    </row>
    <row r="2342" spans="8:20">
      <c r="H2342" s="14"/>
      <c r="K2342" s="14"/>
      <c r="M2342" s="14"/>
      <c r="N2342" s="14"/>
      <c r="O2342" s="14"/>
      <c r="P2342" s="14"/>
      <c r="S2342" s="16"/>
      <c r="T2342" s="16"/>
    </row>
    <row r="2343" spans="8:20">
      <c r="H2343" s="14"/>
      <c r="K2343" s="14"/>
      <c r="M2343" s="14"/>
      <c r="N2343" s="14"/>
      <c r="O2343" s="14"/>
      <c r="P2343" s="14"/>
      <c r="S2343" s="16"/>
      <c r="T2343" s="16"/>
    </row>
    <row r="2344" spans="8:20">
      <c r="H2344" s="14"/>
      <c r="K2344" s="14"/>
      <c r="M2344" s="14"/>
      <c r="N2344" s="14"/>
      <c r="O2344" s="14"/>
      <c r="P2344" s="14"/>
      <c r="S2344" s="16"/>
      <c r="T2344" s="16"/>
    </row>
    <row r="2345" spans="8:20">
      <c r="H2345" s="14"/>
      <c r="K2345" s="14"/>
      <c r="M2345" s="14"/>
      <c r="N2345" s="14"/>
      <c r="O2345" s="14"/>
      <c r="P2345" s="14"/>
      <c r="S2345" s="16"/>
      <c r="T2345" s="16"/>
    </row>
    <row r="2346" spans="8:20">
      <c r="H2346" s="14"/>
      <c r="K2346" s="14"/>
      <c r="M2346" s="14"/>
      <c r="N2346" s="14"/>
      <c r="O2346" s="14"/>
      <c r="P2346" s="14"/>
      <c r="S2346" s="16"/>
      <c r="T2346" s="16"/>
    </row>
    <row r="2347" spans="8:20">
      <c r="H2347" s="14"/>
      <c r="K2347" s="14"/>
      <c r="M2347" s="14"/>
      <c r="N2347" s="14"/>
      <c r="O2347" s="14"/>
      <c r="P2347" s="14"/>
      <c r="S2347" s="16"/>
      <c r="T2347" s="16"/>
    </row>
    <row r="2348" spans="8:20">
      <c r="H2348" s="14"/>
      <c r="K2348" s="14"/>
      <c r="M2348" s="14"/>
      <c r="N2348" s="14"/>
      <c r="O2348" s="14"/>
      <c r="P2348" s="14"/>
      <c r="S2348" s="16"/>
      <c r="T2348" s="16"/>
    </row>
    <row r="2349" spans="8:20">
      <c r="H2349" s="14"/>
      <c r="K2349" s="14"/>
      <c r="M2349" s="14"/>
      <c r="N2349" s="14"/>
      <c r="O2349" s="14"/>
      <c r="P2349" s="14"/>
      <c r="S2349" s="16"/>
      <c r="T2349" s="16"/>
    </row>
    <row r="2350" spans="8:20">
      <c r="H2350" s="14"/>
      <c r="K2350" s="14"/>
      <c r="M2350" s="14"/>
      <c r="N2350" s="14"/>
      <c r="O2350" s="14"/>
      <c r="P2350" s="14"/>
      <c r="S2350" s="16"/>
      <c r="T2350" s="16"/>
    </row>
    <row r="2351" spans="8:20">
      <c r="H2351" s="14"/>
      <c r="K2351" s="14"/>
      <c r="M2351" s="14"/>
      <c r="N2351" s="14"/>
      <c r="O2351" s="14"/>
      <c r="P2351" s="14"/>
      <c r="S2351" s="16"/>
      <c r="T2351" s="16"/>
    </row>
    <row r="2352" spans="8:20">
      <c r="H2352" s="14"/>
      <c r="K2352" s="14"/>
      <c r="M2352" s="14"/>
      <c r="N2352" s="14"/>
      <c r="O2352" s="14"/>
      <c r="P2352" s="14"/>
      <c r="S2352" s="16"/>
      <c r="T2352" s="16"/>
    </row>
    <row r="2353" spans="8:20">
      <c r="H2353" s="14"/>
      <c r="K2353" s="14"/>
      <c r="M2353" s="14"/>
      <c r="N2353" s="14"/>
      <c r="O2353" s="14"/>
      <c r="P2353" s="14"/>
      <c r="S2353" s="16"/>
      <c r="T2353" s="16"/>
    </row>
    <row r="2354" spans="8:20">
      <c r="H2354" s="14"/>
      <c r="K2354" s="14"/>
      <c r="M2354" s="14"/>
      <c r="N2354" s="14"/>
      <c r="O2354" s="14"/>
      <c r="P2354" s="14"/>
      <c r="S2354" s="16"/>
      <c r="T2354" s="16"/>
    </row>
    <row r="2355" spans="8:20">
      <c r="H2355" s="14"/>
      <c r="K2355" s="14"/>
      <c r="M2355" s="14"/>
      <c r="N2355" s="14"/>
      <c r="O2355" s="14"/>
      <c r="P2355" s="14"/>
      <c r="S2355" s="16"/>
      <c r="T2355" s="16"/>
    </row>
    <row r="2356" spans="8:20">
      <c r="H2356" s="14"/>
      <c r="K2356" s="14"/>
      <c r="M2356" s="14"/>
      <c r="N2356" s="14"/>
      <c r="O2356" s="14"/>
      <c r="P2356" s="14"/>
      <c r="S2356" s="16"/>
      <c r="T2356" s="16"/>
    </row>
    <row r="2357" spans="8:20">
      <c r="H2357" s="14"/>
      <c r="K2357" s="14"/>
      <c r="M2357" s="14"/>
      <c r="N2357" s="14"/>
      <c r="O2357" s="14"/>
      <c r="P2357" s="14"/>
      <c r="S2357" s="16"/>
      <c r="T2357" s="16"/>
    </row>
    <row r="2358" spans="8:20">
      <c r="H2358" s="14"/>
      <c r="K2358" s="14"/>
      <c r="M2358" s="14"/>
      <c r="N2358" s="14"/>
      <c r="O2358" s="14"/>
      <c r="P2358" s="14"/>
      <c r="S2358" s="16"/>
      <c r="T2358" s="16"/>
    </row>
    <row r="2359" spans="8:20">
      <c r="H2359" s="14"/>
      <c r="K2359" s="14"/>
      <c r="M2359" s="14"/>
      <c r="N2359" s="14"/>
      <c r="O2359" s="14"/>
      <c r="P2359" s="14"/>
      <c r="S2359" s="16"/>
      <c r="T2359" s="16"/>
    </row>
    <row r="2360" spans="8:20">
      <c r="H2360" s="14"/>
      <c r="K2360" s="14"/>
      <c r="M2360" s="14"/>
      <c r="N2360" s="14"/>
      <c r="O2360" s="14"/>
      <c r="P2360" s="14"/>
      <c r="S2360" s="16"/>
      <c r="T2360" s="16"/>
    </row>
    <row r="2361" spans="8:20">
      <c r="H2361" s="14"/>
      <c r="K2361" s="14"/>
      <c r="M2361" s="14"/>
      <c r="N2361" s="14"/>
      <c r="O2361" s="14"/>
      <c r="P2361" s="14"/>
      <c r="S2361" s="16"/>
      <c r="T2361" s="16"/>
    </row>
    <row r="2362" spans="8:20">
      <c r="H2362" s="14"/>
      <c r="K2362" s="14"/>
      <c r="M2362" s="14"/>
      <c r="N2362" s="14"/>
      <c r="O2362" s="14"/>
      <c r="P2362" s="14"/>
      <c r="S2362" s="16"/>
      <c r="T2362" s="16"/>
    </row>
    <row r="2363" spans="8:20">
      <c r="H2363" s="14"/>
      <c r="K2363" s="14"/>
      <c r="M2363" s="14"/>
      <c r="N2363" s="14"/>
      <c r="O2363" s="14"/>
      <c r="P2363" s="14"/>
      <c r="S2363" s="16"/>
      <c r="T2363" s="16"/>
    </row>
    <row r="2364" spans="8:20">
      <c r="H2364" s="14"/>
      <c r="K2364" s="14"/>
      <c r="M2364" s="14"/>
      <c r="N2364" s="14"/>
      <c r="O2364" s="14"/>
      <c r="P2364" s="14"/>
      <c r="S2364" s="16"/>
      <c r="T2364" s="16"/>
    </row>
    <row r="2365" spans="8:20">
      <c r="H2365" s="14"/>
      <c r="K2365" s="14"/>
      <c r="M2365" s="14"/>
      <c r="N2365" s="14"/>
      <c r="O2365" s="14"/>
      <c r="P2365" s="14"/>
      <c r="S2365" s="16"/>
      <c r="T2365" s="16"/>
    </row>
    <row r="2366" spans="8:20">
      <c r="H2366" s="14"/>
      <c r="K2366" s="14"/>
      <c r="M2366" s="14"/>
      <c r="N2366" s="14"/>
      <c r="O2366" s="14"/>
      <c r="P2366" s="14"/>
      <c r="S2366" s="16"/>
      <c r="T2366" s="16"/>
    </row>
    <row r="2367" spans="8:20">
      <c r="H2367" s="14"/>
      <c r="K2367" s="14"/>
      <c r="M2367" s="14"/>
      <c r="N2367" s="14"/>
      <c r="O2367" s="14"/>
      <c r="P2367" s="14"/>
      <c r="S2367" s="16"/>
      <c r="T2367" s="16"/>
    </row>
    <row r="2368" spans="8:20">
      <c r="H2368" s="14"/>
      <c r="K2368" s="14"/>
      <c r="M2368" s="14"/>
      <c r="N2368" s="14"/>
      <c r="O2368" s="14"/>
      <c r="P2368" s="14"/>
      <c r="S2368" s="16"/>
      <c r="T2368" s="16"/>
    </row>
    <row r="2369" spans="8:20">
      <c r="H2369" s="14"/>
      <c r="K2369" s="14"/>
      <c r="M2369" s="14"/>
      <c r="N2369" s="14"/>
      <c r="O2369" s="14"/>
      <c r="P2369" s="14"/>
      <c r="S2369" s="16"/>
      <c r="T2369" s="16"/>
    </row>
    <row r="2370" spans="8:20">
      <c r="H2370" s="14"/>
      <c r="K2370" s="14"/>
      <c r="M2370" s="14"/>
      <c r="N2370" s="14"/>
      <c r="O2370" s="14"/>
      <c r="P2370" s="14"/>
      <c r="S2370" s="16"/>
      <c r="T2370" s="16"/>
    </row>
    <row r="2371" spans="8:20">
      <c r="H2371" s="14"/>
      <c r="K2371" s="14"/>
      <c r="M2371" s="14"/>
      <c r="N2371" s="14"/>
      <c r="O2371" s="14"/>
      <c r="P2371" s="14"/>
      <c r="S2371" s="16"/>
      <c r="T2371" s="16"/>
    </row>
    <row r="2372" spans="8:20">
      <c r="H2372" s="14"/>
      <c r="K2372" s="14"/>
      <c r="M2372" s="14"/>
      <c r="N2372" s="14"/>
      <c r="O2372" s="14"/>
      <c r="P2372" s="14"/>
      <c r="S2372" s="16"/>
      <c r="T2372" s="16"/>
    </row>
    <row r="2373" spans="8:20">
      <c r="H2373" s="14"/>
      <c r="K2373" s="14"/>
      <c r="M2373" s="14"/>
      <c r="N2373" s="14"/>
      <c r="O2373" s="14"/>
      <c r="P2373" s="14"/>
      <c r="S2373" s="16"/>
      <c r="T2373" s="16"/>
    </row>
    <row r="2374" spans="8:20">
      <c r="H2374" s="14"/>
      <c r="K2374" s="14"/>
      <c r="M2374" s="14"/>
      <c r="N2374" s="14"/>
      <c r="O2374" s="14"/>
      <c r="P2374" s="14"/>
      <c r="S2374" s="16"/>
      <c r="T2374" s="16"/>
    </row>
    <row r="2375" spans="8:20">
      <c r="H2375" s="14"/>
      <c r="K2375" s="14"/>
      <c r="M2375" s="14"/>
      <c r="N2375" s="14"/>
      <c r="O2375" s="14"/>
      <c r="P2375" s="14"/>
      <c r="S2375" s="16"/>
      <c r="T2375" s="16"/>
    </row>
    <row r="2376" spans="8:20">
      <c r="H2376" s="14"/>
      <c r="K2376" s="14"/>
      <c r="M2376" s="14"/>
      <c r="N2376" s="14"/>
      <c r="O2376" s="14"/>
      <c r="P2376" s="14"/>
      <c r="S2376" s="16"/>
      <c r="T2376" s="16"/>
    </row>
    <row r="2377" spans="8:20">
      <c r="H2377" s="14"/>
      <c r="K2377" s="14"/>
      <c r="M2377" s="14"/>
      <c r="N2377" s="14"/>
      <c r="O2377" s="14"/>
      <c r="P2377" s="14"/>
      <c r="S2377" s="16"/>
      <c r="T2377" s="16"/>
    </row>
    <row r="2378" spans="8:20">
      <c r="H2378" s="14"/>
      <c r="K2378" s="14"/>
      <c r="M2378" s="14"/>
      <c r="N2378" s="14"/>
      <c r="O2378" s="14"/>
      <c r="P2378" s="14"/>
      <c r="S2378" s="16"/>
      <c r="T2378" s="16"/>
    </row>
    <row r="2379" spans="8:20">
      <c r="H2379" s="14"/>
      <c r="K2379" s="14"/>
      <c r="M2379" s="14"/>
      <c r="N2379" s="14"/>
      <c r="O2379" s="14"/>
      <c r="P2379" s="14"/>
      <c r="S2379" s="16"/>
      <c r="T2379" s="16"/>
    </row>
    <row r="2380" spans="8:20">
      <c r="H2380" s="14"/>
      <c r="K2380" s="14"/>
      <c r="M2380" s="14"/>
      <c r="N2380" s="14"/>
      <c r="O2380" s="14"/>
      <c r="P2380" s="14"/>
      <c r="S2380" s="16"/>
      <c r="T2380" s="16"/>
    </row>
    <row r="2381" spans="8:20">
      <c r="H2381" s="14"/>
      <c r="K2381" s="14"/>
      <c r="M2381" s="14"/>
      <c r="N2381" s="14"/>
      <c r="O2381" s="14"/>
      <c r="P2381" s="14"/>
      <c r="S2381" s="16"/>
      <c r="T2381" s="16"/>
    </row>
    <row r="2382" spans="8:20">
      <c r="H2382" s="14"/>
      <c r="K2382" s="14"/>
      <c r="M2382" s="14"/>
      <c r="N2382" s="14"/>
      <c r="O2382" s="14"/>
      <c r="P2382" s="14"/>
      <c r="S2382" s="16"/>
      <c r="T2382" s="16"/>
    </row>
    <row r="2383" spans="8:20">
      <c r="H2383" s="14"/>
      <c r="K2383" s="14"/>
      <c r="M2383" s="14"/>
      <c r="N2383" s="14"/>
      <c r="O2383" s="14"/>
      <c r="P2383" s="14"/>
      <c r="S2383" s="16"/>
      <c r="T2383" s="16"/>
    </row>
    <row r="2384" spans="8:20">
      <c r="H2384" s="14"/>
      <c r="K2384" s="14"/>
      <c r="M2384" s="14"/>
      <c r="N2384" s="14"/>
      <c r="O2384" s="14"/>
      <c r="P2384" s="14"/>
      <c r="S2384" s="16"/>
      <c r="T2384" s="16"/>
    </row>
    <row r="2385" spans="8:20">
      <c r="H2385" s="14"/>
      <c r="K2385" s="14"/>
      <c r="M2385" s="14"/>
      <c r="N2385" s="14"/>
      <c r="O2385" s="14"/>
      <c r="P2385" s="14"/>
      <c r="S2385" s="16"/>
      <c r="T2385" s="16"/>
    </row>
    <row r="2386" spans="8:20">
      <c r="H2386" s="14"/>
      <c r="K2386" s="14"/>
      <c r="M2386" s="14"/>
      <c r="N2386" s="14"/>
      <c r="O2386" s="14"/>
      <c r="P2386" s="14"/>
      <c r="S2386" s="16"/>
      <c r="T2386" s="16"/>
    </row>
    <row r="2387" spans="8:20">
      <c r="H2387" s="14"/>
      <c r="K2387" s="14"/>
      <c r="M2387" s="14"/>
      <c r="N2387" s="14"/>
      <c r="O2387" s="14"/>
      <c r="P2387" s="14"/>
      <c r="S2387" s="16"/>
      <c r="T2387" s="16"/>
    </row>
    <row r="2388" spans="8:20">
      <c r="H2388" s="14"/>
      <c r="K2388" s="14"/>
      <c r="M2388" s="14"/>
      <c r="N2388" s="14"/>
      <c r="O2388" s="14"/>
      <c r="P2388" s="14"/>
      <c r="S2388" s="16"/>
      <c r="T2388" s="16"/>
    </row>
    <row r="2389" spans="8:20">
      <c r="H2389" s="14"/>
      <c r="K2389" s="14"/>
      <c r="M2389" s="14"/>
      <c r="N2389" s="14"/>
      <c r="O2389" s="14"/>
      <c r="P2389" s="14"/>
      <c r="S2389" s="16"/>
      <c r="T2389" s="16"/>
    </row>
    <row r="2390" spans="8:20">
      <c r="H2390" s="14"/>
      <c r="K2390" s="14"/>
      <c r="M2390" s="14"/>
      <c r="N2390" s="14"/>
      <c r="O2390" s="14"/>
      <c r="P2390" s="14"/>
      <c r="S2390" s="16"/>
      <c r="T2390" s="16"/>
    </row>
    <row r="2391" spans="8:20">
      <c r="H2391" s="14"/>
      <c r="K2391" s="14"/>
      <c r="M2391" s="14"/>
      <c r="N2391" s="14"/>
      <c r="O2391" s="14"/>
      <c r="P2391" s="14"/>
      <c r="S2391" s="16"/>
      <c r="T2391" s="16"/>
    </row>
    <row r="2392" spans="8:20">
      <c r="H2392" s="14"/>
      <c r="K2392" s="14"/>
      <c r="M2392" s="14"/>
      <c r="N2392" s="14"/>
      <c r="O2392" s="14"/>
      <c r="P2392" s="14"/>
      <c r="S2392" s="16"/>
      <c r="T2392" s="16"/>
    </row>
    <row r="2393" spans="8:20">
      <c r="H2393" s="14"/>
      <c r="K2393" s="14"/>
      <c r="M2393" s="14"/>
      <c r="N2393" s="14"/>
      <c r="O2393" s="14"/>
      <c r="P2393" s="14"/>
      <c r="S2393" s="16"/>
      <c r="T2393" s="16"/>
    </row>
    <row r="2394" spans="8:20">
      <c r="H2394" s="14"/>
      <c r="K2394" s="14"/>
      <c r="M2394" s="14"/>
      <c r="N2394" s="14"/>
      <c r="O2394" s="14"/>
      <c r="P2394" s="14"/>
      <c r="S2394" s="16"/>
      <c r="T2394" s="16"/>
    </row>
    <row r="2395" spans="8:20">
      <c r="H2395" s="14"/>
      <c r="K2395" s="14"/>
      <c r="M2395" s="14"/>
      <c r="N2395" s="14"/>
      <c r="O2395" s="14"/>
      <c r="P2395" s="14"/>
      <c r="S2395" s="16"/>
      <c r="T2395" s="16"/>
    </row>
    <row r="2396" spans="8:20">
      <c r="H2396" s="14"/>
      <c r="K2396" s="14"/>
      <c r="M2396" s="14"/>
      <c r="N2396" s="14"/>
      <c r="O2396" s="14"/>
      <c r="P2396" s="14"/>
      <c r="S2396" s="16"/>
      <c r="T2396" s="16"/>
    </row>
    <row r="2397" spans="8:20">
      <c r="H2397" s="14"/>
      <c r="K2397" s="14"/>
      <c r="M2397" s="14"/>
      <c r="N2397" s="14"/>
      <c r="O2397" s="14"/>
      <c r="P2397" s="14"/>
      <c r="S2397" s="16"/>
      <c r="T2397" s="16"/>
    </row>
    <row r="2398" spans="8:20">
      <c r="H2398" s="14"/>
      <c r="K2398" s="14"/>
      <c r="M2398" s="14"/>
      <c r="N2398" s="14"/>
      <c r="O2398" s="14"/>
      <c r="P2398" s="14"/>
      <c r="S2398" s="16"/>
      <c r="T2398" s="16"/>
    </row>
    <row r="2399" spans="8:20">
      <c r="H2399" s="14"/>
      <c r="K2399" s="14"/>
      <c r="M2399" s="14"/>
      <c r="N2399" s="14"/>
      <c r="O2399" s="14"/>
      <c r="P2399" s="14"/>
      <c r="S2399" s="16"/>
      <c r="T2399" s="16"/>
    </row>
    <row r="2400" spans="8:20">
      <c r="H2400" s="14"/>
      <c r="K2400" s="14"/>
      <c r="M2400" s="14"/>
      <c r="N2400" s="14"/>
      <c r="O2400" s="14"/>
      <c r="P2400" s="14"/>
      <c r="S2400" s="16"/>
      <c r="T2400" s="16"/>
    </row>
    <row r="2401" spans="8:20">
      <c r="H2401" s="14"/>
      <c r="K2401" s="14"/>
      <c r="M2401" s="14"/>
      <c r="N2401" s="14"/>
      <c r="O2401" s="14"/>
      <c r="P2401" s="14"/>
      <c r="S2401" s="16"/>
      <c r="T2401" s="16"/>
    </row>
    <row r="2402" spans="8:20">
      <c r="H2402" s="14"/>
      <c r="K2402" s="14"/>
      <c r="M2402" s="14"/>
      <c r="N2402" s="14"/>
      <c r="O2402" s="14"/>
      <c r="P2402" s="14"/>
      <c r="S2402" s="16"/>
      <c r="T2402" s="16"/>
    </row>
    <row r="2403" spans="8:20">
      <c r="H2403" s="14"/>
      <c r="K2403" s="14"/>
      <c r="M2403" s="14"/>
      <c r="N2403" s="14"/>
      <c r="O2403" s="14"/>
      <c r="P2403" s="14"/>
      <c r="S2403" s="16"/>
      <c r="T2403" s="16"/>
    </row>
    <row r="2404" spans="8:20">
      <c r="H2404" s="14"/>
      <c r="K2404" s="14"/>
      <c r="M2404" s="14"/>
      <c r="N2404" s="14"/>
      <c r="O2404" s="14"/>
      <c r="P2404" s="14"/>
      <c r="S2404" s="16"/>
      <c r="T2404" s="16"/>
    </row>
    <row r="2405" spans="8:20">
      <c r="H2405" s="14"/>
      <c r="K2405" s="14"/>
      <c r="M2405" s="14"/>
      <c r="N2405" s="14"/>
      <c r="O2405" s="14"/>
      <c r="P2405" s="14"/>
      <c r="S2405" s="16"/>
      <c r="T2405" s="16"/>
    </row>
    <row r="2406" spans="8:20">
      <c r="H2406" s="14"/>
      <c r="K2406" s="14"/>
      <c r="M2406" s="14"/>
      <c r="N2406" s="14"/>
      <c r="O2406" s="14"/>
      <c r="P2406" s="14"/>
      <c r="S2406" s="16"/>
      <c r="T2406" s="16"/>
    </row>
    <row r="2407" spans="8:20">
      <c r="H2407" s="14"/>
      <c r="K2407" s="14"/>
      <c r="M2407" s="14"/>
      <c r="N2407" s="14"/>
      <c r="O2407" s="14"/>
      <c r="P2407" s="14"/>
      <c r="S2407" s="16"/>
      <c r="T2407" s="16"/>
    </row>
    <row r="2408" spans="8:20">
      <c r="H2408" s="14"/>
      <c r="K2408" s="14"/>
      <c r="M2408" s="14"/>
      <c r="N2408" s="14"/>
      <c r="O2408" s="14"/>
      <c r="P2408" s="14"/>
      <c r="S2408" s="16"/>
      <c r="T2408" s="16"/>
    </row>
    <row r="2409" spans="8:20">
      <c r="H2409" s="14"/>
      <c r="K2409" s="14"/>
      <c r="M2409" s="14"/>
      <c r="N2409" s="14"/>
      <c r="O2409" s="14"/>
      <c r="P2409" s="14"/>
      <c r="S2409" s="16"/>
      <c r="T2409" s="16"/>
    </row>
    <row r="2410" spans="8:20">
      <c r="H2410" s="14"/>
      <c r="K2410" s="14"/>
      <c r="M2410" s="14"/>
      <c r="N2410" s="14"/>
      <c r="O2410" s="14"/>
      <c r="P2410" s="14"/>
      <c r="S2410" s="16"/>
      <c r="T2410" s="16"/>
    </row>
    <row r="2411" spans="8:20">
      <c r="H2411" s="14"/>
      <c r="K2411" s="14"/>
      <c r="M2411" s="14"/>
      <c r="N2411" s="14"/>
      <c r="O2411" s="14"/>
      <c r="P2411" s="14"/>
      <c r="S2411" s="16"/>
      <c r="T2411" s="16"/>
    </row>
    <row r="2412" spans="8:20">
      <c r="H2412" s="14"/>
      <c r="K2412" s="14"/>
      <c r="M2412" s="14"/>
      <c r="N2412" s="14"/>
      <c r="O2412" s="14"/>
      <c r="P2412" s="14"/>
      <c r="S2412" s="16"/>
      <c r="T2412" s="16"/>
    </row>
    <row r="2413" spans="8:20">
      <c r="H2413" s="14"/>
      <c r="K2413" s="14"/>
      <c r="M2413" s="14"/>
      <c r="N2413" s="14"/>
      <c r="O2413" s="14"/>
      <c r="P2413" s="14"/>
      <c r="S2413" s="16"/>
      <c r="T2413" s="16"/>
    </row>
    <row r="2414" spans="8:20">
      <c r="H2414" s="14"/>
      <c r="K2414" s="14"/>
      <c r="M2414" s="14"/>
      <c r="N2414" s="14"/>
      <c r="O2414" s="14"/>
      <c r="P2414" s="14"/>
      <c r="S2414" s="16"/>
      <c r="T2414" s="16"/>
    </row>
    <row r="2415" spans="8:20">
      <c r="H2415" s="14"/>
      <c r="K2415" s="14"/>
      <c r="M2415" s="14"/>
      <c r="N2415" s="14"/>
      <c r="O2415" s="14"/>
      <c r="P2415" s="14"/>
      <c r="S2415" s="16"/>
      <c r="T2415" s="16"/>
    </row>
    <row r="2416" spans="8:20">
      <c r="H2416" s="14"/>
      <c r="K2416" s="14"/>
      <c r="M2416" s="14"/>
      <c r="N2416" s="14"/>
      <c r="O2416" s="14"/>
      <c r="P2416" s="14"/>
      <c r="S2416" s="16"/>
      <c r="T2416" s="16"/>
    </row>
    <row r="2417" spans="8:20">
      <c r="H2417" s="14"/>
      <c r="K2417" s="14"/>
      <c r="M2417" s="14"/>
      <c r="N2417" s="14"/>
      <c r="O2417" s="14"/>
      <c r="P2417" s="14"/>
      <c r="S2417" s="16"/>
      <c r="T2417" s="16"/>
    </row>
    <row r="2418" spans="8:20">
      <c r="H2418" s="14"/>
      <c r="K2418" s="14"/>
      <c r="M2418" s="14"/>
      <c r="N2418" s="14"/>
      <c r="O2418" s="14"/>
      <c r="P2418" s="14"/>
      <c r="S2418" s="16"/>
      <c r="T2418" s="16"/>
    </row>
    <row r="2419" spans="8:20">
      <c r="H2419" s="14"/>
      <c r="K2419" s="14"/>
      <c r="M2419" s="14"/>
      <c r="N2419" s="14"/>
      <c r="O2419" s="14"/>
      <c r="P2419" s="14"/>
      <c r="S2419" s="16"/>
      <c r="T2419" s="16"/>
    </row>
    <row r="2420" spans="8:20">
      <c r="H2420" s="14"/>
      <c r="K2420" s="14"/>
      <c r="M2420" s="14"/>
      <c r="N2420" s="14"/>
      <c r="O2420" s="14"/>
      <c r="P2420" s="14"/>
      <c r="S2420" s="16"/>
      <c r="T2420" s="16"/>
    </row>
    <row r="2421" spans="8:20">
      <c r="H2421" s="14"/>
      <c r="K2421" s="14"/>
      <c r="M2421" s="14"/>
      <c r="N2421" s="14"/>
      <c r="O2421" s="14"/>
      <c r="P2421" s="14"/>
      <c r="S2421" s="16"/>
      <c r="T2421" s="16"/>
    </row>
    <row r="2422" spans="8:20">
      <c r="H2422" s="14"/>
      <c r="K2422" s="14"/>
      <c r="M2422" s="14"/>
      <c r="N2422" s="14"/>
      <c r="O2422" s="14"/>
      <c r="P2422" s="14"/>
      <c r="S2422" s="16"/>
      <c r="T2422" s="16"/>
    </row>
    <row r="2423" spans="8:20">
      <c r="H2423" s="14"/>
      <c r="K2423" s="14"/>
      <c r="M2423" s="14"/>
      <c r="N2423" s="14"/>
      <c r="O2423" s="14"/>
      <c r="P2423" s="14"/>
      <c r="S2423" s="16"/>
      <c r="T2423" s="16"/>
    </row>
    <row r="2424" spans="8:20">
      <c r="H2424" s="14"/>
      <c r="K2424" s="14"/>
      <c r="M2424" s="14"/>
      <c r="N2424" s="14"/>
      <c r="O2424" s="14"/>
      <c r="P2424" s="14"/>
      <c r="S2424" s="16"/>
      <c r="T2424" s="16"/>
    </row>
    <row r="2425" spans="8:20">
      <c r="H2425" s="14"/>
      <c r="K2425" s="14"/>
      <c r="M2425" s="14"/>
      <c r="N2425" s="14"/>
      <c r="O2425" s="14"/>
      <c r="P2425" s="14"/>
      <c r="S2425" s="16"/>
      <c r="T2425" s="16"/>
    </row>
    <row r="2426" spans="8:20">
      <c r="H2426" s="14"/>
      <c r="K2426" s="14"/>
      <c r="M2426" s="14"/>
      <c r="N2426" s="14"/>
      <c r="O2426" s="14"/>
      <c r="P2426" s="14"/>
      <c r="S2426" s="16"/>
      <c r="T2426" s="16"/>
    </row>
    <row r="2427" spans="8:20">
      <c r="H2427" s="14"/>
      <c r="K2427" s="14"/>
      <c r="M2427" s="14"/>
      <c r="N2427" s="14"/>
      <c r="O2427" s="14"/>
      <c r="P2427" s="14"/>
      <c r="S2427" s="16"/>
      <c r="T2427" s="16"/>
    </row>
    <row r="2428" spans="8:20">
      <c r="H2428" s="14"/>
      <c r="K2428" s="14"/>
      <c r="M2428" s="14"/>
      <c r="N2428" s="14"/>
      <c r="O2428" s="14"/>
      <c r="P2428" s="14"/>
      <c r="S2428" s="16"/>
      <c r="T2428" s="16"/>
    </row>
    <row r="2429" spans="8:20">
      <c r="H2429" s="14"/>
      <c r="K2429" s="14"/>
      <c r="M2429" s="14"/>
      <c r="N2429" s="14"/>
      <c r="O2429" s="14"/>
      <c r="P2429" s="14"/>
      <c r="S2429" s="16"/>
      <c r="T2429" s="16"/>
    </row>
    <row r="2430" spans="8:20">
      <c r="H2430" s="14"/>
      <c r="K2430" s="14"/>
      <c r="M2430" s="14"/>
      <c r="N2430" s="14"/>
      <c r="O2430" s="14"/>
      <c r="P2430" s="14"/>
      <c r="S2430" s="16"/>
      <c r="T2430" s="16"/>
    </row>
    <row r="2431" spans="8:20">
      <c r="H2431" s="14"/>
      <c r="K2431" s="14"/>
      <c r="M2431" s="14"/>
      <c r="N2431" s="14"/>
      <c r="O2431" s="14"/>
      <c r="P2431" s="14"/>
      <c r="S2431" s="16"/>
      <c r="T2431" s="16"/>
    </row>
    <row r="2432" spans="8:20">
      <c r="H2432" s="14"/>
      <c r="K2432" s="14"/>
      <c r="M2432" s="14"/>
      <c r="N2432" s="14"/>
      <c r="O2432" s="14"/>
      <c r="P2432" s="14"/>
      <c r="S2432" s="16"/>
      <c r="T2432" s="16"/>
    </row>
    <row r="2433" spans="8:20">
      <c r="H2433" s="14"/>
      <c r="K2433" s="14"/>
      <c r="M2433" s="14"/>
      <c r="N2433" s="14"/>
      <c r="O2433" s="14"/>
      <c r="P2433" s="14"/>
      <c r="S2433" s="16"/>
      <c r="T2433" s="16"/>
    </row>
    <row r="2434" spans="8:20">
      <c r="H2434" s="14"/>
      <c r="K2434" s="14"/>
      <c r="M2434" s="14"/>
      <c r="N2434" s="14"/>
      <c r="O2434" s="14"/>
      <c r="P2434" s="14"/>
      <c r="S2434" s="16"/>
      <c r="T2434" s="16"/>
    </row>
    <row r="2435" spans="8:20">
      <c r="H2435" s="14"/>
      <c r="K2435" s="14"/>
      <c r="M2435" s="14"/>
      <c r="N2435" s="14"/>
      <c r="O2435" s="14"/>
      <c r="P2435" s="14"/>
      <c r="S2435" s="16"/>
      <c r="T2435" s="16"/>
    </row>
    <row r="2436" spans="8:20">
      <c r="H2436" s="14"/>
      <c r="K2436" s="14"/>
      <c r="M2436" s="14"/>
      <c r="N2436" s="14"/>
      <c r="O2436" s="14"/>
      <c r="P2436" s="14"/>
      <c r="S2436" s="16"/>
      <c r="T2436" s="16"/>
    </row>
    <row r="2437" spans="8:20">
      <c r="H2437" s="14"/>
      <c r="K2437" s="14"/>
      <c r="M2437" s="14"/>
      <c r="N2437" s="14"/>
      <c r="O2437" s="14"/>
      <c r="P2437" s="14"/>
      <c r="S2437" s="16"/>
      <c r="T2437" s="16"/>
    </row>
    <row r="2438" spans="8:20">
      <c r="H2438" s="14"/>
      <c r="K2438" s="14"/>
      <c r="M2438" s="14"/>
      <c r="N2438" s="14"/>
      <c r="O2438" s="14"/>
      <c r="P2438" s="14"/>
      <c r="S2438" s="16"/>
      <c r="T2438" s="16"/>
    </row>
    <row r="2439" spans="8:20">
      <c r="H2439" s="14"/>
      <c r="K2439" s="14"/>
      <c r="M2439" s="14"/>
      <c r="N2439" s="14"/>
      <c r="O2439" s="14"/>
      <c r="P2439" s="14"/>
      <c r="S2439" s="16"/>
      <c r="T2439" s="16"/>
    </row>
    <row r="2440" spans="8:20">
      <c r="H2440" s="14"/>
      <c r="K2440" s="14"/>
      <c r="M2440" s="14"/>
      <c r="N2440" s="14"/>
      <c r="O2440" s="14"/>
      <c r="P2440" s="14"/>
      <c r="S2440" s="16"/>
      <c r="T2440" s="16"/>
    </row>
    <row r="2441" spans="8:20">
      <c r="H2441" s="14"/>
      <c r="K2441" s="14"/>
      <c r="M2441" s="14"/>
      <c r="N2441" s="14"/>
      <c r="O2441" s="14"/>
      <c r="P2441" s="14"/>
      <c r="S2441" s="16"/>
      <c r="T2441" s="16"/>
    </row>
    <row r="2442" spans="8:20">
      <c r="H2442" s="14"/>
      <c r="K2442" s="14"/>
      <c r="M2442" s="14"/>
      <c r="N2442" s="14"/>
      <c r="O2442" s="14"/>
      <c r="P2442" s="14"/>
      <c r="S2442" s="16"/>
      <c r="T2442" s="16"/>
    </row>
    <row r="2443" spans="8:20">
      <c r="H2443" s="14"/>
      <c r="K2443" s="14"/>
      <c r="M2443" s="14"/>
      <c r="N2443" s="14"/>
      <c r="O2443" s="14"/>
      <c r="P2443" s="14"/>
      <c r="S2443" s="16"/>
      <c r="T2443" s="16"/>
    </row>
    <row r="2444" spans="8:20">
      <c r="H2444" s="14"/>
      <c r="K2444" s="14"/>
      <c r="M2444" s="14"/>
      <c r="N2444" s="14"/>
      <c r="O2444" s="14"/>
      <c r="P2444" s="14"/>
      <c r="S2444" s="16"/>
      <c r="T2444" s="16"/>
    </row>
    <row r="2445" spans="8:20">
      <c r="H2445" s="14"/>
      <c r="K2445" s="14"/>
      <c r="M2445" s="14"/>
      <c r="N2445" s="14"/>
      <c r="O2445" s="14"/>
      <c r="P2445" s="14"/>
      <c r="S2445" s="16"/>
      <c r="T2445" s="16"/>
    </row>
    <row r="2446" spans="8:20">
      <c r="H2446" s="14"/>
      <c r="K2446" s="14"/>
      <c r="M2446" s="14"/>
      <c r="N2446" s="14"/>
      <c r="O2446" s="14"/>
      <c r="P2446" s="14"/>
      <c r="S2446" s="16"/>
      <c r="T2446" s="16"/>
    </row>
    <row r="2447" spans="8:20">
      <c r="H2447" s="14"/>
      <c r="K2447" s="14"/>
      <c r="M2447" s="14"/>
      <c r="N2447" s="14"/>
      <c r="O2447" s="14"/>
      <c r="P2447" s="14"/>
      <c r="S2447" s="16"/>
      <c r="T2447" s="16"/>
    </row>
    <row r="2448" spans="8:20">
      <c r="H2448" s="14"/>
      <c r="K2448" s="14"/>
      <c r="M2448" s="14"/>
      <c r="N2448" s="14"/>
      <c r="O2448" s="14"/>
      <c r="P2448" s="14"/>
      <c r="S2448" s="16"/>
      <c r="T2448" s="16"/>
    </row>
    <row r="2449" spans="8:20">
      <c r="H2449" s="14"/>
      <c r="K2449" s="14"/>
      <c r="M2449" s="14"/>
      <c r="N2449" s="14"/>
      <c r="O2449" s="14"/>
      <c r="P2449" s="14"/>
      <c r="S2449" s="16"/>
      <c r="T2449" s="16"/>
    </row>
    <row r="2450" spans="8:20">
      <c r="H2450" s="14"/>
      <c r="K2450" s="14"/>
      <c r="M2450" s="14"/>
      <c r="N2450" s="14"/>
      <c r="O2450" s="14"/>
      <c r="P2450" s="14"/>
      <c r="S2450" s="16"/>
      <c r="T2450" s="16"/>
    </row>
    <row r="2451" spans="8:20">
      <c r="H2451" s="14"/>
      <c r="K2451" s="14"/>
      <c r="M2451" s="14"/>
      <c r="N2451" s="14"/>
      <c r="O2451" s="14"/>
      <c r="P2451" s="14"/>
      <c r="S2451" s="16"/>
      <c r="T2451" s="16"/>
    </row>
    <row r="2452" spans="8:20">
      <c r="H2452" s="14"/>
      <c r="K2452" s="14"/>
      <c r="M2452" s="14"/>
      <c r="N2452" s="14"/>
      <c r="O2452" s="14"/>
      <c r="P2452" s="14"/>
      <c r="S2452" s="16"/>
      <c r="T2452" s="16"/>
    </row>
    <row r="2453" spans="8:20">
      <c r="H2453" s="14"/>
      <c r="K2453" s="14"/>
      <c r="M2453" s="14"/>
      <c r="N2453" s="14"/>
      <c r="O2453" s="14"/>
      <c r="P2453" s="14"/>
      <c r="S2453" s="16"/>
      <c r="T2453" s="16"/>
    </row>
    <row r="2454" spans="8:20">
      <c r="H2454" s="14"/>
      <c r="K2454" s="14"/>
      <c r="M2454" s="14"/>
      <c r="N2454" s="14"/>
      <c r="O2454" s="14"/>
      <c r="P2454" s="14"/>
      <c r="S2454" s="16"/>
      <c r="T2454" s="16"/>
    </row>
    <row r="2455" spans="8:20">
      <c r="H2455" s="14"/>
      <c r="K2455" s="14"/>
      <c r="M2455" s="14"/>
      <c r="N2455" s="14"/>
      <c r="O2455" s="14"/>
      <c r="P2455" s="14"/>
      <c r="S2455" s="16"/>
      <c r="T2455" s="16"/>
    </row>
    <row r="2456" spans="8:20">
      <c r="H2456" s="14"/>
      <c r="K2456" s="14"/>
      <c r="M2456" s="14"/>
      <c r="N2456" s="14"/>
      <c r="O2456" s="14"/>
      <c r="P2456" s="14"/>
      <c r="S2456" s="16"/>
      <c r="T2456" s="16"/>
    </row>
    <row r="2457" spans="8:20">
      <c r="H2457" s="14"/>
      <c r="K2457" s="14"/>
      <c r="M2457" s="14"/>
      <c r="N2457" s="14"/>
      <c r="O2457" s="14"/>
      <c r="P2457" s="14"/>
      <c r="S2457" s="16"/>
      <c r="T2457" s="16"/>
    </row>
    <row r="2458" spans="8:20">
      <c r="H2458" s="14"/>
      <c r="K2458" s="14"/>
      <c r="M2458" s="14"/>
      <c r="N2458" s="14"/>
      <c r="O2458" s="14"/>
      <c r="P2458" s="14"/>
      <c r="S2458" s="16"/>
      <c r="T2458" s="16"/>
    </row>
    <row r="2459" spans="8:20">
      <c r="H2459" s="14"/>
      <c r="K2459" s="14"/>
      <c r="M2459" s="14"/>
      <c r="N2459" s="14"/>
      <c r="O2459" s="14"/>
      <c r="P2459" s="14"/>
      <c r="S2459" s="16"/>
      <c r="T2459" s="16"/>
    </row>
    <row r="2460" spans="8:20">
      <c r="H2460" s="14"/>
      <c r="K2460" s="14"/>
      <c r="M2460" s="14"/>
      <c r="N2460" s="14"/>
      <c r="O2460" s="14"/>
      <c r="P2460" s="14"/>
      <c r="S2460" s="16"/>
      <c r="T2460" s="16"/>
    </row>
    <row r="2461" spans="8:20">
      <c r="H2461" s="14"/>
      <c r="K2461" s="14"/>
      <c r="M2461" s="14"/>
      <c r="N2461" s="14"/>
      <c r="O2461" s="14"/>
      <c r="P2461" s="14"/>
      <c r="S2461" s="16"/>
      <c r="T2461" s="16"/>
    </row>
    <row r="2462" spans="8:20">
      <c r="H2462" s="14"/>
      <c r="K2462" s="14"/>
      <c r="M2462" s="14"/>
      <c r="N2462" s="14"/>
      <c r="O2462" s="14"/>
      <c r="P2462" s="14"/>
      <c r="S2462" s="16"/>
      <c r="T2462" s="16"/>
    </row>
    <row r="2463" spans="8:20">
      <c r="H2463" s="14"/>
      <c r="K2463" s="14"/>
      <c r="M2463" s="14"/>
      <c r="N2463" s="14"/>
      <c r="O2463" s="14"/>
      <c r="P2463" s="14"/>
      <c r="S2463" s="16"/>
      <c r="T2463" s="16"/>
    </row>
    <row r="2464" spans="8:20">
      <c r="H2464" s="14"/>
      <c r="K2464" s="14"/>
      <c r="M2464" s="14"/>
      <c r="N2464" s="14"/>
      <c r="O2464" s="14"/>
      <c r="P2464" s="14"/>
      <c r="S2464" s="16"/>
      <c r="T2464" s="16"/>
    </row>
    <row r="2465" spans="8:20">
      <c r="H2465" s="14"/>
      <c r="K2465" s="14"/>
      <c r="M2465" s="14"/>
      <c r="N2465" s="14"/>
      <c r="O2465" s="14"/>
      <c r="P2465" s="14"/>
      <c r="S2465" s="16"/>
      <c r="T2465" s="16"/>
    </row>
    <row r="2466" spans="8:20">
      <c r="H2466" s="14"/>
      <c r="K2466" s="14"/>
      <c r="M2466" s="14"/>
      <c r="N2466" s="14"/>
      <c r="O2466" s="14"/>
      <c r="P2466" s="14"/>
      <c r="S2466" s="16"/>
      <c r="T2466" s="16"/>
    </row>
    <row r="2467" spans="8:20">
      <c r="H2467" s="14"/>
      <c r="K2467" s="14"/>
      <c r="M2467" s="14"/>
      <c r="N2467" s="14"/>
      <c r="O2467" s="14"/>
      <c r="P2467" s="14"/>
      <c r="S2467" s="16"/>
      <c r="T2467" s="16"/>
    </row>
    <row r="2468" spans="8:20">
      <c r="H2468" s="14"/>
      <c r="K2468" s="14"/>
      <c r="M2468" s="14"/>
      <c r="N2468" s="14"/>
      <c r="O2468" s="14"/>
      <c r="P2468" s="14"/>
      <c r="S2468" s="16"/>
      <c r="T2468" s="16"/>
    </row>
    <row r="2469" spans="8:20">
      <c r="H2469" s="14"/>
      <c r="K2469" s="14"/>
      <c r="M2469" s="14"/>
      <c r="N2469" s="14"/>
      <c r="O2469" s="14"/>
      <c r="P2469" s="14"/>
      <c r="S2469" s="16"/>
      <c r="T2469" s="16"/>
    </row>
    <row r="2470" spans="8:20">
      <c r="H2470" s="14"/>
      <c r="K2470" s="14"/>
      <c r="M2470" s="14"/>
      <c r="N2470" s="14"/>
      <c r="O2470" s="14"/>
      <c r="P2470" s="14"/>
      <c r="S2470" s="16"/>
      <c r="T2470" s="16"/>
    </row>
    <row r="2471" spans="8:20">
      <c r="H2471" s="14"/>
      <c r="K2471" s="14"/>
      <c r="M2471" s="14"/>
      <c r="N2471" s="14"/>
      <c r="O2471" s="14"/>
      <c r="P2471" s="14"/>
      <c r="S2471" s="16"/>
      <c r="T2471" s="16"/>
    </row>
    <row r="2472" spans="8:20">
      <c r="H2472" s="14"/>
      <c r="K2472" s="14"/>
      <c r="M2472" s="14"/>
      <c r="N2472" s="14"/>
      <c r="O2472" s="14"/>
      <c r="P2472" s="14"/>
      <c r="S2472" s="16"/>
      <c r="T2472" s="16"/>
    </row>
    <row r="2473" spans="8:20">
      <c r="H2473" s="14"/>
      <c r="K2473" s="14"/>
      <c r="M2473" s="14"/>
      <c r="N2473" s="14"/>
      <c r="O2473" s="14"/>
      <c r="P2473" s="14"/>
      <c r="S2473" s="16"/>
      <c r="T2473" s="16"/>
    </row>
    <row r="2474" spans="8:20">
      <c r="H2474" s="14"/>
      <c r="K2474" s="14"/>
      <c r="M2474" s="14"/>
      <c r="N2474" s="14"/>
      <c r="O2474" s="14"/>
      <c r="P2474" s="14"/>
      <c r="S2474" s="16"/>
      <c r="T2474" s="16"/>
    </row>
    <row r="2475" spans="8:20">
      <c r="H2475" s="14"/>
      <c r="K2475" s="14"/>
      <c r="M2475" s="14"/>
      <c r="N2475" s="14"/>
      <c r="O2475" s="14"/>
      <c r="P2475" s="14"/>
      <c r="S2475" s="16"/>
      <c r="T2475" s="16"/>
    </row>
    <row r="2476" spans="8:20">
      <c r="H2476" s="14"/>
      <c r="K2476" s="14"/>
      <c r="M2476" s="14"/>
      <c r="N2476" s="14"/>
      <c r="O2476" s="14"/>
      <c r="P2476" s="14"/>
      <c r="S2476" s="16"/>
      <c r="T2476" s="16"/>
    </row>
    <row r="2477" spans="8:20">
      <c r="H2477" s="14"/>
      <c r="K2477" s="14"/>
      <c r="M2477" s="14"/>
      <c r="N2477" s="14"/>
      <c r="O2477" s="14"/>
      <c r="P2477" s="14"/>
      <c r="S2477" s="16"/>
      <c r="T2477" s="16"/>
    </row>
    <row r="2478" spans="8:20">
      <c r="H2478" s="14"/>
      <c r="K2478" s="14"/>
      <c r="M2478" s="14"/>
      <c r="N2478" s="14"/>
      <c r="O2478" s="14"/>
      <c r="P2478" s="14"/>
      <c r="S2478" s="16"/>
      <c r="T2478" s="16"/>
    </row>
    <row r="2479" spans="8:20">
      <c r="H2479" s="14"/>
      <c r="K2479" s="14"/>
      <c r="M2479" s="14"/>
      <c r="N2479" s="14"/>
      <c r="O2479" s="14"/>
      <c r="P2479" s="14"/>
      <c r="S2479" s="16"/>
      <c r="T2479" s="16"/>
    </row>
    <row r="2480" spans="8:20">
      <c r="H2480" s="14"/>
      <c r="K2480" s="14"/>
      <c r="M2480" s="14"/>
      <c r="N2480" s="14"/>
      <c r="O2480" s="14"/>
      <c r="P2480" s="14"/>
      <c r="S2480" s="16"/>
      <c r="T2480" s="16"/>
    </row>
    <row r="2481" spans="8:20">
      <c r="H2481" s="14"/>
      <c r="K2481" s="14"/>
      <c r="M2481" s="14"/>
      <c r="N2481" s="14"/>
      <c r="O2481" s="14"/>
      <c r="P2481" s="14"/>
      <c r="S2481" s="16"/>
      <c r="T2481" s="16"/>
    </row>
    <row r="2482" spans="8:20">
      <c r="H2482" s="14"/>
      <c r="K2482" s="14"/>
      <c r="M2482" s="14"/>
      <c r="N2482" s="14"/>
      <c r="O2482" s="14"/>
      <c r="P2482" s="14"/>
      <c r="S2482" s="16"/>
      <c r="T2482" s="16"/>
    </row>
    <row r="2483" spans="8:20">
      <c r="H2483" s="14"/>
      <c r="K2483" s="14"/>
      <c r="M2483" s="14"/>
      <c r="N2483" s="14"/>
      <c r="O2483" s="14"/>
      <c r="P2483" s="14"/>
      <c r="S2483" s="16"/>
      <c r="T2483" s="16"/>
    </row>
    <row r="2484" spans="8:20">
      <c r="H2484" s="14"/>
      <c r="K2484" s="14"/>
      <c r="M2484" s="14"/>
      <c r="N2484" s="14"/>
      <c r="O2484" s="14"/>
      <c r="P2484" s="14"/>
      <c r="S2484" s="16"/>
      <c r="T2484" s="16"/>
    </row>
    <row r="2485" spans="8:20">
      <c r="H2485" s="14"/>
      <c r="K2485" s="14"/>
      <c r="M2485" s="14"/>
      <c r="N2485" s="14"/>
      <c r="O2485" s="14"/>
      <c r="P2485" s="14"/>
      <c r="S2485" s="16"/>
      <c r="T2485" s="16"/>
    </row>
    <row r="2486" spans="8:20">
      <c r="H2486" s="14"/>
      <c r="K2486" s="14"/>
      <c r="M2486" s="14"/>
      <c r="N2486" s="14"/>
      <c r="O2486" s="14"/>
      <c r="P2486" s="14"/>
      <c r="S2486" s="16"/>
      <c r="T2486" s="16"/>
    </row>
    <row r="2487" spans="8:20">
      <c r="H2487" s="14"/>
      <c r="K2487" s="14"/>
      <c r="M2487" s="14"/>
      <c r="N2487" s="14"/>
      <c r="O2487" s="14"/>
      <c r="P2487" s="14"/>
      <c r="S2487" s="16"/>
      <c r="T2487" s="16"/>
    </row>
    <row r="2488" spans="8:20">
      <c r="H2488" s="14"/>
      <c r="K2488" s="14"/>
      <c r="M2488" s="14"/>
      <c r="N2488" s="14"/>
      <c r="O2488" s="14"/>
      <c r="P2488" s="14"/>
      <c r="S2488" s="16"/>
      <c r="T2488" s="16"/>
    </row>
    <row r="2489" spans="8:20">
      <c r="H2489" s="14"/>
      <c r="K2489" s="14"/>
      <c r="M2489" s="14"/>
      <c r="N2489" s="14"/>
      <c r="O2489" s="14"/>
      <c r="P2489" s="14"/>
      <c r="S2489" s="16"/>
      <c r="T2489" s="16"/>
    </row>
    <row r="2490" spans="8:20">
      <c r="H2490" s="14"/>
      <c r="K2490" s="14"/>
      <c r="M2490" s="14"/>
      <c r="N2490" s="14"/>
      <c r="O2490" s="14"/>
      <c r="P2490" s="14"/>
      <c r="S2490" s="16"/>
      <c r="T2490" s="16"/>
    </row>
    <row r="2491" spans="8:20">
      <c r="H2491" s="14"/>
      <c r="K2491" s="14"/>
      <c r="M2491" s="14"/>
      <c r="N2491" s="14"/>
      <c r="O2491" s="14"/>
      <c r="P2491" s="14"/>
      <c r="S2491" s="16"/>
      <c r="T2491" s="16"/>
    </row>
    <row r="2492" spans="8:20">
      <c r="H2492" s="14"/>
      <c r="K2492" s="14"/>
      <c r="M2492" s="14"/>
      <c r="N2492" s="14"/>
      <c r="O2492" s="14"/>
      <c r="P2492" s="14"/>
      <c r="S2492" s="16"/>
      <c r="T2492" s="16"/>
    </row>
    <row r="2493" spans="8:20">
      <c r="H2493" s="14"/>
      <c r="K2493" s="14"/>
      <c r="M2493" s="14"/>
      <c r="N2493" s="14"/>
      <c r="O2493" s="14"/>
      <c r="P2493" s="14"/>
      <c r="S2493" s="16"/>
      <c r="T2493" s="16"/>
    </row>
    <row r="2494" spans="8:20">
      <c r="H2494" s="14"/>
      <c r="K2494" s="14"/>
      <c r="M2494" s="14"/>
      <c r="N2494" s="14"/>
      <c r="O2494" s="14"/>
      <c r="P2494" s="14"/>
      <c r="S2494" s="16"/>
      <c r="T2494" s="16"/>
    </row>
    <row r="2495" spans="8:20">
      <c r="H2495" s="14"/>
      <c r="K2495" s="14"/>
      <c r="M2495" s="14"/>
      <c r="N2495" s="14"/>
      <c r="O2495" s="14"/>
      <c r="P2495" s="14"/>
      <c r="S2495" s="16"/>
      <c r="T2495" s="16"/>
    </row>
    <row r="2496" spans="8:20">
      <c r="H2496" s="14"/>
      <c r="K2496" s="14"/>
      <c r="M2496" s="14"/>
      <c r="N2496" s="14"/>
      <c r="O2496" s="14"/>
      <c r="P2496" s="14"/>
      <c r="S2496" s="16"/>
      <c r="T2496" s="16"/>
    </row>
    <row r="2497" spans="8:20">
      <c r="H2497" s="14"/>
      <c r="K2497" s="14"/>
      <c r="M2497" s="14"/>
      <c r="N2497" s="14"/>
      <c r="O2497" s="14"/>
      <c r="P2497" s="14"/>
      <c r="S2497" s="16"/>
      <c r="T2497" s="16"/>
    </row>
    <row r="2498" spans="8:20">
      <c r="H2498" s="14"/>
      <c r="K2498" s="14"/>
      <c r="M2498" s="14"/>
      <c r="N2498" s="14"/>
      <c r="O2498" s="14"/>
      <c r="P2498" s="14"/>
      <c r="S2498" s="16"/>
      <c r="T2498" s="16"/>
    </row>
    <row r="2499" spans="8:20">
      <c r="H2499" s="14"/>
      <c r="K2499" s="14"/>
      <c r="M2499" s="14"/>
      <c r="N2499" s="14"/>
      <c r="O2499" s="14"/>
      <c r="P2499" s="14"/>
      <c r="S2499" s="16"/>
      <c r="T2499" s="16"/>
    </row>
    <row r="2500" spans="8:20">
      <c r="H2500" s="14"/>
      <c r="K2500" s="14"/>
      <c r="M2500" s="14"/>
      <c r="N2500" s="14"/>
      <c r="O2500" s="14"/>
      <c r="P2500" s="14"/>
      <c r="S2500" s="16"/>
      <c r="T2500" s="16"/>
    </row>
    <row r="2501" spans="8:20">
      <c r="H2501" s="14"/>
      <c r="K2501" s="14"/>
      <c r="M2501" s="14"/>
      <c r="N2501" s="14"/>
      <c r="O2501" s="14"/>
      <c r="P2501" s="14"/>
      <c r="S2501" s="16"/>
      <c r="T2501" s="16"/>
    </row>
    <row r="2502" spans="8:20">
      <c r="H2502" s="14"/>
      <c r="K2502" s="14"/>
      <c r="M2502" s="14"/>
      <c r="N2502" s="14"/>
      <c r="O2502" s="14"/>
      <c r="P2502" s="14"/>
      <c r="S2502" s="16"/>
      <c r="T2502" s="16"/>
    </row>
    <row r="2503" spans="8:20">
      <c r="H2503" s="14"/>
      <c r="K2503" s="14"/>
      <c r="M2503" s="14"/>
      <c r="N2503" s="14"/>
      <c r="O2503" s="14"/>
      <c r="P2503" s="14"/>
      <c r="S2503" s="16"/>
      <c r="T2503" s="16"/>
    </row>
    <row r="2504" spans="8:20">
      <c r="H2504" s="14"/>
      <c r="K2504" s="14"/>
      <c r="M2504" s="14"/>
      <c r="N2504" s="14"/>
      <c r="O2504" s="14"/>
      <c r="P2504" s="14"/>
      <c r="S2504" s="16"/>
      <c r="T2504" s="16"/>
    </row>
    <row r="2505" spans="8:20">
      <c r="H2505" s="14"/>
      <c r="K2505" s="14"/>
      <c r="M2505" s="14"/>
      <c r="N2505" s="14"/>
      <c r="O2505" s="14"/>
      <c r="P2505" s="14"/>
      <c r="S2505" s="16"/>
      <c r="T2505" s="16"/>
    </row>
    <row r="2506" spans="8:20">
      <c r="H2506" s="14"/>
      <c r="K2506" s="14"/>
      <c r="M2506" s="14"/>
      <c r="N2506" s="14"/>
      <c r="O2506" s="14"/>
      <c r="P2506" s="14"/>
      <c r="S2506" s="16"/>
      <c r="T2506" s="16"/>
    </row>
    <row r="2507" spans="8:20">
      <c r="H2507" s="14"/>
      <c r="K2507" s="14"/>
      <c r="M2507" s="14"/>
      <c r="N2507" s="14"/>
      <c r="O2507" s="14"/>
      <c r="P2507" s="14"/>
      <c r="S2507" s="16"/>
      <c r="T2507" s="16"/>
    </row>
    <row r="2508" spans="8:20">
      <c r="H2508" s="14"/>
      <c r="K2508" s="14"/>
      <c r="M2508" s="14"/>
      <c r="N2508" s="14"/>
      <c r="O2508" s="14"/>
      <c r="P2508" s="14"/>
      <c r="S2508" s="16"/>
      <c r="T2508" s="16"/>
    </row>
    <row r="2509" spans="8:20">
      <c r="H2509" s="14"/>
      <c r="K2509" s="14"/>
      <c r="M2509" s="14"/>
      <c r="N2509" s="14"/>
      <c r="O2509" s="14"/>
      <c r="P2509" s="14"/>
      <c r="S2509" s="16"/>
      <c r="T2509" s="16"/>
    </row>
    <row r="2510" spans="8:20">
      <c r="H2510" s="14"/>
      <c r="K2510" s="14"/>
      <c r="M2510" s="14"/>
      <c r="N2510" s="14"/>
      <c r="O2510" s="14"/>
      <c r="P2510" s="14"/>
      <c r="S2510" s="16"/>
      <c r="T2510" s="16"/>
    </row>
    <row r="2511" spans="8:20">
      <c r="H2511" s="14"/>
      <c r="K2511" s="14"/>
      <c r="M2511" s="14"/>
      <c r="N2511" s="14"/>
      <c r="O2511" s="14"/>
      <c r="P2511" s="14"/>
      <c r="S2511" s="16"/>
      <c r="T2511" s="16"/>
    </row>
    <row r="2512" spans="8:20">
      <c r="H2512" s="14"/>
      <c r="K2512" s="14"/>
      <c r="M2512" s="14"/>
      <c r="N2512" s="14"/>
      <c r="O2512" s="14"/>
      <c r="P2512" s="14"/>
      <c r="S2512" s="16"/>
      <c r="T2512" s="16"/>
    </row>
    <row r="2513" spans="8:20">
      <c r="H2513" s="14"/>
      <c r="K2513" s="14"/>
      <c r="M2513" s="14"/>
      <c r="N2513" s="14"/>
      <c r="O2513" s="14"/>
      <c r="P2513" s="14"/>
      <c r="S2513" s="16"/>
      <c r="T2513" s="16"/>
    </row>
    <row r="2514" spans="8:20">
      <c r="H2514" s="14"/>
      <c r="K2514" s="14"/>
      <c r="M2514" s="14"/>
      <c r="N2514" s="14"/>
      <c r="O2514" s="14"/>
      <c r="P2514" s="14"/>
      <c r="S2514" s="16"/>
      <c r="T2514" s="16"/>
    </row>
    <row r="2515" spans="8:20">
      <c r="H2515" s="14"/>
      <c r="K2515" s="14"/>
      <c r="M2515" s="14"/>
      <c r="N2515" s="14"/>
      <c r="O2515" s="14"/>
      <c r="P2515" s="14"/>
      <c r="S2515" s="16"/>
      <c r="T2515" s="16"/>
    </row>
    <row r="2516" spans="8:20">
      <c r="H2516" s="14"/>
      <c r="K2516" s="14"/>
      <c r="M2516" s="14"/>
      <c r="N2516" s="14"/>
      <c r="O2516" s="14"/>
      <c r="P2516" s="14"/>
      <c r="S2516" s="16"/>
      <c r="T2516" s="16"/>
    </row>
    <row r="2517" spans="8:20">
      <c r="H2517" s="14"/>
      <c r="K2517" s="14"/>
      <c r="M2517" s="14"/>
      <c r="N2517" s="14"/>
      <c r="O2517" s="14"/>
      <c r="P2517" s="14"/>
      <c r="S2517" s="16"/>
      <c r="T2517" s="16"/>
    </row>
    <row r="2518" spans="8:20">
      <c r="H2518" s="14"/>
      <c r="K2518" s="14"/>
      <c r="M2518" s="14"/>
      <c r="N2518" s="14"/>
      <c r="O2518" s="14"/>
      <c r="P2518" s="14"/>
      <c r="S2518" s="16"/>
      <c r="T2518" s="16"/>
    </row>
    <row r="2519" spans="8:20">
      <c r="H2519" s="14"/>
      <c r="K2519" s="14"/>
      <c r="M2519" s="14"/>
      <c r="N2519" s="14"/>
      <c r="O2519" s="14"/>
      <c r="P2519" s="14"/>
      <c r="S2519" s="16"/>
      <c r="T2519" s="16"/>
    </row>
    <row r="2520" spans="8:20">
      <c r="H2520" s="14"/>
      <c r="K2520" s="14"/>
      <c r="M2520" s="14"/>
      <c r="N2520" s="14"/>
      <c r="O2520" s="14"/>
      <c r="P2520" s="14"/>
      <c r="S2520" s="16"/>
      <c r="T2520" s="16"/>
    </row>
    <row r="2521" spans="8:20">
      <c r="H2521" s="14"/>
      <c r="K2521" s="14"/>
      <c r="M2521" s="14"/>
      <c r="N2521" s="14"/>
      <c r="O2521" s="14"/>
      <c r="P2521" s="14"/>
      <c r="S2521" s="16"/>
      <c r="T2521" s="16"/>
    </row>
    <row r="2522" spans="8:20">
      <c r="H2522" s="14"/>
      <c r="K2522" s="14"/>
      <c r="M2522" s="14"/>
      <c r="N2522" s="14"/>
      <c r="O2522" s="14"/>
      <c r="P2522" s="14"/>
      <c r="S2522" s="16"/>
      <c r="T2522" s="16"/>
    </row>
    <row r="2523" spans="8:20">
      <c r="H2523" s="14"/>
      <c r="K2523" s="14"/>
      <c r="M2523" s="14"/>
      <c r="N2523" s="14"/>
      <c r="O2523" s="14"/>
      <c r="P2523" s="14"/>
      <c r="S2523" s="16"/>
      <c r="T2523" s="16"/>
    </row>
    <row r="2524" spans="8:20">
      <c r="H2524" s="14"/>
      <c r="K2524" s="14"/>
      <c r="M2524" s="14"/>
      <c r="N2524" s="14"/>
      <c r="O2524" s="14"/>
      <c r="P2524" s="14"/>
      <c r="S2524" s="16"/>
      <c r="T2524" s="16"/>
    </row>
    <row r="2525" spans="8:20">
      <c r="H2525" s="14"/>
      <c r="K2525" s="14"/>
      <c r="M2525" s="14"/>
      <c r="N2525" s="14"/>
      <c r="O2525" s="14"/>
      <c r="P2525" s="14"/>
      <c r="S2525" s="16"/>
      <c r="T2525" s="16"/>
    </row>
    <row r="2526" spans="8:20">
      <c r="H2526" s="14"/>
      <c r="K2526" s="14"/>
      <c r="M2526" s="14"/>
      <c r="N2526" s="14"/>
      <c r="O2526" s="14"/>
      <c r="P2526" s="14"/>
      <c r="S2526" s="16"/>
      <c r="T2526" s="16"/>
    </row>
    <row r="2527" spans="8:20">
      <c r="H2527" s="14"/>
      <c r="K2527" s="14"/>
      <c r="M2527" s="14"/>
      <c r="N2527" s="14"/>
      <c r="O2527" s="14"/>
      <c r="P2527" s="14"/>
      <c r="S2527" s="16"/>
      <c r="T2527" s="16"/>
    </row>
    <row r="2528" spans="8:20">
      <c r="H2528" s="14"/>
      <c r="K2528" s="14"/>
      <c r="M2528" s="14"/>
      <c r="N2528" s="14"/>
      <c r="O2528" s="14"/>
      <c r="P2528" s="14"/>
      <c r="S2528" s="16"/>
      <c r="T2528" s="16"/>
    </row>
    <row r="2529" spans="8:20">
      <c r="H2529" s="14"/>
      <c r="K2529" s="14"/>
      <c r="M2529" s="14"/>
      <c r="N2529" s="14"/>
      <c r="O2529" s="14"/>
      <c r="P2529" s="14"/>
      <c r="S2529" s="16"/>
      <c r="T2529" s="16"/>
    </row>
    <row r="2530" spans="8:20">
      <c r="H2530" s="14"/>
      <c r="K2530" s="14"/>
      <c r="M2530" s="14"/>
      <c r="N2530" s="14"/>
      <c r="O2530" s="14"/>
      <c r="P2530" s="14"/>
      <c r="S2530" s="16"/>
      <c r="T2530" s="16"/>
    </row>
    <row r="2531" spans="8:20">
      <c r="H2531" s="14"/>
      <c r="K2531" s="14"/>
      <c r="M2531" s="14"/>
      <c r="N2531" s="14"/>
      <c r="O2531" s="14"/>
      <c r="P2531" s="14"/>
      <c r="S2531" s="16"/>
      <c r="T2531" s="16"/>
    </row>
    <row r="2532" spans="8:20">
      <c r="H2532" s="14"/>
      <c r="K2532" s="14"/>
      <c r="M2532" s="14"/>
      <c r="N2532" s="14"/>
      <c r="O2532" s="14"/>
      <c r="P2532" s="14"/>
      <c r="S2532" s="16"/>
      <c r="T2532" s="16"/>
    </row>
    <row r="2533" spans="8:20">
      <c r="H2533" s="14"/>
      <c r="K2533" s="14"/>
      <c r="M2533" s="14"/>
      <c r="N2533" s="14"/>
      <c r="O2533" s="14"/>
      <c r="P2533" s="14"/>
      <c r="S2533" s="16"/>
      <c r="T2533" s="16"/>
    </row>
    <row r="2534" spans="8:20">
      <c r="H2534" s="14"/>
      <c r="K2534" s="14"/>
      <c r="M2534" s="14"/>
      <c r="N2534" s="14"/>
      <c r="O2534" s="14"/>
      <c r="P2534" s="14"/>
      <c r="S2534" s="16"/>
      <c r="T2534" s="16"/>
    </row>
    <row r="2535" spans="8:20">
      <c r="H2535" s="14"/>
      <c r="K2535" s="14"/>
      <c r="M2535" s="14"/>
      <c r="N2535" s="14"/>
      <c r="O2535" s="14"/>
      <c r="P2535" s="14"/>
      <c r="S2535" s="16"/>
      <c r="T2535" s="16"/>
    </row>
    <row r="2536" spans="8:20">
      <c r="H2536" s="14"/>
      <c r="K2536" s="14"/>
      <c r="M2536" s="14"/>
      <c r="N2536" s="14"/>
      <c r="O2536" s="14"/>
      <c r="P2536" s="14"/>
      <c r="S2536" s="16"/>
      <c r="T2536" s="16"/>
    </row>
    <row r="2537" spans="8:20">
      <c r="H2537" s="14"/>
      <c r="K2537" s="14"/>
      <c r="M2537" s="14"/>
      <c r="N2537" s="14"/>
      <c r="O2537" s="14"/>
      <c r="P2537" s="14"/>
      <c r="S2537" s="16"/>
      <c r="T2537" s="16"/>
    </row>
    <row r="2538" spans="8:20">
      <c r="H2538" s="14"/>
      <c r="K2538" s="14"/>
      <c r="M2538" s="14"/>
      <c r="N2538" s="14"/>
      <c r="O2538" s="14"/>
      <c r="P2538" s="14"/>
      <c r="S2538" s="16"/>
      <c r="T2538" s="16"/>
    </row>
    <row r="2539" spans="8:20">
      <c r="H2539" s="14"/>
      <c r="K2539" s="14"/>
      <c r="M2539" s="14"/>
      <c r="N2539" s="14"/>
      <c r="O2539" s="14"/>
      <c r="P2539" s="14"/>
      <c r="S2539" s="16"/>
      <c r="T2539" s="16"/>
    </row>
    <row r="2540" spans="8:20">
      <c r="H2540" s="14"/>
      <c r="K2540" s="14"/>
      <c r="M2540" s="14"/>
      <c r="N2540" s="14"/>
      <c r="O2540" s="14"/>
      <c r="P2540" s="14"/>
      <c r="S2540" s="16"/>
      <c r="T2540" s="16"/>
    </row>
    <row r="2541" spans="8:20">
      <c r="H2541" s="14"/>
      <c r="K2541" s="14"/>
      <c r="M2541" s="14"/>
      <c r="N2541" s="14"/>
      <c r="O2541" s="14"/>
      <c r="P2541" s="14"/>
      <c r="S2541" s="16"/>
      <c r="T2541" s="16"/>
    </row>
    <row r="2542" spans="8:20">
      <c r="H2542" s="14"/>
      <c r="K2542" s="14"/>
      <c r="M2542" s="14"/>
      <c r="N2542" s="14"/>
      <c r="O2542" s="14"/>
      <c r="P2542" s="14"/>
      <c r="S2542" s="16"/>
      <c r="T2542" s="16"/>
    </row>
    <row r="2543" spans="8:20">
      <c r="H2543" s="14"/>
      <c r="K2543" s="14"/>
      <c r="M2543" s="14"/>
      <c r="N2543" s="14"/>
      <c r="O2543" s="14"/>
      <c r="P2543" s="14"/>
      <c r="S2543" s="16"/>
      <c r="T2543" s="16"/>
    </row>
    <row r="2544" spans="8:20">
      <c r="H2544" s="14"/>
      <c r="K2544" s="14"/>
      <c r="M2544" s="14"/>
      <c r="N2544" s="14"/>
      <c r="O2544" s="14"/>
      <c r="P2544" s="14"/>
      <c r="S2544" s="16"/>
      <c r="T2544" s="16"/>
    </row>
    <row r="2545" spans="8:20">
      <c r="H2545" s="14"/>
      <c r="K2545" s="14"/>
      <c r="M2545" s="14"/>
      <c r="N2545" s="14"/>
      <c r="O2545" s="14"/>
      <c r="P2545" s="14"/>
      <c r="S2545" s="16"/>
      <c r="T2545" s="16"/>
    </row>
    <row r="2546" spans="8:20">
      <c r="H2546" s="14"/>
      <c r="K2546" s="14"/>
      <c r="M2546" s="14"/>
      <c r="N2546" s="14"/>
      <c r="O2546" s="14"/>
      <c r="P2546" s="14"/>
      <c r="S2546" s="16"/>
      <c r="T2546" s="16"/>
    </row>
    <row r="2547" spans="8:20">
      <c r="H2547" s="14"/>
      <c r="K2547" s="14"/>
      <c r="M2547" s="14"/>
      <c r="N2547" s="14"/>
      <c r="O2547" s="14"/>
      <c r="P2547" s="14"/>
      <c r="S2547" s="16"/>
      <c r="T2547" s="16"/>
    </row>
    <row r="2548" spans="8:20">
      <c r="H2548" s="14"/>
      <c r="K2548" s="14"/>
      <c r="M2548" s="14"/>
      <c r="N2548" s="14"/>
      <c r="O2548" s="14"/>
      <c r="P2548" s="14"/>
      <c r="S2548" s="16"/>
      <c r="T2548" s="16"/>
    </row>
    <row r="2549" spans="8:20">
      <c r="H2549" s="14"/>
      <c r="K2549" s="14"/>
      <c r="M2549" s="14"/>
      <c r="N2549" s="14"/>
      <c r="O2549" s="14"/>
      <c r="P2549" s="14"/>
      <c r="S2549" s="16"/>
      <c r="T2549" s="16"/>
    </row>
    <row r="2550" spans="8:20">
      <c r="H2550" s="14"/>
      <c r="K2550" s="14"/>
      <c r="M2550" s="14"/>
      <c r="N2550" s="14"/>
      <c r="O2550" s="14"/>
      <c r="P2550" s="14"/>
      <c r="S2550" s="16"/>
      <c r="T2550" s="16"/>
    </row>
    <row r="2551" spans="8:20">
      <c r="H2551" s="14"/>
      <c r="K2551" s="14"/>
      <c r="M2551" s="14"/>
      <c r="N2551" s="14"/>
      <c r="O2551" s="14"/>
      <c r="P2551" s="14"/>
      <c r="S2551" s="16"/>
      <c r="T2551" s="16"/>
    </row>
    <row r="2552" spans="8:20">
      <c r="H2552" s="14"/>
      <c r="K2552" s="14"/>
      <c r="M2552" s="14"/>
      <c r="N2552" s="14"/>
      <c r="O2552" s="14"/>
      <c r="P2552" s="14"/>
      <c r="S2552" s="16"/>
      <c r="T2552" s="16"/>
    </row>
    <row r="2553" spans="8:20">
      <c r="H2553" s="14"/>
      <c r="K2553" s="14"/>
      <c r="M2553" s="14"/>
      <c r="N2553" s="14"/>
      <c r="O2553" s="14"/>
      <c r="P2553" s="14"/>
      <c r="S2553" s="16"/>
      <c r="T2553" s="16"/>
    </row>
    <row r="2554" spans="8:20">
      <c r="H2554" s="14"/>
      <c r="K2554" s="14"/>
      <c r="M2554" s="14"/>
      <c r="N2554" s="14"/>
      <c r="O2554" s="14"/>
      <c r="P2554" s="14"/>
      <c r="S2554" s="16"/>
      <c r="T2554" s="16"/>
    </row>
    <row r="2555" spans="8:20">
      <c r="H2555" s="14"/>
      <c r="K2555" s="14"/>
      <c r="M2555" s="14"/>
      <c r="N2555" s="14"/>
      <c r="O2555" s="14"/>
      <c r="P2555" s="14"/>
      <c r="S2555" s="16"/>
      <c r="T2555" s="16"/>
    </row>
    <row r="2556" spans="8:20">
      <c r="H2556" s="14"/>
      <c r="K2556" s="14"/>
      <c r="M2556" s="14"/>
      <c r="N2556" s="14"/>
      <c r="O2556" s="14"/>
      <c r="P2556" s="14"/>
      <c r="S2556" s="16"/>
      <c r="T2556" s="16"/>
    </row>
    <row r="2557" spans="8:20">
      <c r="H2557" s="14"/>
      <c r="K2557" s="14"/>
      <c r="M2557" s="14"/>
      <c r="N2557" s="14"/>
      <c r="O2557" s="14"/>
      <c r="P2557" s="14"/>
      <c r="S2557" s="16"/>
      <c r="T2557" s="16"/>
    </row>
    <row r="2558" spans="8:20">
      <c r="H2558" s="14"/>
      <c r="K2558" s="14"/>
      <c r="M2558" s="14"/>
      <c r="N2558" s="14"/>
      <c r="O2558" s="14"/>
      <c r="P2558" s="14"/>
      <c r="S2558" s="16"/>
      <c r="T2558" s="16"/>
    </row>
    <row r="2559" spans="8:20">
      <c r="H2559" s="14"/>
      <c r="K2559" s="14"/>
      <c r="M2559" s="14"/>
      <c r="N2559" s="14"/>
      <c r="O2559" s="14"/>
      <c r="P2559" s="14"/>
      <c r="S2559" s="16"/>
      <c r="T2559" s="16"/>
    </row>
    <row r="2560" spans="8:20">
      <c r="H2560" s="14"/>
      <c r="K2560" s="14"/>
      <c r="M2560" s="14"/>
      <c r="N2560" s="14"/>
      <c r="O2560" s="14"/>
      <c r="P2560" s="14"/>
      <c r="S2560" s="16"/>
      <c r="T2560" s="16"/>
    </row>
    <row r="2561" spans="8:20">
      <c r="H2561" s="14"/>
      <c r="K2561" s="14"/>
      <c r="M2561" s="14"/>
      <c r="N2561" s="14"/>
      <c r="O2561" s="14"/>
      <c r="P2561" s="14"/>
      <c r="S2561" s="16"/>
      <c r="T2561" s="16"/>
    </row>
    <row r="2562" spans="8:20">
      <c r="H2562" s="14"/>
      <c r="K2562" s="14"/>
      <c r="M2562" s="14"/>
      <c r="N2562" s="14"/>
      <c r="O2562" s="14"/>
      <c r="P2562" s="14"/>
      <c r="S2562" s="16"/>
      <c r="T2562" s="16"/>
    </row>
    <row r="2563" spans="8:20">
      <c r="H2563" s="14"/>
      <c r="K2563" s="14"/>
      <c r="M2563" s="14"/>
      <c r="N2563" s="14"/>
      <c r="O2563" s="14"/>
      <c r="P2563" s="14"/>
      <c r="S2563" s="16"/>
      <c r="T2563" s="16"/>
    </row>
    <row r="2564" spans="8:20">
      <c r="H2564" s="14"/>
      <c r="K2564" s="14"/>
      <c r="M2564" s="14"/>
      <c r="N2564" s="14"/>
      <c r="O2564" s="14"/>
      <c r="P2564" s="14"/>
      <c r="S2564" s="16"/>
      <c r="T2564" s="16"/>
    </row>
    <row r="2565" spans="8:20">
      <c r="H2565" s="14"/>
      <c r="K2565" s="14"/>
      <c r="M2565" s="14"/>
      <c r="N2565" s="14"/>
      <c r="O2565" s="14"/>
      <c r="P2565" s="14"/>
      <c r="S2565" s="16"/>
      <c r="T2565" s="16"/>
    </row>
    <row r="2566" spans="8:20">
      <c r="H2566" s="14"/>
      <c r="K2566" s="14"/>
      <c r="M2566" s="14"/>
      <c r="N2566" s="14"/>
      <c r="O2566" s="14"/>
      <c r="P2566" s="14"/>
      <c r="S2566" s="16"/>
      <c r="T2566" s="16"/>
    </row>
    <row r="2567" spans="8:20">
      <c r="H2567" s="14"/>
      <c r="K2567" s="14"/>
      <c r="M2567" s="14"/>
      <c r="N2567" s="14"/>
      <c r="O2567" s="14"/>
      <c r="P2567" s="14"/>
      <c r="S2567" s="16"/>
      <c r="T2567" s="16"/>
    </row>
    <row r="2568" spans="8:20">
      <c r="H2568" s="14"/>
      <c r="K2568" s="14"/>
      <c r="M2568" s="14"/>
      <c r="N2568" s="14"/>
      <c r="O2568" s="14"/>
      <c r="P2568" s="14"/>
      <c r="S2568" s="16"/>
      <c r="T2568" s="16"/>
    </row>
    <row r="2569" spans="8:20">
      <c r="H2569" s="14"/>
      <c r="K2569" s="14"/>
      <c r="M2569" s="14"/>
      <c r="N2569" s="14"/>
      <c r="O2569" s="14"/>
      <c r="P2569" s="14"/>
      <c r="S2569" s="16"/>
      <c r="T2569" s="16"/>
    </row>
    <row r="2570" spans="8:20">
      <c r="H2570" s="14"/>
      <c r="K2570" s="14"/>
      <c r="M2570" s="14"/>
      <c r="N2570" s="14"/>
      <c r="O2570" s="14"/>
      <c r="P2570" s="14"/>
      <c r="S2570" s="16"/>
      <c r="T2570" s="16"/>
    </row>
    <row r="2571" spans="8:20">
      <c r="H2571" s="14"/>
      <c r="K2571" s="14"/>
      <c r="M2571" s="14"/>
      <c r="N2571" s="14"/>
      <c r="O2571" s="14"/>
      <c r="P2571" s="14"/>
      <c r="S2571" s="16"/>
      <c r="T2571" s="16"/>
    </row>
    <row r="2572" spans="8:20">
      <c r="H2572" s="14"/>
      <c r="K2572" s="14"/>
      <c r="M2572" s="14"/>
      <c r="N2572" s="14"/>
      <c r="O2572" s="14"/>
      <c r="P2572" s="14"/>
      <c r="S2572" s="16"/>
      <c r="T2572" s="16"/>
    </row>
    <row r="2573" spans="8:20">
      <c r="H2573" s="14"/>
      <c r="K2573" s="14"/>
      <c r="M2573" s="14"/>
      <c r="N2573" s="14"/>
      <c r="O2573" s="14"/>
      <c r="P2573" s="14"/>
      <c r="S2573" s="16"/>
      <c r="T2573" s="16"/>
    </row>
    <row r="2574" spans="8:20">
      <c r="H2574" s="14"/>
      <c r="K2574" s="14"/>
      <c r="M2574" s="14"/>
      <c r="N2574" s="14"/>
      <c r="O2574" s="14"/>
      <c r="P2574" s="14"/>
      <c r="S2574" s="16"/>
      <c r="T2574" s="16"/>
    </row>
    <row r="2575" spans="8:20">
      <c r="H2575" s="14"/>
      <c r="K2575" s="14"/>
      <c r="M2575" s="14"/>
      <c r="N2575" s="14"/>
      <c r="O2575" s="14"/>
      <c r="P2575" s="14"/>
      <c r="S2575" s="16"/>
      <c r="T2575" s="16"/>
    </row>
    <row r="2576" spans="8:20">
      <c r="H2576" s="14"/>
      <c r="K2576" s="14"/>
      <c r="M2576" s="14"/>
      <c r="N2576" s="14"/>
      <c r="O2576" s="14"/>
      <c r="P2576" s="14"/>
      <c r="S2576" s="16"/>
      <c r="T2576" s="16"/>
    </row>
    <row r="2577" spans="8:20">
      <c r="H2577" s="14"/>
      <c r="K2577" s="14"/>
      <c r="M2577" s="14"/>
      <c r="N2577" s="14"/>
      <c r="O2577" s="14"/>
      <c r="P2577" s="14"/>
      <c r="S2577" s="16"/>
      <c r="T2577" s="16"/>
    </row>
    <row r="2578" spans="8:20">
      <c r="H2578" s="14"/>
      <c r="K2578" s="14"/>
      <c r="M2578" s="14"/>
      <c r="N2578" s="14"/>
      <c r="O2578" s="14"/>
      <c r="P2578" s="14"/>
      <c r="S2578" s="16"/>
      <c r="T2578" s="16"/>
    </row>
    <row r="2579" spans="8:20">
      <c r="H2579" s="14"/>
      <c r="K2579" s="14"/>
      <c r="M2579" s="14"/>
      <c r="N2579" s="14"/>
      <c r="O2579" s="14"/>
      <c r="P2579" s="14"/>
      <c r="S2579" s="16"/>
      <c r="T2579" s="16"/>
    </row>
    <row r="2580" spans="8:20">
      <c r="H2580" s="14"/>
      <c r="K2580" s="14"/>
      <c r="M2580" s="14"/>
      <c r="N2580" s="14"/>
      <c r="O2580" s="14"/>
      <c r="P2580" s="14"/>
      <c r="S2580" s="16"/>
      <c r="T2580" s="16"/>
    </row>
    <row r="2581" spans="8:20">
      <c r="H2581" s="14"/>
      <c r="K2581" s="14"/>
      <c r="M2581" s="14"/>
      <c r="N2581" s="14"/>
      <c r="O2581" s="14"/>
      <c r="P2581" s="14"/>
      <c r="S2581" s="16"/>
      <c r="T2581" s="16"/>
    </row>
    <row r="2582" spans="8:20">
      <c r="H2582" s="14"/>
      <c r="K2582" s="14"/>
      <c r="M2582" s="14"/>
      <c r="N2582" s="14"/>
      <c r="O2582" s="14"/>
      <c r="P2582" s="14"/>
      <c r="S2582" s="16"/>
      <c r="T2582" s="16"/>
    </row>
    <row r="2583" spans="8:20">
      <c r="H2583" s="14"/>
      <c r="K2583" s="14"/>
      <c r="M2583" s="14"/>
      <c r="N2583" s="14"/>
      <c r="O2583" s="14"/>
      <c r="P2583" s="14"/>
      <c r="S2583" s="16"/>
      <c r="T2583" s="16"/>
    </row>
    <row r="2584" spans="8:20">
      <c r="H2584" s="14"/>
      <c r="K2584" s="14"/>
      <c r="M2584" s="14"/>
      <c r="N2584" s="14"/>
      <c r="O2584" s="14"/>
      <c r="P2584" s="14"/>
      <c r="S2584" s="16"/>
      <c r="T2584" s="16"/>
    </row>
    <row r="2585" spans="8:20">
      <c r="H2585" s="14"/>
      <c r="K2585" s="14"/>
      <c r="M2585" s="14"/>
      <c r="N2585" s="14"/>
      <c r="O2585" s="14"/>
      <c r="P2585" s="14"/>
      <c r="S2585" s="16"/>
      <c r="T2585" s="16"/>
    </row>
    <row r="2586" spans="8:20">
      <c r="H2586" s="14"/>
      <c r="K2586" s="14"/>
      <c r="M2586" s="14"/>
      <c r="N2586" s="14"/>
      <c r="O2586" s="14"/>
      <c r="P2586" s="14"/>
      <c r="S2586" s="16"/>
      <c r="T2586" s="16"/>
    </row>
    <row r="2587" spans="8:20">
      <c r="H2587" s="14"/>
      <c r="K2587" s="14"/>
      <c r="M2587" s="14"/>
      <c r="N2587" s="14"/>
      <c r="O2587" s="14"/>
      <c r="P2587" s="14"/>
      <c r="S2587" s="16"/>
      <c r="T2587" s="16"/>
    </row>
    <row r="2588" spans="8:20">
      <c r="H2588" s="14"/>
      <c r="K2588" s="14"/>
      <c r="M2588" s="14"/>
      <c r="N2588" s="14"/>
      <c r="O2588" s="14"/>
      <c r="P2588" s="14"/>
      <c r="S2588" s="16"/>
      <c r="T2588" s="16"/>
    </row>
    <row r="2589" spans="8:20">
      <c r="H2589" s="14"/>
      <c r="K2589" s="14"/>
      <c r="M2589" s="14"/>
      <c r="N2589" s="14"/>
      <c r="O2589" s="14"/>
      <c r="P2589" s="14"/>
      <c r="S2589" s="16"/>
      <c r="T2589" s="16"/>
    </row>
    <row r="2590" spans="8:20">
      <c r="H2590" s="14"/>
      <c r="K2590" s="14"/>
      <c r="M2590" s="14"/>
      <c r="N2590" s="14"/>
      <c r="O2590" s="14"/>
      <c r="P2590" s="14"/>
      <c r="S2590" s="16"/>
      <c r="T2590" s="16"/>
    </row>
    <row r="2591" spans="8:20">
      <c r="H2591" s="14"/>
      <c r="K2591" s="14"/>
      <c r="M2591" s="14"/>
      <c r="N2591" s="14"/>
      <c r="O2591" s="14"/>
      <c r="P2591" s="14"/>
      <c r="S2591" s="16"/>
      <c r="T2591" s="16"/>
    </row>
    <row r="2592" spans="8:20">
      <c r="H2592" s="14"/>
      <c r="K2592" s="14"/>
      <c r="M2592" s="14"/>
      <c r="N2592" s="14"/>
      <c r="O2592" s="14"/>
      <c r="P2592" s="14"/>
      <c r="S2592" s="16"/>
      <c r="T2592" s="16"/>
    </row>
    <row r="2593" spans="8:20">
      <c r="H2593" s="14"/>
      <c r="K2593" s="14"/>
      <c r="M2593" s="14"/>
      <c r="N2593" s="14"/>
      <c r="O2593" s="14"/>
      <c r="P2593" s="14"/>
      <c r="S2593" s="16"/>
      <c r="T2593" s="16"/>
    </row>
    <row r="2594" spans="8:20">
      <c r="H2594" s="14"/>
      <c r="K2594" s="14"/>
      <c r="M2594" s="14"/>
      <c r="N2594" s="14"/>
      <c r="O2594" s="14"/>
      <c r="P2594" s="14"/>
      <c r="S2594" s="16"/>
      <c r="T2594" s="16"/>
    </row>
    <row r="2595" spans="8:20">
      <c r="H2595" s="14"/>
      <c r="K2595" s="14"/>
      <c r="M2595" s="14"/>
      <c r="N2595" s="14"/>
      <c r="O2595" s="14"/>
      <c r="P2595" s="14"/>
      <c r="S2595" s="16"/>
      <c r="T2595" s="16"/>
    </row>
    <row r="2596" spans="8:20">
      <c r="H2596" s="14"/>
      <c r="K2596" s="14"/>
      <c r="M2596" s="14"/>
      <c r="N2596" s="14"/>
      <c r="O2596" s="14"/>
      <c r="P2596" s="14"/>
      <c r="S2596" s="16"/>
      <c r="T2596" s="16"/>
    </row>
    <row r="2597" spans="8:20">
      <c r="H2597" s="14"/>
      <c r="K2597" s="14"/>
      <c r="M2597" s="14"/>
      <c r="N2597" s="14"/>
      <c r="O2597" s="14"/>
      <c r="P2597" s="14"/>
      <c r="S2597" s="16"/>
      <c r="T2597" s="16"/>
    </row>
    <row r="2598" spans="8:20">
      <c r="H2598" s="14"/>
      <c r="K2598" s="14"/>
      <c r="M2598" s="14"/>
      <c r="N2598" s="14"/>
      <c r="O2598" s="14"/>
      <c r="P2598" s="14"/>
      <c r="S2598" s="16"/>
      <c r="T2598" s="16"/>
    </row>
    <row r="2599" spans="8:20">
      <c r="H2599" s="14"/>
      <c r="K2599" s="14"/>
      <c r="M2599" s="14"/>
      <c r="N2599" s="14"/>
      <c r="O2599" s="14"/>
      <c r="P2599" s="14"/>
      <c r="S2599" s="16"/>
      <c r="T2599" s="16"/>
    </row>
    <row r="2600" spans="8:20">
      <c r="H2600" s="14"/>
      <c r="K2600" s="14"/>
      <c r="M2600" s="14"/>
      <c r="N2600" s="14"/>
      <c r="O2600" s="14"/>
      <c r="P2600" s="14"/>
      <c r="S2600" s="16"/>
      <c r="T2600" s="16"/>
    </row>
    <row r="2601" spans="8:20">
      <c r="H2601" s="14"/>
      <c r="K2601" s="14"/>
      <c r="M2601" s="14"/>
      <c r="N2601" s="14"/>
      <c r="O2601" s="14"/>
      <c r="P2601" s="14"/>
      <c r="S2601" s="16"/>
      <c r="T2601" s="16"/>
    </row>
    <row r="2602" spans="8:20">
      <c r="H2602" s="14"/>
      <c r="K2602" s="14"/>
      <c r="M2602" s="14"/>
      <c r="N2602" s="14"/>
      <c r="O2602" s="14"/>
      <c r="P2602" s="14"/>
      <c r="S2602" s="16"/>
      <c r="T2602" s="16"/>
    </row>
    <row r="2603" spans="8:20">
      <c r="H2603" s="14"/>
      <c r="K2603" s="14"/>
      <c r="M2603" s="14"/>
      <c r="N2603" s="14"/>
      <c r="O2603" s="14"/>
      <c r="P2603" s="14"/>
      <c r="S2603" s="16"/>
      <c r="T2603" s="16"/>
    </row>
    <row r="2604" spans="8:20">
      <c r="H2604" s="14"/>
      <c r="K2604" s="14"/>
      <c r="M2604" s="14"/>
      <c r="N2604" s="14"/>
      <c r="O2604" s="14"/>
      <c r="P2604" s="14"/>
      <c r="S2604" s="16"/>
      <c r="T2604" s="16"/>
    </row>
    <row r="2605" spans="8:20">
      <c r="H2605" s="14"/>
      <c r="K2605" s="14"/>
      <c r="M2605" s="14"/>
      <c r="N2605" s="14"/>
      <c r="O2605" s="14"/>
      <c r="P2605" s="14"/>
      <c r="S2605" s="16"/>
      <c r="T2605" s="16"/>
    </row>
    <row r="2606" spans="8:20">
      <c r="H2606" s="14"/>
      <c r="K2606" s="14"/>
      <c r="M2606" s="14"/>
      <c r="N2606" s="14"/>
      <c r="O2606" s="14"/>
      <c r="P2606" s="14"/>
      <c r="S2606" s="16"/>
      <c r="T2606" s="16"/>
    </row>
    <row r="2607" spans="8:20">
      <c r="H2607" s="14"/>
      <c r="K2607" s="14"/>
      <c r="M2607" s="14"/>
      <c r="N2607" s="14"/>
      <c r="O2607" s="14"/>
      <c r="P2607" s="14"/>
      <c r="S2607" s="16"/>
      <c r="T2607" s="16"/>
    </row>
    <row r="2608" spans="8:20">
      <c r="H2608" s="14"/>
      <c r="K2608" s="14"/>
      <c r="M2608" s="14"/>
      <c r="N2608" s="14"/>
      <c r="O2608" s="14"/>
      <c r="P2608" s="14"/>
      <c r="S2608" s="16"/>
      <c r="T2608" s="16"/>
    </row>
    <row r="2609" spans="8:20">
      <c r="H2609" s="14"/>
      <c r="K2609" s="14"/>
      <c r="M2609" s="14"/>
      <c r="N2609" s="14"/>
      <c r="O2609" s="14"/>
      <c r="P2609" s="14"/>
      <c r="S2609" s="16"/>
      <c r="T2609" s="16"/>
    </row>
    <row r="2610" spans="8:20">
      <c r="H2610" s="14"/>
      <c r="K2610" s="14"/>
      <c r="M2610" s="14"/>
      <c r="N2610" s="14"/>
      <c r="O2610" s="14"/>
      <c r="P2610" s="14"/>
      <c r="S2610" s="16"/>
      <c r="T2610" s="16"/>
    </row>
    <row r="2611" spans="8:20">
      <c r="H2611" s="14"/>
      <c r="K2611" s="14"/>
      <c r="M2611" s="14"/>
      <c r="N2611" s="14"/>
      <c r="O2611" s="14"/>
      <c r="P2611" s="14"/>
      <c r="S2611" s="16"/>
      <c r="T2611" s="16"/>
    </row>
    <row r="2612" spans="8:20">
      <c r="H2612" s="14"/>
      <c r="K2612" s="14"/>
      <c r="M2612" s="14"/>
      <c r="N2612" s="14"/>
      <c r="O2612" s="14"/>
      <c r="P2612" s="14"/>
      <c r="S2612" s="16"/>
      <c r="T2612" s="16"/>
    </row>
    <row r="2613" spans="8:20">
      <c r="H2613" s="14"/>
      <c r="K2613" s="14"/>
      <c r="M2613" s="14"/>
      <c r="N2613" s="14"/>
      <c r="O2613" s="14"/>
      <c r="P2613" s="14"/>
      <c r="S2613" s="16"/>
      <c r="T2613" s="16"/>
    </row>
    <row r="2614" spans="8:20">
      <c r="H2614" s="14"/>
      <c r="K2614" s="14"/>
      <c r="M2614" s="14"/>
      <c r="N2614" s="14"/>
      <c r="O2614" s="14"/>
      <c r="P2614" s="14"/>
      <c r="S2614" s="16"/>
      <c r="T2614" s="16"/>
    </row>
    <row r="2615" spans="8:20">
      <c r="H2615" s="14"/>
      <c r="K2615" s="14"/>
      <c r="M2615" s="14"/>
      <c r="N2615" s="14"/>
      <c r="O2615" s="14"/>
      <c r="P2615" s="14"/>
      <c r="S2615" s="16"/>
      <c r="T2615" s="16"/>
    </row>
    <row r="2616" spans="8:20">
      <c r="H2616" s="14"/>
      <c r="K2616" s="14"/>
      <c r="M2616" s="14"/>
      <c r="N2616" s="14"/>
      <c r="O2616" s="14"/>
      <c r="P2616" s="14"/>
      <c r="S2616" s="16"/>
      <c r="T2616" s="16"/>
    </row>
    <row r="2617" spans="8:20">
      <c r="H2617" s="14"/>
      <c r="K2617" s="14"/>
      <c r="M2617" s="14"/>
      <c r="N2617" s="14"/>
      <c r="O2617" s="14"/>
      <c r="P2617" s="14"/>
      <c r="S2617" s="16"/>
      <c r="T2617" s="16"/>
    </row>
    <row r="2618" spans="8:20">
      <c r="H2618" s="14"/>
      <c r="K2618" s="14"/>
      <c r="M2618" s="14"/>
      <c r="N2618" s="14"/>
      <c r="O2618" s="14"/>
      <c r="P2618" s="14"/>
      <c r="S2618" s="16"/>
      <c r="T2618" s="16"/>
    </row>
    <row r="2619" spans="8:20">
      <c r="H2619" s="14"/>
      <c r="K2619" s="14"/>
      <c r="M2619" s="14"/>
      <c r="N2619" s="14"/>
      <c r="O2619" s="14"/>
      <c r="P2619" s="14"/>
      <c r="S2619" s="16"/>
      <c r="T2619" s="16"/>
    </row>
    <row r="2620" spans="8:20">
      <c r="H2620" s="14"/>
      <c r="K2620" s="14"/>
      <c r="M2620" s="14"/>
      <c r="N2620" s="14"/>
      <c r="O2620" s="14"/>
      <c r="P2620" s="14"/>
      <c r="S2620" s="16"/>
      <c r="T2620" s="16"/>
    </row>
    <row r="2621" spans="8:20">
      <c r="H2621" s="14"/>
      <c r="K2621" s="14"/>
      <c r="M2621" s="14"/>
      <c r="N2621" s="14"/>
      <c r="O2621" s="14"/>
      <c r="P2621" s="14"/>
      <c r="S2621" s="16"/>
      <c r="T2621" s="16"/>
    </row>
    <row r="2622" spans="8:20">
      <c r="H2622" s="14"/>
      <c r="K2622" s="14"/>
      <c r="M2622" s="14"/>
      <c r="N2622" s="14"/>
      <c r="O2622" s="14"/>
      <c r="P2622" s="14"/>
      <c r="S2622" s="16"/>
      <c r="T2622" s="16"/>
    </row>
    <row r="2623" spans="8:20">
      <c r="H2623" s="14"/>
      <c r="K2623" s="14"/>
      <c r="M2623" s="14"/>
      <c r="N2623" s="14"/>
      <c r="O2623" s="14"/>
      <c r="P2623" s="14"/>
      <c r="S2623" s="16"/>
      <c r="T2623" s="16"/>
    </row>
    <row r="2624" spans="8:20">
      <c r="H2624" s="14"/>
      <c r="K2624" s="14"/>
      <c r="M2624" s="14"/>
      <c r="N2624" s="14"/>
      <c r="O2624" s="14"/>
      <c r="P2624" s="14"/>
      <c r="S2624" s="16"/>
      <c r="T2624" s="16"/>
    </row>
    <row r="2625" spans="8:20">
      <c r="H2625" s="14"/>
      <c r="K2625" s="14"/>
      <c r="M2625" s="14"/>
      <c r="N2625" s="14"/>
      <c r="O2625" s="14"/>
      <c r="P2625" s="14"/>
      <c r="S2625" s="16"/>
      <c r="T2625" s="16"/>
    </row>
    <row r="2626" spans="8:20">
      <c r="H2626" s="14"/>
      <c r="K2626" s="14"/>
      <c r="M2626" s="14"/>
      <c r="N2626" s="14"/>
      <c r="O2626" s="14"/>
      <c r="P2626" s="14"/>
      <c r="S2626" s="16"/>
      <c r="T2626" s="16"/>
    </row>
    <row r="2627" spans="8:20">
      <c r="H2627" s="14"/>
      <c r="K2627" s="14"/>
      <c r="M2627" s="14"/>
      <c r="N2627" s="14"/>
      <c r="O2627" s="14"/>
      <c r="P2627" s="14"/>
      <c r="S2627" s="16"/>
      <c r="T2627" s="16"/>
    </row>
    <row r="2628" spans="8:20">
      <c r="H2628" s="14"/>
      <c r="K2628" s="14"/>
      <c r="M2628" s="14"/>
      <c r="N2628" s="14"/>
      <c r="O2628" s="14"/>
      <c r="P2628" s="14"/>
      <c r="S2628" s="16"/>
      <c r="T2628" s="16"/>
    </row>
    <row r="2629" spans="8:20">
      <c r="H2629" s="14"/>
      <c r="K2629" s="14"/>
      <c r="M2629" s="14"/>
      <c r="N2629" s="14"/>
      <c r="O2629" s="14"/>
      <c r="P2629" s="14"/>
      <c r="S2629" s="16"/>
      <c r="T2629" s="16"/>
    </row>
    <row r="2630" spans="8:20">
      <c r="H2630" s="14"/>
      <c r="K2630" s="14"/>
      <c r="M2630" s="14"/>
      <c r="N2630" s="14"/>
      <c r="O2630" s="14"/>
      <c r="P2630" s="14"/>
      <c r="S2630" s="16"/>
      <c r="T2630" s="16"/>
    </row>
    <row r="2631" spans="8:20">
      <c r="H2631" s="14"/>
      <c r="K2631" s="14"/>
      <c r="M2631" s="14"/>
      <c r="N2631" s="14"/>
      <c r="O2631" s="14"/>
      <c r="P2631" s="14"/>
      <c r="S2631" s="16"/>
      <c r="T2631" s="16"/>
    </row>
    <row r="2632" spans="8:20">
      <c r="H2632" s="14"/>
      <c r="K2632" s="14"/>
      <c r="M2632" s="14"/>
      <c r="N2632" s="14"/>
      <c r="O2632" s="14"/>
      <c r="P2632" s="14"/>
      <c r="S2632" s="16"/>
      <c r="T2632" s="16"/>
    </row>
    <row r="2633" spans="8:20">
      <c r="H2633" s="14"/>
      <c r="K2633" s="14"/>
      <c r="M2633" s="14"/>
      <c r="N2633" s="14"/>
      <c r="O2633" s="14"/>
      <c r="P2633" s="14"/>
      <c r="S2633" s="16"/>
      <c r="T2633" s="16"/>
    </row>
    <row r="2634" spans="8:20">
      <c r="H2634" s="14"/>
      <c r="K2634" s="14"/>
      <c r="M2634" s="14"/>
      <c r="N2634" s="14"/>
      <c r="O2634" s="14"/>
      <c r="P2634" s="14"/>
      <c r="S2634" s="16"/>
      <c r="T2634" s="16"/>
    </row>
    <row r="2635" spans="8:20">
      <c r="H2635" s="14"/>
      <c r="K2635" s="14"/>
      <c r="M2635" s="14"/>
      <c r="N2635" s="14"/>
      <c r="O2635" s="14"/>
      <c r="P2635" s="14"/>
      <c r="S2635" s="16"/>
      <c r="T2635" s="16"/>
    </row>
    <row r="2636" spans="8:20">
      <c r="H2636" s="14"/>
      <c r="K2636" s="14"/>
      <c r="M2636" s="14"/>
      <c r="N2636" s="14"/>
      <c r="O2636" s="14"/>
      <c r="P2636" s="14"/>
      <c r="S2636" s="16"/>
      <c r="T2636" s="16"/>
    </row>
    <row r="2637" spans="8:20">
      <c r="H2637" s="14"/>
      <c r="K2637" s="14"/>
      <c r="M2637" s="14"/>
      <c r="N2637" s="14"/>
      <c r="O2637" s="14"/>
      <c r="P2637" s="14"/>
      <c r="S2637" s="16"/>
      <c r="T2637" s="16"/>
    </row>
    <row r="2638" spans="8:20">
      <c r="H2638" s="14"/>
      <c r="K2638" s="14"/>
      <c r="M2638" s="14"/>
      <c r="N2638" s="14"/>
      <c r="O2638" s="14"/>
      <c r="P2638" s="14"/>
      <c r="S2638" s="16"/>
      <c r="T2638" s="16"/>
    </row>
    <row r="2639" spans="8:20">
      <c r="H2639" s="14"/>
      <c r="K2639" s="14"/>
      <c r="M2639" s="14"/>
      <c r="N2639" s="14"/>
      <c r="O2639" s="14"/>
      <c r="P2639" s="14"/>
      <c r="S2639" s="16"/>
      <c r="T2639" s="16"/>
    </row>
    <row r="2640" spans="8:20">
      <c r="H2640" s="14"/>
      <c r="K2640" s="14"/>
      <c r="M2640" s="14"/>
      <c r="N2640" s="14"/>
      <c r="O2640" s="14"/>
      <c r="P2640" s="14"/>
      <c r="S2640" s="16"/>
      <c r="T2640" s="16"/>
    </row>
    <row r="2641" spans="8:20">
      <c r="H2641" s="14"/>
      <c r="K2641" s="14"/>
      <c r="M2641" s="14"/>
      <c r="N2641" s="14"/>
      <c r="O2641" s="14"/>
      <c r="P2641" s="14"/>
      <c r="S2641" s="16"/>
      <c r="T2641" s="16"/>
    </row>
    <row r="2642" spans="8:20">
      <c r="H2642" s="14"/>
      <c r="K2642" s="14"/>
      <c r="M2642" s="14"/>
      <c r="N2642" s="14"/>
      <c r="O2642" s="14"/>
      <c r="P2642" s="14"/>
      <c r="S2642" s="16"/>
      <c r="T2642" s="16"/>
    </row>
    <row r="2643" spans="8:20">
      <c r="H2643" s="14"/>
      <c r="K2643" s="14"/>
      <c r="M2643" s="14"/>
      <c r="N2643" s="14"/>
      <c r="O2643" s="14"/>
      <c r="P2643" s="14"/>
      <c r="S2643" s="16"/>
      <c r="T2643" s="16"/>
    </row>
    <row r="2644" spans="8:20">
      <c r="H2644" s="14"/>
      <c r="K2644" s="14"/>
      <c r="M2644" s="14"/>
      <c r="N2644" s="14"/>
      <c r="O2644" s="14"/>
      <c r="P2644" s="14"/>
      <c r="S2644" s="16"/>
      <c r="T2644" s="16"/>
    </row>
    <row r="2645" spans="8:20">
      <c r="H2645" s="14"/>
      <c r="K2645" s="14"/>
      <c r="M2645" s="14"/>
      <c r="N2645" s="14"/>
      <c r="O2645" s="14"/>
      <c r="P2645" s="14"/>
      <c r="S2645" s="16"/>
      <c r="T2645" s="16"/>
    </row>
    <row r="2646" spans="8:20">
      <c r="H2646" s="14"/>
      <c r="K2646" s="14"/>
      <c r="M2646" s="14"/>
      <c r="N2646" s="14"/>
      <c r="O2646" s="14"/>
      <c r="P2646" s="14"/>
      <c r="S2646" s="16"/>
      <c r="T2646" s="16"/>
    </row>
    <row r="2647" spans="8:20">
      <c r="H2647" s="14"/>
      <c r="K2647" s="14"/>
      <c r="M2647" s="14"/>
      <c r="N2647" s="14"/>
      <c r="O2647" s="14"/>
      <c r="P2647" s="14"/>
      <c r="S2647" s="16"/>
      <c r="T2647" s="16"/>
    </row>
    <row r="2648" spans="8:20">
      <c r="H2648" s="14"/>
      <c r="K2648" s="14"/>
      <c r="M2648" s="14"/>
      <c r="N2648" s="14"/>
      <c r="O2648" s="14"/>
      <c r="P2648" s="14"/>
      <c r="S2648" s="16"/>
      <c r="T2648" s="16"/>
    </row>
    <row r="2649" spans="8:20">
      <c r="H2649" s="14"/>
      <c r="K2649" s="14"/>
      <c r="M2649" s="14"/>
      <c r="N2649" s="14"/>
      <c r="O2649" s="14"/>
      <c r="P2649" s="14"/>
      <c r="S2649" s="16"/>
      <c r="T2649" s="16"/>
    </row>
    <row r="2650" spans="8:20">
      <c r="H2650" s="14"/>
      <c r="K2650" s="14"/>
      <c r="M2650" s="14"/>
      <c r="N2650" s="14"/>
      <c r="O2650" s="14"/>
      <c r="P2650" s="14"/>
      <c r="S2650" s="16"/>
      <c r="T2650" s="16"/>
    </row>
    <row r="2651" spans="8:20">
      <c r="H2651" s="14"/>
      <c r="K2651" s="14"/>
      <c r="M2651" s="14"/>
      <c r="N2651" s="14"/>
      <c r="O2651" s="14"/>
      <c r="P2651" s="14"/>
      <c r="S2651" s="16"/>
      <c r="T2651" s="16"/>
    </row>
    <row r="2652" spans="8:20">
      <c r="H2652" s="14"/>
      <c r="K2652" s="14"/>
      <c r="M2652" s="14"/>
      <c r="N2652" s="14"/>
      <c r="O2652" s="14"/>
      <c r="P2652" s="14"/>
      <c r="S2652" s="16"/>
      <c r="T2652" s="16"/>
    </row>
    <row r="2653" spans="8:20">
      <c r="H2653" s="14"/>
      <c r="K2653" s="14"/>
      <c r="M2653" s="14"/>
      <c r="N2653" s="14"/>
      <c r="O2653" s="14"/>
      <c r="P2653" s="14"/>
      <c r="S2653" s="16"/>
      <c r="T2653" s="16"/>
    </row>
    <row r="2654" spans="8:20">
      <c r="H2654" s="14"/>
      <c r="K2654" s="14"/>
      <c r="M2654" s="14"/>
      <c r="N2654" s="14"/>
      <c r="O2654" s="14"/>
      <c r="P2654" s="14"/>
      <c r="S2654" s="16"/>
      <c r="T2654" s="16"/>
    </row>
    <row r="2655" spans="8:20">
      <c r="H2655" s="14"/>
      <c r="K2655" s="14"/>
      <c r="M2655" s="14"/>
      <c r="N2655" s="14"/>
      <c r="O2655" s="14"/>
      <c r="P2655" s="14"/>
      <c r="S2655" s="16"/>
      <c r="T2655" s="16"/>
    </row>
    <row r="2656" spans="8:20">
      <c r="H2656" s="14"/>
      <c r="K2656" s="14"/>
      <c r="M2656" s="14"/>
      <c r="N2656" s="14"/>
      <c r="O2656" s="14"/>
      <c r="P2656" s="14"/>
      <c r="S2656" s="16"/>
      <c r="T2656" s="16"/>
    </row>
    <row r="2657" spans="8:20">
      <c r="H2657" s="14"/>
      <c r="K2657" s="14"/>
      <c r="M2657" s="14"/>
      <c r="N2657" s="14"/>
      <c r="O2657" s="14"/>
      <c r="P2657" s="14"/>
      <c r="S2657" s="16"/>
      <c r="T2657" s="16"/>
    </row>
    <row r="2658" spans="8:20">
      <c r="H2658" s="14"/>
      <c r="K2658" s="14"/>
      <c r="M2658" s="14"/>
      <c r="N2658" s="14"/>
      <c r="O2658" s="14"/>
      <c r="P2658" s="14"/>
      <c r="S2658" s="16"/>
      <c r="T2658" s="16"/>
    </row>
    <row r="2659" spans="8:20">
      <c r="H2659" s="14"/>
      <c r="K2659" s="14"/>
      <c r="M2659" s="14"/>
      <c r="N2659" s="14"/>
      <c r="O2659" s="14"/>
      <c r="P2659" s="14"/>
      <c r="S2659" s="16"/>
      <c r="T2659" s="16"/>
    </row>
    <row r="2660" spans="8:20">
      <c r="H2660" s="14"/>
      <c r="K2660" s="14"/>
      <c r="M2660" s="14"/>
      <c r="N2660" s="14"/>
      <c r="O2660" s="14"/>
      <c r="P2660" s="14"/>
      <c r="S2660" s="16"/>
      <c r="T2660" s="16"/>
    </row>
    <row r="2661" spans="8:20">
      <c r="H2661" s="14"/>
      <c r="K2661" s="14"/>
      <c r="M2661" s="14"/>
      <c r="N2661" s="14"/>
      <c r="O2661" s="14"/>
      <c r="P2661" s="14"/>
      <c r="S2661" s="16"/>
      <c r="T2661" s="16"/>
    </row>
    <row r="2662" spans="8:20">
      <c r="H2662" s="14"/>
      <c r="K2662" s="14"/>
      <c r="M2662" s="14"/>
      <c r="N2662" s="14"/>
      <c r="O2662" s="14"/>
      <c r="P2662" s="14"/>
      <c r="S2662" s="16"/>
      <c r="T2662" s="16"/>
    </row>
    <row r="2663" spans="8:20">
      <c r="H2663" s="14"/>
      <c r="K2663" s="14"/>
      <c r="M2663" s="14"/>
      <c r="N2663" s="14"/>
      <c r="O2663" s="14"/>
      <c r="P2663" s="14"/>
      <c r="S2663" s="16"/>
      <c r="T2663" s="16"/>
    </row>
    <row r="2664" spans="8:20">
      <c r="H2664" s="14"/>
      <c r="K2664" s="14"/>
      <c r="M2664" s="14"/>
      <c r="N2664" s="14"/>
      <c r="O2664" s="14"/>
      <c r="P2664" s="14"/>
      <c r="S2664" s="16"/>
      <c r="T2664" s="16"/>
    </row>
    <row r="2665" spans="8:20">
      <c r="H2665" s="14"/>
      <c r="K2665" s="14"/>
      <c r="M2665" s="14"/>
      <c r="N2665" s="14"/>
      <c r="O2665" s="14"/>
      <c r="P2665" s="14"/>
      <c r="S2665" s="16"/>
      <c r="T2665" s="16"/>
    </row>
    <row r="2666" spans="8:20">
      <c r="H2666" s="14"/>
      <c r="K2666" s="14"/>
      <c r="M2666" s="14"/>
      <c r="N2666" s="14"/>
      <c r="O2666" s="14"/>
      <c r="P2666" s="14"/>
      <c r="S2666" s="16"/>
      <c r="T2666" s="16"/>
    </row>
    <row r="2667" spans="8:20">
      <c r="H2667" s="14"/>
      <c r="K2667" s="14"/>
      <c r="M2667" s="14"/>
      <c r="N2667" s="14"/>
      <c r="O2667" s="14"/>
      <c r="P2667" s="14"/>
      <c r="S2667" s="16"/>
      <c r="T2667" s="16"/>
    </row>
    <row r="2668" spans="8:20">
      <c r="H2668" s="14"/>
      <c r="K2668" s="14"/>
      <c r="M2668" s="14"/>
      <c r="N2668" s="14"/>
      <c r="O2668" s="14"/>
      <c r="P2668" s="14"/>
      <c r="S2668" s="16"/>
      <c r="T2668" s="16"/>
    </row>
    <row r="2669" spans="8:20">
      <c r="H2669" s="14"/>
      <c r="K2669" s="14"/>
      <c r="M2669" s="14"/>
      <c r="N2669" s="14"/>
      <c r="O2669" s="14"/>
      <c r="P2669" s="14"/>
      <c r="S2669" s="16"/>
      <c r="T2669" s="16"/>
    </row>
    <row r="2670" spans="8:20">
      <c r="H2670" s="14"/>
      <c r="K2670" s="14"/>
      <c r="M2670" s="14"/>
      <c r="N2670" s="14"/>
      <c r="O2670" s="14"/>
      <c r="P2670" s="14"/>
      <c r="S2670" s="16"/>
      <c r="T2670" s="16"/>
    </row>
    <row r="2671" spans="8:20">
      <c r="H2671" s="14"/>
      <c r="K2671" s="14"/>
      <c r="M2671" s="14"/>
      <c r="N2671" s="14"/>
      <c r="O2671" s="14"/>
      <c r="P2671" s="14"/>
      <c r="S2671" s="16"/>
      <c r="T2671" s="16"/>
    </row>
    <row r="2672" spans="8:20">
      <c r="H2672" s="14"/>
      <c r="K2672" s="14"/>
      <c r="M2672" s="14"/>
      <c r="N2672" s="14"/>
      <c r="O2672" s="14"/>
      <c r="P2672" s="14"/>
      <c r="S2672" s="16"/>
      <c r="T2672" s="16"/>
    </row>
    <row r="2673" spans="8:20">
      <c r="H2673" s="14"/>
      <c r="K2673" s="14"/>
      <c r="M2673" s="14"/>
      <c r="N2673" s="14"/>
      <c r="O2673" s="14"/>
      <c r="P2673" s="14"/>
      <c r="S2673" s="16"/>
      <c r="T2673" s="16"/>
    </row>
    <row r="2674" spans="8:20">
      <c r="H2674" s="14"/>
      <c r="K2674" s="14"/>
      <c r="M2674" s="14"/>
      <c r="N2674" s="14"/>
      <c r="O2674" s="14"/>
      <c r="P2674" s="14"/>
      <c r="S2674" s="16"/>
      <c r="T2674" s="16"/>
    </row>
    <row r="2675" spans="8:20">
      <c r="H2675" s="14"/>
      <c r="K2675" s="14"/>
      <c r="M2675" s="14"/>
      <c r="N2675" s="14"/>
      <c r="O2675" s="14"/>
      <c r="P2675" s="14"/>
      <c r="S2675" s="16"/>
      <c r="T2675" s="16"/>
    </row>
    <row r="2676" spans="8:20">
      <c r="H2676" s="14"/>
      <c r="K2676" s="14"/>
      <c r="M2676" s="14"/>
      <c r="N2676" s="14"/>
      <c r="O2676" s="14"/>
      <c r="P2676" s="14"/>
      <c r="S2676" s="16"/>
      <c r="T2676" s="16"/>
    </row>
    <row r="2677" spans="8:20">
      <c r="H2677" s="14"/>
      <c r="K2677" s="14"/>
      <c r="M2677" s="14"/>
      <c r="N2677" s="14"/>
      <c r="O2677" s="14"/>
      <c r="P2677" s="14"/>
      <c r="S2677" s="16"/>
      <c r="T2677" s="16"/>
    </row>
    <row r="2678" spans="8:20">
      <c r="H2678" s="14"/>
      <c r="K2678" s="14"/>
      <c r="M2678" s="14"/>
      <c r="N2678" s="14"/>
      <c r="O2678" s="14"/>
      <c r="P2678" s="14"/>
      <c r="S2678" s="16"/>
      <c r="T2678" s="16"/>
    </row>
    <row r="2679" spans="8:20">
      <c r="H2679" s="14"/>
      <c r="K2679" s="14"/>
      <c r="M2679" s="14"/>
      <c r="N2679" s="14"/>
      <c r="O2679" s="14"/>
      <c r="P2679" s="14"/>
      <c r="S2679" s="16"/>
      <c r="T2679" s="16"/>
    </row>
    <row r="2680" spans="8:20">
      <c r="H2680" s="14"/>
      <c r="K2680" s="14"/>
      <c r="M2680" s="14"/>
      <c r="N2680" s="14"/>
      <c r="O2680" s="14"/>
      <c r="P2680" s="14"/>
      <c r="S2680" s="16"/>
      <c r="T2680" s="16"/>
    </row>
    <row r="2681" spans="8:20">
      <c r="H2681" s="14"/>
      <c r="K2681" s="14"/>
      <c r="M2681" s="14"/>
      <c r="N2681" s="14"/>
      <c r="O2681" s="14"/>
      <c r="P2681" s="14"/>
      <c r="S2681" s="16"/>
      <c r="T2681" s="16"/>
    </row>
    <row r="2682" spans="8:20">
      <c r="H2682" s="14"/>
      <c r="K2682" s="14"/>
      <c r="M2682" s="14"/>
      <c r="N2682" s="14"/>
      <c r="O2682" s="14"/>
      <c r="P2682" s="14"/>
      <c r="S2682" s="16"/>
      <c r="T2682" s="16"/>
    </row>
    <row r="2683" spans="8:20">
      <c r="H2683" s="14"/>
      <c r="K2683" s="14"/>
      <c r="M2683" s="14"/>
      <c r="N2683" s="14"/>
      <c r="O2683" s="14"/>
      <c r="P2683" s="14"/>
      <c r="S2683" s="16"/>
      <c r="T2683" s="16"/>
    </row>
    <row r="2684" spans="8:20">
      <c r="H2684" s="14"/>
      <c r="K2684" s="14"/>
      <c r="M2684" s="14"/>
      <c r="N2684" s="14"/>
      <c r="O2684" s="14"/>
      <c r="P2684" s="14"/>
      <c r="S2684" s="16"/>
      <c r="T2684" s="16"/>
    </row>
    <row r="2685" spans="8:20">
      <c r="H2685" s="14"/>
      <c r="K2685" s="14"/>
      <c r="M2685" s="14"/>
      <c r="N2685" s="14"/>
      <c r="O2685" s="14"/>
      <c r="P2685" s="14"/>
      <c r="S2685" s="16"/>
      <c r="T2685" s="16"/>
    </row>
    <row r="2686" spans="8:20">
      <c r="H2686" s="14"/>
      <c r="K2686" s="14"/>
      <c r="M2686" s="14"/>
      <c r="N2686" s="14"/>
      <c r="O2686" s="14"/>
      <c r="P2686" s="14"/>
      <c r="S2686" s="16"/>
      <c r="T2686" s="16"/>
    </row>
    <row r="2687" spans="8:20">
      <c r="H2687" s="14"/>
      <c r="K2687" s="14"/>
      <c r="M2687" s="14"/>
      <c r="N2687" s="14"/>
      <c r="O2687" s="14"/>
      <c r="P2687" s="14"/>
      <c r="S2687" s="16"/>
      <c r="T2687" s="16"/>
    </row>
    <row r="2688" spans="8:20">
      <c r="H2688" s="14"/>
      <c r="K2688" s="14"/>
      <c r="M2688" s="14"/>
      <c r="N2688" s="14"/>
      <c r="O2688" s="14"/>
      <c r="P2688" s="14"/>
      <c r="S2688" s="16"/>
      <c r="T2688" s="16"/>
    </row>
    <row r="2689" spans="8:20">
      <c r="H2689" s="14"/>
      <c r="K2689" s="14"/>
      <c r="M2689" s="14"/>
      <c r="N2689" s="14"/>
      <c r="O2689" s="14"/>
      <c r="P2689" s="14"/>
      <c r="S2689" s="16"/>
      <c r="T2689" s="16"/>
    </row>
    <row r="2690" spans="8:20">
      <c r="H2690" s="14"/>
      <c r="K2690" s="14"/>
      <c r="M2690" s="14"/>
      <c r="N2690" s="14"/>
      <c r="O2690" s="14"/>
      <c r="P2690" s="14"/>
      <c r="S2690" s="16"/>
      <c r="T2690" s="16"/>
    </row>
    <row r="2691" spans="8:20">
      <c r="H2691" s="14"/>
      <c r="K2691" s="14"/>
      <c r="M2691" s="14"/>
      <c r="N2691" s="14"/>
      <c r="O2691" s="14"/>
      <c r="P2691" s="14"/>
      <c r="S2691" s="16"/>
      <c r="T2691" s="16"/>
    </row>
    <row r="2692" spans="8:20">
      <c r="H2692" s="14"/>
      <c r="K2692" s="14"/>
      <c r="M2692" s="14"/>
      <c r="N2692" s="14"/>
      <c r="O2692" s="14"/>
      <c r="P2692" s="14"/>
      <c r="S2692" s="16"/>
      <c r="T2692" s="16"/>
    </row>
    <row r="2693" spans="8:20">
      <c r="H2693" s="14"/>
      <c r="K2693" s="14"/>
      <c r="M2693" s="14"/>
      <c r="N2693" s="14"/>
      <c r="O2693" s="14"/>
      <c r="P2693" s="14"/>
      <c r="S2693" s="16"/>
      <c r="T2693" s="16"/>
    </row>
    <row r="2694" spans="8:20">
      <c r="H2694" s="14"/>
      <c r="K2694" s="14"/>
      <c r="M2694" s="14"/>
      <c r="N2694" s="14"/>
      <c r="O2694" s="14"/>
      <c r="P2694" s="14"/>
      <c r="S2694" s="16"/>
      <c r="T2694" s="16"/>
    </row>
    <row r="2695" spans="8:20">
      <c r="H2695" s="14"/>
      <c r="K2695" s="14"/>
      <c r="M2695" s="14"/>
      <c r="N2695" s="14"/>
      <c r="O2695" s="14"/>
      <c r="P2695" s="14"/>
      <c r="S2695" s="16"/>
      <c r="T2695" s="16"/>
    </row>
    <row r="2696" spans="8:20">
      <c r="H2696" s="14"/>
      <c r="K2696" s="14"/>
      <c r="M2696" s="14"/>
      <c r="N2696" s="14"/>
      <c r="O2696" s="14"/>
      <c r="P2696" s="14"/>
      <c r="S2696" s="16"/>
      <c r="T2696" s="16"/>
    </row>
    <row r="2697" spans="8:20">
      <c r="H2697" s="14"/>
      <c r="K2697" s="14"/>
      <c r="M2697" s="14"/>
      <c r="N2697" s="14"/>
      <c r="O2697" s="14"/>
      <c r="P2697" s="14"/>
      <c r="S2697" s="16"/>
      <c r="T2697" s="16"/>
    </row>
    <row r="2698" spans="8:20">
      <c r="H2698" s="14"/>
      <c r="K2698" s="14"/>
      <c r="M2698" s="14"/>
      <c r="N2698" s="14"/>
      <c r="O2698" s="14"/>
      <c r="P2698" s="14"/>
      <c r="S2698" s="16"/>
      <c r="T2698" s="16"/>
    </row>
    <row r="2699" spans="8:20">
      <c r="H2699" s="14"/>
      <c r="K2699" s="14"/>
      <c r="M2699" s="14"/>
      <c r="N2699" s="14"/>
      <c r="O2699" s="14"/>
      <c r="P2699" s="14"/>
      <c r="S2699" s="16"/>
      <c r="T2699" s="16"/>
    </row>
    <row r="2700" spans="8:20">
      <c r="H2700" s="14"/>
      <c r="K2700" s="14"/>
      <c r="M2700" s="14"/>
      <c r="N2700" s="14"/>
      <c r="O2700" s="14"/>
      <c r="P2700" s="14"/>
      <c r="S2700" s="16"/>
      <c r="T2700" s="16"/>
    </row>
    <row r="2701" spans="8:20">
      <c r="H2701" s="14"/>
      <c r="K2701" s="14"/>
      <c r="M2701" s="14"/>
      <c r="N2701" s="14"/>
      <c r="O2701" s="14"/>
      <c r="P2701" s="14"/>
      <c r="S2701" s="16"/>
      <c r="T2701" s="16"/>
    </row>
    <row r="2702" spans="8:20">
      <c r="H2702" s="14"/>
      <c r="K2702" s="14"/>
      <c r="M2702" s="14"/>
      <c r="N2702" s="14"/>
      <c r="O2702" s="14"/>
      <c r="P2702" s="14"/>
      <c r="S2702" s="16"/>
      <c r="T2702" s="16"/>
    </row>
    <row r="2703" spans="8:20">
      <c r="H2703" s="14"/>
      <c r="K2703" s="14"/>
      <c r="M2703" s="14"/>
      <c r="N2703" s="14"/>
      <c r="O2703" s="14"/>
      <c r="P2703" s="14"/>
      <c r="S2703" s="16"/>
      <c r="T2703" s="16"/>
    </row>
    <row r="2704" spans="8:20">
      <c r="H2704" s="14"/>
      <c r="K2704" s="14"/>
      <c r="M2704" s="14"/>
      <c r="N2704" s="14"/>
      <c r="O2704" s="14"/>
      <c r="P2704" s="14"/>
      <c r="S2704" s="16"/>
      <c r="T2704" s="16"/>
    </row>
    <row r="2705" spans="8:20">
      <c r="H2705" s="14"/>
      <c r="K2705" s="14"/>
      <c r="M2705" s="14"/>
      <c r="N2705" s="14"/>
      <c r="O2705" s="14"/>
      <c r="P2705" s="14"/>
      <c r="S2705" s="16"/>
      <c r="T2705" s="16"/>
    </row>
    <row r="2706" spans="8:20">
      <c r="H2706" s="14"/>
      <c r="K2706" s="14"/>
      <c r="M2706" s="14"/>
      <c r="N2706" s="14"/>
      <c r="O2706" s="14"/>
      <c r="P2706" s="14"/>
      <c r="S2706" s="16"/>
      <c r="T2706" s="16"/>
    </row>
    <row r="2707" spans="8:20">
      <c r="H2707" s="14"/>
      <c r="K2707" s="14"/>
      <c r="M2707" s="14"/>
      <c r="N2707" s="14"/>
      <c r="O2707" s="14"/>
      <c r="P2707" s="14"/>
      <c r="S2707" s="16"/>
      <c r="T2707" s="16"/>
    </row>
    <row r="2708" spans="8:20">
      <c r="H2708" s="14"/>
      <c r="K2708" s="14"/>
      <c r="M2708" s="14"/>
      <c r="N2708" s="14"/>
      <c r="O2708" s="14"/>
      <c r="P2708" s="14"/>
      <c r="S2708" s="16"/>
      <c r="T2708" s="16"/>
    </row>
    <row r="2709" spans="8:20">
      <c r="H2709" s="14"/>
      <c r="K2709" s="14"/>
      <c r="M2709" s="14"/>
      <c r="N2709" s="14"/>
      <c r="O2709" s="14"/>
      <c r="P2709" s="14"/>
      <c r="S2709" s="16"/>
      <c r="T2709" s="16"/>
    </row>
    <row r="2710" spans="8:20">
      <c r="H2710" s="14"/>
      <c r="K2710" s="14"/>
      <c r="M2710" s="14"/>
      <c r="N2710" s="14"/>
      <c r="O2710" s="14"/>
      <c r="P2710" s="14"/>
      <c r="S2710" s="16"/>
      <c r="T2710" s="16"/>
    </row>
    <row r="2711" spans="8:20">
      <c r="H2711" s="14"/>
      <c r="K2711" s="14"/>
      <c r="M2711" s="14"/>
      <c r="N2711" s="14"/>
      <c r="O2711" s="14"/>
      <c r="P2711" s="14"/>
      <c r="S2711" s="16"/>
      <c r="T2711" s="16"/>
    </row>
    <row r="2712" spans="8:20">
      <c r="H2712" s="14"/>
      <c r="K2712" s="14"/>
      <c r="M2712" s="14"/>
      <c r="N2712" s="14"/>
      <c r="O2712" s="14"/>
      <c r="P2712" s="14"/>
      <c r="S2712" s="16"/>
      <c r="T2712" s="16"/>
    </row>
    <row r="2713" spans="8:20">
      <c r="H2713" s="14"/>
      <c r="K2713" s="14"/>
      <c r="M2713" s="14"/>
      <c r="N2713" s="14"/>
      <c r="O2713" s="14"/>
      <c r="P2713" s="14"/>
      <c r="S2713" s="16"/>
      <c r="T2713" s="16"/>
    </row>
    <row r="2714" spans="8:20">
      <c r="H2714" s="14"/>
      <c r="K2714" s="14"/>
      <c r="M2714" s="14"/>
      <c r="N2714" s="14"/>
      <c r="O2714" s="14"/>
      <c r="P2714" s="14"/>
      <c r="S2714" s="16"/>
      <c r="T2714" s="16"/>
    </row>
    <row r="2715" spans="8:20">
      <c r="H2715" s="14"/>
      <c r="K2715" s="14"/>
      <c r="M2715" s="14"/>
      <c r="N2715" s="14"/>
      <c r="O2715" s="14"/>
      <c r="P2715" s="14"/>
      <c r="S2715" s="16"/>
      <c r="T2715" s="16"/>
    </row>
    <row r="2716" spans="8:20">
      <c r="H2716" s="14"/>
      <c r="K2716" s="14"/>
      <c r="M2716" s="14"/>
      <c r="N2716" s="14"/>
      <c r="O2716" s="14"/>
      <c r="P2716" s="14"/>
      <c r="S2716" s="16"/>
      <c r="T2716" s="16"/>
    </row>
    <row r="2717" spans="8:20">
      <c r="H2717" s="14"/>
      <c r="K2717" s="14"/>
      <c r="M2717" s="14"/>
      <c r="N2717" s="14"/>
      <c r="O2717" s="14"/>
      <c r="P2717" s="14"/>
      <c r="S2717" s="16"/>
      <c r="T2717" s="16"/>
    </row>
    <row r="2718" spans="8:20">
      <c r="H2718" s="14"/>
      <c r="K2718" s="14"/>
      <c r="M2718" s="14"/>
      <c r="N2718" s="14"/>
      <c r="O2718" s="14"/>
      <c r="P2718" s="14"/>
      <c r="S2718" s="16"/>
      <c r="T2718" s="16"/>
    </row>
    <row r="2719" spans="8:20">
      <c r="H2719" s="14"/>
      <c r="K2719" s="14"/>
      <c r="M2719" s="14"/>
      <c r="N2719" s="14"/>
      <c r="O2719" s="14"/>
      <c r="P2719" s="14"/>
      <c r="S2719" s="16"/>
      <c r="T2719" s="16"/>
    </row>
    <row r="2720" spans="8:20">
      <c r="H2720" s="14"/>
      <c r="K2720" s="14"/>
      <c r="M2720" s="14"/>
      <c r="N2720" s="14"/>
      <c r="O2720" s="14"/>
      <c r="P2720" s="14"/>
      <c r="S2720" s="16"/>
      <c r="T2720" s="16"/>
    </row>
    <row r="2721" spans="8:20">
      <c r="H2721" s="14"/>
      <c r="K2721" s="14"/>
      <c r="M2721" s="14"/>
      <c r="N2721" s="14"/>
      <c r="O2721" s="14"/>
      <c r="P2721" s="14"/>
      <c r="S2721" s="16"/>
      <c r="T2721" s="16"/>
    </row>
    <row r="2722" spans="8:20">
      <c r="H2722" s="14"/>
      <c r="K2722" s="14"/>
      <c r="M2722" s="14"/>
      <c r="N2722" s="14"/>
      <c r="O2722" s="14"/>
      <c r="P2722" s="14"/>
      <c r="S2722" s="16"/>
      <c r="T2722" s="16"/>
    </row>
    <row r="2723" spans="8:20">
      <c r="H2723" s="14"/>
      <c r="K2723" s="14"/>
      <c r="M2723" s="14"/>
      <c r="N2723" s="14"/>
      <c r="O2723" s="14"/>
      <c r="P2723" s="14"/>
      <c r="S2723" s="16"/>
      <c r="T2723" s="16"/>
    </row>
    <row r="2724" spans="8:20">
      <c r="H2724" s="14"/>
      <c r="K2724" s="14"/>
      <c r="M2724" s="14"/>
      <c r="N2724" s="14"/>
      <c r="O2724" s="14"/>
      <c r="P2724" s="14"/>
      <c r="S2724" s="16"/>
      <c r="T2724" s="16"/>
    </row>
    <row r="2725" spans="8:20">
      <c r="H2725" s="14"/>
      <c r="K2725" s="14"/>
      <c r="M2725" s="14"/>
      <c r="N2725" s="14"/>
      <c r="O2725" s="14"/>
      <c r="P2725" s="14"/>
      <c r="S2725" s="16"/>
      <c r="T2725" s="16"/>
    </row>
    <row r="2726" spans="8:20">
      <c r="H2726" s="14"/>
      <c r="K2726" s="14"/>
      <c r="M2726" s="14"/>
      <c r="N2726" s="14"/>
      <c r="O2726" s="14"/>
      <c r="P2726" s="14"/>
      <c r="S2726" s="16"/>
      <c r="T2726" s="16"/>
    </row>
    <row r="2727" spans="8:20">
      <c r="H2727" s="14"/>
      <c r="K2727" s="14"/>
      <c r="M2727" s="14"/>
      <c r="N2727" s="14"/>
      <c r="O2727" s="14"/>
      <c r="P2727" s="14"/>
      <c r="S2727" s="16"/>
      <c r="T2727" s="16"/>
    </row>
    <row r="2728" spans="8:20">
      <c r="H2728" s="14"/>
      <c r="K2728" s="14"/>
      <c r="M2728" s="14"/>
      <c r="N2728" s="14"/>
      <c r="O2728" s="14"/>
      <c r="P2728" s="14"/>
      <c r="S2728" s="16"/>
      <c r="T2728" s="16"/>
    </row>
    <row r="2729" spans="8:20">
      <c r="H2729" s="14"/>
      <c r="K2729" s="14"/>
      <c r="M2729" s="14"/>
      <c r="N2729" s="14"/>
      <c r="O2729" s="14"/>
      <c r="P2729" s="14"/>
      <c r="S2729" s="16"/>
      <c r="T2729" s="16"/>
    </row>
    <row r="2730" spans="8:20">
      <c r="H2730" s="14"/>
      <c r="K2730" s="14"/>
      <c r="M2730" s="14"/>
      <c r="N2730" s="14"/>
      <c r="O2730" s="14"/>
      <c r="P2730" s="14"/>
      <c r="S2730" s="16"/>
      <c r="T2730" s="16"/>
    </row>
    <row r="2731" spans="8:20">
      <c r="H2731" s="14"/>
      <c r="K2731" s="14"/>
      <c r="M2731" s="14"/>
      <c r="N2731" s="14"/>
      <c r="O2731" s="14"/>
      <c r="P2731" s="14"/>
      <c r="S2731" s="16"/>
      <c r="T2731" s="16"/>
    </row>
    <row r="2732" spans="8:20">
      <c r="H2732" s="14"/>
      <c r="K2732" s="14"/>
      <c r="M2732" s="14"/>
      <c r="N2732" s="14"/>
      <c r="O2732" s="14"/>
      <c r="P2732" s="14"/>
      <c r="S2732" s="16"/>
      <c r="T2732" s="16"/>
    </row>
    <row r="2733" spans="8:20">
      <c r="H2733" s="14"/>
      <c r="K2733" s="14"/>
      <c r="M2733" s="14"/>
      <c r="N2733" s="14"/>
      <c r="O2733" s="14"/>
      <c r="P2733" s="14"/>
      <c r="S2733" s="16"/>
      <c r="T2733" s="16"/>
    </row>
    <row r="2734" spans="8:20">
      <c r="H2734" s="14"/>
      <c r="K2734" s="14"/>
      <c r="M2734" s="14"/>
      <c r="N2734" s="14"/>
      <c r="O2734" s="14"/>
      <c r="P2734" s="14"/>
      <c r="S2734" s="16"/>
      <c r="T2734" s="16"/>
    </row>
    <row r="2735" spans="8:20">
      <c r="H2735" s="14"/>
      <c r="K2735" s="14"/>
      <c r="M2735" s="14"/>
      <c r="N2735" s="14"/>
      <c r="O2735" s="14"/>
      <c r="P2735" s="14"/>
      <c r="S2735" s="16"/>
      <c r="T2735" s="16"/>
    </row>
    <row r="2736" spans="8:20">
      <c r="H2736" s="14"/>
      <c r="K2736" s="14"/>
      <c r="M2736" s="14"/>
      <c r="N2736" s="14"/>
      <c r="O2736" s="14"/>
      <c r="P2736" s="14"/>
      <c r="S2736" s="16"/>
      <c r="T2736" s="16"/>
    </row>
    <row r="2737" spans="8:20">
      <c r="H2737" s="14"/>
      <c r="K2737" s="14"/>
      <c r="M2737" s="14"/>
      <c r="N2737" s="14"/>
      <c r="O2737" s="14"/>
      <c r="P2737" s="14"/>
      <c r="S2737" s="16"/>
      <c r="T2737" s="16"/>
    </row>
    <row r="2738" spans="8:20">
      <c r="H2738" s="14"/>
      <c r="K2738" s="14"/>
      <c r="M2738" s="14"/>
      <c r="N2738" s="14"/>
      <c r="O2738" s="14"/>
      <c r="P2738" s="14"/>
      <c r="S2738" s="16"/>
      <c r="T2738" s="16"/>
    </row>
    <row r="2739" spans="8:20">
      <c r="H2739" s="14"/>
      <c r="K2739" s="14"/>
      <c r="M2739" s="14"/>
      <c r="N2739" s="14"/>
      <c r="O2739" s="14"/>
      <c r="P2739" s="14"/>
      <c r="S2739" s="16"/>
      <c r="T2739" s="16"/>
    </row>
    <row r="2740" spans="8:20">
      <c r="H2740" s="14"/>
      <c r="K2740" s="14"/>
      <c r="M2740" s="14"/>
      <c r="N2740" s="14"/>
      <c r="O2740" s="14"/>
      <c r="P2740" s="14"/>
      <c r="S2740" s="16"/>
      <c r="T2740" s="16"/>
    </row>
    <row r="2741" spans="8:20">
      <c r="H2741" s="14"/>
      <c r="K2741" s="14"/>
      <c r="M2741" s="14"/>
      <c r="N2741" s="14"/>
      <c r="O2741" s="14"/>
      <c r="P2741" s="14"/>
      <c r="S2741" s="16"/>
      <c r="T2741" s="16"/>
    </row>
    <row r="2742" spans="8:20">
      <c r="H2742" s="14"/>
      <c r="K2742" s="14"/>
      <c r="M2742" s="14"/>
      <c r="N2742" s="14"/>
      <c r="O2742" s="14"/>
      <c r="P2742" s="14"/>
      <c r="S2742" s="16"/>
      <c r="T2742" s="16"/>
    </row>
    <row r="2743" spans="8:20">
      <c r="H2743" s="14"/>
      <c r="K2743" s="14"/>
      <c r="M2743" s="14"/>
      <c r="N2743" s="14"/>
      <c r="O2743" s="14"/>
      <c r="P2743" s="14"/>
      <c r="S2743" s="16"/>
      <c r="T2743" s="16"/>
    </row>
    <row r="2744" spans="8:20">
      <c r="H2744" s="14"/>
      <c r="K2744" s="14"/>
      <c r="M2744" s="14"/>
      <c r="N2744" s="14"/>
      <c r="O2744" s="14"/>
      <c r="P2744" s="14"/>
      <c r="S2744" s="16"/>
      <c r="T2744" s="16"/>
    </row>
    <row r="2745" spans="8:20">
      <c r="H2745" s="14"/>
      <c r="K2745" s="14"/>
      <c r="M2745" s="14"/>
      <c r="N2745" s="14"/>
      <c r="O2745" s="14"/>
      <c r="P2745" s="14"/>
      <c r="S2745" s="16"/>
      <c r="T2745" s="16"/>
    </row>
    <row r="2746" spans="8:20">
      <c r="H2746" s="14"/>
      <c r="K2746" s="14"/>
      <c r="M2746" s="14"/>
      <c r="N2746" s="14"/>
      <c r="O2746" s="14"/>
      <c r="P2746" s="14"/>
      <c r="S2746" s="16"/>
      <c r="T2746" s="16"/>
    </row>
    <row r="2747" spans="8:20">
      <c r="H2747" s="14"/>
      <c r="K2747" s="14"/>
      <c r="M2747" s="14"/>
      <c r="N2747" s="14"/>
      <c r="O2747" s="14"/>
      <c r="P2747" s="14"/>
      <c r="S2747" s="16"/>
      <c r="T2747" s="16"/>
    </row>
    <row r="2748" spans="8:20">
      <c r="H2748" s="14"/>
      <c r="K2748" s="14"/>
      <c r="M2748" s="14"/>
      <c r="N2748" s="14"/>
      <c r="O2748" s="14"/>
      <c r="P2748" s="14"/>
      <c r="S2748" s="16"/>
      <c r="T2748" s="16"/>
    </row>
    <row r="2749" spans="8:20">
      <c r="H2749" s="14"/>
      <c r="K2749" s="14"/>
      <c r="M2749" s="14"/>
      <c r="N2749" s="14"/>
      <c r="O2749" s="14"/>
      <c r="P2749" s="14"/>
      <c r="S2749" s="16"/>
      <c r="T2749" s="16"/>
    </row>
    <row r="2750" spans="8:20">
      <c r="H2750" s="14"/>
      <c r="K2750" s="14"/>
      <c r="M2750" s="14"/>
      <c r="N2750" s="14"/>
      <c r="O2750" s="14"/>
      <c r="P2750" s="14"/>
      <c r="S2750" s="16"/>
      <c r="T2750" s="16"/>
    </row>
    <row r="2751" spans="8:20">
      <c r="H2751" s="14"/>
      <c r="K2751" s="14"/>
      <c r="M2751" s="14"/>
      <c r="N2751" s="14"/>
      <c r="O2751" s="14"/>
      <c r="P2751" s="14"/>
      <c r="S2751" s="16"/>
      <c r="T2751" s="16"/>
    </row>
    <row r="2752" spans="8:20">
      <c r="H2752" s="14"/>
      <c r="K2752" s="14"/>
      <c r="M2752" s="14"/>
      <c r="N2752" s="14"/>
      <c r="O2752" s="14"/>
      <c r="P2752" s="14"/>
      <c r="S2752" s="16"/>
      <c r="T2752" s="16"/>
    </row>
    <row r="2753" spans="8:20">
      <c r="H2753" s="14"/>
      <c r="K2753" s="14"/>
      <c r="M2753" s="14"/>
      <c r="N2753" s="14"/>
      <c r="O2753" s="14"/>
      <c r="P2753" s="14"/>
      <c r="S2753" s="16"/>
      <c r="T2753" s="16"/>
    </row>
    <row r="2754" spans="8:20">
      <c r="H2754" s="14"/>
      <c r="K2754" s="14"/>
      <c r="M2754" s="14"/>
      <c r="N2754" s="14"/>
      <c r="O2754" s="14"/>
      <c r="P2754" s="14"/>
      <c r="S2754" s="16"/>
      <c r="T2754" s="16"/>
    </row>
    <row r="2755" spans="8:20">
      <c r="H2755" s="14"/>
      <c r="K2755" s="14"/>
      <c r="M2755" s="14"/>
      <c r="N2755" s="14"/>
      <c r="O2755" s="14"/>
      <c r="P2755" s="14"/>
      <c r="S2755" s="16"/>
      <c r="T2755" s="16"/>
    </row>
    <row r="2756" spans="8:20">
      <c r="H2756" s="14"/>
      <c r="K2756" s="14"/>
      <c r="M2756" s="14"/>
      <c r="N2756" s="14"/>
      <c r="O2756" s="14"/>
      <c r="P2756" s="14"/>
      <c r="S2756" s="16"/>
      <c r="T2756" s="16"/>
    </row>
    <row r="2757" spans="8:20">
      <c r="H2757" s="14"/>
      <c r="K2757" s="14"/>
      <c r="M2757" s="14"/>
      <c r="N2757" s="14"/>
      <c r="O2757" s="14"/>
      <c r="P2757" s="14"/>
      <c r="S2757" s="16"/>
      <c r="T2757" s="16"/>
    </row>
    <row r="2758" spans="8:20">
      <c r="H2758" s="14"/>
      <c r="K2758" s="14"/>
      <c r="M2758" s="14"/>
      <c r="N2758" s="14"/>
      <c r="O2758" s="14"/>
      <c r="P2758" s="14"/>
      <c r="S2758" s="16"/>
      <c r="T2758" s="16"/>
    </row>
    <row r="2759" spans="8:20">
      <c r="H2759" s="14"/>
      <c r="K2759" s="14"/>
      <c r="M2759" s="14"/>
      <c r="N2759" s="14"/>
      <c r="O2759" s="14"/>
      <c r="P2759" s="14"/>
      <c r="S2759" s="16"/>
      <c r="T2759" s="16"/>
    </row>
    <row r="2760" spans="8:20">
      <c r="H2760" s="14"/>
      <c r="K2760" s="14"/>
      <c r="M2760" s="14"/>
      <c r="N2760" s="14"/>
      <c r="O2760" s="14"/>
      <c r="P2760" s="14"/>
      <c r="S2760" s="16"/>
      <c r="T2760" s="16"/>
    </row>
    <row r="2761" spans="8:20">
      <c r="H2761" s="14"/>
      <c r="K2761" s="14"/>
      <c r="M2761" s="14"/>
      <c r="N2761" s="14"/>
      <c r="O2761" s="14"/>
      <c r="P2761" s="14"/>
      <c r="S2761" s="16"/>
      <c r="T2761" s="16"/>
    </row>
    <row r="2762" spans="8:20">
      <c r="H2762" s="14"/>
      <c r="K2762" s="14"/>
      <c r="M2762" s="14"/>
      <c r="N2762" s="14"/>
      <c r="O2762" s="14"/>
      <c r="P2762" s="14"/>
      <c r="S2762" s="16"/>
      <c r="T2762" s="16"/>
    </row>
    <row r="2763" spans="8:20">
      <c r="H2763" s="14"/>
      <c r="K2763" s="14"/>
      <c r="M2763" s="14"/>
      <c r="N2763" s="14"/>
      <c r="O2763" s="14"/>
      <c r="P2763" s="14"/>
      <c r="S2763" s="16"/>
      <c r="T2763" s="16"/>
    </row>
    <row r="2764" spans="8:20">
      <c r="H2764" s="14"/>
      <c r="K2764" s="14"/>
      <c r="M2764" s="14"/>
      <c r="N2764" s="14"/>
      <c r="O2764" s="14"/>
      <c r="P2764" s="14"/>
      <c r="S2764" s="16"/>
      <c r="T2764" s="16"/>
    </row>
    <row r="2765" spans="8:20">
      <c r="H2765" s="14"/>
      <c r="K2765" s="14"/>
      <c r="M2765" s="14"/>
      <c r="N2765" s="14"/>
      <c r="O2765" s="14"/>
      <c r="P2765" s="14"/>
      <c r="S2765" s="16"/>
      <c r="T2765" s="16"/>
    </row>
    <row r="2766" spans="8:20">
      <c r="H2766" s="14"/>
      <c r="K2766" s="14"/>
      <c r="M2766" s="14"/>
      <c r="N2766" s="14"/>
      <c r="O2766" s="14"/>
      <c r="P2766" s="14"/>
      <c r="S2766" s="16"/>
      <c r="T2766" s="16"/>
    </row>
    <row r="2767" spans="8:20">
      <c r="H2767" s="14"/>
      <c r="K2767" s="14"/>
      <c r="M2767" s="14"/>
      <c r="N2767" s="14"/>
      <c r="O2767" s="14"/>
      <c r="P2767" s="14"/>
      <c r="S2767" s="16"/>
      <c r="T2767" s="16"/>
    </row>
    <row r="2768" spans="8:20">
      <c r="H2768" s="14"/>
      <c r="K2768" s="14"/>
      <c r="M2768" s="14"/>
      <c r="N2768" s="14"/>
      <c r="O2768" s="14"/>
      <c r="P2768" s="14"/>
      <c r="S2768" s="16"/>
      <c r="T2768" s="16"/>
    </row>
    <row r="2769" spans="8:20">
      <c r="H2769" s="14"/>
      <c r="K2769" s="14"/>
      <c r="M2769" s="14"/>
      <c r="N2769" s="14"/>
      <c r="O2769" s="14"/>
      <c r="P2769" s="14"/>
      <c r="S2769" s="16"/>
      <c r="T2769" s="16"/>
    </row>
    <row r="2770" spans="8:20">
      <c r="H2770" s="14"/>
      <c r="K2770" s="14"/>
      <c r="M2770" s="14"/>
      <c r="N2770" s="14"/>
      <c r="O2770" s="14"/>
      <c r="P2770" s="14"/>
      <c r="S2770" s="16"/>
      <c r="T2770" s="16"/>
    </row>
    <row r="2771" spans="8:20">
      <c r="H2771" s="14"/>
      <c r="K2771" s="14"/>
      <c r="M2771" s="14"/>
      <c r="N2771" s="14"/>
      <c r="O2771" s="14"/>
      <c r="P2771" s="14"/>
      <c r="S2771" s="16"/>
      <c r="T2771" s="16"/>
    </row>
    <row r="2772" spans="8:20">
      <c r="H2772" s="14"/>
      <c r="K2772" s="14"/>
      <c r="M2772" s="14"/>
      <c r="N2772" s="14"/>
      <c r="O2772" s="14"/>
      <c r="P2772" s="14"/>
      <c r="S2772" s="16"/>
      <c r="T2772" s="16"/>
    </row>
    <row r="2773" spans="8:20">
      <c r="H2773" s="14"/>
      <c r="K2773" s="14"/>
      <c r="M2773" s="14"/>
      <c r="N2773" s="14"/>
      <c r="O2773" s="14"/>
      <c r="P2773" s="14"/>
      <c r="S2773" s="16"/>
      <c r="T2773" s="16"/>
    </row>
    <row r="2774" spans="8:20">
      <c r="H2774" s="14"/>
      <c r="K2774" s="14"/>
      <c r="M2774" s="14"/>
      <c r="N2774" s="14"/>
      <c r="O2774" s="14"/>
      <c r="P2774" s="14"/>
      <c r="S2774" s="16"/>
      <c r="T2774" s="16"/>
    </row>
    <row r="2775" spans="8:20">
      <c r="H2775" s="14"/>
      <c r="K2775" s="14"/>
      <c r="M2775" s="14"/>
      <c r="N2775" s="14"/>
      <c r="O2775" s="14"/>
      <c r="P2775" s="14"/>
      <c r="S2775" s="16"/>
      <c r="T2775" s="16"/>
    </row>
    <row r="2776" spans="8:20">
      <c r="H2776" s="14"/>
      <c r="K2776" s="14"/>
      <c r="M2776" s="14"/>
      <c r="N2776" s="14"/>
      <c r="O2776" s="14"/>
      <c r="P2776" s="14"/>
      <c r="S2776" s="16"/>
      <c r="T2776" s="16"/>
    </row>
    <row r="2777" spans="8:20">
      <c r="H2777" s="14"/>
      <c r="K2777" s="14"/>
      <c r="M2777" s="14"/>
      <c r="N2777" s="14"/>
      <c r="O2777" s="14"/>
      <c r="P2777" s="14"/>
      <c r="S2777" s="16"/>
      <c r="T2777" s="16"/>
    </row>
    <row r="2778" spans="8:20">
      <c r="H2778" s="14"/>
      <c r="K2778" s="14"/>
      <c r="M2778" s="14"/>
      <c r="N2778" s="14"/>
      <c r="O2778" s="14"/>
      <c r="P2778" s="14"/>
      <c r="S2778" s="16"/>
      <c r="T2778" s="16"/>
    </row>
    <row r="2779" spans="8:20">
      <c r="H2779" s="14"/>
      <c r="K2779" s="14"/>
      <c r="M2779" s="14"/>
      <c r="N2779" s="14"/>
      <c r="O2779" s="14"/>
      <c r="P2779" s="14"/>
      <c r="S2779" s="16"/>
      <c r="T2779" s="16"/>
    </row>
    <row r="2780" spans="8:20">
      <c r="H2780" s="14"/>
      <c r="K2780" s="14"/>
      <c r="M2780" s="14"/>
      <c r="N2780" s="14"/>
      <c r="O2780" s="14"/>
      <c r="P2780" s="14"/>
      <c r="S2780" s="16"/>
      <c r="T2780" s="16"/>
    </row>
    <row r="2781" spans="8:20">
      <c r="H2781" s="14"/>
      <c r="K2781" s="14"/>
      <c r="M2781" s="14"/>
      <c r="N2781" s="14"/>
      <c r="O2781" s="14"/>
      <c r="P2781" s="14"/>
      <c r="S2781" s="16"/>
      <c r="T2781" s="16"/>
    </row>
    <row r="2782" spans="8:20">
      <c r="H2782" s="14"/>
      <c r="K2782" s="14"/>
      <c r="M2782" s="14"/>
      <c r="N2782" s="14"/>
      <c r="O2782" s="14"/>
      <c r="P2782" s="14"/>
      <c r="S2782" s="16"/>
      <c r="T2782" s="16"/>
    </row>
    <row r="2783" spans="8:20">
      <c r="H2783" s="14"/>
      <c r="K2783" s="14"/>
      <c r="M2783" s="14"/>
      <c r="N2783" s="14"/>
      <c r="O2783" s="14"/>
      <c r="P2783" s="14"/>
      <c r="S2783" s="16"/>
      <c r="T2783" s="16"/>
    </row>
    <row r="2784" spans="8:20">
      <c r="H2784" s="14"/>
      <c r="K2784" s="14"/>
      <c r="M2784" s="14"/>
      <c r="N2784" s="14"/>
      <c r="O2784" s="14"/>
      <c r="P2784" s="14"/>
      <c r="S2784" s="16"/>
      <c r="T2784" s="16"/>
    </row>
    <row r="2785" spans="8:20">
      <c r="H2785" s="14"/>
      <c r="K2785" s="14"/>
      <c r="M2785" s="14"/>
      <c r="N2785" s="14"/>
      <c r="O2785" s="14"/>
      <c r="P2785" s="14"/>
      <c r="S2785" s="16"/>
      <c r="T2785" s="16"/>
    </row>
    <row r="2786" spans="8:20">
      <c r="H2786" s="14"/>
      <c r="K2786" s="14"/>
      <c r="M2786" s="14"/>
      <c r="N2786" s="14"/>
      <c r="O2786" s="14"/>
      <c r="P2786" s="14"/>
      <c r="S2786" s="16"/>
      <c r="T2786" s="16"/>
    </row>
    <row r="2787" spans="8:20">
      <c r="H2787" s="14"/>
      <c r="K2787" s="14"/>
      <c r="M2787" s="14"/>
      <c r="N2787" s="14"/>
      <c r="O2787" s="14"/>
      <c r="P2787" s="14"/>
      <c r="S2787" s="16"/>
      <c r="T2787" s="16"/>
    </row>
    <row r="2788" spans="8:20">
      <c r="H2788" s="14"/>
      <c r="K2788" s="14"/>
      <c r="M2788" s="14"/>
      <c r="N2788" s="14"/>
      <c r="O2788" s="14"/>
      <c r="P2788" s="14"/>
      <c r="S2788" s="16"/>
      <c r="T2788" s="16"/>
    </row>
    <row r="2789" spans="8:20">
      <c r="H2789" s="14"/>
      <c r="K2789" s="14"/>
      <c r="M2789" s="14"/>
      <c r="N2789" s="14"/>
      <c r="O2789" s="14"/>
      <c r="P2789" s="14"/>
      <c r="S2789" s="16"/>
      <c r="T2789" s="16"/>
    </row>
    <row r="2790" spans="8:20">
      <c r="H2790" s="14"/>
      <c r="K2790" s="14"/>
      <c r="M2790" s="14"/>
      <c r="N2790" s="14"/>
      <c r="O2790" s="14"/>
      <c r="P2790" s="14"/>
      <c r="S2790" s="16"/>
      <c r="T2790" s="16"/>
    </row>
    <row r="2791" spans="8:20">
      <c r="H2791" s="14"/>
      <c r="K2791" s="14"/>
      <c r="M2791" s="14"/>
      <c r="N2791" s="14"/>
      <c r="O2791" s="14"/>
      <c r="P2791" s="14"/>
      <c r="S2791" s="16"/>
      <c r="T2791" s="16"/>
    </row>
    <row r="2792" spans="8:20">
      <c r="H2792" s="14"/>
      <c r="K2792" s="14"/>
      <c r="M2792" s="14"/>
      <c r="N2792" s="14"/>
      <c r="O2792" s="14"/>
      <c r="P2792" s="14"/>
      <c r="S2792" s="16"/>
      <c r="T2792" s="16"/>
    </row>
    <row r="2793" spans="8:20">
      <c r="H2793" s="14"/>
      <c r="K2793" s="14"/>
      <c r="M2793" s="14"/>
      <c r="N2793" s="14"/>
      <c r="O2793" s="14"/>
      <c r="P2793" s="14"/>
      <c r="S2793" s="16"/>
      <c r="T2793" s="16"/>
    </row>
    <row r="2794" spans="8:20">
      <c r="H2794" s="14"/>
      <c r="K2794" s="14"/>
      <c r="M2794" s="14"/>
      <c r="N2794" s="14"/>
      <c r="O2794" s="14"/>
      <c r="P2794" s="14"/>
      <c r="S2794" s="16"/>
      <c r="T2794" s="16"/>
    </row>
    <row r="2795" spans="8:20">
      <c r="H2795" s="14"/>
      <c r="K2795" s="14"/>
      <c r="M2795" s="14"/>
      <c r="N2795" s="14"/>
      <c r="O2795" s="14"/>
      <c r="P2795" s="14"/>
      <c r="S2795" s="16"/>
      <c r="T2795" s="16"/>
    </row>
    <row r="2796" spans="8:20">
      <c r="H2796" s="14"/>
      <c r="K2796" s="14"/>
      <c r="M2796" s="14"/>
      <c r="N2796" s="14"/>
      <c r="O2796" s="14"/>
      <c r="P2796" s="14"/>
      <c r="S2796" s="16"/>
      <c r="T2796" s="16"/>
    </row>
    <row r="2797" spans="8:20">
      <c r="H2797" s="14"/>
      <c r="K2797" s="14"/>
      <c r="M2797" s="14"/>
      <c r="N2797" s="14"/>
      <c r="O2797" s="14"/>
      <c r="P2797" s="14"/>
      <c r="S2797" s="16"/>
      <c r="T2797" s="16"/>
    </row>
    <row r="2798" spans="8:20">
      <c r="H2798" s="14"/>
      <c r="K2798" s="14"/>
      <c r="M2798" s="14"/>
      <c r="N2798" s="14"/>
      <c r="O2798" s="14"/>
      <c r="P2798" s="14"/>
      <c r="S2798" s="16"/>
      <c r="T2798" s="16"/>
    </row>
    <row r="2799" spans="8:20">
      <c r="H2799" s="14"/>
      <c r="K2799" s="14"/>
      <c r="M2799" s="14"/>
      <c r="N2799" s="14"/>
      <c r="O2799" s="14"/>
      <c r="P2799" s="14"/>
      <c r="S2799" s="16"/>
      <c r="T2799" s="16"/>
    </row>
    <row r="2800" spans="8:20">
      <c r="H2800" s="14"/>
      <c r="K2800" s="14"/>
      <c r="M2800" s="14"/>
      <c r="N2800" s="14"/>
      <c r="O2800" s="14"/>
      <c r="P2800" s="14"/>
      <c r="S2800" s="16"/>
      <c r="T2800" s="16"/>
    </row>
    <row r="2801" spans="8:20">
      <c r="H2801" s="14"/>
      <c r="K2801" s="14"/>
      <c r="M2801" s="14"/>
      <c r="N2801" s="14"/>
      <c r="O2801" s="14"/>
      <c r="P2801" s="14"/>
      <c r="S2801" s="16"/>
      <c r="T2801" s="16"/>
    </row>
    <row r="2802" spans="8:20">
      <c r="H2802" s="14"/>
      <c r="K2802" s="14"/>
      <c r="M2802" s="14"/>
      <c r="N2802" s="14"/>
      <c r="O2802" s="14"/>
      <c r="P2802" s="14"/>
      <c r="S2802" s="16"/>
      <c r="T2802" s="16"/>
    </row>
    <row r="2803" spans="8:20">
      <c r="H2803" s="14"/>
      <c r="K2803" s="14"/>
      <c r="M2803" s="14"/>
      <c r="N2803" s="14"/>
      <c r="O2803" s="14"/>
      <c r="P2803" s="14"/>
      <c r="S2803" s="16"/>
      <c r="T2803" s="16"/>
    </row>
    <row r="2804" spans="8:20">
      <c r="H2804" s="14"/>
      <c r="K2804" s="14"/>
      <c r="M2804" s="14"/>
      <c r="N2804" s="14"/>
      <c r="O2804" s="14"/>
      <c r="P2804" s="14"/>
      <c r="S2804" s="16"/>
      <c r="T2804" s="16"/>
    </row>
    <row r="2805" spans="8:20">
      <c r="H2805" s="14"/>
      <c r="K2805" s="14"/>
      <c r="M2805" s="14"/>
      <c r="N2805" s="14"/>
      <c r="O2805" s="14"/>
      <c r="P2805" s="14"/>
      <c r="S2805" s="16"/>
      <c r="T2805" s="16"/>
    </row>
    <row r="2806" spans="8:20">
      <c r="H2806" s="14"/>
      <c r="K2806" s="14"/>
      <c r="M2806" s="14"/>
      <c r="N2806" s="14"/>
      <c r="O2806" s="14"/>
      <c r="P2806" s="14"/>
      <c r="S2806" s="16"/>
      <c r="T2806" s="16"/>
    </row>
    <row r="2807" spans="8:20">
      <c r="H2807" s="14"/>
      <c r="K2807" s="14"/>
      <c r="M2807" s="14"/>
      <c r="N2807" s="14"/>
      <c r="O2807" s="14"/>
      <c r="P2807" s="14"/>
      <c r="S2807" s="16"/>
      <c r="T2807" s="16"/>
    </row>
    <row r="2808" spans="8:20">
      <c r="H2808" s="14"/>
      <c r="K2808" s="14"/>
      <c r="M2808" s="14"/>
      <c r="N2808" s="14"/>
      <c r="O2808" s="14"/>
      <c r="P2808" s="14"/>
      <c r="S2808" s="16"/>
      <c r="T2808" s="16"/>
    </row>
    <row r="2809" spans="8:20">
      <c r="H2809" s="14"/>
      <c r="K2809" s="14"/>
      <c r="M2809" s="14"/>
      <c r="N2809" s="14"/>
      <c r="O2809" s="14"/>
      <c r="P2809" s="14"/>
      <c r="S2809" s="16"/>
      <c r="T2809" s="16"/>
    </row>
    <row r="2810" spans="8:20">
      <c r="H2810" s="14"/>
      <c r="K2810" s="14"/>
      <c r="M2810" s="14"/>
      <c r="N2810" s="14"/>
      <c r="O2810" s="14"/>
      <c r="P2810" s="14"/>
      <c r="S2810" s="16"/>
      <c r="T2810" s="16"/>
    </row>
    <row r="2811" spans="8:20">
      <c r="H2811" s="14"/>
      <c r="K2811" s="14"/>
      <c r="M2811" s="14"/>
      <c r="N2811" s="14"/>
      <c r="O2811" s="14"/>
      <c r="P2811" s="14"/>
      <c r="S2811" s="16"/>
      <c r="T2811" s="16"/>
    </row>
    <row r="2812" spans="8:20">
      <c r="H2812" s="14"/>
      <c r="K2812" s="14"/>
      <c r="M2812" s="14"/>
      <c r="N2812" s="14"/>
      <c r="O2812" s="14"/>
      <c r="P2812" s="14"/>
      <c r="S2812" s="16"/>
      <c r="T2812" s="16"/>
    </row>
    <row r="2813" spans="8:20">
      <c r="H2813" s="14"/>
      <c r="K2813" s="14"/>
      <c r="M2813" s="14"/>
      <c r="N2813" s="14"/>
      <c r="O2813" s="14"/>
      <c r="P2813" s="14"/>
      <c r="S2813" s="16"/>
      <c r="T2813" s="16"/>
    </row>
    <row r="2814" spans="8:20">
      <c r="H2814" s="14"/>
      <c r="K2814" s="14"/>
      <c r="M2814" s="14"/>
      <c r="N2814" s="14"/>
      <c r="O2814" s="14"/>
      <c r="P2814" s="14"/>
      <c r="S2814" s="16"/>
      <c r="T2814" s="16"/>
    </row>
    <row r="2815" spans="8:20">
      <c r="H2815" s="14"/>
      <c r="K2815" s="14"/>
      <c r="M2815" s="14"/>
      <c r="N2815" s="14"/>
      <c r="O2815" s="14"/>
      <c r="P2815" s="14"/>
      <c r="S2815" s="16"/>
      <c r="T2815" s="16"/>
    </row>
    <row r="2816" spans="8:20">
      <c r="H2816" s="14"/>
      <c r="K2816" s="14"/>
      <c r="M2816" s="14"/>
      <c r="N2816" s="14"/>
      <c r="O2816" s="14"/>
      <c r="P2816" s="14"/>
      <c r="S2816" s="16"/>
      <c r="T2816" s="16"/>
    </row>
    <row r="2817" spans="8:20">
      <c r="H2817" s="14"/>
      <c r="K2817" s="14"/>
      <c r="M2817" s="14"/>
      <c r="N2817" s="14"/>
      <c r="O2817" s="14"/>
      <c r="P2817" s="14"/>
      <c r="S2817" s="16"/>
      <c r="T2817" s="16"/>
    </row>
    <row r="2818" spans="8:20">
      <c r="H2818" s="14"/>
      <c r="K2818" s="14"/>
      <c r="M2818" s="14"/>
      <c r="N2818" s="14"/>
      <c r="O2818" s="14"/>
      <c r="P2818" s="14"/>
      <c r="S2818" s="16"/>
      <c r="T2818" s="16"/>
    </row>
    <row r="2819" spans="8:20">
      <c r="H2819" s="14"/>
      <c r="K2819" s="14"/>
      <c r="M2819" s="14"/>
      <c r="N2819" s="14"/>
      <c r="O2819" s="14"/>
      <c r="P2819" s="14"/>
      <c r="S2819" s="16"/>
      <c r="T2819" s="16"/>
    </row>
    <row r="2820" spans="8:20">
      <c r="H2820" s="14"/>
      <c r="K2820" s="14"/>
      <c r="M2820" s="14"/>
      <c r="N2820" s="14"/>
      <c r="O2820" s="14"/>
      <c r="P2820" s="14"/>
      <c r="S2820" s="16"/>
      <c r="T2820" s="16"/>
    </row>
    <row r="2821" spans="8:20">
      <c r="H2821" s="14"/>
      <c r="K2821" s="14"/>
      <c r="M2821" s="14"/>
      <c r="N2821" s="14"/>
      <c r="O2821" s="14"/>
      <c r="P2821" s="14"/>
      <c r="S2821" s="16"/>
      <c r="T2821" s="16"/>
    </row>
    <row r="2822" spans="8:20">
      <c r="H2822" s="14"/>
      <c r="K2822" s="14"/>
      <c r="M2822" s="14"/>
      <c r="N2822" s="14"/>
      <c r="O2822" s="14"/>
      <c r="P2822" s="14"/>
      <c r="S2822" s="16"/>
      <c r="T2822" s="16"/>
    </row>
    <row r="2823" spans="8:20">
      <c r="H2823" s="14"/>
      <c r="K2823" s="14"/>
      <c r="M2823" s="14"/>
      <c r="N2823" s="14"/>
      <c r="O2823" s="14"/>
      <c r="P2823" s="14"/>
      <c r="S2823" s="16"/>
      <c r="T2823" s="16"/>
    </row>
    <row r="2824" spans="8:20">
      <c r="H2824" s="14"/>
      <c r="K2824" s="14"/>
      <c r="M2824" s="14"/>
      <c r="N2824" s="14"/>
      <c r="O2824" s="14"/>
      <c r="P2824" s="14"/>
      <c r="S2824" s="16"/>
      <c r="T2824" s="16"/>
    </row>
    <row r="2825" spans="8:20">
      <c r="H2825" s="14"/>
      <c r="K2825" s="14"/>
      <c r="M2825" s="14"/>
      <c r="N2825" s="14"/>
      <c r="O2825" s="14"/>
      <c r="P2825" s="14"/>
      <c r="S2825" s="16"/>
      <c r="T2825" s="16"/>
    </row>
    <row r="2826" spans="8:20">
      <c r="H2826" s="14"/>
      <c r="K2826" s="14"/>
      <c r="M2826" s="14"/>
      <c r="N2826" s="14"/>
      <c r="O2826" s="14"/>
      <c r="P2826" s="14"/>
      <c r="S2826" s="16"/>
      <c r="T2826" s="16"/>
    </row>
    <row r="2827" spans="8:20">
      <c r="H2827" s="14"/>
      <c r="K2827" s="14"/>
      <c r="M2827" s="14"/>
      <c r="N2827" s="14"/>
      <c r="O2827" s="14"/>
      <c r="P2827" s="14"/>
      <c r="S2827" s="16"/>
      <c r="T2827" s="16"/>
    </row>
    <row r="2828" spans="8:20">
      <c r="H2828" s="14"/>
      <c r="K2828" s="14"/>
      <c r="M2828" s="14"/>
      <c r="N2828" s="14"/>
      <c r="O2828" s="14"/>
      <c r="P2828" s="14"/>
      <c r="S2828" s="16"/>
      <c r="T2828" s="16"/>
    </row>
    <row r="2829" spans="8:20">
      <c r="H2829" s="14"/>
      <c r="K2829" s="14"/>
      <c r="M2829" s="14"/>
      <c r="N2829" s="14"/>
      <c r="O2829" s="14"/>
      <c r="P2829" s="14"/>
      <c r="S2829" s="16"/>
      <c r="T2829" s="16"/>
    </row>
    <row r="2830" spans="8:20">
      <c r="H2830" s="14"/>
      <c r="K2830" s="14"/>
      <c r="M2830" s="14"/>
      <c r="N2830" s="14"/>
      <c r="O2830" s="14"/>
      <c r="P2830" s="14"/>
      <c r="S2830" s="16"/>
      <c r="T2830" s="16"/>
    </row>
    <row r="2831" spans="8:20">
      <c r="H2831" s="14"/>
      <c r="K2831" s="14"/>
      <c r="M2831" s="14"/>
      <c r="N2831" s="14"/>
      <c r="O2831" s="14"/>
      <c r="P2831" s="14"/>
      <c r="S2831" s="16"/>
      <c r="T2831" s="16"/>
    </row>
    <row r="2832" spans="8:20">
      <c r="H2832" s="14"/>
      <c r="K2832" s="14"/>
      <c r="M2832" s="14"/>
      <c r="N2832" s="14"/>
      <c r="O2832" s="14"/>
      <c r="P2832" s="14"/>
      <c r="S2832" s="16"/>
      <c r="T2832" s="16"/>
    </row>
    <row r="2833" spans="8:20">
      <c r="H2833" s="14"/>
      <c r="K2833" s="14"/>
      <c r="M2833" s="14"/>
      <c r="N2833" s="14"/>
      <c r="O2833" s="14"/>
      <c r="P2833" s="14"/>
      <c r="S2833" s="16"/>
      <c r="T2833" s="16"/>
    </row>
    <row r="2834" spans="8:20">
      <c r="H2834" s="14"/>
      <c r="K2834" s="14"/>
      <c r="M2834" s="14"/>
      <c r="N2834" s="14"/>
      <c r="O2834" s="14"/>
      <c r="P2834" s="14"/>
      <c r="S2834" s="16"/>
      <c r="T2834" s="16"/>
    </row>
    <row r="2835" spans="8:20">
      <c r="H2835" s="14"/>
      <c r="K2835" s="14"/>
      <c r="M2835" s="14"/>
      <c r="N2835" s="14"/>
      <c r="O2835" s="14"/>
      <c r="P2835" s="14"/>
      <c r="S2835" s="16"/>
      <c r="T2835" s="16"/>
    </row>
    <row r="2836" spans="8:20">
      <c r="H2836" s="14"/>
      <c r="K2836" s="14"/>
      <c r="M2836" s="14"/>
      <c r="N2836" s="14"/>
      <c r="O2836" s="14"/>
      <c r="P2836" s="14"/>
      <c r="S2836" s="16"/>
      <c r="T2836" s="16"/>
    </row>
    <row r="2837" spans="8:20">
      <c r="H2837" s="14"/>
      <c r="K2837" s="14"/>
      <c r="M2837" s="14"/>
      <c r="N2837" s="14"/>
      <c r="O2837" s="14"/>
      <c r="P2837" s="14"/>
      <c r="S2837" s="16"/>
      <c r="T2837" s="16"/>
    </row>
    <row r="2838" spans="8:20">
      <c r="H2838" s="14"/>
      <c r="K2838" s="14"/>
      <c r="M2838" s="14"/>
      <c r="N2838" s="14"/>
      <c r="O2838" s="14"/>
      <c r="P2838" s="14"/>
      <c r="S2838" s="16"/>
      <c r="T2838" s="16"/>
    </row>
    <row r="2839" spans="8:20">
      <c r="H2839" s="14"/>
      <c r="K2839" s="14"/>
      <c r="M2839" s="14"/>
      <c r="N2839" s="14"/>
      <c r="O2839" s="14"/>
      <c r="P2839" s="14"/>
      <c r="S2839" s="16"/>
      <c r="T2839" s="16"/>
    </row>
    <row r="2840" spans="8:20">
      <c r="H2840" s="14"/>
      <c r="K2840" s="14"/>
      <c r="M2840" s="14"/>
      <c r="N2840" s="14"/>
      <c r="O2840" s="14"/>
      <c r="P2840" s="14"/>
      <c r="S2840" s="16"/>
      <c r="T2840" s="16"/>
    </row>
    <row r="2841" spans="8:20">
      <c r="H2841" s="14"/>
      <c r="K2841" s="14"/>
      <c r="M2841" s="14"/>
      <c r="N2841" s="14"/>
      <c r="O2841" s="14"/>
      <c r="P2841" s="14"/>
      <c r="S2841" s="16"/>
      <c r="T2841" s="16"/>
    </row>
    <row r="2842" spans="8:20">
      <c r="H2842" s="14"/>
      <c r="K2842" s="14"/>
      <c r="M2842" s="14"/>
      <c r="N2842" s="14"/>
      <c r="O2842" s="14"/>
      <c r="P2842" s="14"/>
      <c r="S2842" s="16"/>
      <c r="T2842" s="16"/>
    </row>
    <row r="2843" spans="8:20">
      <c r="H2843" s="14"/>
      <c r="K2843" s="14"/>
      <c r="M2843" s="14"/>
      <c r="N2843" s="14"/>
      <c r="O2843" s="14"/>
      <c r="P2843" s="14"/>
      <c r="S2843" s="16"/>
      <c r="T2843" s="16"/>
    </row>
    <row r="2844" spans="8:20">
      <c r="H2844" s="14"/>
      <c r="K2844" s="14"/>
      <c r="M2844" s="14"/>
      <c r="N2844" s="14"/>
      <c r="O2844" s="14"/>
      <c r="P2844" s="14"/>
      <c r="S2844" s="16"/>
      <c r="T2844" s="16"/>
    </row>
    <row r="2845" spans="8:20">
      <c r="H2845" s="14"/>
      <c r="K2845" s="14"/>
      <c r="M2845" s="14"/>
      <c r="N2845" s="14"/>
      <c r="O2845" s="14"/>
      <c r="P2845" s="14"/>
      <c r="S2845" s="16"/>
      <c r="T2845" s="16"/>
    </row>
    <row r="2846" spans="8:20">
      <c r="H2846" s="14"/>
      <c r="K2846" s="14"/>
      <c r="M2846" s="14"/>
      <c r="N2846" s="14"/>
      <c r="O2846" s="14"/>
      <c r="P2846" s="14"/>
      <c r="S2846" s="16"/>
      <c r="T2846" s="16"/>
    </row>
    <row r="2847" spans="8:20">
      <c r="H2847" s="14"/>
      <c r="K2847" s="14"/>
      <c r="M2847" s="14"/>
      <c r="N2847" s="14"/>
      <c r="O2847" s="14"/>
      <c r="P2847" s="14"/>
      <c r="S2847" s="16"/>
      <c r="T2847" s="16"/>
    </row>
    <row r="2848" spans="8:20">
      <c r="H2848" s="14"/>
      <c r="K2848" s="14"/>
      <c r="M2848" s="14"/>
      <c r="N2848" s="14"/>
      <c r="O2848" s="14"/>
      <c r="P2848" s="14"/>
      <c r="S2848" s="16"/>
      <c r="T2848" s="16"/>
    </row>
    <row r="2849" spans="8:20">
      <c r="H2849" s="14"/>
      <c r="K2849" s="14"/>
      <c r="M2849" s="14"/>
      <c r="N2849" s="14"/>
      <c r="O2849" s="14"/>
      <c r="P2849" s="14"/>
      <c r="S2849" s="16"/>
      <c r="T2849" s="16"/>
    </row>
    <row r="2850" spans="8:20">
      <c r="H2850" s="14"/>
      <c r="K2850" s="14"/>
      <c r="M2850" s="14"/>
      <c r="N2850" s="14"/>
      <c r="O2850" s="14"/>
      <c r="P2850" s="14"/>
      <c r="S2850" s="16"/>
      <c r="T2850" s="16"/>
    </row>
    <row r="2851" spans="8:20">
      <c r="H2851" s="14"/>
      <c r="K2851" s="14"/>
      <c r="M2851" s="14"/>
      <c r="N2851" s="14"/>
      <c r="O2851" s="14"/>
      <c r="P2851" s="14"/>
      <c r="S2851" s="16"/>
      <c r="T2851" s="16"/>
    </row>
    <row r="2852" spans="8:20">
      <c r="H2852" s="14"/>
      <c r="K2852" s="14"/>
      <c r="M2852" s="14"/>
      <c r="N2852" s="14"/>
      <c r="O2852" s="14"/>
      <c r="P2852" s="14"/>
      <c r="S2852" s="16"/>
      <c r="T2852" s="16"/>
    </row>
    <row r="2853" spans="8:20">
      <c r="H2853" s="14"/>
      <c r="K2853" s="14"/>
      <c r="M2853" s="14"/>
      <c r="N2853" s="14"/>
      <c r="O2853" s="14"/>
      <c r="P2853" s="14"/>
      <c r="S2853" s="16"/>
      <c r="T2853" s="16"/>
    </row>
    <row r="2854" spans="8:20">
      <c r="H2854" s="14"/>
      <c r="K2854" s="14"/>
      <c r="M2854" s="14"/>
      <c r="N2854" s="14"/>
      <c r="O2854" s="14"/>
      <c r="P2854" s="14"/>
      <c r="S2854" s="16"/>
      <c r="T2854" s="16"/>
    </row>
    <row r="2855" spans="8:20">
      <c r="H2855" s="14"/>
      <c r="K2855" s="14"/>
      <c r="M2855" s="14"/>
      <c r="N2855" s="14"/>
      <c r="O2855" s="14"/>
      <c r="P2855" s="14"/>
      <c r="S2855" s="16"/>
      <c r="T2855" s="16"/>
    </row>
    <row r="2856" spans="8:20">
      <c r="H2856" s="14"/>
      <c r="K2856" s="14"/>
      <c r="M2856" s="14"/>
      <c r="N2856" s="14"/>
      <c r="O2856" s="14"/>
      <c r="P2856" s="14"/>
      <c r="S2856" s="16"/>
      <c r="T2856" s="16"/>
    </row>
    <row r="2857" spans="8:20">
      <c r="H2857" s="14"/>
      <c r="K2857" s="14"/>
      <c r="M2857" s="14"/>
      <c r="N2857" s="14"/>
      <c r="O2857" s="14"/>
      <c r="P2857" s="14"/>
      <c r="S2857" s="16"/>
      <c r="T2857" s="16"/>
    </row>
    <row r="2858" spans="8:20">
      <c r="H2858" s="14"/>
      <c r="K2858" s="14"/>
      <c r="M2858" s="14"/>
      <c r="N2858" s="14"/>
      <c r="O2858" s="14"/>
      <c r="P2858" s="14"/>
      <c r="S2858" s="16"/>
      <c r="T2858" s="16"/>
    </row>
    <row r="2859" spans="8:20">
      <c r="H2859" s="14"/>
      <c r="K2859" s="14"/>
      <c r="M2859" s="14"/>
      <c r="N2859" s="14"/>
      <c r="O2859" s="14"/>
      <c r="P2859" s="14"/>
      <c r="S2859" s="16"/>
      <c r="T2859" s="16"/>
    </row>
    <row r="2860" spans="8:20">
      <c r="H2860" s="14"/>
      <c r="K2860" s="14"/>
      <c r="M2860" s="14"/>
      <c r="N2860" s="14"/>
      <c r="O2860" s="14"/>
      <c r="P2860" s="14"/>
      <c r="S2860" s="16"/>
      <c r="T2860" s="16"/>
    </row>
    <row r="2861" spans="8:20">
      <c r="H2861" s="14"/>
      <c r="K2861" s="14"/>
      <c r="M2861" s="14"/>
      <c r="N2861" s="14"/>
      <c r="O2861" s="14"/>
      <c r="P2861" s="14"/>
      <c r="S2861" s="16"/>
      <c r="T2861" s="16"/>
    </row>
    <row r="2862" spans="8:20">
      <c r="H2862" s="14"/>
      <c r="K2862" s="14"/>
      <c r="M2862" s="14"/>
      <c r="N2862" s="14"/>
      <c r="O2862" s="14"/>
      <c r="P2862" s="14"/>
      <c r="S2862" s="16"/>
      <c r="T2862" s="16"/>
    </row>
    <row r="2863" spans="8:20">
      <c r="H2863" s="14"/>
      <c r="K2863" s="14"/>
      <c r="M2863" s="14"/>
      <c r="N2863" s="14"/>
      <c r="O2863" s="14"/>
      <c r="P2863" s="14"/>
      <c r="S2863" s="16"/>
      <c r="T2863" s="16"/>
    </row>
    <row r="2864" spans="8:20">
      <c r="H2864" s="14"/>
      <c r="K2864" s="14"/>
      <c r="M2864" s="14"/>
      <c r="N2864" s="14"/>
      <c r="O2864" s="14"/>
      <c r="P2864" s="14"/>
      <c r="S2864" s="16"/>
      <c r="T2864" s="16"/>
    </row>
    <row r="2865" spans="8:20">
      <c r="H2865" s="14"/>
      <c r="K2865" s="14"/>
      <c r="M2865" s="14"/>
      <c r="N2865" s="14"/>
      <c r="O2865" s="14"/>
      <c r="P2865" s="14"/>
      <c r="S2865" s="16"/>
      <c r="T2865" s="16"/>
    </row>
    <row r="2866" spans="8:20">
      <c r="H2866" s="14"/>
      <c r="K2866" s="14"/>
      <c r="M2866" s="14"/>
      <c r="N2866" s="14"/>
      <c r="O2866" s="14"/>
      <c r="P2866" s="14"/>
      <c r="S2866" s="16"/>
      <c r="T2866" s="16"/>
    </row>
    <row r="2867" spans="8:20">
      <c r="H2867" s="14"/>
      <c r="K2867" s="14"/>
      <c r="M2867" s="14"/>
      <c r="N2867" s="14"/>
      <c r="O2867" s="14"/>
      <c r="P2867" s="14"/>
      <c r="S2867" s="16"/>
      <c r="T2867" s="16"/>
    </row>
    <row r="2868" spans="8:20">
      <c r="H2868" s="14"/>
      <c r="K2868" s="14"/>
      <c r="M2868" s="14"/>
      <c r="N2868" s="14"/>
      <c r="O2868" s="14"/>
      <c r="P2868" s="14"/>
      <c r="S2868" s="16"/>
      <c r="T2868" s="16"/>
    </row>
    <row r="2869" spans="8:20">
      <c r="H2869" s="14"/>
      <c r="K2869" s="14"/>
      <c r="M2869" s="14"/>
      <c r="N2869" s="14"/>
      <c r="O2869" s="14"/>
      <c r="P2869" s="14"/>
      <c r="S2869" s="16"/>
      <c r="T2869" s="16"/>
    </row>
    <row r="2870" spans="8:20">
      <c r="H2870" s="14"/>
      <c r="K2870" s="14"/>
      <c r="M2870" s="14"/>
      <c r="N2870" s="14"/>
      <c r="O2870" s="14"/>
      <c r="P2870" s="14"/>
      <c r="S2870" s="16"/>
      <c r="T2870" s="16"/>
    </row>
    <row r="2871" spans="8:20">
      <c r="H2871" s="14"/>
      <c r="K2871" s="14"/>
      <c r="M2871" s="14"/>
      <c r="N2871" s="14"/>
      <c r="O2871" s="14"/>
      <c r="P2871" s="14"/>
      <c r="S2871" s="16"/>
      <c r="T2871" s="16"/>
    </row>
    <row r="2872" spans="8:20">
      <c r="H2872" s="14"/>
      <c r="K2872" s="14"/>
      <c r="M2872" s="14"/>
      <c r="N2872" s="14"/>
      <c r="O2872" s="14"/>
      <c r="P2872" s="14"/>
      <c r="S2872" s="16"/>
      <c r="T2872" s="16"/>
    </row>
    <row r="2873" spans="8:20">
      <c r="H2873" s="14"/>
      <c r="K2873" s="14"/>
      <c r="M2873" s="14"/>
      <c r="N2873" s="14"/>
      <c r="O2873" s="14"/>
      <c r="P2873" s="14"/>
      <c r="S2873" s="16"/>
      <c r="T2873" s="16"/>
    </row>
    <row r="2874" spans="8:20">
      <c r="H2874" s="14"/>
      <c r="K2874" s="14"/>
      <c r="M2874" s="14"/>
      <c r="N2874" s="14"/>
      <c r="O2874" s="14"/>
      <c r="P2874" s="14"/>
      <c r="S2874" s="16"/>
      <c r="T2874" s="16"/>
    </row>
    <row r="2875" spans="8:20">
      <c r="H2875" s="14"/>
      <c r="K2875" s="14"/>
      <c r="M2875" s="14"/>
      <c r="N2875" s="14"/>
      <c r="O2875" s="14"/>
      <c r="P2875" s="14"/>
      <c r="S2875" s="16"/>
      <c r="T2875" s="16"/>
    </row>
    <row r="2876" spans="8:20">
      <c r="H2876" s="14"/>
      <c r="K2876" s="14"/>
      <c r="M2876" s="14"/>
      <c r="N2876" s="14"/>
      <c r="O2876" s="14"/>
      <c r="P2876" s="14"/>
      <c r="S2876" s="16"/>
      <c r="T2876" s="16"/>
    </row>
    <row r="2877" spans="8:20">
      <c r="H2877" s="14"/>
      <c r="K2877" s="14"/>
      <c r="M2877" s="14"/>
      <c r="N2877" s="14"/>
      <c r="O2877" s="14"/>
      <c r="P2877" s="14"/>
      <c r="S2877" s="16"/>
      <c r="T2877" s="16"/>
    </row>
    <row r="2878" spans="8:20">
      <c r="H2878" s="14"/>
      <c r="K2878" s="14"/>
      <c r="M2878" s="14"/>
      <c r="N2878" s="14"/>
      <c r="O2878" s="14"/>
      <c r="P2878" s="14"/>
      <c r="S2878" s="16"/>
      <c r="T2878" s="16"/>
    </row>
    <row r="2879" spans="8:20">
      <c r="H2879" s="14"/>
      <c r="K2879" s="14"/>
      <c r="M2879" s="14"/>
      <c r="N2879" s="14"/>
      <c r="O2879" s="14"/>
      <c r="P2879" s="14"/>
      <c r="S2879" s="16"/>
      <c r="T2879" s="16"/>
    </row>
    <row r="2880" spans="8:20">
      <c r="H2880" s="14"/>
      <c r="K2880" s="14"/>
      <c r="M2880" s="14"/>
      <c r="N2880" s="14"/>
      <c r="O2880" s="14"/>
      <c r="P2880" s="14"/>
      <c r="S2880" s="16"/>
      <c r="T2880" s="16"/>
    </row>
    <row r="2881" spans="8:20">
      <c r="H2881" s="14"/>
      <c r="K2881" s="14"/>
      <c r="M2881" s="14"/>
      <c r="N2881" s="14"/>
      <c r="O2881" s="14"/>
      <c r="P2881" s="14"/>
      <c r="S2881" s="16"/>
      <c r="T2881" s="16"/>
    </row>
    <row r="2882" spans="8:20">
      <c r="H2882" s="14"/>
      <c r="K2882" s="14"/>
      <c r="M2882" s="14"/>
      <c r="N2882" s="14"/>
      <c r="O2882" s="14"/>
      <c r="P2882" s="14"/>
      <c r="S2882" s="16"/>
      <c r="T2882" s="16"/>
    </row>
    <row r="2883" spans="8:20">
      <c r="H2883" s="14"/>
      <c r="K2883" s="14"/>
      <c r="M2883" s="14"/>
      <c r="N2883" s="14"/>
      <c r="O2883" s="14"/>
      <c r="P2883" s="14"/>
      <c r="S2883" s="16"/>
      <c r="T2883" s="16"/>
    </row>
    <row r="2884" spans="8:20">
      <c r="H2884" s="14"/>
      <c r="K2884" s="14"/>
      <c r="M2884" s="14"/>
      <c r="N2884" s="14"/>
      <c r="O2884" s="14"/>
      <c r="P2884" s="14"/>
      <c r="S2884" s="16"/>
      <c r="T2884" s="16"/>
    </row>
    <row r="2885" spans="8:20">
      <c r="H2885" s="14"/>
      <c r="K2885" s="14"/>
      <c r="M2885" s="14"/>
      <c r="N2885" s="14"/>
      <c r="O2885" s="14"/>
      <c r="P2885" s="14"/>
      <c r="S2885" s="16"/>
      <c r="T2885" s="16"/>
    </row>
    <row r="2886" spans="8:20">
      <c r="H2886" s="14"/>
      <c r="K2886" s="14"/>
      <c r="M2886" s="14"/>
      <c r="N2886" s="14"/>
      <c r="O2886" s="14"/>
      <c r="P2886" s="14"/>
      <c r="S2886" s="16"/>
      <c r="T2886" s="16"/>
    </row>
    <row r="2887" spans="8:20">
      <c r="H2887" s="14"/>
      <c r="K2887" s="14"/>
      <c r="M2887" s="14"/>
      <c r="N2887" s="14"/>
      <c r="O2887" s="14"/>
      <c r="P2887" s="14"/>
      <c r="S2887" s="16"/>
      <c r="T2887" s="16"/>
    </row>
    <row r="2888" spans="8:20">
      <c r="H2888" s="14"/>
      <c r="K2888" s="14"/>
      <c r="M2888" s="14"/>
      <c r="N2888" s="14"/>
      <c r="O2888" s="14"/>
      <c r="P2888" s="14"/>
      <c r="S2888" s="16"/>
      <c r="T2888" s="16"/>
    </row>
    <row r="2889" spans="8:20">
      <c r="H2889" s="14"/>
      <c r="K2889" s="14"/>
      <c r="M2889" s="14"/>
      <c r="N2889" s="14"/>
      <c r="O2889" s="14"/>
      <c r="P2889" s="14"/>
      <c r="S2889" s="16"/>
      <c r="T2889" s="16"/>
    </row>
    <row r="2890" spans="8:20">
      <c r="H2890" s="14"/>
      <c r="K2890" s="14"/>
      <c r="M2890" s="14"/>
      <c r="N2890" s="14"/>
      <c r="O2890" s="14"/>
      <c r="P2890" s="14"/>
      <c r="S2890" s="16"/>
      <c r="T2890" s="16"/>
    </row>
    <row r="2891" spans="8:20">
      <c r="H2891" s="14"/>
      <c r="K2891" s="14"/>
      <c r="M2891" s="14"/>
      <c r="N2891" s="14"/>
      <c r="O2891" s="14"/>
      <c r="P2891" s="14"/>
      <c r="S2891" s="16"/>
      <c r="T2891" s="16"/>
    </row>
    <row r="2892" spans="8:20">
      <c r="H2892" s="14"/>
      <c r="K2892" s="14"/>
      <c r="M2892" s="14"/>
      <c r="N2892" s="14"/>
      <c r="O2892" s="14"/>
      <c r="P2892" s="14"/>
      <c r="S2892" s="16"/>
      <c r="T2892" s="16"/>
    </row>
    <row r="2893" spans="8:20">
      <c r="H2893" s="14"/>
      <c r="K2893" s="14"/>
      <c r="M2893" s="14"/>
      <c r="N2893" s="14"/>
      <c r="O2893" s="14"/>
      <c r="P2893" s="14"/>
      <c r="S2893" s="16"/>
      <c r="T2893" s="16"/>
    </row>
    <row r="2894" spans="8:20">
      <c r="H2894" s="14"/>
      <c r="K2894" s="14"/>
      <c r="M2894" s="14"/>
      <c r="N2894" s="14"/>
      <c r="O2894" s="14"/>
      <c r="P2894" s="14"/>
      <c r="S2894" s="16"/>
      <c r="T2894" s="16"/>
    </row>
    <row r="2895" spans="8:20">
      <c r="H2895" s="14"/>
      <c r="K2895" s="14"/>
      <c r="M2895" s="14"/>
      <c r="N2895" s="14"/>
      <c r="O2895" s="14"/>
      <c r="P2895" s="14"/>
      <c r="S2895" s="16"/>
      <c r="T2895" s="16"/>
    </row>
    <row r="2896" spans="8:20">
      <c r="H2896" s="14"/>
      <c r="K2896" s="14"/>
      <c r="M2896" s="14"/>
      <c r="N2896" s="14"/>
      <c r="O2896" s="14"/>
      <c r="P2896" s="14"/>
      <c r="S2896" s="16"/>
      <c r="T2896" s="16"/>
    </row>
    <row r="2897" spans="8:20">
      <c r="H2897" s="14"/>
      <c r="K2897" s="14"/>
      <c r="M2897" s="14"/>
      <c r="N2897" s="14"/>
      <c r="O2897" s="14"/>
      <c r="P2897" s="14"/>
      <c r="S2897" s="16"/>
      <c r="T2897" s="16"/>
    </row>
    <row r="2898" spans="8:20">
      <c r="H2898" s="14"/>
      <c r="K2898" s="14"/>
      <c r="M2898" s="14"/>
      <c r="N2898" s="14"/>
      <c r="O2898" s="14"/>
      <c r="P2898" s="14"/>
      <c r="S2898" s="16"/>
      <c r="T2898" s="16"/>
    </row>
    <row r="2899" spans="8:20">
      <c r="H2899" s="14"/>
      <c r="K2899" s="14"/>
      <c r="M2899" s="14"/>
      <c r="N2899" s="14"/>
      <c r="O2899" s="14"/>
      <c r="P2899" s="14"/>
      <c r="S2899" s="16"/>
      <c r="T2899" s="16"/>
    </row>
    <row r="2900" spans="8:20">
      <c r="H2900" s="14"/>
      <c r="K2900" s="14"/>
      <c r="M2900" s="14"/>
      <c r="N2900" s="14"/>
      <c r="O2900" s="14"/>
      <c r="P2900" s="14"/>
      <c r="S2900" s="16"/>
      <c r="T2900" s="16"/>
    </row>
    <row r="2901" spans="8:20">
      <c r="H2901" s="14"/>
      <c r="K2901" s="14"/>
      <c r="M2901" s="14"/>
      <c r="N2901" s="14"/>
      <c r="O2901" s="14"/>
      <c r="P2901" s="14"/>
      <c r="S2901" s="16"/>
      <c r="T2901" s="16"/>
    </row>
    <row r="2902" spans="8:20">
      <c r="H2902" s="14"/>
      <c r="K2902" s="14"/>
      <c r="M2902" s="14"/>
      <c r="N2902" s="14"/>
      <c r="O2902" s="14"/>
      <c r="P2902" s="14"/>
      <c r="S2902" s="16"/>
      <c r="T2902" s="16"/>
    </row>
    <row r="2903" spans="8:20">
      <c r="H2903" s="14"/>
      <c r="K2903" s="14"/>
      <c r="M2903" s="14"/>
      <c r="N2903" s="14"/>
      <c r="O2903" s="14"/>
      <c r="P2903" s="14"/>
      <c r="S2903" s="16"/>
      <c r="T2903" s="16"/>
    </row>
    <row r="2904" spans="8:20">
      <c r="H2904" s="14"/>
      <c r="K2904" s="14"/>
      <c r="M2904" s="14"/>
      <c r="N2904" s="14"/>
      <c r="O2904" s="14"/>
      <c r="P2904" s="14"/>
      <c r="S2904" s="16"/>
      <c r="T2904" s="16"/>
    </row>
    <row r="2905" spans="8:20">
      <c r="H2905" s="14"/>
      <c r="K2905" s="14"/>
      <c r="M2905" s="14"/>
      <c r="N2905" s="14"/>
      <c r="O2905" s="14"/>
      <c r="P2905" s="14"/>
      <c r="S2905" s="16"/>
      <c r="T2905" s="16"/>
    </row>
    <row r="2906" spans="8:20">
      <c r="H2906" s="14"/>
      <c r="K2906" s="14"/>
      <c r="M2906" s="14"/>
      <c r="N2906" s="14"/>
      <c r="O2906" s="14"/>
      <c r="P2906" s="14"/>
      <c r="S2906" s="16"/>
      <c r="T2906" s="16"/>
    </row>
    <row r="2907" spans="8:20">
      <c r="H2907" s="14"/>
      <c r="K2907" s="14"/>
      <c r="M2907" s="14"/>
      <c r="N2907" s="14"/>
      <c r="O2907" s="14"/>
      <c r="P2907" s="14"/>
      <c r="S2907" s="16"/>
      <c r="T2907" s="16"/>
    </row>
    <row r="2908" spans="8:20">
      <c r="H2908" s="14"/>
      <c r="K2908" s="14"/>
      <c r="M2908" s="14"/>
      <c r="N2908" s="14"/>
      <c r="O2908" s="14"/>
      <c r="P2908" s="14"/>
      <c r="S2908" s="16"/>
      <c r="T2908" s="16"/>
    </row>
    <row r="2909" spans="8:20">
      <c r="H2909" s="14"/>
      <c r="K2909" s="14"/>
      <c r="M2909" s="14"/>
      <c r="N2909" s="14"/>
      <c r="O2909" s="14"/>
      <c r="P2909" s="14"/>
      <c r="S2909" s="16"/>
      <c r="T2909" s="16"/>
    </row>
    <row r="2910" spans="8:20">
      <c r="H2910" s="14"/>
      <c r="K2910" s="14"/>
      <c r="M2910" s="14"/>
      <c r="N2910" s="14"/>
      <c r="O2910" s="14"/>
      <c r="P2910" s="14"/>
      <c r="S2910" s="16"/>
      <c r="T2910" s="16"/>
    </row>
    <row r="2911" spans="8:20">
      <c r="H2911" s="14"/>
      <c r="K2911" s="14"/>
      <c r="M2911" s="14"/>
      <c r="N2911" s="14"/>
      <c r="O2911" s="14"/>
      <c r="P2911" s="14"/>
      <c r="S2911" s="16"/>
      <c r="T2911" s="16"/>
    </row>
    <row r="2912" spans="8:20">
      <c r="H2912" s="14"/>
      <c r="K2912" s="14"/>
      <c r="M2912" s="14"/>
      <c r="N2912" s="14"/>
      <c r="O2912" s="14"/>
      <c r="P2912" s="14"/>
      <c r="S2912" s="16"/>
      <c r="T2912" s="16"/>
    </row>
    <row r="2913" spans="8:20">
      <c r="H2913" s="14"/>
      <c r="K2913" s="14"/>
      <c r="M2913" s="14"/>
      <c r="N2913" s="14"/>
      <c r="O2913" s="14"/>
      <c r="P2913" s="14"/>
      <c r="S2913" s="16"/>
      <c r="T2913" s="16"/>
    </row>
    <row r="2914" spans="8:20">
      <c r="H2914" s="14"/>
      <c r="K2914" s="14"/>
      <c r="M2914" s="14"/>
      <c r="N2914" s="14"/>
      <c r="O2914" s="14"/>
      <c r="P2914" s="14"/>
      <c r="S2914" s="16"/>
      <c r="T2914" s="16"/>
    </row>
    <row r="2915" spans="8:20">
      <c r="H2915" s="14"/>
      <c r="K2915" s="14"/>
      <c r="M2915" s="14"/>
      <c r="N2915" s="14"/>
      <c r="O2915" s="14"/>
      <c r="P2915" s="14"/>
      <c r="S2915" s="16"/>
      <c r="T2915" s="16"/>
    </row>
    <row r="2916" spans="8:20">
      <c r="H2916" s="14"/>
      <c r="K2916" s="14"/>
      <c r="M2916" s="14"/>
      <c r="N2916" s="14"/>
      <c r="O2916" s="14"/>
      <c r="P2916" s="14"/>
      <c r="S2916" s="16"/>
      <c r="T2916" s="16"/>
    </row>
    <row r="2917" spans="8:20">
      <c r="H2917" s="14"/>
      <c r="K2917" s="14"/>
      <c r="M2917" s="14"/>
      <c r="N2917" s="14"/>
      <c r="O2917" s="14"/>
      <c r="P2917" s="14"/>
      <c r="S2917" s="16"/>
      <c r="T2917" s="16"/>
    </row>
    <row r="2918" spans="8:20">
      <c r="H2918" s="14"/>
      <c r="K2918" s="14"/>
      <c r="M2918" s="14"/>
      <c r="N2918" s="14"/>
      <c r="O2918" s="14"/>
      <c r="P2918" s="14"/>
      <c r="S2918" s="16"/>
      <c r="T2918" s="16"/>
    </row>
    <row r="2919" spans="8:20">
      <c r="H2919" s="14"/>
      <c r="K2919" s="14"/>
      <c r="M2919" s="14"/>
      <c r="N2919" s="14"/>
      <c r="O2919" s="14"/>
      <c r="P2919" s="14"/>
      <c r="S2919" s="16"/>
      <c r="T2919" s="16"/>
    </row>
    <row r="2920" spans="8:20">
      <c r="H2920" s="14"/>
      <c r="K2920" s="14"/>
      <c r="M2920" s="14"/>
      <c r="N2920" s="14"/>
      <c r="O2920" s="14"/>
      <c r="P2920" s="14"/>
      <c r="S2920" s="16"/>
      <c r="T2920" s="16"/>
    </row>
    <row r="2921" spans="8:20">
      <c r="H2921" s="14"/>
      <c r="K2921" s="14"/>
      <c r="M2921" s="14"/>
      <c r="N2921" s="14"/>
      <c r="O2921" s="14"/>
      <c r="P2921" s="14"/>
      <c r="S2921" s="16"/>
      <c r="T2921" s="16"/>
    </row>
    <row r="2922" spans="8:20">
      <c r="H2922" s="14"/>
      <c r="K2922" s="14"/>
      <c r="M2922" s="14"/>
      <c r="N2922" s="14"/>
      <c r="O2922" s="14"/>
      <c r="P2922" s="14"/>
      <c r="S2922" s="16"/>
      <c r="T2922" s="16"/>
    </row>
    <row r="2923" spans="8:20">
      <c r="H2923" s="14"/>
      <c r="K2923" s="14"/>
      <c r="M2923" s="14"/>
      <c r="N2923" s="14"/>
      <c r="O2923" s="14"/>
      <c r="P2923" s="14"/>
      <c r="S2923" s="16"/>
      <c r="T2923" s="16"/>
    </row>
    <row r="2924" spans="8:20">
      <c r="H2924" s="14"/>
      <c r="K2924" s="14"/>
      <c r="M2924" s="14"/>
      <c r="N2924" s="14"/>
      <c r="O2924" s="14"/>
      <c r="P2924" s="14"/>
      <c r="S2924" s="16"/>
      <c r="T2924" s="16"/>
    </row>
    <row r="2925" spans="8:20">
      <c r="H2925" s="14"/>
      <c r="K2925" s="14"/>
      <c r="M2925" s="14"/>
      <c r="N2925" s="14"/>
      <c r="O2925" s="14"/>
      <c r="P2925" s="14"/>
      <c r="S2925" s="16"/>
      <c r="T2925" s="16"/>
    </row>
    <row r="2926" spans="8:20">
      <c r="H2926" s="14"/>
      <c r="K2926" s="14"/>
      <c r="M2926" s="14"/>
      <c r="N2926" s="14"/>
      <c r="O2926" s="14"/>
      <c r="P2926" s="14"/>
      <c r="S2926" s="16"/>
      <c r="T2926" s="16"/>
    </row>
    <row r="2927" spans="8:20">
      <c r="H2927" s="14"/>
      <c r="K2927" s="14"/>
      <c r="M2927" s="14"/>
      <c r="N2927" s="14"/>
      <c r="O2927" s="14"/>
      <c r="P2927" s="14"/>
      <c r="S2927" s="16"/>
      <c r="T2927" s="16"/>
    </row>
    <row r="2928" spans="8:20">
      <c r="H2928" s="14"/>
      <c r="K2928" s="14"/>
      <c r="M2928" s="14"/>
      <c r="N2928" s="14"/>
      <c r="O2928" s="14"/>
      <c r="P2928" s="14"/>
      <c r="S2928" s="16"/>
      <c r="T2928" s="16"/>
    </row>
    <row r="2929" spans="8:20">
      <c r="H2929" s="14"/>
      <c r="K2929" s="14"/>
      <c r="M2929" s="14"/>
      <c r="N2929" s="14"/>
      <c r="O2929" s="14"/>
      <c r="P2929" s="14"/>
      <c r="S2929" s="16"/>
      <c r="T2929" s="16"/>
    </row>
    <row r="2930" spans="8:20">
      <c r="H2930" s="14"/>
      <c r="K2930" s="14"/>
      <c r="M2930" s="14"/>
      <c r="N2930" s="14"/>
      <c r="O2930" s="14"/>
      <c r="P2930" s="14"/>
      <c r="S2930" s="16"/>
      <c r="T2930" s="16"/>
    </row>
    <row r="2931" spans="8:20">
      <c r="H2931" s="14"/>
      <c r="K2931" s="14"/>
      <c r="M2931" s="14"/>
      <c r="N2931" s="14"/>
      <c r="O2931" s="14"/>
      <c r="P2931" s="14"/>
      <c r="S2931" s="16"/>
      <c r="T2931" s="16"/>
    </row>
    <row r="2932" spans="8:20">
      <c r="H2932" s="14"/>
      <c r="K2932" s="14"/>
      <c r="M2932" s="14"/>
      <c r="N2932" s="14"/>
      <c r="O2932" s="14"/>
      <c r="P2932" s="14"/>
      <c r="S2932" s="16"/>
      <c r="T2932" s="16"/>
    </row>
    <row r="2933" spans="8:20">
      <c r="H2933" s="14"/>
      <c r="K2933" s="14"/>
      <c r="M2933" s="14"/>
      <c r="N2933" s="14"/>
      <c r="O2933" s="14"/>
      <c r="P2933" s="14"/>
      <c r="S2933" s="16"/>
      <c r="T2933" s="16"/>
    </row>
    <row r="2934" spans="8:20">
      <c r="H2934" s="14"/>
      <c r="K2934" s="14"/>
      <c r="M2934" s="14"/>
      <c r="N2934" s="14"/>
      <c r="O2934" s="14"/>
      <c r="P2934" s="14"/>
      <c r="S2934" s="16"/>
      <c r="T2934" s="16"/>
    </row>
    <row r="2935" spans="8:20">
      <c r="H2935" s="14"/>
      <c r="K2935" s="14"/>
      <c r="M2935" s="14"/>
      <c r="N2935" s="14"/>
      <c r="O2935" s="14"/>
      <c r="P2935" s="14"/>
      <c r="S2935" s="16"/>
      <c r="T2935" s="16"/>
    </row>
    <row r="2936" spans="8:20">
      <c r="H2936" s="14"/>
      <c r="K2936" s="14"/>
      <c r="M2936" s="14"/>
      <c r="N2936" s="14"/>
      <c r="O2936" s="14"/>
      <c r="P2936" s="14"/>
      <c r="S2936" s="16"/>
      <c r="T2936" s="16"/>
    </row>
    <row r="2937" spans="8:20">
      <c r="H2937" s="14"/>
      <c r="K2937" s="14"/>
      <c r="M2937" s="14"/>
      <c r="N2937" s="14"/>
      <c r="O2937" s="14"/>
      <c r="P2937" s="14"/>
      <c r="S2937" s="16"/>
      <c r="T2937" s="16"/>
    </row>
    <row r="2938" spans="8:20">
      <c r="H2938" s="14"/>
      <c r="K2938" s="14"/>
      <c r="M2938" s="14"/>
      <c r="N2938" s="14"/>
      <c r="O2938" s="14"/>
      <c r="P2938" s="14"/>
      <c r="S2938" s="16"/>
      <c r="T2938" s="16"/>
    </row>
    <row r="2939" spans="8:20">
      <c r="H2939" s="14"/>
      <c r="K2939" s="14"/>
      <c r="M2939" s="14"/>
      <c r="N2939" s="14"/>
      <c r="O2939" s="14"/>
      <c r="P2939" s="14"/>
      <c r="S2939" s="16"/>
      <c r="T2939" s="16"/>
    </row>
    <row r="2940" spans="8:20">
      <c r="H2940" s="14"/>
      <c r="K2940" s="14"/>
      <c r="M2940" s="14"/>
      <c r="N2940" s="14"/>
      <c r="O2940" s="14"/>
      <c r="P2940" s="14"/>
      <c r="S2940" s="16"/>
      <c r="T2940" s="16"/>
    </row>
    <row r="2941" spans="8:20">
      <c r="H2941" s="14"/>
      <c r="K2941" s="14"/>
      <c r="M2941" s="14"/>
      <c r="N2941" s="14"/>
      <c r="O2941" s="14"/>
      <c r="P2941" s="14"/>
      <c r="S2941" s="16"/>
      <c r="T2941" s="16"/>
    </row>
    <row r="2942" spans="8:20">
      <c r="H2942" s="14"/>
      <c r="K2942" s="14"/>
      <c r="M2942" s="14"/>
      <c r="N2942" s="14"/>
      <c r="O2942" s="14"/>
      <c r="P2942" s="14"/>
      <c r="S2942" s="16"/>
      <c r="T2942" s="16"/>
    </row>
    <row r="2943" spans="8:20">
      <c r="H2943" s="14"/>
      <c r="K2943" s="14"/>
      <c r="M2943" s="14"/>
      <c r="N2943" s="14"/>
      <c r="O2943" s="14"/>
      <c r="P2943" s="14"/>
      <c r="S2943" s="16"/>
      <c r="T2943" s="16"/>
    </row>
    <row r="2944" spans="8:20">
      <c r="H2944" s="14"/>
      <c r="K2944" s="14"/>
      <c r="M2944" s="14"/>
      <c r="N2944" s="14"/>
      <c r="O2944" s="14"/>
      <c r="P2944" s="14"/>
      <c r="S2944" s="16"/>
      <c r="T2944" s="16"/>
    </row>
    <row r="2945" spans="8:20">
      <c r="H2945" s="14"/>
      <c r="K2945" s="14"/>
      <c r="M2945" s="14"/>
      <c r="N2945" s="14"/>
      <c r="O2945" s="14"/>
      <c r="P2945" s="14"/>
      <c r="S2945" s="16"/>
      <c r="T2945" s="16"/>
    </row>
    <row r="2946" spans="8:20">
      <c r="H2946" s="14"/>
      <c r="K2946" s="14"/>
      <c r="M2946" s="14"/>
      <c r="N2946" s="14"/>
      <c r="O2946" s="14"/>
      <c r="P2946" s="14"/>
      <c r="S2946" s="16"/>
      <c r="T2946" s="16"/>
    </row>
    <row r="2947" spans="8:20">
      <c r="H2947" s="14"/>
      <c r="K2947" s="14"/>
      <c r="M2947" s="14"/>
      <c r="N2947" s="14"/>
      <c r="O2947" s="14"/>
      <c r="P2947" s="14"/>
      <c r="S2947" s="16"/>
      <c r="T2947" s="16"/>
    </row>
    <row r="2948" spans="8:20">
      <c r="H2948" s="14"/>
      <c r="K2948" s="14"/>
      <c r="M2948" s="14"/>
      <c r="N2948" s="14"/>
      <c r="O2948" s="14"/>
      <c r="P2948" s="14"/>
      <c r="S2948" s="16"/>
      <c r="T2948" s="16"/>
    </row>
    <row r="2949" spans="8:20">
      <c r="H2949" s="14"/>
      <c r="K2949" s="14"/>
      <c r="M2949" s="14"/>
      <c r="N2949" s="14"/>
      <c r="O2949" s="14"/>
      <c r="P2949" s="14"/>
      <c r="S2949" s="16"/>
      <c r="T2949" s="16"/>
    </row>
    <row r="2950" spans="8:20">
      <c r="H2950" s="14"/>
      <c r="K2950" s="14"/>
      <c r="M2950" s="14"/>
      <c r="N2950" s="14"/>
      <c r="O2950" s="14"/>
      <c r="P2950" s="14"/>
      <c r="S2950" s="16"/>
      <c r="T2950" s="16"/>
    </row>
    <row r="2951" spans="8:20">
      <c r="H2951" s="14"/>
      <c r="K2951" s="14"/>
      <c r="M2951" s="14"/>
      <c r="N2951" s="14"/>
      <c r="O2951" s="14"/>
      <c r="P2951" s="14"/>
      <c r="S2951" s="16"/>
      <c r="T2951" s="16"/>
    </row>
    <row r="2952" spans="8:20">
      <c r="H2952" s="14"/>
      <c r="K2952" s="14"/>
      <c r="M2952" s="14"/>
      <c r="N2952" s="14"/>
      <c r="O2952" s="14"/>
      <c r="P2952" s="14"/>
      <c r="S2952" s="16"/>
      <c r="T2952" s="16"/>
    </row>
    <row r="2953" spans="8:20">
      <c r="H2953" s="14"/>
      <c r="K2953" s="14"/>
      <c r="M2953" s="14"/>
      <c r="N2953" s="14"/>
      <c r="O2953" s="14"/>
      <c r="P2953" s="14"/>
      <c r="S2953" s="16"/>
      <c r="T2953" s="16"/>
    </row>
    <row r="2954" spans="8:20">
      <c r="H2954" s="14"/>
      <c r="K2954" s="14"/>
      <c r="M2954" s="14"/>
      <c r="N2954" s="14"/>
      <c r="O2954" s="14"/>
      <c r="P2954" s="14"/>
      <c r="S2954" s="16"/>
      <c r="T2954" s="16"/>
    </row>
    <row r="2955" spans="8:20">
      <c r="H2955" s="14"/>
      <c r="K2955" s="14"/>
      <c r="M2955" s="14"/>
      <c r="N2955" s="14"/>
      <c r="O2955" s="14"/>
      <c r="P2955" s="14"/>
      <c r="S2955" s="16"/>
      <c r="T2955" s="16"/>
    </row>
    <row r="2956" spans="8:20">
      <c r="H2956" s="14"/>
      <c r="K2956" s="14"/>
      <c r="M2956" s="14"/>
      <c r="N2956" s="14"/>
      <c r="O2956" s="14"/>
      <c r="P2956" s="14"/>
      <c r="S2956" s="16"/>
      <c r="T2956" s="16"/>
    </row>
    <row r="2957" spans="8:20">
      <c r="H2957" s="14"/>
      <c r="K2957" s="14"/>
      <c r="M2957" s="14"/>
      <c r="N2957" s="14"/>
      <c r="O2957" s="14"/>
      <c r="P2957" s="14"/>
      <c r="S2957" s="16"/>
      <c r="T2957" s="16"/>
    </row>
    <row r="2958" spans="8:20">
      <c r="H2958" s="14"/>
      <c r="K2958" s="14"/>
      <c r="M2958" s="14"/>
      <c r="N2958" s="14"/>
      <c r="O2958" s="14"/>
      <c r="P2958" s="14"/>
      <c r="S2958" s="16"/>
      <c r="T2958" s="16"/>
    </row>
    <row r="2959" spans="8:20">
      <c r="H2959" s="14"/>
      <c r="K2959" s="14"/>
      <c r="M2959" s="14"/>
      <c r="N2959" s="14"/>
      <c r="O2959" s="14"/>
      <c r="P2959" s="14"/>
      <c r="S2959" s="16"/>
      <c r="T2959" s="16"/>
    </row>
    <row r="2960" spans="8:20">
      <c r="H2960" s="14"/>
      <c r="K2960" s="14"/>
      <c r="M2960" s="14"/>
      <c r="N2960" s="14"/>
      <c r="O2960" s="14"/>
      <c r="P2960" s="14"/>
      <c r="S2960" s="16"/>
      <c r="T2960" s="16"/>
    </row>
    <row r="2961" spans="8:20">
      <c r="H2961" s="14"/>
      <c r="K2961" s="14"/>
      <c r="M2961" s="14"/>
      <c r="N2961" s="14"/>
      <c r="O2961" s="14"/>
      <c r="P2961" s="14"/>
      <c r="S2961" s="16"/>
      <c r="T2961" s="16"/>
    </row>
    <row r="2962" spans="8:20">
      <c r="H2962" s="14"/>
      <c r="K2962" s="14"/>
      <c r="M2962" s="14"/>
      <c r="N2962" s="14"/>
      <c r="O2962" s="14"/>
      <c r="P2962" s="14"/>
      <c r="S2962" s="16"/>
      <c r="T2962" s="16"/>
    </row>
    <row r="2963" spans="8:20">
      <c r="H2963" s="14"/>
      <c r="K2963" s="14"/>
      <c r="M2963" s="14"/>
      <c r="N2963" s="14"/>
      <c r="O2963" s="14"/>
      <c r="P2963" s="14"/>
      <c r="S2963" s="16"/>
      <c r="T2963" s="16"/>
    </row>
    <row r="2964" spans="8:20">
      <c r="H2964" s="14"/>
      <c r="K2964" s="14"/>
      <c r="M2964" s="14"/>
      <c r="N2964" s="14"/>
      <c r="O2964" s="14"/>
      <c r="P2964" s="14"/>
      <c r="S2964" s="16"/>
      <c r="T2964" s="16"/>
    </row>
    <row r="2965" spans="8:20">
      <c r="H2965" s="14"/>
      <c r="K2965" s="14"/>
      <c r="M2965" s="14"/>
      <c r="N2965" s="14"/>
      <c r="O2965" s="14"/>
      <c r="P2965" s="14"/>
      <c r="S2965" s="16"/>
      <c r="T2965" s="16"/>
    </row>
    <row r="2966" spans="8:20">
      <c r="H2966" s="14"/>
      <c r="K2966" s="14"/>
      <c r="M2966" s="14"/>
      <c r="N2966" s="14"/>
      <c r="O2966" s="14"/>
      <c r="P2966" s="14"/>
      <c r="S2966" s="16"/>
      <c r="T2966" s="16"/>
    </row>
    <row r="2967" spans="8:20">
      <c r="H2967" s="14"/>
      <c r="K2967" s="14"/>
      <c r="M2967" s="14"/>
      <c r="N2967" s="14"/>
      <c r="O2967" s="14"/>
      <c r="P2967" s="14"/>
      <c r="S2967" s="16"/>
      <c r="T2967" s="16"/>
    </row>
    <row r="2968" spans="8:20">
      <c r="H2968" s="14"/>
      <c r="K2968" s="14"/>
      <c r="M2968" s="14"/>
      <c r="N2968" s="14"/>
      <c r="O2968" s="14"/>
      <c r="P2968" s="14"/>
      <c r="S2968" s="16"/>
      <c r="T2968" s="16"/>
    </row>
    <row r="2969" spans="8:20">
      <c r="H2969" s="14"/>
      <c r="K2969" s="14"/>
      <c r="M2969" s="14"/>
      <c r="N2969" s="14"/>
      <c r="O2969" s="14"/>
      <c r="P2969" s="14"/>
      <c r="S2969" s="16"/>
      <c r="T2969" s="16"/>
    </row>
    <row r="2970" spans="8:20">
      <c r="H2970" s="14"/>
      <c r="K2970" s="14"/>
      <c r="M2970" s="14"/>
      <c r="N2970" s="14"/>
      <c r="O2970" s="14"/>
      <c r="P2970" s="14"/>
      <c r="S2970" s="16"/>
      <c r="T2970" s="16"/>
    </row>
    <row r="2971" spans="8:20">
      <c r="H2971" s="14"/>
      <c r="K2971" s="14"/>
      <c r="M2971" s="14"/>
      <c r="N2971" s="14"/>
      <c r="O2971" s="14"/>
      <c r="P2971" s="14"/>
      <c r="S2971" s="16"/>
      <c r="T2971" s="16"/>
    </row>
    <row r="2972" spans="8:20">
      <c r="H2972" s="14"/>
      <c r="K2972" s="14"/>
      <c r="M2972" s="14"/>
      <c r="N2972" s="14"/>
      <c r="O2972" s="14"/>
      <c r="P2972" s="14"/>
      <c r="S2972" s="16"/>
      <c r="T2972" s="16"/>
    </row>
    <row r="2973" spans="8:20">
      <c r="H2973" s="14"/>
      <c r="K2973" s="14"/>
      <c r="M2973" s="14"/>
      <c r="N2973" s="14"/>
      <c r="O2973" s="14"/>
      <c r="P2973" s="14"/>
      <c r="S2973" s="16"/>
      <c r="T2973" s="16"/>
    </row>
    <row r="2974" spans="8:20">
      <c r="H2974" s="14"/>
      <c r="K2974" s="14"/>
      <c r="M2974" s="14"/>
      <c r="N2974" s="14"/>
      <c r="O2974" s="14"/>
      <c r="P2974" s="14"/>
      <c r="S2974" s="16"/>
      <c r="T2974" s="16"/>
    </row>
    <row r="2975" spans="8:20">
      <c r="H2975" s="14"/>
      <c r="K2975" s="14"/>
      <c r="M2975" s="14"/>
      <c r="N2975" s="14"/>
      <c r="O2975" s="14"/>
      <c r="P2975" s="14"/>
      <c r="S2975" s="16"/>
      <c r="T2975" s="16"/>
    </row>
    <row r="2976" spans="8:20">
      <c r="H2976" s="14"/>
      <c r="K2976" s="14"/>
      <c r="M2976" s="14"/>
      <c r="N2976" s="14"/>
      <c r="O2976" s="14"/>
      <c r="P2976" s="14"/>
      <c r="S2976" s="16"/>
      <c r="T2976" s="16"/>
    </row>
    <row r="2977" spans="8:20">
      <c r="H2977" s="14"/>
      <c r="K2977" s="14"/>
      <c r="M2977" s="14"/>
      <c r="N2977" s="14"/>
      <c r="O2977" s="14"/>
      <c r="P2977" s="14"/>
      <c r="S2977" s="16"/>
      <c r="T2977" s="16"/>
    </row>
    <row r="2978" spans="8:20">
      <c r="H2978" s="14"/>
      <c r="K2978" s="14"/>
      <c r="M2978" s="14"/>
      <c r="N2978" s="14"/>
      <c r="O2978" s="14"/>
      <c r="P2978" s="14"/>
      <c r="S2978" s="16"/>
      <c r="T2978" s="16"/>
    </row>
    <row r="2979" spans="8:20">
      <c r="H2979" s="14"/>
      <c r="K2979" s="14"/>
      <c r="M2979" s="14"/>
      <c r="N2979" s="14"/>
      <c r="O2979" s="14"/>
      <c r="P2979" s="14"/>
      <c r="S2979" s="16"/>
      <c r="T2979" s="16"/>
    </row>
    <row r="2980" spans="8:20">
      <c r="H2980" s="14"/>
      <c r="K2980" s="14"/>
      <c r="M2980" s="14"/>
      <c r="N2980" s="14"/>
      <c r="O2980" s="14"/>
      <c r="P2980" s="14"/>
      <c r="S2980" s="16"/>
      <c r="T2980" s="16"/>
    </row>
    <row r="2981" spans="8:20">
      <c r="H2981" s="14"/>
      <c r="K2981" s="14"/>
      <c r="M2981" s="14"/>
      <c r="N2981" s="14"/>
      <c r="O2981" s="14"/>
      <c r="P2981" s="14"/>
      <c r="S2981" s="16"/>
      <c r="T2981" s="16"/>
    </row>
    <row r="2982" spans="8:20">
      <c r="H2982" s="14"/>
      <c r="K2982" s="14"/>
      <c r="M2982" s="14"/>
      <c r="N2982" s="14"/>
      <c r="O2982" s="14"/>
      <c r="P2982" s="14"/>
      <c r="S2982" s="16"/>
      <c r="T2982" s="16"/>
    </row>
    <row r="2983" spans="8:20">
      <c r="H2983" s="14"/>
      <c r="K2983" s="14"/>
      <c r="M2983" s="14"/>
      <c r="N2983" s="14"/>
      <c r="O2983" s="14"/>
      <c r="P2983" s="14"/>
      <c r="S2983" s="16"/>
      <c r="T2983" s="16"/>
    </row>
    <row r="2984" spans="8:20">
      <c r="H2984" s="14"/>
      <c r="K2984" s="14"/>
      <c r="M2984" s="14"/>
      <c r="N2984" s="14"/>
      <c r="O2984" s="14"/>
      <c r="P2984" s="14"/>
      <c r="S2984" s="16"/>
      <c r="T2984" s="16"/>
    </row>
    <row r="2985" spans="8:20">
      <c r="H2985" s="14"/>
      <c r="K2985" s="14"/>
      <c r="M2985" s="14"/>
      <c r="N2985" s="14"/>
      <c r="O2985" s="14"/>
      <c r="P2985" s="14"/>
      <c r="S2985" s="16"/>
      <c r="T2985" s="16"/>
    </row>
    <row r="2986" spans="8:20">
      <c r="H2986" s="14"/>
      <c r="K2986" s="14"/>
      <c r="M2986" s="14"/>
      <c r="N2986" s="14"/>
      <c r="O2986" s="14"/>
      <c r="P2986" s="14"/>
      <c r="S2986" s="16"/>
      <c r="T2986" s="16"/>
    </row>
    <row r="2987" spans="8:20">
      <c r="H2987" s="14"/>
      <c r="K2987" s="14"/>
      <c r="M2987" s="14"/>
      <c r="N2987" s="14"/>
      <c r="O2987" s="14"/>
      <c r="P2987" s="14"/>
      <c r="S2987" s="16"/>
      <c r="T2987" s="16"/>
    </row>
    <row r="2988" spans="8:20">
      <c r="H2988" s="14"/>
      <c r="K2988" s="14"/>
      <c r="M2988" s="14"/>
      <c r="N2988" s="14"/>
      <c r="O2988" s="14"/>
      <c r="P2988" s="14"/>
      <c r="S2988" s="16"/>
      <c r="T2988" s="16"/>
    </row>
    <row r="2989" spans="8:20">
      <c r="H2989" s="14"/>
      <c r="K2989" s="14"/>
      <c r="M2989" s="14"/>
      <c r="N2989" s="14"/>
      <c r="O2989" s="14"/>
      <c r="P2989" s="14"/>
      <c r="S2989" s="16"/>
      <c r="T2989" s="16"/>
    </row>
    <row r="2990" spans="8:20">
      <c r="H2990" s="14"/>
      <c r="K2990" s="14"/>
      <c r="M2990" s="14"/>
      <c r="N2990" s="14"/>
      <c r="O2990" s="14"/>
      <c r="P2990" s="14"/>
      <c r="S2990" s="16"/>
      <c r="T2990" s="16"/>
    </row>
    <row r="2991" spans="8:20">
      <c r="H2991" s="14"/>
      <c r="K2991" s="14"/>
      <c r="M2991" s="14"/>
      <c r="N2991" s="14"/>
      <c r="O2991" s="14"/>
      <c r="P2991" s="14"/>
      <c r="S2991" s="16"/>
      <c r="T2991" s="16"/>
    </row>
    <row r="2992" spans="8:20">
      <c r="H2992" s="14"/>
      <c r="K2992" s="14"/>
      <c r="M2992" s="14"/>
      <c r="N2992" s="14"/>
      <c r="O2992" s="14"/>
      <c r="P2992" s="14"/>
      <c r="S2992" s="16"/>
      <c r="T2992" s="16"/>
    </row>
    <row r="2993" spans="8:20">
      <c r="H2993" s="14"/>
      <c r="K2993" s="14"/>
      <c r="M2993" s="14"/>
      <c r="N2993" s="14"/>
      <c r="O2993" s="14"/>
      <c r="P2993" s="14"/>
      <c r="S2993" s="16"/>
      <c r="T2993" s="16"/>
    </row>
    <row r="2994" spans="8:20">
      <c r="H2994" s="14"/>
      <c r="K2994" s="14"/>
      <c r="M2994" s="14"/>
      <c r="N2994" s="14"/>
      <c r="O2994" s="14"/>
      <c r="P2994" s="14"/>
      <c r="S2994" s="16"/>
      <c r="T2994" s="16"/>
    </row>
    <row r="2995" spans="8:20">
      <c r="H2995" s="14"/>
      <c r="K2995" s="14"/>
      <c r="M2995" s="14"/>
      <c r="N2995" s="14"/>
      <c r="O2995" s="14"/>
      <c r="P2995" s="14"/>
      <c r="S2995" s="16"/>
      <c r="T2995" s="16"/>
    </row>
    <row r="2996" spans="8:20">
      <c r="H2996" s="14"/>
      <c r="K2996" s="14"/>
      <c r="M2996" s="14"/>
      <c r="N2996" s="14"/>
      <c r="O2996" s="14"/>
      <c r="P2996" s="14"/>
      <c r="S2996" s="16"/>
      <c r="T2996" s="16"/>
    </row>
    <row r="2997" spans="8:20">
      <c r="H2997" s="14"/>
      <c r="K2997" s="14"/>
      <c r="M2997" s="14"/>
      <c r="N2997" s="14"/>
      <c r="O2997" s="14"/>
      <c r="P2997" s="14"/>
      <c r="S2997" s="16"/>
      <c r="T2997" s="16"/>
    </row>
    <row r="2998" spans="8:20">
      <c r="H2998" s="14"/>
      <c r="K2998" s="14"/>
      <c r="M2998" s="14"/>
      <c r="N2998" s="14"/>
      <c r="O2998" s="14"/>
      <c r="P2998" s="14"/>
      <c r="S2998" s="16"/>
      <c r="T2998" s="16"/>
    </row>
    <row r="2999" spans="8:20">
      <c r="H2999" s="14"/>
      <c r="K2999" s="14"/>
      <c r="M2999" s="14"/>
      <c r="N2999" s="14"/>
      <c r="O2999" s="14"/>
      <c r="P2999" s="14"/>
      <c r="S2999" s="16"/>
      <c r="T2999" s="16"/>
    </row>
    <row r="3000" spans="8:20">
      <c r="H3000" s="14"/>
      <c r="K3000" s="14"/>
      <c r="M3000" s="14"/>
      <c r="N3000" s="14"/>
      <c r="O3000" s="14"/>
      <c r="P3000" s="14"/>
      <c r="S3000" s="16"/>
      <c r="T3000" s="16"/>
    </row>
    <row r="3001" spans="8:20">
      <c r="H3001" s="14"/>
      <c r="K3001" s="14"/>
      <c r="M3001" s="14"/>
      <c r="N3001" s="14"/>
      <c r="O3001" s="14"/>
      <c r="P3001" s="14"/>
      <c r="S3001" s="16"/>
      <c r="T3001" s="16"/>
    </row>
    <row r="3002" spans="8:20">
      <c r="H3002" s="14"/>
      <c r="K3002" s="14"/>
      <c r="M3002" s="14"/>
      <c r="N3002" s="14"/>
      <c r="O3002" s="14"/>
      <c r="P3002" s="14"/>
      <c r="S3002" s="16"/>
      <c r="T3002" s="16"/>
    </row>
    <row r="3003" spans="8:20">
      <c r="H3003" s="14"/>
      <c r="K3003" s="14"/>
      <c r="M3003" s="14"/>
      <c r="N3003" s="14"/>
      <c r="O3003" s="14"/>
      <c r="P3003" s="14"/>
      <c r="S3003" s="16"/>
      <c r="T3003" s="16"/>
    </row>
    <row r="3004" spans="8:20">
      <c r="H3004" s="14"/>
      <c r="K3004" s="14"/>
      <c r="M3004" s="14"/>
      <c r="N3004" s="14"/>
      <c r="O3004" s="14"/>
      <c r="P3004" s="14"/>
      <c r="S3004" s="16"/>
      <c r="T3004" s="16"/>
    </row>
    <row r="3005" spans="8:20">
      <c r="H3005" s="14"/>
      <c r="K3005" s="14"/>
      <c r="M3005" s="14"/>
      <c r="N3005" s="14"/>
      <c r="O3005" s="14"/>
      <c r="P3005" s="14"/>
      <c r="S3005" s="16"/>
      <c r="T3005" s="16"/>
    </row>
    <row r="3006" spans="8:20">
      <c r="H3006" s="14"/>
      <c r="K3006" s="14"/>
      <c r="M3006" s="14"/>
      <c r="N3006" s="14"/>
      <c r="O3006" s="14"/>
      <c r="P3006" s="14"/>
      <c r="S3006" s="16"/>
      <c r="T3006" s="16"/>
    </row>
    <row r="3007" spans="8:20">
      <c r="H3007" s="14"/>
      <c r="K3007" s="14"/>
      <c r="M3007" s="14"/>
      <c r="N3007" s="14"/>
      <c r="O3007" s="14"/>
      <c r="P3007" s="14"/>
      <c r="S3007" s="16"/>
      <c r="T3007" s="16"/>
    </row>
    <row r="3008" spans="8:20">
      <c r="H3008" s="14"/>
      <c r="K3008" s="14"/>
      <c r="M3008" s="14"/>
      <c r="N3008" s="14"/>
      <c r="O3008" s="14"/>
      <c r="P3008" s="14"/>
      <c r="S3008" s="16"/>
      <c r="T3008" s="16"/>
    </row>
    <row r="3009" spans="8:20">
      <c r="H3009" s="14"/>
      <c r="K3009" s="14"/>
      <c r="M3009" s="14"/>
      <c r="N3009" s="14"/>
      <c r="O3009" s="14"/>
      <c r="P3009" s="14"/>
      <c r="S3009" s="16"/>
      <c r="T3009" s="16"/>
    </row>
    <row r="3010" spans="8:20">
      <c r="H3010" s="14"/>
      <c r="K3010" s="14"/>
      <c r="M3010" s="14"/>
      <c r="N3010" s="14"/>
      <c r="O3010" s="14"/>
      <c r="P3010" s="14"/>
      <c r="S3010" s="16"/>
      <c r="T3010" s="16"/>
    </row>
    <row r="3011" spans="8:20">
      <c r="H3011" s="14"/>
      <c r="K3011" s="14"/>
      <c r="M3011" s="14"/>
      <c r="N3011" s="14"/>
      <c r="O3011" s="14"/>
      <c r="P3011" s="14"/>
      <c r="S3011" s="16"/>
      <c r="T3011" s="16"/>
    </row>
    <row r="3012" spans="8:20">
      <c r="H3012" s="14"/>
      <c r="K3012" s="14"/>
      <c r="M3012" s="14"/>
      <c r="N3012" s="14"/>
      <c r="O3012" s="14"/>
      <c r="P3012" s="14"/>
      <c r="S3012" s="16"/>
      <c r="T3012" s="16"/>
    </row>
    <row r="3013" spans="8:20">
      <c r="H3013" s="14"/>
      <c r="K3013" s="14"/>
      <c r="M3013" s="14"/>
      <c r="N3013" s="14"/>
      <c r="O3013" s="14"/>
      <c r="P3013" s="14"/>
      <c r="S3013" s="16"/>
      <c r="T3013" s="16"/>
    </row>
    <row r="3014" spans="8:20">
      <c r="H3014" s="14"/>
      <c r="K3014" s="14"/>
      <c r="M3014" s="14"/>
      <c r="N3014" s="14"/>
      <c r="O3014" s="14"/>
      <c r="P3014" s="14"/>
      <c r="S3014" s="16"/>
      <c r="T3014" s="16"/>
    </row>
    <row r="3015" spans="8:20">
      <c r="H3015" s="14"/>
      <c r="K3015" s="14"/>
      <c r="M3015" s="14"/>
      <c r="N3015" s="14"/>
      <c r="O3015" s="14"/>
      <c r="P3015" s="14"/>
      <c r="S3015" s="16"/>
      <c r="T3015" s="16"/>
    </row>
    <row r="3016" spans="8:20">
      <c r="H3016" s="14"/>
      <c r="K3016" s="14"/>
      <c r="M3016" s="14"/>
      <c r="N3016" s="14"/>
      <c r="O3016" s="14"/>
      <c r="P3016" s="14"/>
      <c r="S3016" s="16"/>
      <c r="T3016" s="16"/>
    </row>
    <row r="3017" spans="8:20">
      <c r="H3017" s="14"/>
      <c r="K3017" s="14"/>
      <c r="M3017" s="14"/>
      <c r="N3017" s="14"/>
      <c r="O3017" s="14"/>
      <c r="P3017" s="14"/>
      <c r="S3017" s="16"/>
      <c r="T3017" s="16"/>
    </row>
    <row r="3018" spans="8:20">
      <c r="H3018" s="14"/>
      <c r="K3018" s="14"/>
      <c r="M3018" s="14"/>
      <c r="N3018" s="14"/>
      <c r="O3018" s="14"/>
      <c r="P3018" s="14"/>
      <c r="S3018" s="16"/>
      <c r="T3018" s="16"/>
    </row>
    <row r="3019" spans="8:20">
      <c r="H3019" s="14"/>
      <c r="K3019" s="14"/>
      <c r="M3019" s="14"/>
      <c r="N3019" s="14"/>
      <c r="O3019" s="14"/>
      <c r="P3019" s="14"/>
      <c r="S3019" s="16"/>
      <c r="T3019" s="16"/>
    </row>
    <row r="3020" spans="8:20">
      <c r="H3020" s="14"/>
      <c r="K3020" s="14"/>
      <c r="M3020" s="14"/>
      <c r="N3020" s="14"/>
      <c r="O3020" s="14"/>
      <c r="P3020" s="14"/>
      <c r="S3020" s="16"/>
      <c r="T3020" s="16"/>
    </row>
    <row r="3021" spans="8:20">
      <c r="H3021" s="14"/>
      <c r="K3021" s="14"/>
      <c r="M3021" s="14"/>
      <c r="N3021" s="14"/>
      <c r="O3021" s="14"/>
      <c r="P3021" s="14"/>
      <c r="S3021" s="16"/>
      <c r="T3021" s="16"/>
    </row>
    <row r="3022" spans="8:20">
      <c r="H3022" s="14"/>
      <c r="K3022" s="14"/>
      <c r="M3022" s="14"/>
      <c r="N3022" s="14"/>
      <c r="O3022" s="14"/>
      <c r="P3022" s="14"/>
      <c r="S3022" s="16"/>
      <c r="T3022" s="16"/>
    </row>
    <row r="3023" spans="8:20">
      <c r="H3023" s="14"/>
      <c r="K3023" s="14"/>
      <c r="M3023" s="14"/>
      <c r="N3023" s="14"/>
      <c r="O3023" s="14"/>
      <c r="P3023" s="14"/>
      <c r="S3023" s="16"/>
      <c r="T3023" s="16"/>
    </row>
    <row r="3024" spans="8:20">
      <c r="H3024" s="14"/>
      <c r="K3024" s="14"/>
      <c r="M3024" s="14"/>
      <c r="N3024" s="14"/>
      <c r="O3024" s="14"/>
      <c r="P3024" s="14"/>
      <c r="S3024" s="16"/>
      <c r="T3024" s="16"/>
    </row>
    <row r="3025" spans="8:20">
      <c r="H3025" s="14"/>
      <c r="K3025" s="14"/>
      <c r="M3025" s="14"/>
      <c r="N3025" s="14"/>
      <c r="O3025" s="14"/>
      <c r="P3025" s="14"/>
      <c r="S3025" s="16"/>
      <c r="T3025" s="16"/>
    </row>
    <row r="3026" spans="8:20">
      <c r="H3026" s="14"/>
      <c r="K3026" s="14"/>
      <c r="M3026" s="14"/>
      <c r="N3026" s="14"/>
      <c r="O3026" s="14"/>
      <c r="P3026" s="14"/>
      <c r="S3026" s="16"/>
      <c r="T3026" s="16"/>
    </row>
    <row r="3027" spans="8:20">
      <c r="H3027" s="14"/>
      <c r="K3027" s="14"/>
      <c r="M3027" s="14"/>
      <c r="N3027" s="14"/>
      <c r="O3027" s="14"/>
      <c r="P3027" s="14"/>
      <c r="S3027" s="16"/>
      <c r="T3027" s="16"/>
    </row>
    <row r="3028" spans="8:20">
      <c r="H3028" s="14"/>
      <c r="K3028" s="14"/>
      <c r="M3028" s="14"/>
      <c r="N3028" s="14"/>
      <c r="O3028" s="14"/>
      <c r="P3028" s="14"/>
      <c r="S3028" s="16"/>
      <c r="T3028" s="16"/>
    </row>
    <row r="3029" spans="8:20">
      <c r="H3029" s="14"/>
      <c r="K3029" s="14"/>
      <c r="M3029" s="14"/>
      <c r="N3029" s="14"/>
      <c r="O3029" s="14"/>
      <c r="P3029" s="14"/>
      <c r="S3029" s="16"/>
      <c r="T3029" s="16"/>
    </row>
    <row r="3030" spans="8:20">
      <c r="H3030" s="14"/>
      <c r="K3030" s="14"/>
      <c r="M3030" s="14"/>
      <c r="N3030" s="14"/>
      <c r="O3030" s="14"/>
      <c r="P3030" s="14"/>
      <c r="S3030" s="16"/>
      <c r="T3030" s="16"/>
    </row>
    <row r="3031" spans="8:20">
      <c r="H3031" s="14"/>
      <c r="K3031" s="14"/>
      <c r="M3031" s="14"/>
      <c r="N3031" s="14"/>
      <c r="O3031" s="14"/>
      <c r="P3031" s="14"/>
      <c r="S3031" s="16"/>
      <c r="T3031" s="16"/>
    </row>
    <row r="3032" spans="8:20">
      <c r="H3032" s="14"/>
      <c r="K3032" s="14"/>
      <c r="M3032" s="14"/>
      <c r="N3032" s="14"/>
      <c r="O3032" s="14"/>
      <c r="P3032" s="14"/>
      <c r="S3032" s="16"/>
      <c r="T3032" s="16"/>
    </row>
    <row r="3033" spans="8:20">
      <c r="H3033" s="14"/>
      <c r="K3033" s="14"/>
      <c r="M3033" s="14"/>
      <c r="N3033" s="14"/>
      <c r="O3033" s="14"/>
      <c r="P3033" s="14"/>
      <c r="S3033" s="16"/>
      <c r="T3033" s="16"/>
    </row>
    <row r="3034" spans="8:20">
      <c r="H3034" s="14"/>
      <c r="K3034" s="14"/>
      <c r="M3034" s="14"/>
      <c r="N3034" s="14"/>
      <c r="O3034" s="14"/>
      <c r="P3034" s="14"/>
      <c r="S3034" s="16"/>
      <c r="T3034" s="16"/>
    </row>
    <row r="3035" spans="8:20">
      <c r="H3035" s="14"/>
      <c r="K3035" s="14"/>
      <c r="M3035" s="14"/>
      <c r="N3035" s="14"/>
      <c r="O3035" s="14"/>
      <c r="P3035" s="14"/>
      <c r="S3035" s="16"/>
      <c r="T3035" s="16"/>
    </row>
    <row r="3036" spans="8:20">
      <c r="H3036" s="14"/>
      <c r="K3036" s="14"/>
      <c r="M3036" s="14"/>
      <c r="N3036" s="14"/>
      <c r="O3036" s="14"/>
      <c r="P3036" s="14"/>
      <c r="S3036" s="16"/>
      <c r="T3036" s="16"/>
    </row>
    <row r="3037" spans="8:20">
      <c r="H3037" s="14"/>
      <c r="K3037" s="14"/>
      <c r="M3037" s="14"/>
      <c r="N3037" s="14"/>
      <c r="O3037" s="14"/>
      <c r="P3037" s="14"/>
      <c r="S3037" s="16"/>
      <c r="T3037" s="16"/>
    </row>
    <row r="3038" spans="8:20">
      <c r="H3038" s="14"/>
      <c r="K3038" s="14"/>
      <c r="M3038" s="14"/>
      <c r="N3038" s="14"/>
      <c r="O3038" s="14"/>
      <c r="P3038" s="14"/>
      <c r="S3038" s="16"/>
      <c r="T3038" s="16"/>
    </row>
    <row r="3039" spans="8:20">
      <c r="H3039" s="14"/>
      <c r="K3039" s="14"/>
      <c r="M3039" s="14"/>
      <c r="N3039" s="14"/>
      <c r="O3039" s="14"/>
      <c r="P3039" s="14"/>
      <c r="S3039" s="16"/>
      <c r="T3039" s="16"/>
    </row>
    <row r="3040" spans="8:20">
      <c r="H3040" s="14"/>
      <c r="K3040" s="14"/>
      <c r="M3040" s="14"/>
      <c r="N3040" s="14"/>
      <c r="O3040" s="14"/>
      <c r="P3040" s="14"/>
      <c r="S3040" s="16"/>
      <c r="T3040" s="16"/>
    </row>
    <row r="3041" spans="8:20">
      <c r="H3041" s="14"/>
      <c r="K3041" s="14"/>
      <c r="M3041" s="14"/>
      <c r="N3041" s="14"/>
      <c r="O3041" s="14"/>
      <c r="P3041" s="14"/>
      <c r="S3041" s="16"/>
      <c r="T3041" s="16"/>
    </row>
    <row r="3042" spans="8:20">
      <c r="H3042" s="14"/>
      <c r="K3042" s="14"/>
      <c r="M3042" s="14"/>
      <c r="N3042" s="14"/>
      <c r="O3042" s="14"/>
      <c r="P3042" s="14"/>
      <c r="S3042" s="16"/>
      <c r="T3042" s="16"/>
    </row>
    <row r="3043" spans="8:20">
      <c r="H3043" s="14"/>
      <c r="K3043" s="14"/>
      <c r="M3043" s="14"/>
      <c r="N3043" s="14"/>
      <c r="O3043" s="14"/>
      <c r="P3043" s="14"/>
      <c r="S3043" s="16"/>
      <c r="T3043" s="16"/>
    </row>
    <row r="3044" spans="8:20">
      <c r="H3044" s="14"/>
      <c r="K3044" s="14"/>
      <c r="M3044" s="14"/>
      <c r="N3044" s="14"/>
      <c r="O3044" s="14"/>
      <c r="P3044" s="14"/>
      <c r="S3044" s="16"/>
      <c r="T3044" s="16"/>
    </row>
    <row r="3045" spans="8:20">
      <c r="H3045" s="14"/>
      <c r="K3045" s="14"/>
      <c r="M3045" s="14"/>
      <c r="N3045" s="14"/>
      <c r="O3045" s="14"/>
      <c r="P3045" s="14"/>
      <c r="S3045" s="16"/>
      <c r="T3045" s="16"/>
    </row>
    <row r="3046" spans="8:20">
      <c r="H3046" s="14"/>
      <c r="K3046" s="14"/>
      <c r="M3046" s="14"/>
      <c r="N3046" s="14"/>
      <c r="O3046" s="14"/>
      <c r="P3046" s="14"/>
      <c r="S3046" s="16"/>
      <c r="T3046" s="16"/>
    </row>
    <row r="3047" spans="8:20">
      <c r="H3047" s="14"/>
      <c r="K3047" s="14"/>
      <c r="M3047" s="14"/>
      <c r="N3047" s="14"/>
      <c r="O3047" s="14"/>
      <c r="P3047" s="14"/>
      <c r="S3047" s="16"/>
      <c r="T3047" s="16"/>
    </row>
    <row r="3048" spans="8:20">
      <c r="H3048" s="14"/>
      <c r="K3048" s="14"/>
      <c r="M3048" s="14"/>
      <c r="N3048" s="14"/>
      <c r="O3048" s="14"/>
      <c r="P3048" s="14"/>
      <c r="S3048" s="16"/>
      <c r="T3048" s="16"/>
    </row>
    <row r="3049" spans="8:20">
      <c r="H3049" s="14"/>
      <c r="K3049" s="14"/>
      <c r="M3049" s="14"/>
      <c r="N3049" s="14"/>
      <c r="O3049" s="14"/>
      <c r="P3049" s="14"/>
      <c r="S3049" s="16"/>
      <c r="T3049" s="16"/>
    </row>
    <row r="3050" spans="8:20">
      <c r="H3050" s="14"/>
      <c r="K3050" s="14"/>
      <c r="M3050" s="14"/>
      <c r="N3050" s="14"/>
      <c r="O3050" s="14"/>
      <c r="P3050" s="14"/>
      <c r="S3050" s="16"/>
      <c r="T3050" s="16"/>
    </row>
    <row r="3051" spans="8:20">
      <c r="H3051" s="14"/>
      <c r="K3051" s="14"/>
      <c r="M3051" s="14"/>
      <c r="N3051" s="14"/>
      <c r="O3051" s="14"/>
      <c r="P3051" s="14"/>
      <c r="S3051" s="16"/>
      <c r="T3051" s="16"/>
    </row>
    <row r="3052" spans="8:20">
      <c r="H3052" s="14"/>
      <c r="K3052" s="14"/>
      <c r="M3052" s="14"/>
      <c r="N3052" s="14"/>
      <c r="O3052" s="14"/>
      <c r="P3052" s="14"/>
      <c r="S3052" s="16"/>
      <c r="T3052" s="16"/>
    </row>
    <row r="3053" spans="8:20">
      <c r="H3053" s="14"/>
      <c r="K3053" s="14"/>
      <c r="M3053" s="14"/>
      <c r="N3053" s="14"/>
      <c r="O3053" s="14"/>
      <c r="P3053" s="14"/>
      <c r="S3053" s="16"/>
      <c r="T3053" s="16"/>
    </row>
    <row r="3054" spans="8:20">
      <c r="H3054" s="14"/>
      <c r="K3054" s="14"/>
      <c r="M3054" s="14"/>
      <c r="N3054" s="14"/>
      <c r="O3054" s="14"/>
      <c r="P3054" s="14"/>
      <c r="S3054" s="16"/>
      <c r="T3054" s="16"/>
    </row>
    <row r="3055" spans="8:20">
      <c r="H3055" s="14"/>
      <c r="K3055" s="14"/>
      <c r="M3055" s="14"/>
      <c r="N3055" s="14"/>
      <c r="O3055" s="14"/>
      <c r="P3055" s="14"/>
      <c r="S3055" s="16"/>
      <c r="T3055" s="16"/>
    </row>
    <row r="3056" spans="8:20">
      <c r="H3056" s="14"/>
      <c r="K3056" s="14"/>
      <c r="M3056" s="14"/>
      <c r="N3056" s="14"/>
      <c r="O3056" s="14"/>
      <c r="P3056" s="14"/>
      <c r="S3056" s="16"/>
      <c r="T3056" s="16"/>
    </row>
    <row r="3057" spans="8:20">
      <c r="H3057" s="14"/>
      <c r="K3057" s="14"/>
      <c r="M3057" s="14"/>
      <c r="N3057" s="14"/>
      <c r="O3057" s="14"/>
      <c r="P3057" s="14"/>
      <c r="S3057" s="16"/>
      <c r="T3057" s="16"/>
    </row>
    <row r="3058" spans="8:20">
      <c r="H3058" s="14"/>
      <c r="K3058" s="14"/>
      <c r="M3058" s="14"/>
      <c r="N3058" s="14"/>
      <c r="O3058" s="14"/>
      <c r="P3058" s="14"/>
      <c r="S3058" s="16"/>
      <c r="T3058" s="16"/>
    </row>
    <row r="3059" spans="8:20">
      <c r="H3059" s="14"/>
      <c r="K3059" s="14"/>
      <c r="M3059" s="14"/>
      <c r="N3059" s="14"/>
      <c r="O3059" s="14"/>
      <c r="P3059" s="14"/>
      <c r="S3059" s="16"/>
      <c r="T3059" s="16"/>
    </row>
    <row r="3060" spans="8:20">
      <c r="H3060" s="14"/>
      <c r="K3060" s="14"/>
      <c r="M3060" s="14"/>
      <c r="N3060" s="14"/>
      <c r="O3060" s="14"/>
      <c r="P3060" s="14"/>
      <c r="S3060" s="16"/>
      <c r="T3060" s="16"/>
    </row>
    <row r="3061" spans="8:20">
      <c r="H3061" s="14"/>
      <c r="K3061" s="14"/>
      <c r="M3061" s="14"/>
      <c r="N3061" s="14"/>
      <c r="O3061" s="14"/>
      <c r="P3061" s="14"/>
      <c r="S3061" s="16"/>
      <c r="T3061" s="16"/>
    </row>
    <row r="3062" spans="8:20">
      <c r="H3062" s="14"/>
      <c r="K3062" s="14"/>
      <c r="M3062" s="14"/>
      <c r="N3062" s="14"/>
      <c r="O3062" s="14"/>
      <c r="P3062" s="14"/>
      <c r="S3062" s="16"/>
      <c r="T3062" s="16"/>
    </row>
    <row r="3063" spans="8:20">
      <c r="H3063" s="14"/>
      <c r="K3063" s="14"/>
      <c r="M3063" s="14"/>
      <c r="N3063" s="14"/>
      <c r="O3063" s="14"/>
      <c r="P3063" s="14"/>
      <c r="S3063" s="16"/>
      <c r="T3063" s="16"/>
    </row>
    <row r="3064" spans="8:20">
      <c r="H3064" s="14"/>
      <c r="K3064" s="14"/>
      <c r="M3064" s="14"/>
      <c r="N3064" s="14"/>
      <c r="O3064" s="14"/>
      <c r="P3064" s="14"/>
      <c r="S3064" s="16"/>
      <c r="T3064" s="16"/>
    </row>
    <row r="3065" spans="8:20">
      <c r="H3065" s="14"/>
      <c r="K3065" s="14"/>
      <c r="M3065" s="14"/>
      <c r="N3065" s="14"/>
      <c r="O3065" s="14"/>
      <c r="P3065" s="14"/>
      <c r="S3065" s="16"/>
      <c r="T3065" s="16"/>
    </row>
    <row r="3066" spans="8:20">
      <c r="H3066" s="14"/>
      <c r="K3066" s="14"/>
      <c r="M3066" s="14"/>
      <c r="N3066" s="14"/>
      <c r="O3066" s="14"/>
      <c r="P3066" s="14"/>
      <c r="S3066" s="16"/>
      <c r="T3066" s="16"/>
    </row>
    <row r="3067" spans="8:20">
      <c r="H3067" s="14"/>
      <c r="K3067" s="14"/>
      <c r="M3067" s="14"/>
      <c r="N3067" s="14"/>
      <c r="O3067" s="14"/>
      <c r="P3067" s="14"/>
      <c r="S3067" s="16"/>
      <c r="T3067" s="16"/>
    </row>
    <row r="3068" spans="8:20">
      <c r="H3068" s="14"/>
      <c r="K3068" s="14"/>
      <c r="M3068" s="14"/>
      <c r="N3068" s="14"/>
      <c r="O3068" s="14"/>
      <c r="P3068" s="14"/>
      <c r="S3068" s="16"/>
      <c r="T3068" s="16"/>
    </row>
    <row r="3069" spans="8:20">
      <c r="H3069" s="14"/>
      <c r="K3069" s="14"/>
      <c r="M3069" s="14"/>
      <c r="N3069" s="14"/>
      <c r="O3069" s="14"/>
      <c r="P3069" s="14"/>
      <c r="S3069" s="16"/>
      <c r="T3069" s="16"/>
    </row>
    <row r="3070" spans="8:20">
      <c r="H3070" s="14"/>
      <c r="K3070" s="14"/>
      <c r="M3070" s="14"/>
      <c r="N3070" s="14"/>
      <c r="O3070" s="14"/>
      <c r="P3070" s="14"/>
      <c r="S3070" s="16"/>
      <c r="T3070" s="16"/>
    </row>
    <row r="3071" spans="8:20">
      <c r="H3071" s="14"/>
      <c r="K3071" s="14"/>
      <c r="M3071" s="14"/>
      <c r="N3071" s="14"/>
      <c r="O3071" s="14"/>
      <c r="P3071" s="14"/>
      <c r="S3071" s="16"/>
      <c r="T3071" s="16"/>
    </row>
    <row r="3072" spans="8:20">
      <c r="H3072" s="14"/>
      <c r="K3072" s="14"/>
      <c r="M3072" s="14"/>
      <c r="N3072" s="14"/>
      <c r="O3072" s="14"/>
      <c r="P3072" s="14"/>
      <c r="S3072" s="16"/>
      <c r="T3072" s="16"/>
    </row>
    <row r="3073" spans="8:20">
      <c r="H3073" s="14"/>
      <c r="K3073" s="14"/>
      <c r="M3073" s="14"/>
      <c r="N3073" s="14"/>
      <c r="O3073" s="14"/>
      <c r="P3073" s="14"/>
      <c r="S3073" s="16"/>
      <c r="T3073" s="16"/>
    </row>
    <row r="3074" spans="8:20">
      <c r="H3074" s="14"/>
      <c r="K3074" s="14"/>
      <c r="M3074" s="14"/>
      <c r="N3074" s="14"/>
      <c r="O3074" s="14"/>
      <c r="P3074" s="14"/>
      <c r="S3074" s="16"/>
      <c r="T3074" s="16"/>
    </row>
    <row r="3075" spans="8:20">
      <c r="H3075" s="14"/>
      <c r="K3075" s="14"/>
      <c r="M3075" s="14"/>
      <c r="N3075" s="14"/>
      <c r="O3075" s="14"/>
      <c r="P3075" s="14"/>
      <c r="S3075" s="16"/>
      <c r="T3075" s="16"/>
    </row>
    <row r="3076" spans="8:20">
      <c r="H3076" s="14"/>
      <c r="K3076" s="14"/>
      <c r="M3076" s="14"/>
      <c r="N3076" s="14"/>
      <c r="O3076" s="14"/>
      <c r="P3076" s="14"/>
      <c r="S3076" s="16"/>
      <c r="T3076" s="16"/>
    </row>
    <row r="3077" spans="8:20">
      <c r="H3077" s="14"/>
      <c r="K3077" s="14"/>
      <c r="M3077" s="14"/>
      <c r="N3077" s="14"/>
      <c r="O3077" s="14"/>
      <c r="P3077" s="14"/>
      <c r="S3077" s="16"/>
      <c r="T3077" s="16"/>
    </row>
    <row r="3078" spans="8:20">
      <c r="H3078" s="14"/>
      <c r="K3078" s="14"/>
      <c r="M3078" s="14"/>
      <c r="N3078" s="14"/>
      <c r="O3078" s="14"/>
      <c r="P3078" s="14"/>
      <c r="S3078" s="16"/>
      <c r="T3078" s="16"/>
    </row>
    <row r="3079" spans="8:20">
      <c r="H3079" s="14"/>
      <c r="K3079" s="14"/>
      <c r="M3079" s="14"/>
      <c r="N3079" s="14"/>
      <c r="O3079" s="14"/>
      <c r="P3079" s="14"/>
      <c r="S3079" s="16"/>
      <c r="T3079" s="16"/>
    </row>
    <row r="3080" spans="8:20">
      <c r="H3080" s="14"/>
      <c r="K3080" s="14"/>
      <c r="M3080" s="14"/>
      <c r="N3080" s="14"/>
      <c r="O3080" s="14"/>
      <c r="P3080" s="14"/>
      <c r="S3080" s="16"/>
      <c r="T3080" s="16"/>
    </row>
    <row r="3081" spans="8:20">
      <c r="H3081" s="14"/>
      <c r="K3081" s="14"/>
      <c r="M3081" s="14"/>
      <c r="N3081" s="14"/>
      <c r="O3081" s="14"/>
      <c r="P3081" s="14"/>
      <c r="S3081" s="16"/>
      <c r="T3081" s="16"/>
    </row>
    <row r="3082" spans="8:20">
      <c r="H3082" s="14"/>
      <c r="K3082" s="14"/>
      <c r="M3082" s="14"/>
      <c r="N3082" s="14"/>
      <c r="O3082" s="14"/>
      <c r="P3082" s="14"/>
      <c r="S3082" s="16"/>
      <c r="T3082" s="16"/>
    </row>
    <row r="3083" spans="8:20">
      <c r="H3083" s="14"/>
      <c r="K3083" s="14"/>
      <c r="M3083" s="14"/>
      <c r="N3083" s="14"/>
      <c r="O3083" s="14"/>
      <c r="P3083" s="14"/>
      <c r="S3083" s="16"/>
      <c r="T3083" s="16"/>
    </row>
    <row r="3084" spans="8:20">
      <c r="H3084" s="14"/>
      <c r="K3084" s="14"/>
      <c r="M3084" s="14"/>
      <c r="N3084" s="14"/>
      <c r="O3084" s="14"/>
      <c r="P3084" s="14"/>
      <c r="S3084" s="16"/>
      <c r="T3084" s="16"/>
    </row>
    <row r="3085" spans="8:20">
      <c r="H3085" s="14"/>
      <c r="K3085" s="14"/>
      <c r="M3085" s="14"/>
      <c r="N3085" s="14"/>
      <c r="O3085" s="14"/>
      <c r="P3085" s="14"/>
      <c r="S3085" s="16"/>
      <c r="T3085" s="16"/>
    </row>
    <row r="3086" spans="8:20">
      <c r="H3086" s="14"/>
      <c r="K3086" s="14"/>
      <c r="M3086" s="14"/>
      <c r="N3086" s="14"/>
      <c r="O3086" s="14"/>
      <c r="P3086" s="14"/>
      <c r="S3086" s="16"/>
      <c r="T3086" s="16"/>
    </row>
    <row r="3087" spans="8:20">
      <c r="H3087" s="14"/>
      <c r="K3087" s="14"/>
      <c r="M3087" s="14"/>
      <c r="N3087" s="14"/>
      <c r="O3087" s="14"/>
      <c r="P3087" s="14"/>
      <c r="S3087" s="16"/>
      <c r="T3087" s="16"/>
    </row>
    <row r="3088" spans="8:20">
      <c r="H3088" s="14"/>
      <c r="K3088" s="14"/>
      <c r="M3088" s="14"/>
      <c r="N3088" s="14"/>
      <c r="O3088" s="14"/>
      <c r="P3088" s="14"/>
      <c r="S3088" s="16"/>
      <c r="T3088" s="16"/>
    </row>
    <row r="3089" spans="8:20">
      <c r="H3089" s="14"/>
      <c r="K3089" s="14"/>
      <c r="M3089" s="14"/>
      <c r="N3089" s="14"/>
      <c r="O3089" s="14"/>
      <c r="P3089" s="14"/>
      <c r="S3089" s="16"/>
      <c r="T3089" s="16"/>
    </row>
    <row r="3090" spans="8:20">
      <c r="H3090" s="14"/>
      <c r="K3090" s="14"/>
      <c r="M3090" s="14"/>
      <c r="N3090" s="14"/>
      <c r="O3090" s="14"/>
      <c r="P3090" s="14"/>
      <c r="S3090" s="16"/>
      <c r="T3090" s="16"/>
    </row>
    <row r="3091" spans="8:20">
      <c r="H3091" s="14"/>
      <c r="K3091" s="14"/>
      <c r="M3091" s="14"/>
      <c r="N3091" s="14"/>
      <c r="O3091" s="14"/>
      <c r="P3091" s="14"/>
      <c r="S3091" s="16"/>
      <c r="T3091" s="16"/>
    </row>
    <row r="3092" spans="8:20">
      <c r="H3092" s="14"/>
      <c r="K3092" s="14"/>
      <c r="M3092" s="14"/>
      <c r="N3092" s="14"/>
      <c r="O3092" s="14"/>
      <c r="P3092" s="14"/>
      <c r="S3092" s="16"/>
      <c r="T3092" s="16"/>
    </row>
    <row r="3093" spans="8:20">
      <c r="H3093" s="14"/>
      <c r="K3093" s="14"/>
      <c r="M3093" s="14"/>
      <c r="N3093" s="14"/>
      <c r="O3093" s="14"/>
      <c r="P3093" s="14"/>
      <c r="S3093" s="16"/>
      <c r="T3093" s="16"/>
    </row>
    <row r="3094" spans="8:20">
      <c r="H3094" s="14"/>
      <c r="K3094" s="14"/>
      <c r="M3094" s="14"/>
      <c r="N3094" s="14"/>
      <c r="O3094" s="14"/>
      <c r="P3094" s="14"/>
      <c r="S3094" s="16"/>
      <c r="T3094" s="16"/>
    </row>
    <row r="3095" spans="8:20">
      <c r="H3095" s="14"/>
      <c r="K3095" s="14"/>
      <c r="M3095" s="14"/>
      <c r="N3095" s="14"/>
      <c r="O3095" s="14"/>
      <c r="P3095" s="14"/>
      <c r="S3095" s="16"/>
      <c r="T3095" s="16"/>
    </row>
    <row r="3096" spans="8:20">
      <c r="H3096" s="14"/>
      <c r="K3096" s="14"/>
      <c r="M3096" s="14"/>
      <c r="N3096" s="14"/>
      <c r="O3096" s="14"/>
      <c r="P3096" s="14"/>
      <c r="S3096" s="16"/>
      <c r="T3096" s="16"/>
    </row>
    <row r="3097" spans="8:20">
      <c r="H3097" s="14"/>
      <c r="K3097" s="14"/>
      <c r="M3097" s="14"/>
      <c r="N3097" s="14"/>
      <c r="O3097" s="14"/>
      <c r="P3097" s="14"/>
      <c r="S3097" s="16"/>
      <c r="T3097" s="16"/>
    </row>
    <row r="3098" spans="8:20">
      <c r="H3098" s="14"/>
      <c r="K3098" s="14"/>
      <c r="M3098" s="14"/>
      <c r="N3098" s="14"/>
      <c r="O3098" s="14"/>
      <c r="P3098" s="14"/>
      <c r="S3098" s="16"/>
      <c r="T3098" s="16"/>
    </row>
    <row r="3099" spans="8:20">
      <c r="H3099" s="14"/>
      <c r="K3099" s="14"/>
      <c r="M3099" s="14"/>
      <c r="N3099" s="14"/>
      <c r="O3099" s="14"/>
      <c r="P3099" s="14"/>
      <c r="S3099" s="16"/>
      <c r="T3099" s="16"/>
    </row>
    <row r="3100" spans="8:20">
      <c r="H3100" s="14"/>
      <c r="K3100" s="14"/>
      <c r="M3100" s="14"/>
      <c r="N3100" s="14"/>
      <c r="O3100" s="14"/>
      <c r="P3100" s="14"/>
      <c r="S3100" s="16"/>
      <c r="T3100" s="16"/>
    </row>
    <row r="3101" spans="8:20">
      <c r="H3101" s="14"/>
      <c r="K3101" s="14"/>
      <c r="M3101" s="14"/>
      <c r="N3101" s="14"/>
      <c r="O3101" s="14"/>
      <c r="P3101" s="14"/>
      <c r="S3101" s="16"/>
      <c r="T3101" s="16"/>
    </row>
    <row r="3102" spans="8:20">
      <c r="H3102" s="14"/>
      <c r="K3102" s="14"/>
      <c r="M3102" s="14"/>
      <c r="N3102" s="14"/>
      <c r="O3102" s="14"/>
      <c r="P3102" s="14"/>
      <c r="S3102" s="16"/>
      <c r="T3102" s="16"/>
    </row>
    <row r="3103" spans="8:20">
      <c r="H3103" s="14"/>
      <c r="K3103" s="14"/>
      <c r="M3103" s="14"/>
      <c r="N3103" s="14"/>
      <c r="O3103" s="14"/>
      <c r="P3103" s="14"/>
      <c r="S3103" s="16"/>
      <c r="T3103" s="16"/>
    </row>
    <row r="3104" spans="8:20">
      <c r="H3104" s="14"/>
      <c r="K3104" s="14"/>
      <c r="M3104" s="14"/>
      <c r="N3104" s="14"/>
      <c r="O3104" s="14"/>
      <c r="P3104" s="14"/>
      <c r="S3104" s="16"/>
      <c r="T3104" s="16"/>
    </row>
    <row r="3105" spans="8:20">
      <c r="H3105" s="14"/>
      <c r="K3105" s="14"/>
      <c r="M3105" s="14"/>
      <c r="N3105" s="14"/>
      <c r="O3105" s="14"/>
      <c r="P3105" s="14"/>
      <c r="S3105" s="16"/>
      <c r="T3105" s="16"/>
    </row>
    <row r="3106" spans="8:20">
      <c r="H3106" s="14"/>
      <c r="K3106" s="14"/>
      <c r="M3106" s="14"/>
      <c r="N3106" s="14"/>
      <c r="O3106" s="14"/>
      <c r="P3106" s="14"/>
      <c r="S3106" s="16"/>
      <c r="T3106" s="16"/>
    </row>
    <row r="3107" spans="8:20">
      <c r="H3107" s="14"/>
      <c r="K3107" s="14"/>
      <c r="M3107" s="14"/>
      <c r="N3107" s="14"/>
      <c r="O3107" s="14"/>
      <c r="P3107" s="14"/>
      <c r="S3107" s="16"/>
      <c r="T3107" s="16"/>
    </row>
    <row r="3108" spans="8:20">
      <c r="H3108" s="14"/>
      <c r="K3108" s="14"/>
      <c r="M3108" s="14"/>
      <c r="N3108" s="14"/>
      <c r="O3108" s="14"/>
      <c r="P3108" s="14"/>
      <c r="S3108" s="16"/>
      <c r="T3108" s="16"/>
    </row>
    <row r="3109" spans="8:20">
      <c r="H3109" s="14"/>
      <c r="K3109" s="14"/>
      <c r="M3109" s="14"/>
      <c r="N3109" s="14"/>
      <c r="O3109" s="14"/>
      <c r="P3109" s="14"/>
      <c r="S3109" s="16"/>
      <c r="T3109" s="16"/>
    </row>
    <row r="3110" spans="8:20">
      <c r="H3110" s="14"/>
      <c r="K3110" s="14"/>
      <c r="M3110" s="14"/>
      <c r="N3110" s="14"/>
      <c r="O3110" s="14"/>
      <c r="P3110" s="14"/>
      <c r="S3110" s="16"/>
      <c r="T3110" s="16"/>
    </row>
    <row r="3111" spans="8:20">
      <c r="H3111" s="14"/>
      <c r="K3111" s="14"/>
      <c r="M3111" s="14"/>
      <c r="N3111" s="14"/>
      <c r="O3111" s="14"/>
      <c r="P3111" s="14"/>
      <c r="S3111" s="16"/>
      <c r="T3111" s="16"/>
    </row>
    <row r="3112" spans="8:20">
      <c r="H3112" s="14"/>
      <c r="K3112" s="14"/>
      <c r="M3112" s="14"/>
      <c r="N3112" s="14"/>
      <c r="O3112" s="14"/>
      <c r="P3112" s="14"/>
      <c r="S3112" s="16"/>
      <c r="T3112" s="16"/>
    </row>
    <row r="3113" spans="8:20">
      <c r="H3113" s="14"/>
      <c r="K3113" s="14"/>
      <c r="M3113" s="14"/>
      <c r="N3113" s="14"/>
      <c r="O3113" s="14"/>
      <c r="P3113" s="14"/>
      <c r="S3113" s="16"/>
      <c r="T3113" s="16"/>
    </row>
    <row r="3114" spans="8:20">
      <c r="H3114" s="14"/>
      <c r="K3114" s="14"/>
      <c r="M3114" s="14"/>
      <c r="N3114" s="14"/>
      <c r="O3114" s="14"/>
      <c r="P3114" s="14"/>
      <c r="S3114" s="16"/>
      <c r="T3114" s="16"/>
    </row>
    <row r="3115" spans="8:20">
      <c r="H3115" s="14"/>
      <c r="K3115" s="14"/>
      <c r="M3115" s="14"/>
      <c r="N3115" s="14"/>
      <c r="O3115" s="14"/>
      <c r="P3115" s="14"/>
      <c r="S3115" s="16"/>
      <c r="T3115" s="16"/>
    </row>
    <row r="3116" spans="8:20">
      <c r="H3116" s="14"/>
      <c r="K3116" s="14"/>
      <c r="M3116" s="14"/>
      <c r="N3116" s="14"/>
      <c r="O3116" s="14"/>
      <c r="P3116" s="14"/>
      <c r="S3116" s="16"/>
      <c r="T3116" s="16"/>
    </row>
    <row r="3117" spans="8:20">
      <c r="H3117" s="14"/>
      <c r="K3117" s="14"/>
      <c r="M3117" s="14"/>
      <c r="N3117" s="14"/>
      <c r="O3117" s="14"/>
      <c r="P3117" s="14"/>
      <c r="S3117" s="16"/>
      <c r="T3117" s="16"/>
    </row>
    <row r="3118" spans="8:20">
      <c r="H3118" s="14"/>
      <c r="K3118" s="14"/>
      <c r="M3118" s="14"/>
      <c r="N3118" s="14"/>
      <c r="O3118" s="14"/>
      <c r="P3118" s="14"/>
      <c r="S3118" s="16"/>
      <c r="T3118" s="16"/>
    </row>
    <row r="3119" spans="8:20">
      <c r="H3119" s="14"/>
      <c r="K3119" s="14"/>
      <c r="M3119" s="14"/>
      <c r="N3119" s="14"/>
      <c r="O3119" s="14"/>
      <c r="P3119" s="14"/>
      <c r="S3119" s="16"/>
      <c r="T3119" s="16"/>
    </row>
    <row r="3120" spans="8:20">
      <c r="H3120" s="14"/>
      <c r="K3120" s="14"/>
      <c r="M3120" s="14"/>
      <c r="N3120" s="14"/>
      <c r="O3120" s="14"/>
      <c r="P3120" s="14"/>
      <c r="S3120" s="16"/>
      <c r="T3120" s="16"/>
    </row>
    <row r="3121" spans="8:20">
      <c r="H3121" s="14"/>
      <c r="K3121" s="14"/>
      <c r="M3121" s="14"/>
      <c r="N3121" s="14"/>
      <c r="O3121" s="14"/>
      <c r="P3121" s="14"/>
      <c r="S3121" s="16"/>
      <c r="T3121" s="16"/>
    </row>
    <row r="3122" spans="8:20">
      <c r="H3122" s="14"/>
      <c r="K3122" s="14"/>
      <c r="M3122" s="14"/>
      <c r="N3122" s="14"/>
      <c r="O3122" s="14"/>
      <c r="P3122" s="14"/>
      <c r="S3122" s="16"/>
      <c r="T3122" s="16"/>
    </row>
    <row r="3123" spans="8:20">
      <c r="H3123" s="14"/>
      <c r="K3123" s="14"/>
      <c r="M3123" s="14"/>
      <c r="N3123" s="14"/>
      <c r="O3123" s="14"/>
      <c r="P3123" s="14"/>
      <c r="S3123" s="16"/>
      <c r="T3123" s="16"/>
    </row>
    <row r="3124" spans="8:20">
      <c r="H3124" s="14"/>
      <c r="K3124" s="14"/>
      <c r="M3124" s="14"/>
      <c r="N3124" s="14"/>
      <c r="O3124" s="14"/>
      <c r="P3124" s="14"/>
      <c r="S3124" s="16"/>
      <c r="T3124" s="16"/>
    </row>
    <row r="3125" spans="8:20">
      <c r="H3125" s="14"/>
      <c r="K3125" s="14"/>
      <c r="M3125" s="14"/>
      <c r="N3125" s="14"/>
      <c r="O3125" s="14"/>
      <c r="P3125" s="14"/>
      <c r="S3125" s="16"/>
      <c r="T3125" s="16"/>
    </row>
    <row r="3126" spans="8:20">
      <c r="H3126" s="14"/>
      <c r="K3126" s="14"/>
      <c r="M3126" s="14"/>
      <c r="N3126" s="14"/>
      <c r="O3126" s="14"/>
      <c r="P3126" s="14"/>
      <c r="S3126" s="16"/>
      <c r="T3126" s="16"/>
    </row>
    <row r="3127" spans="8:20">
      <c r="H3127" s="14"/>
      <c r="K3127" s="14"/>
      <c r="M3127" s="14"/>
      <c r="N3127" s="14"/>
      <c r="O3127" s="14"/>
      <c r="P3127" s="14"/>
      <c r="S3127" s="16"/>
      <c r="T3127" s="16"/>
    </row>
    <row r="3128" spans="8:20">
      <c r="H3128" s="14"/>
      <c r="K3128" s="14"/>
      <c r="M3128" s="14"/>
      <c r="N3128" s="14"/>
      <c r="O3128" s="14"/>
      <c r="P3128" s="14"/>
      <c r="S3128" s="16"/>
      <c r="T3128" s="16"/>
    </row>
    <row r="3129" spans="8:20">
      <c r="H3129" s="14"/>
      <c r="K3129" s="14"/>
      <c r="M3129" s="14"/>
      <c r="N3129" s="14"/>
      <c r="O3129" s="14"/>
      <c r="P3129" s="14"/>
      <c r="S3129" s="16"/>
      <c r="T3129" s="16"/>
    </row>
    <row r="3130" spans="8:20">
      <c r="H3130" s="14"/>
      <c r="K3130" s="14"/>
      <c r="M3130" s="14"/>
      <c r="N3130" s="14"/>
      <c r="O3130" s="14"/>
      <c r="P3130" s="14"/>
      <c r="S3130" s="16"/>
      <c r="T3130" s="16"/>
    </row>
    <row r="3131" spans="8:20">
      <c r="H3131" s="14"/>
      <c r="K3131" s="14"/>
      <c r="M3131" s="14"/>
      <c r="N3131" s="14"/>
      <c r="O3131" s="14"/>
      <c r="P3131" s="14"/>
      <c r="S3131" s="16"/>
      <c r="T3131" s="16"/>
    </row>
    <row r="3132" spans="8:20">
      <c r="H3132" s="14"/>
      <c r="K3132" s="14"/>
      <c r="M3132" s="14"/>
      <c r="N3132" s="14"/>
      <c r="O3132" s="14"/>
      <c r="P3132" s="14"/>
      <c r="S3132" s="16"/>
      <c r="T3132" s="16"/>
    </row>
    <row r="3133" spans="8:20">
      <c r="H3133" s="14"/>
      <c r="K3133" s="14"/>
      <c r="M3133" s="14"/>
      <c r="N3133" s="14"/>
      <c r="O3133" s="14"/>
      <c r="P3133" s="14"/>
      <c r="S3133" s="16"/>
      <c r="T3133" s="16"/>
    </row>
    <row r="3134" spans="8:20">
      <c r="H3134" s="14"/>
      <c r="K3134" s="14"/>
      <c r="M3134" s="14"/>
      <c r="N3134" s="14"/>
      <c r="O3134" s="14"/>
      <c r="P3134" s="14"/>
      <c r="S3134" s="16"/>
      <c r="T3134" s="16"/>
    </row>
    <row r="3135" spans="8:20">
      <c r="H3135" s="14"/>
      <c r="K3135" s="14"/>
      <c r="M3135" s="14"/>
      <c r="N3135" s="14"/>
      <c r="O3135" s="14"/>
      <c r="P3135" s="14"/>
      <c r="S3135" s="16"/>
      <c r="T3135" s="16"/>
    </row>
    <row r="3136" spans="8:20">
      <c r="H3136" s="14"/>
      <c r="K3136" s="14"/>
      <c r="M3136" s="14"/>
      <c r="N3136" s="14"/>
      <c r="O3136" s="14"/>
      <c r="P3136" s="14"/>
      <c r="S3136" s="16"/>
      <c r="T3136" s="16"/>
    </row>
    <row r="3137" spans="8:20">
      <c r="H3137" s="14"/>
      <c r="K3137" s="14"/>
      <c r="M3137" s="14"/>
      <c r="N3137" s="14"/>
      <c r="O3137" s="14"/>
      <c r="P3137" s="14"/>
      <c r="S3137" s="16"/>
      <c r="T3137" s="16"/>
    </row>
    <row r="3138" spans="8:20">
      <c r="H3138" s="14"/>
      <c r="K3138" s="14"/>
      <c r="M3138" s="14"/>
      <c r="N3138" s="14"/>
      <c r="O3138" s="14"/>
      <c r="P3138" s="14"/>
      <c r="S3138" s="16"/>
      <c r="T3138" s="16"/>
    </row>
    <row r="3139" spans="8:20">
      <c r="H3139" s="14"/>
      <c r="K3139" s="14"/>
      <c r="M3139" s="14"/>
      <c r="N3139" s="14"/>
      <c r="O3139" s="14"/>
      <c r="P3139" s="14"/>
      <c r="S3139" s="16"/>
      <c r="T3139" s="16"/>
    </row>
    <row r="3140" spans="8:20">
      <c r="H3140" s="14"/>
      <c r="K3140" s="14"/>
      <c r="M3140" s="14"/>
      <c r="N3140" s="14"/>
      <c r="O3140" s="14"/>
      <c r="P3140" s="14"/>
      <c r="S3140" s="16"/>
      <c r="T3140" s="16"/>
    </row>
    <row r="3141" spans="8:20">
      <c r="H3141" s="14"/>
      <c r="K3141" s="14"/>
      <c r="M3141" s="14"/>
      <c r="N3141" s="14"/>
      <c r="O3141" s="14"/>
      <c r="P3141" s="14"/>
      <c r="S3141" s="16"/>
      <c r="T3141" s="16"/>
    </row>
    <row r="3142" spans="8:20">
      <c r="H3142" s="14"/>
      <c r="K3142" s="14"/>
      <c r="M3142" s="14"/>
      <c r="N3142" s="14"/>
      <c r="O3142" s="14"/>
      <c r="P3142" s="14"/>
      <c r="S3142" s="16"/>
      <c r="T3142" s="16"/>
    </row>
    <row r="3143" spans="8:20">
      <c r="H3143" s="14"/>
      <c r="K3143" s="14"/>
      <c r="M3143" s="14"/>
      <c r="N3143" s="14"/>
      <c r="O3143" s="14"/>
      <c r="P3143" s="14"/>
      <c r="S3143" s="16"/>
      <c r="T3143" s="16"/>
    </row>
    <row r="3144" spans="8:20">
      <c r="H3144" s="14"/>
      <c r="K3144" s="14"/>
      <c r="M3144" s="14"/>
      <c r="N3144" s="14"/>
      <c r="O3144" s="14"/>
      <c r="P3144" s="14"/>
      <c r="S3144" s="16"/>
      <c r="T3144" s="16"/>
    </row>
    <row r="3145" spans="8:20">
      <c r="H3145" s="14"/>
      <c r="K3145" s="14"/>
      <c r="M3145" s="14"/>
      <c r="N3145" s="14"/>
      <c r="O3145" s="14"/>
      <c r="P3145" s="14"/>
      <c r="S3145" s="16"/>
      <c r="T3145" s="16"/>
    </row>
    <row r="3146" spans="8:20">
      <c r="H3146" s="14"/>
      <c r="K3146" s="14"/>
      <c r="M3146" s="14"/>
      <c r="N3146" s="14"/>
      <c r="O3146" s="14"/>
      <c r="P3146" s="14"/>
      <c r="S3146" s="16"/>
      <c r="T3146" s="16"/>
    </row>
    <row r="3147" spans="8:20">
      <c r="H3147" s="14"/>
      <c r="K3147" s="14"/>
      <c r="M3147" s="14"/>
      <c r="N3147" s="14"/>
      <c r="O3147" s="14"/>
      <c r="P3147" s="14"/>
      <c r="S3147" s="16"/>
      <c r="T3147" s="16"/>
    </row>
    <row r="3148" spans="8:20">
      <c r="H3148" s="14"/>
      <c r="K3148" s="14"/>
      <c r="M3148" s="14"/>
      <c r="N3148" s="14"/>
      <c r="O3148" s="14"/>
      <c r="P3148" s="14"/>
      <c r="S3148" s="16"/>
      <c r="T3148" s="16"/>
    </row>
    <row r="3149" spans="8:20">
      <c r="H3149" s="14"/>
      <c r="K3149" s="14"/>
      <c r="M3149" s="14"/>
      <c r="N3149" s="14"/>
      <c r="O3149" s="14"/>
      <c r="P3149" s="14"/>
      <c r="S3149" s="16"/>
      <c r="T3149" s="16"/>
    </row>
    <row r="3150" spans="8:20">
      <c r="H3150" s="14"/>
      <c r="K3150" s="14"/>
      <c r="M3150" s="14"/>
      <c r="N3150" s="14"/>
      <c r="O3150" s="14"/>
      <c r="P3150" s="14"/>
      <c r="S3150" s="16"/>
      <c r="T3150" s="16"/>
    </row>
    <row r="3151" spans="8:20">
      <c r="H3151" s="14"/>
      <c r="K3151" s="14"/>
      <c r="M3151" s="14"/>
      <c r="N3151" s="14"/>
      <c r="O3151" s="14"/>
      <c r="P3151" s="14"/>
      <c r="S3151" s="16"/>
      <c r="T3151" s="16"/>
    </row>
    <row r="3152" spans="8:20">
      <c r="H3152" s="14"/>
      <c r="K3152" s="14"/>
      <c r="M3152" s="14"/>
      <c r="N3152" s="14"/>
      <c r="O3152" s="14"/>
      <c r="P3152" s="14"/>
      <c r="S3152" s="16"/>
      <c r="T3152" s="16"/>
    </row>
    <row r="3153" spans="8:20">
      <c r="H3153" s="14"/>
      <c r="K3153" s="14"/>
      <c r="M3153" s="14"/>
      <c r="N3153" s="14"/>
      <c r="O3153" s="14"/>
      <c r="P3153" s="14"/>
      <c r="S3153" s="16"/>
      <c r="T3153" s="16"/>
    </row>
    <row r="3154" spans="8:20">
      <c r="H3154" s="14"/>
      <c r="K3154" s="14"/>
      <c r="M3154" s="14"/>
      <c r="N3154" s="14"/>
      <c r="O3154" s="14"/>
      <c r="P3154" s="14"/>
      <c r="S3154" s="16"/>
      <c r="T3154" s="16"/>
    </row>
    <row r="3155" spans="8:20">
      <c r="H3155" s="14"/>
      <c r="K3155" s="14"/>
      <c r="M3155" s="14"/>
      <c r="N3155" s="14"/>
      <c r="O3155" s="14"/>
      <c r="P3155" s="14"/>
      <c r="S3155" s="16"/>
      <c r="T3155" s="16"/>
    </row>
    <row r="3156" spans="8:20">
      <c r="H3156" s="14"/>
      <c r="K3156" s="14"/>
      <c r="M3156" s="14"/>
      <c r="N3156" s="14"/>
      <c r="O3156" s="14"/>
      <c r="P3156" s="14"/>
      <c r="S3156" s="16"/>
      <c r="T3156" s="16"/>
    </row>
    <row r="3157" spans="8:20">
      <c r="H3157" s="14"/>
      <c r="K3157" s="14"/>
      <c r="M3157" s="14"/>
      <c r="N3157" s="14"/>
      <c r="O3157" s="14"/>
      <c r="P3157" s="14"/>
      <c r="S3157" s="16"/>
      <c r="T3157" s="16"/>
    </row>
    <row r="3158" spans="8:20">
      <c r="H3158" s="14"/>
      <c r="K3158" s="14"/>
      <c r="M3158" s="14"/>
      <c r="N3158" s="14"/>
      <c r="O3158" s="14"/>
      <c r="P3158" s="14"/>
      <c r="S3158" s="16"/>
      <c r="T3158" s="16"/>
    </row>
    <row r="3159" spans="8:20">
      <c r="H3159" s="14"/>
      <c r="K3159" s="14"/>
      <c r="M3159" s="14"/>
      <c r="N3159" s="14"/>
      <c r="O3159" s="14"/>
      <c r="P3159" s="14"/>
      <c r="S3159" s="16"/>
      <c r="T3159" s="16"/>
    </row>
    <row r="3160" spans="8:20">
      <c r="H3160" s="14"/>
      <c r="K3160" s="14"/>
      <c r="M3160" s="14"/>
      <c r="N3160" s="14"/>
      <c r="O3160" s="14"/>
      <c r="P3160" s="14"/>
      <c r="S3160" s="16"/>
      <c r="T3160" s="16"/>
    </row>
    <row r="3161" spans="8:20">
      <c r="H3161" s="14"/>
      <c r="K3161" s="14"/>
      <c r="M3161" s="14"/>
      <c r="N3161" s="14"/>
      <c r="O3161" s="14"/>
      <c r="P3161" s="14"/>
      <c r="S3161" s="16"/>
      <c r="T3161" s="16"/>
    </row>
    <row r="3162" spans="8:20">
      <c r="H3162" s="14"/>
      <c r="K3162" s="14"/>
      <c r="M3162" s="14"/>
      <c r="N3162" s="14"/>
      <c r="O3162" s="14"/>
      <c r="P3162" s="14"/>
      <c r="S3162" s="16"/>
      <c r="T3162" s="16"/>
    </row>
    <row r="3163" spans="8:20">
      <c r="H3163" s="14"/>
      <c r="K3163" s="14"/>
      <c r="M3163" s="14"/>
      <c r="N3163" s="14"/>
      <c r="O3163" s="14"/>
      <c r="P3163" s="14"/>
      <c r="S3163" s="16"/>
      <c r="T3163" s="16"/>
    </row>
    <row r="3164" spans="8:20">
      <c r="H3164" s="14"/>
      <c r="K3164" s="14"/>
      <c r="M3164" s="14"/>
      <c r="N3164" s="14"/>
      <c r="O3164" s="14"/>
      <c r="P3164" s="14"/>
      <c r="S3164" s="16"/>
      <c r="T3164" s="16"/>
    </row>
    <row r="3165" spans="8:20">
      <c r="H3165" s="14"/>
      <c r="K3165" s="14"/>
      <c r="M3165" s="14"/>
      <c r="N3165" s="14"/>
      <c r="O3165" s="14"/>
      <c r="P3165" s="14"/>
      <c r="S3165" s="16"/>
      <c r="T3165" s="16"/>
    </row>
    <row r="3166" spans="8:20">
      <c r="H3166" s="14"/>
      <c r="K3166" s="14"/>
      <c r="M3166" s="14"/>
      <c r="N3166" s="14"/>
      <c r="O3166" s="14"/>
      <c r="P3166" s="14"/>
      <c r="S3166" s="16"/>
      <c r="T3166" s="16"/>
    </row>
    <row r="3167" spans="8:20">
      <c r="H3167" s="14"/>
      <c r="K3167" s="14"/>
      <c r="M3167" s="14"/>
      <c r="N3167" s="14"/>
      <c r="O3167" s="14"/>
      <c r="P3167" s="14"/>
      <c r="S3167" s="16"/>
      <c r="T3167" s="16"/>
    </row>
    <row r="3168" spans="8:20">
      <c r="H3168" s="14"/>
      <c r="K3168" s="14"/>
      <c r="M3168" s="14"/>
      <c r="N3168" s="14"/>
      <c r="O3168" s="14"/>
      <c r="P3168" s="14"/>
      <c r="S3168" s="16"/>
      <c r="T3168" s="16"/>
    </row>
    <row r="3169" spans="8:20">
      <c r="H3169" s="14"/>
      <c r="K3169" s="14"/>
      <c r="M3169" s="14"/>
      <c r="N3169" s="14"/>
      <c r="O3169" s="14"/>
      <c r="P3169" s="14"/>
      <c r="S3169" s="16"/>
      <c r="T3169" s="16"/>
    </row>
    <row r="3170" spans="8:20">
      <c r="H3170" s="14"/>
      <c r="K3170" s="14"/>
      <c r="M3170" s="14"/>
      <c r="N3170" s="14"/>
      <c r="O3170" s="14"/>
      <c r="P3170" s="14"/>
      <c r="S3170" s="16"/>
      <c r="T3170" s="16"/>
    </row>
    <row r="3171" spans="8:20">
      <c r="H3171" s="14"/>
      <c r="K3171" s="14"/>
      <c r="M3171" s="14"/>
      <c r="N3171" s="14"/>
      <c r="O3171" s="14"/>
      <c r="P3171" s="14"/>
      <c r="S3171" s="16"/>
      <c r="T3171" s="16"/>
    </row>
    <row r="3172" spans="8:20">
      <c r="H3172" s="14"/>
      <c r="K3172" s="14"/>
      <c r="M3172" s="14"/>
      <c r="N3172" s="14"/>
      <c r="O3172" s="14"/>
      <c r="P3172" s="14"/>
      <c r="S3172" s="16"/>
      <c r="T3172" s="16"/>
    </row>
    <row r="3173" spans="8:20">
      <c r="H3173" s="14"/>
      <c r="K3173" s="14"/>
      <c r="M3173" s="14"/>
      <c r="N3173" s="14"/>
      <c r="O3173" s="14"/>
      <c r="P3173" s="14"/>
      <c r="S3173" s="16"/>
      <c r="T3173" s="16"/>
    </row>
    <row r="3174" spans="8:20">
      <c r="H3174" s="14"/>
      <c r="K3174" s="14"/>
      <c r="M3174" s="14"/>
      <c r="N3174" s="14"/>
      <c r="O3174" s="14"/>
      <c r="P3174" s="14"/>
      <c r="S3174" s="16"/>
      <c r="T3174" s="16"/>
    </row>
    <row r="3175" spans="8:20">
      <c r="H3175" s="14"/>
      <c r="K3175" s="14"/>
      <c r="M3175" s="14"/>
      <c r="N3175" s="14"/>
      <c r="O3175" s="14"/>
      <c r="P3175" s="14"/>
      <c r="S3175" s="16"/>
      <c r="T3175" s="16"/>
    </row>
    <row r="3176" spans="8:20">
      <c r="H3176" s="14"/>
      <c r="K3176" s="14"/>
      <c r="M3176" s="14"/>
      <c r="N3176" s="14"/>
      <c r="O3176" s="14"/>
      <c r="P3176" s="14"/>
      <c r="S3176" s="16"/>
      <c r="T3176" s="16"/>
    </row>
    <row r="3177" spans="8:20">
      <c r="H3177" s="14"/>
      <c r="K3177" s="14"/>
      <c r="M3177" s="14"/>
      <c r="N3177" s="14"/>
      <c r="O3177" s="14"/>
      <c r="P3177" s="14"/>
      <c r="S3177" s="16"/>
      <c r="T3177" s="16"/>
    </row>
    <row r="3178" spans="8:20">
      <c r="H3178" s="14"/>
      <c r="K3178" s="14"/>
      <c r="M3178" s="14"/>
      <c r="N3178" s="14"/>
      <c r="O3178" s="14"/>
      <c r="P3178" s="14"/>
      <c r="S3178" s="16"/>
      <c r="T3178" s="16"/>
    </row>
    <row r="3179" spans="8:20">
      <c r="H3179" s="14"/>
      <c r="K3179" s="14"/>
      <c r="M3179" s="14"/>
      <c r="N3179" s="14"/>
      <c r="O3179" s="14"/>
      <c r="P3179" s="14"/>
      <c r="S3179" s="16"/>
      <c r="T3179" s="16"/>
    </row>
    <row r="3180" spans="8:20">
      <c r="H3180" s="14"/>
      <c r="K3180" s="14"/>
      <c r="M3180" s="14"/>
      <c r="N3180" s="14"/>
      <c r="O3180" s="14"/>
      <c r="P3180" s="14"/>
      <c r="S3180" s="16"/>
      <c r="T3180" s="16"/>
    </row>
    <row r="3181" spans="8:20">
      <c r="H3181" s="14"/>
      <c r="K3181" s="14"/>
      <c r="M3181" s="14"/>
      <c r="N3181" s="14"/>
      <c r="O3181" s="14"/>
      <c r="P3181" s="14"/>
      <c r="S3181" s="16"/>
      <c r="T3181" s="16"/>
    </row>
    <row r="3182" spans="8:20">
      <c r="H3182" s="14"/>
      <c r="K3182" s="14"/>
      <c r="M3182" s="14"/>
      <c r="N3182" s="14"/>
      <c r="O3182" s="14"/>
      <c r="P3182" s="14"/>
      <c r="S3182" s="16"/>
      <c r="T3182" s="16"/>
    </row>
    <row r="3183" spans="8:20">
      <c r="H3183" s="14"/>
      <c r="K3183" s="14"/>
      <c r="M3183" s="14"/>
      <c r="N3183" s="14"/>
      <c r="O3183" s="14"/>
      <c r="P3183" s="14"/>
      <c r="S3183" s="16"/>
      <c r="T3183" s="16"/>
    </row>
    <row r="3184" spans="8:20">
      <c r="H3184" s="14"/>
      <c r="K3184" s="14"/>
      <c r="M3184" s="14"/>
      <c r="N3184" s="14"/>
      <c r="O3184" s="14"/>
      <c r="P3184" s="14"/>
      <c r="S3184" s="16"/>
      <c r="T3184" s="16"/>
    </row>
    <row r="3185" spans="8:20">
      <c r="H3185" s="14"/>
      <c r="K3185" s="14"/>
      <c r="M3185" s="14"/>
      <c r="N3185" s="14"/>
      <c r="O3185" s="14"/>
      <c r="P3185" s="14"/>
      <c r="S3185" s="16"/>
      <c r="T3185" s="16"/>
    </row>
    <row r="3186" spans="8:20">
      <c r="H3186" s="14"/>
      <c r="K3186" s="14"/>
      <c r="M3186" s="14"/>
      <c r="N3186" s="14"/>
      <c r="O3186" s="14"/>
      <c r="P3186" s="14"/>
      <c r="S3186" s="16"/>
      <c r="T3186" s="16"/>
    </row>
    <row r="3187" spans="8:20">
      <c r="H3187" s="14"/>
      <c r="K3187" s="14"/>
      <c r="M3187" s="14"/>
      <c r="N3187" s="14"/>
      <c r="O3187" s="14"/>
      <c r="P3187" s="14"/>
      <c r="S3187" s="16"/>
      <c r="T3187" s="16"/>
    </row>
    <row r="3188" spans="8:20">
      <c r="H3188" s="14"/>
      <c r="K3188" s="14"/>
      <c r="M3188" s="14"/>
      <c r="N3188" s="14"/>
      <c r="O3188" s="14"/>
      <c r="P3188" s="14"/>
      <c r="S3188" s="16"/>
      <c r="T3188" s="16"/>
    </row>
    <row r="3189" spans="8:20">
      <c r="H3189" s="14"/>
      <c r="K3189" s="14"/>
      <c r="M3189" s="14"/>
      <c r="N3189" s="14"/>
      <c r="O3189" s="14"/>
      <c r="P3189" s="14"/>
      <c r="S3189" s="16"/>
      <c r="T3189" s="16"/>
    </row>
    <row r="3190" spans="8:20">
      <c r="H3190" s="14"/>
      <c r="K3190" s="14"/>
      <c r="M3190" s="14"/>
      <c r="N3190" s="14"/>
      <c r="O3190" s="14"/>
      <c r="P3190" s="14"/>
      <c r="S3190" s="16"/>
      <c r="T3190" s="16"/>
    </row>
    <row r="3191" spans="8:20">
      <c r="H3191" s="14"/>
      <c r="K3191" s="14"/>
      <c r="M3191" s="14"/>
      <c r="N3191" s="14"/>
      <c r="O3191" s="14"/>
      <c r="P3191" s="14"/>
      <c r="S3191" s="16"/>
      <c r="T3191" s="16"/>
    </row>
    <row r="3192" spans="8:20">
      <c r="H3192" s="14"/>
      <c r="K3192" s="14"/>
      <c r="M3192" s="14"/>
      <c r="N3192" s="14"/>
      <c r="O3192" s="14"/>
      <c r="P3192" s="14"/>
      <c r="S3192" s="16"/>
      <c r="T3192" s="16"/>
    </row>
    <row r="3193" spans="8:20">
      <c r="H3193" s="14"/>
      <c r="K3193" s="14"/>
      <c r="M3193" s="14"/>
      <c r="N3193" s="14"/>
      <c r="O3193" s="14"/>
      <c r="P3193" s="14"/>
      <c r="S3193" s="16"/>
      <c r="T3193" s="16"/>
    </row>
    <row r="3194" spans="8:20">
      <c r="H3194" s="14"/>
      <c r="K3194" s="14"/>
      <c r="M3194" s="14"/>
      <c r="N3194" s="14"/>
      <c r="O3194" s="14"/>
      <c r="P3194" s="14"/>
      <c r="S3194" s="16"/>
      <c r="T3194" s="16"/>
    </row>
    <row r="3195" spans="8:20">
      <c r="H3195" s="14"/>
      <c r="K3195" s="14"/>
      <c r="M3195" s="14"/>
      <c r="N3195" s="14"/>
      <c r="O3195" s="14"/>
      <c r="P3195" s="14"/>
      <c r="S3195" s="16"/>
      <c r="T3195" s="16"/>
    </row>
    <row r="3196" spans="8:20">
      <c r="H3196" s="14"/>
      <c r="K3196" s="14"/>
      <c r="M3196" s="14"/>
      <c r="N3196" s="14"/>
      <c r="O3196" s="14"/>
      <c r="P3196" s="14"/>
      <c r="S3196" s="16"/>
      <c r="T3196" s="16"/>
    </row>
    <row r="3197" spans="8:20">
      <c r="H3197" s="14"/>
      <c r="K3197" s="14"/>
      <c r="M3197" s="14"/>
      <c r="N3197" s="14"/>
      <c r="O3197" s="14"/>
      <c r="P3197" s="14"/>
      <c r="S3197" s="16"/>
      <c r="T3197" s="16"/>
    </row>
    <row r="3198" spans="8:20">
      <c r="H3198" s="14"/>
      <c r="K3198" s="14"/>
      <c r="M3198" s="14"/>
      <c r="N3198" s="14"/>
      <c r="O3198" s="14"/>
      <c r="P3198" s="14"/>
      <c r="S3198" s="16"/>
      <c r="T3198" s="16"/>
    </row>
    <row r="3199" spans="8:20">
      <c r="H3199" s="14"/>
      <c r="K3199" s="14"/>
      <c r="M3199" s="14"/>
      <c r="N3199" s="14"/>
      <c r="O3199" s="14"/>
      <c r="P3199" s="14"/>
      <c r="S3199" s="16"/>
      <c r="T3199" s="16"/>
    </row>
    <row r="3200" spans="8:20">
      <c r="H3200" s="14"/>
      <c r="K3200" s="14"/>
      <c r="M3200" s="14"/>
      <c r="N3200" s="14"/>
      <c r="O3200" s="14"/>
      <c r="P3200" s="14"/>
      <c r="S3200" s="16"/>
      <c r="T3200" s="16"/>
    </row>
    <row r="3201" spans="8:20">
      <c r="H3201" s="14"/>
      <c r="K3201" s="14"/>
      <c r="M3201" s="14"/>
      <c r="N3201" s="14"/>
      <c r="O3201" s="14"/>
      <c r="P3201" s="14"/>
      <c r="S3201" s="16"/>
      <c r="T3201" s="16"/>
    </row>
    <row r="3202" spans="8:20">
      <c r="H3202" s="14"/>
      <c r="K3202" s="14"/>
      <c r="M3202" s="14"/>
      <c r="N3202" s="14"/>
      <c r="O3202" s="14"/>
      <c r="P3202" s="14"/>
      <c r="S3202" s="16"/>
      <c r="T3202" s="16"/>
    </row>
    <row r="3203" spans="8:20">
      <c r="H3203" s="14"/>
      <c r="K3203" s="14"/>
      <c r="M3203" s="14"/>
      <c r="N3203" s="14"/>
      <c r="O3203" s="14"/>
      <c r="P3203" s="14"/>
      <c r="S3203" s="16"/>
      <c r="T3203" s="16"/>
    </row>
    <row r="3204" spans="8:20">
      <c r="H3204" s="14"/>
      <c r="K3204" s="14"/>
      <c r="M3204" s="14"/>
      <c r="N3204" s="14"/>
      <c r="O3204" s="14"/>
      <c r="P3204" s="14"/>
      <c r="S3204" s="16"/>
      <c r="T3204" s="16"/>
    </row>
    <row r="3205" spans="8:20">
      <c r="H3205" s="14"/>
      <c r="K3205" s="14"/>
      <c r="M3205" s="14"/>
      <c r="N3205" s="14"/>
      <c r="O3205" s="14"/>
      <c r="P3205" s="14"/>
      <c r="S3205" s="16"/>
      <c r="T3205" s="16"/>
    </row>
    <row r="3206" spans="8:20">
      <c r="H3206" s="14"/>
      <c r="K3206" s="14"/>
      <c r="M3206" s="14"/>
      <c r="N3206" s="14"/>
      <c r="O3206" s="14"/>
      <c r="P3206" s="14"/>
      <c r="S3206" s="16"/>
      <c r="T3206" s="16"/>
    </row>
    <row r="3207" spans="8:20">
      <c r="H3207" s="14"/>
      <c r="K3207" s="14"/>
      <c r="M3207" s="14"/>
      <c r="N3207" s="14"/>
      <c r="O3207" s="14"/>
      <c r="P3207" s="14"/>
      <c r="S3207" s="16"/>
      <c r="T3207" s="16"/>
    </row>
    <row r="3208" spans="8:20">
      <c r="H3208" s="14"/>
      <c r="K3208" s="14"/>
      <c r="M3208" s="14"/>
      <c r="N3208" s="14"/>
      <c r="O3208" s="14"/>
      <c r="P3208" s="14"/>
      <c r="S3208" s="16"/>
      <c r="T3208" s="16"/>
    </row>
    <row r="3209" spans="8:20">
      <c r="H3209" s="14"/>
      <c r="K3209" s="14"/>
      <c r="M3209" s="14"/>
      <c r="N3209" s="14"/>
      <c r="O3209" s="14"/>
      <c r="P3209" s="14"/>
      <c r="S3209" s="16"/>
      <c r="T3209" s="16"/>
    </row>
    <row r="3210" spans="8:20">
      <c r="H3210" s="14"/>
      <c r="K3210" s="14"/>
      <c r="M3210" s="14"/>
      <c r="N3210" s="14"/>
      <c r="O3210" s="14"/>
      <c r="P3210" s="14"/>
      <c r="S3210" s="16"/>
      <c r="T3210" s="16"/>
    </row>
    <row r="3211" spans="8:20">
      <c r="H3211" s="14"/>
      <c r="K3211" s="14"/>
      <c r="M3211" s="14"/>
      <c r="N3211" s="14"/>
      <c r="O3211" s="14"/>
      <c r="P3211" s="14"/>
      <c r="S3211" s="16"/>
      <c r="T3211" s="16"/>
    </row>
    <row r="3212" spans="8:20">
      <c r="H3212" s="14"/>
      <c r="K3212" s="14"/>
      <c r="M3212" s="14"/>
      <c r="N3212" s="14"/>
      <c r="O3212" s="14"/>
      <c r="P3212" s="14"/>
      <c r="S3212" s="16"/>
      <c r="T3212" s="16"/>
    </row>
    <row r="3213" spans="8:20">
      <c r="H3213" s="14"/>
      <c r="K3213" s="14"/>
      <c r="M3213" s="14"/>
      <c r="N3213" s="14"/>
      <c r="O3213" s="14"/>
      <c r="P3213" s="14"/>
      <c r="S3213" s="16"/>
      <c r="T3213" s="16"/>
    </row>
    <row r="3214" spans="8:20">
      <c r="H3214" s="14"/>
      <c r="K3214" s="14"/>
      <c r="M3214" s="14"/>
      <c r="N3214" s="14"/>
      <c r="O3214" s="14"/>
      <c r="P3214" s="14"/>
      <c r="S3214" s="16"/>
      <c r="T3214" s="16"/>
    </row>
    <row r="3215" spans="8:20">
      <c r="H3215" s="14"/>
      <c r="K3215" s="14"/>
      <c r="M3215" s="14"/>
      <c r="N3215" s="14"/>
      <c r="O3215" s="14"/>
      <c r="P3215" s="14"/>
      <c r="S3215" s="16"/>
      <c r="T3215" s="16"/>
    </row>
    <row r="3216" spans="8:20">
      <c r="H3216" s="14"/>
      <c r="K3216" s="14"/>
      <c r="M3216" s="14"/>
      <c r="N3216" s="14"/>
      <c r="O3216" s="14"/>
      <c r="P3216" s="14"/>
      <c r="S3216" s="16"/>
      <c r="T3216" s="16"/>
    </row>
    <row r="3217" spans="8:20">
      <c r="H3217" s="14"/>
      <c r="K3217" s="14"/>
      <c r="M3217" s="14"/>
      <c r="N3217" s="14"/>
      <c r="O3217" s="14"/>
      <c r="P3217" s="14"/>
      <c r="S3217" s="16"/>
      <c r="T3217" s="16"/>
    </row>
    <row r="3218" spans="8:20">
      <c r="H3218" s="14"/>
      <c r="K3218" s="14"/>
      <c r="M3218" s="14"/>
      <c r="N3218" s="14"/>
      <c r="O3218" s="14"/>
      <c r="P3218" s="14"/>
      <c r="S3218" s="16"/>
      <c r="T3218" s="16"/>
    </row>
    <row r="3219" spans="8:20">
      <c r="H3219" s="14"/>
      <c r="K3219" s="14"/>
      <c r="M3219" s="14"/>
      <c r="N3219" s="14"/>
      <c r="O3219" s="14"/>
      <c r="P3219" s="14"/>
      <c r="S3219" s="16"/>
      <c r="T3219" s="16"/>
    </row>
    <row r="3220" spans="8:20">
      <c r="H3220" s="14"/>
      <c r="K3220" s="14"/>
      <c r="M3220" s="14"/>
      <c r="N3220" s="14"/>
      <c r="O3220" s="14"/>
      <c r="P3220" s="14"/>
      <c r="S3220" s="16"/>
      <c r="T3220" s="16"/>
    </row>
    <row r="3221" spans="8:20">
      <c r="H3221" s="14"/>
      <c r="K3221" s="14"/>
      <c r="M3221" s="14"/>
      <c r="N3221" s="14"/>
      <c r="O3221" s="14"/>
      <c r="P3221" s="14"/>
      <c r="S3221" s="16"/>
      <c r="T3221" s="16"/>
    </row>
    <row r="3222" spans="8:20">
      <c r="H3222" s="14"/>
      <c r="K3222" s="14"/>
      <c r="M3222" s="14"/>
      <c r="N3222" s="14"/>
      <c r="O3222" s="14"/>
      <c r="P3222" s="14"/>
      <c r="S3222" s="16"/>
      <c r="T3222" s="16"/>
    </row>
    <row r="3223" spans="8:20">
      <c r="H3223" s="14"/>
      <c r="K3223" s="14"/>
      <c r="M3223" s="14"/>
      <c r="N3223" s="14"/>
      <c r="O3223" s="14"/>
      <c r="P3223" s="14"/>
      <c r="S3223" s="16"/>
      <c r="T3223" s="16"/>
    </row>
    <row r="3224" spans="8:20">
      <c r="H3224" s="14"/>
      <c r="K3224" s="14"/>
      <c r="M3224" s="14"/>
      <c r="N3224" s="14"/>
      <c r="O3224" s="14"/>
      <c r="P3224" s="14"/>
      <c r="S3224" s="16"/>
      <c r="T3224" s="16"/>
    </row>
    <row r="3225" spans="8:20">
      <c r="H3225" s="14"/>
      <c r="K3225" s="14"/>
      <c r="M3225" s="14"/>
      <c r="N3225" s="14"/>
      <c r="O3225" s="14"/>
      <c r="P3225" s="14"/>
      <c r="S3225" s="16"/>
      <c r="T3225" s="16"/>
    </row>
    <row r="3226" spans="8:20">
      <c r="H3226" s="14"/>
      <c r="K3226" s="14"/>
      <c r="M3226" s="14"/>
      <c r="N3226" s="14"/>
      <c r="O3226" s="14"/>
      <c r="P3226" s="14"/>
      <c r="S3226" s="16"/>
      <c r="T3226" s="16"/>
    </row>
    <row r="3227" spans="8:20">
      <c r="H3227" s="14"/>
      <c r="K3227" s="14"/>
      <c r="M3227" s="14"/>
      <c r="N3227" s="14"/>
      <c r="O3227" s="14"/>
      <c r="P3227" s="14"/>
      <c r="S3227" s="16"/>
      <c r="T3227" s="16"/>
    </row>
    <row r="3228" spans="8:20">
      <c r="H3228" s="14"/>
      <c r="K3228" s="14"/>
      <c r="M3228" s="14"/>
      <c r="N3228" s="14"/>
      <c r="O3228" s="14"/>
      <c r="P3228" s="14"/>
      <c r="S3228" s="16"/>
      <c r="T3228" s="16"/>
    </row>
    <row r="3229" spans="8:20">
      <c r="H3229" s="14"/>
      <c r="K3229" s="14"/>
      <c r="M3229" s="14"/>
      <c r="N3229" s="14"/>
      <c r="O3229" s="14"/>
      <c r="P3229" s="14"/>
      <c r="S3229" s="16"/>
      <c r="T3229" s="16"/>
    </row>
    <row r="3230" spans="8:20">
      <c r="H3230" s="14"/>
      <c r="K3230" s="14"/>
      <c r="M3230" s="14"/>
      <c r="N3230" s="14"/>
      <c r="O3230" s="14"/>
      <c r="P3230" s="14"/>
      <c r="S3230" s="16"/>
      <c r="T3230" s="16"/>
    </row>
    <row r="3231" spans="8:20">
      <c r="H3231" s="14"/>
      <c r="K3231" s="14"/>
      <c r="M3231" s="14"/>
      <c r="N3231" s="14"/>
      <c r="O3231" s="14"/>
      <c r="P3231" s="14"/>
      <c r="S3231" s="16"/>
      <c r="T3231" s="16"/>
    </row>
    <row r="3232" spans="8:20">
      <c r="H3232" s="14"/>
      <c r="K3232" s="14"/>
      <c r="M3232" s="14"/>
      <c r="N3232" s="14"/>
      <c r="O3232" s="14"/>
      <c r="P3232" s="14"/>
      <c r="S3232" s="16"/>
      <c r="T3232" s="16"/>
    </row>
    <row r="3233" spans="8:20">
      <c r="H3233" s="14"/>
      <c r="K3233" s="14"/>
      <c r="M3233" s="14"/>
      <c r="N3233" s="14"/>
      <c r="O3233" s="14"/>
      <c r="P3233" s="14"/>
      <c r="S3233" s="16"/>
      <c r="T3233" s="16"/>
    </row>
    <row r="3234" spans="8:20">
      <c r="H3234" s="14"/>
      <c r="K3234" s="14"/>
      <c r="M3234" s="14"/>
      <c r="N3234" s="14"/>
      <c r="O3234" s="14"/>
      <c r="P3234" s="14"/>
      <c r="S3234" s="16"/>
      <c r="T3234" s="16"/>
    </row>
    <row r="3235" spans="8:20">
      <c r="H3235" s="14"/>
      <c r="K3235" s="14"/>
      <c r="M3235" s="14"/>
      <c r="N3235" s="14"/>
      <c r="O3235" s="14"/>
      <c r="P3235" s="14"/>
      <c r="S3235" s="16"/>
      <c r="T3235" s="16"/>
    </row>
    <row r="3236" spans="8:20">
      <c r="H3236" s="14"/>
      <c r="K3236" s="14"/>
      <c r="M3236" s="14"/>
      <c r="N3236" s="14"/>
      <c r="O3236" s="14"/>
      <c r="P3236" s="14"/>
      <c r="S3236" s="16"/>
      <c r="T3236" s="16"/>
    </row>
    <row r="3237" spans="8:20">
      <c r="H3237" s="14"/>
      <c r="K3237" s="14"/>
      <c r="M3237" s="14"/>
      <c r="N3237" s="14"/>
      <c r="O3237" s="14"/>
      <c r="P3237" s="14"/>
      <c r="S3237" s="16"/>
      <c r="T3237" s="16"/>
    </row>
    <row r="3238" spans="8:20">
      <c r="H3238" s="14"/>
      <c r="K3238" s="14"/>
      <c r="M3238" s="14"/>
      <c r="N3238" s="14"/>
      <c r="O3238" s="14"/>
      <c r="P3238" s="14"/>
      <c r="S3238" s="16"/>
      <c r="T3238" s="16"/>
    </row>
    <row r="3239" spans="8:20">
      <c r="H3239" s="14"/>
      <c r="K3239" s="14"/>
      <c r="M3239" s="14"/>
      <c r="N3239" s="14"/>
      <c r="O3239" s="14"/>
      <c r="P3239" s="14"/>
      <c r="S3239" s="16"/>
      <c r="T3239" s="16"/>
    </row>
    <row r="3240" spans="8:20">
      <c r="H3240" s="14"/>
      <c r="K3240" s="14"/>
      <c r="M3240" s="14"/>
      <c r="N3240" s="14"/>
      <c r="O3240" s="14"/>
      <c r="P3240" s="14"/>
      <c r="S3240" s="16"/>
      <c r="T3240" s="16"/>
    </row>
    <row r="3241" spans="8:20">
      <c r="H3241" s="14"/>
      <c r="K3241" s="14"/>
      <c r="M3241" s="14"/>
      <c r="N3241" s="14"/>
      <c r="O3241" s="14"/>
      <c r="P3241" s="14"/>
      <c r="S3241" s="16"/>
      <c r="T3241" s="16"/>
    </row>
    <row r="3242" spans="8:20">
      <c r="H3242" s="14"/>
      <c r="K3242" s="14"/>
      <c r="M3242" s="14"/>
      <c r="N3242" s="14"/>
      <c r="O3242" s="14"/>
      <c r="P3242" s="14"/>
      <c r="S3242" s="16"/>
      <c r="T3242" s="16"/>
    </row>
    <row r="3243" spans="8:20">
      <c r="H3243" s="14"/>
      <c r="K3243" s="14"/>
      <c r="M3243" s="14"/>
      <c r="N3243" s="14"/>
      <c r="O3243" s="14"/>
      <c r="P3243" s="14"/>
      <c r="S3243" s="16"/>
      <c r="T3243" s="16"/>
    </row>
    <row r="3244" spans="8:20">
      <c r="H3244" s="14"/>
      <c r="K3244" s="14"/>
      <c r="M3244" s="14"/>
      <c r="N3244" s="14"/>
      <c r="O3244" s="14"/>
      <c r="P3244" s="14"/>
      <c r="S3244" s="16"/>
      <c r="T3244" s="16"/>
    </row>
    <row r="3245" spans="8:20">
      <c r="H3245" s="14"/>
      <c r="K3245" s="14"/>
      <c r="M3245" s="14"/>
      <c r="N3245" s="14"/>
      <c r="O3245" s="14"/>
      <c r="P3245" s="14"/>
      <c r="S3245" s="16"/>
      <c r="T3245" s="16"/>
    </row>
    <row r="3246" spans="8:20">
      <c r="H3246" s="14"/>
      <c r="K3246" s="14"/>
      <c r="M3246" s="14"/>
      <c r="N3246" s="14"/>
      <c r="O3246" s="14"/>
      <c r="P3246" s="14"/>
      <c r="S3246" s="16"/>
      <c r="T3246" s="16"/>
    </row>
    <row r="3247" spans="8:20">
      <c r="H3247" s="14"/>
      <c r="K3247" s="14"/>
      <c r="M3247" s="14"/>
      <c r="N3247" s="14"/>
      <c r="O3247" s="14"/>
      <c r="P3247" s="14"/>
      <c r="S3247" s="16"/>
      <c r="T3247" s="16"/>
    </row>
    <row r="3248" spans="8:20">
      <c r="H3248" s="14"/>
      <c r="K3248" s="14"/>
      <c r="M3248" s="14"/>
      <c r="N3248" s="14"/>
      <c r="O3248" s="14"/>
      <c r="P3248" s="14"/>
      <c r="S3248" s="16"/>
      <c r="T3248" s="16"/>
    </row>
    <row r="3249" spans="8:20">
      <c r="H3249" s="14"/>
      <c r="K3249" s="14"/>
      <c r="M3249" s="14"/>
      <c r="N3249" s="14"/>
      <c r="O3249" s="14"/>
      <c r="P3249" s="14"/>
      <c r="S3249" s="16"/>
      <c r="T3249" s="16"/>
    </row>
    <row r="3250" spans="8:20">
      <c r="H3250" s="14"/>
      <c r="K3250" s="14"/>
      <c r="M3250" s="14"/>
      <c r="N3250" s="14"/>
      <c r="O3250" s="14"/>
      <c r="P3250" s="14"/>
      <c r="S3250" s="16"/>
      <c r="T3250" s="16"/>
    </row>
    <row r="3251" spans="8:20">
      <c r="H3251" s="14"/>
      <c r="K3251" s="14"/>
      <c r="M3251" s="14"/>
      <c r="N3251" s="14"/>
      <c r="O3251" s="14"/>
      <c r="P3251" s="14"/>
      <c r="S3251" s="16"/>
      <c r="T3251" s="16"/>
    </row>
    <row r="3252" spans="8:20">
      <c r="H3252" s="14"/>
      <c r="K3252" s="14"/>
      <c r="M3252" s="14"/>
      <c r="N3252" s="14"/>
      <c r="O3252" s="14"/>
      <c r="P3252" s="14"/>
      <c r="S3252" s="16"/>
      <c r="T3252" s="16"/>
    </row>
    <row r="3253" spans="8:20">
      <c r="H3253" s="14"/>
      <c r="K3253" s="14"/>
      <c r="M3253" s="14"/>
      <c r="N3253" s="14"/>
      <c r="O3253" s="14"/>
      <c r="P3253" s="14"/>
      <c r="S3253" s="16"/>
      <c r="T3253" s="16"/>
    </row>
    <row r="3254" spans="8:20">
      <c r="H3254" s="14"/>
      <c r="K3254" s="14"/>
      <c r="M3254" s="14"/>
      <c r="N3254" s="14"/>
      <c r="O3254" s="14"/>
      <c r="P3254" s="14"/>
      <c r="S3254" s="16"/>
      <c r="T3254" s="16"/>
    </row>
    <row r="3255" spans="8:20">
      <c r="H3255" s="14"/>
      <c r="K3255" s="14"/>
      <c r="M3255" s="14"/>
      <c r="N3255" s="14"/>
      <c r="O3255" s="14"/>
      <c r="P3255" s="14"/>
      <c r="S3255" s="16"/>
      <c r="T3255" s="16"/>
    </row>
    <row r="3256" spans="8:20">
      <c r="H3256" s="14"/>
      <c r="K3256" s="14"/>
      <c r="M3256" s="14"/>
      <c r="N3256" s="14"/>
      <c r="O3256" s="14"/>
      <c r="P3256" s="14"/>
      <c r="S3256" s="16"/>
      <c r="T3256" s="16"/>
    </row>
    <row r="3257" spans="8:20">
      <c r="H3257" s="14"/>
      <c r="K3257" s="14"/>
      <c r="M3257" s="14"/>
      <c r="N3257" s="14"/>
      <c r="O3257" s="14"/>
      <c r="P3257" s="14"/>
      <c r="S3257" s="16"/>
      <c r="T3257" s="16"/>
    </row>
    <row r="3258" spans="8:20">
      <c r="H3258" s="14"/>
      <c r="K3258" s="14"/>
      <c r="M3258" s="14"/>
      <c r="N3258" s="14"/>
      <c r="O3258" s="14"/>
      <c r="P3258" s="14"/>
      <c r="S3258" s="16"/>
      <c r="T3258" s="16"/>
    </row>
    <row r="3259" spans="8:20">
      <c r="H3259" s="14"/>
      <c r="K3259" s="14"/>
      <c r="M3259" s="14"/>
      <c r="N3259" s="14"/>
      <c r="O3259" s="14"/>
      <c r="P3259" s="14"/>
      <c r="S3259" s="16"/>
      <c r="T3259" s="16"/>
    </row>
    <row r="3260" spans="8:20">
      <c r="H3260" s="14"/>
      <c r="K3260" s="14"/>
      <c r="M3260" s="14"/>
      <c r="N3260" s="14"/>
      <c r="O3260" s="14"/>
      <c r="P3260" s="14"/>
      <c r="S3260" s="16"/>
      <c r="T3260" s="16"/>
    </row>
    <row r="3261" spans="8:20">
      <c r="H3261" s="14"/>
      <c r="K3261" s="14"/>
      <c r="M3261" s="14"/>
      <c r="N3261" s="14"/>
      <c r="O3261" s="14"/>
      <c r="P3261" s="14"/>
      <c r="S3261" s="16"/>
      <c r="T3261" s="16"/>
    </row>
    <row r="3262" spans="8:20">
      <c r="H3262" s="14"/>
      <c r="K3262" s="14"/>
      <c r="M3262" s="14"/>
      <c r="N3262" s="14"/>
      <c r="O3262" s="14"/>
      <c r="P3262" s="14"/>
      <c r="S3262" s="16"/>
      <c r="T3262" s="16"/>
    </row>
    <row r="3263" spans="8:20">
      <c r="H3263" s="14"/>
      <c r="K3263" s="14"/>
      <c r="M3263" s="14"/>
      <c r="N3263" s="14"/>
      <c r="O3263" s="14"/>
      <c r="P3263" s="14"/>
      <c r="S3263" s="16"/>
      <c r="T3263" s="16"/>
    </row>
    <row r="3264" spans="8:20">
      <c r="H3264" s="14"/>
      <c r="K3264" s="14"/>
      <c r="M3264" s="14"/>
      <c r="N3264" s="14"/>
      <c r="O3264" s="14"/>
      <c r="P3264" s="14"/>
      <c r="S3264" s="16"/>
      <c r="T3264" s="16"/>
    </row>
    <row r="3265" spans="8:20">
      <c r="H3265" s="14"/>
      <c r="K3265" s="14"/>
      <c r="M3265" s="14"/>
      <c r="N3265" s="14"/>
      <c r="O3265" s="14"/>
      <c r="P3265" s="14"/>
      <c r="S3265" s="16"/>
      <c r="T3265" s="16"/>
    </row>
    <row r="3266" spans="8:20">
      <c r="H3266" s="14"/>
      <c r="K3266" s="14"/>
      <c r="M3266" s="14"/>
      <c r="N3266" s="14"/>
      <c r="O3266" s="14"/>
      <c r="P3266" s="14"/>
      <c r="S3266" s="16"/>
      <c r="T3266" s="16"/>
    </row>
    <row r="3267" spans="8:20">
      <c r="H3267" s="14"/>
      <c r="K3267" s="14"/>
      <c r="M3267" s="14"/>
      <c r="N3267" s="14"/>
      <c r="O3267" s="14"/>
      <c r="P3267" s="14"/>
      <c r="S3267" s="16"/>
      <c r="T3267" s="16"/>
    </row>
    <row r="3268" spans="8:20">
      <c r="H3268" s="14"/>
      <c r="K3268" s="14"/>
      <c r="M3268" s="14"/>
      <c r="N3268" s="14"/>
      <c r="O3268" s="14"/>
      <c r="P3268" s="14"/>
      <c r="S3268" s="16"/>
      <c r="T3268" s="16"/>
    </row>
    <row r="3269" spans="8:20">
      <c r="H3269" s="14"/>
      <c r="K3269" s="14"/>
      <c r="M3269" s="14"/>
      <c r="N3269" s="14"/>
      <c r="O3269" s="14"/>
      <c r="P3269" s="14"/>
      <c r="S3269" s="16"/>
      <c r="T3269" s="16"/>
    </row>
    <row r="3270" spans="8:20">
      <c r="H3270" s="14"/>
      <c r="K3270" s="14"/>
      <c r="M3270" s="14"/>
      <c r="N3270" s="14"/>
      <c r="O3270" s="14"/>
      <c r="P3270" s="14"/>
      <c r="S3270" s="16"/>
      <c r="T3270" s="16"/>
    </row>
    <row r="3271" spans="8:20">
      <c r="H3271" s="14"/>
      <c r="K3271" s="14"/>
      <c r="M3271" s="14"/>
      <c r="N3271" s="14"/>
      <c r="O3271" s="14"/>
      <c r="P3271" s="14"/>
      <c r="S3271" s="16"/>
      <c r="T3271" s="16"/>
    </row>
    <row r="3272" spans="8:20">
      <c r="H3272" s="14"/>
      <c r="K3272" s="14"/>
      <c r="M3272" s="14"/>
      <c r="N3272" s="14"/>
      <c r="O3272" s="14"/>
      <c r="P3272" s="14"/>
      <c r="S3272" s="16"/>
      <c r="T3272" s="16"/>
    </row>
    <row r="3273" spans="8:20">
      <c r="H3273" s="14"/>
      <c r="K3273" s="14"/>
      <c r="M3273" s="14"/>
      <c r="N3273" s="14"/>
      <c r="O3273" s="14"/>
      <c r="P3273" s="14"/>
      <c r="S3273" s="16"/>
      <c r="T3273" s="16"/>
    </row>
    <row r="3274" spans="8:20">
      <c r="H3274" s="14"/>
      <c r="K3274" s="14"/>
      <c r="M3274" s="14"/>
      <c r="N3274" s="14"/>
      <c r="O3274" s="14"/>
      <c r="P3274" s="14"/>
      <c r="S3274" s="16"/>
      <c r="T3274" s="16"/>
    </row>
    <row r="3275" spans="8:20">
      <c r="H3275" s="14"/>
      <c r="K3275" s="14"/>
      <c r="M3275" s="14"/>
      <c r="N3275" s="14"/>
      <c r="O3275" s="14"/>
      <c r="P3275" s="14"/>
      <c r="S3275" s="16"/>
      <c r="T3275" s="16"/>
    </row>
    <row r="3276" spans="8:20">
      <c r="H3276" s="14"/>
      <c r="K3276" s="14"/>
      <c r="M3276" s="14"/>
      <c r="N3276" s="14"/>
      <c r="O3276" s="14"/>
      <c r="P3276" s="14"/>
      <c r="S3276" s="16"/>
      <c r="T3276" s="16"/>
    </row>
    <row r="3277" spans="8:20">
      <c r="H3277" s="14"/>
      <c r="K3277" s="14"/>
      <c r="M3277" s="14"/>
      <c r="N3277" s="14"/>
      <c r="O3277" s="14"/>
      <c r="P3277" s="14"/>
      <c r="S3277" s="16"/>
      <c r="T3277" s="16"/>
    </row>
    <row r="3278" spans="8:20">
      <c r="H3278" s="14"/>
      <c r="K3278" s="14"/>
      <c r="M3278" s="14"/>
      <c r="N3278" s="14"/>
      <c r="O3278" s="14"/>
      <c r="P3278" s="14"/>
      <c r="S3278" s="16"/>
      <c r="T3278" s="16"/>
    </row>
    <row r="3279" spans="8:20">
      <c r="H3279" s="14"/>
      <c r="K3279" s="14"/>
      <c r="M3279" s="14"/>
      <c r="N3279" s="14"/>
      <c r="O3279" s="14"/>
      <c r="P3279" s="14"/>
      <c r="S3279" s="16"/>
      <c r="T3279" s="16"/>
    </row>
    <row r="3280" spans="8:20">
      <c r="H3280" s="14"/>
      <c r="K3280" s="14"/>
      <c r="M3280" s="14"/>
      <c r="N3280" s="14"/>
      <c r="O3280" s="14"/>
      <c r="P3280" s="14"/>
      <c r="S3280" s="16"/>
      <c r="T3280" s="16"/>
    </row>
    <row r="3281" spans="8:20">
      <c r="H3281" s="14"/>
      <c r="K3281" s="14"/>
      <c r="M3281" s="14"/>
      <c r="N3281" s="14"/>
      <c r="O3281" s="14"/>
      <c r="P3281" s="14"/>
      <c r="S3281" s="16"/>
      <c r="T3281" s="16"/>
    </row>
    <row r="3282" spans="8:20">
      <c r="H3282" s="14"/>
      <c r="K3282" s="14"/>
      <c r="M3282" s="14"/>
      <c r="N3282" s="14"/>
      <c r="O3282" s="14"/>
      <c r="P3282" s="14"/>
      <c r="S3282" s="16"/>
      <c r="T3282" s="16"/>
    </row>
    <row r="3283" spans="8:20">
      <c r="H3283" s="14"/>
      <c r="K3283" s="14"/>
      <c r="M3283" s="14"/>
      <c r="N3283" s="14"/>
      <c r="O3283" s="14"/>
      <c r="P3283" s="14"/>
      <c r="S3283" s="16"/>
      <c r="T3283" s="16"/>
    </row>
    <row r="3284" spans="8:20">
      <c r="H3284" s="14"/>
      <c r="K3284" s="14"/>
      <c r="M3284" s="14"/>
      <c r="N3284" s="14"/>
      <c r="O3284" s="14"/>
      <c r="P3284" s="14"/>
      <c r="S3284" s="16"/>
      <c r="T3284" s="16"/>
    </row>
    <row r="3285" spans="8:20">
      <c r="H3285" s="14"/>
      <c r="K3285" s="14"/>
      <c r="M3285" s="14"/>
      <c r="N3285" s="14"/>
      <c r="O3285" s="14"/>
      <c r="P3285" s="14"/>
      <c r="S3285" s="16"/>
      <c r="T3285" s="16"/>
    </row>
    <row r="3286" spans="8:20">
      <c r="H3286" s="14"/>
      <c r="K3286" s="14"/>
      <c r="M3286" s="14"/>
      <c r="N3286" s="14"/>
      <c r="O3286" s="14"/>
      <c r="P3286" s="14"/>
      <c r="S3286" s="16"/>
      <c r="T3286" s="16"/>
    </row>
    <row r="3287" spans="8:20">
      <c r="H3287" s="14"/>
      <c r="K3287" s="14"/>
      <c r="M3287" s="14"/>
      <c r="N3287" s="14"/>
      <c r="O3287" s="14"/>
      <c r="P3287" s="14"/>
      <c r="S3287" s="16"/>
      <c r="T3287" s="16"/>
    </row>
    <row r="3288" spans="8:20">
      <c r="H3288" s="14"/>
      <c r="K3288" s="14"/>
      <c r="M3288" s="14"/>
      <c r="N3288" s="14"/>
      <c r="O3288" s="14"/>
      <c r="P3288" s="14"/>
      <c r="S3288" s="16"/>
      <c r="T3288" s="16"/>
    </row>
    <row r="3289" spans="8:20">
      <c r="H3289" s="14"/>
      <c r="K3289" s="14"/>
      <c r="M3289" s="14"/>
      <c r="N3289" s="14"/>
      <c r="O3289" s="14"/>
      <c r="P3289" s="14"/>
      <c r="S3289" s="16"/>
      <c r="T3289" s="16"/>
    </row>
    <row r="3290" spans="8:20">
      <c r="H3290" s="14"/>
      <c r="K3290" s="14"/>
      <c r="M3290" s="14"/>
      <c r="N3290" s="14"/>
      <c r="O3290" s="14"/>
      <c r="P3290" s="14"/>
      <c r="S3290" s="16"/>
      <c r="T3290" s="16"/>
    </row>
    <row r="3291" spans="8:20">
      <c r="H3291" s="14"/>
      <c r="K3291" s="14"/>
      <c r="M3291" s="14"/>
      <c r="N3291" s="14"/>
      <c r="O3291" s="14"/>
      <c r="P3291" s="14"/>
      <c r="S3291" s="16"/>
      <c r="T3291" s="16"/>
    </row>
    <row r="3292" spans="8:20">
      <c r="H3292" s="14"/>
      <c r="K3292" s="14"/>
      <c r="M3292" s="14"/>
      <c r="N3292" s="14"/>
      <c r="O3292" s="14"/>
      <c r="P3292" s="14"/>
      <c r="S3292" s="16"/>
      <c r="T3292" s="16"/>
    </row>
    <row r="3293" spans="8:20">
      <c r="H3293" s="14"/>
      <c r="K3293" s="14"/>
      <c r="M3293" s="14"/>
      <c r="N3293" s="14"/>
      <c r="O3293" s="14"/>
      <c r="P3293" s="14"/>
      <c r="S3293" s="16"/>
      <c r="T3293" s="16"/>
    </row>
    <row r="3294" spans="8:20">
      <c r="H3294" s="14"/>
      <c r="K3294" s="14"/>
      <c r="M3294" s="14"/>
      <c r="N3294" s="14"/>
      <c r="O3294" s="14"/>
      <c r="P3294" s="14"/>
      <c r="S3294" s="16"/>
      <c r="T3294" s="16"/>
    </row>
    <row r="3295" spans="8:20">
      <c r="H3295" s="14"/>
      <c r="K3295" s="14"/>
      <c r="M3295" s="14"/>
      <c r="N3295" s="14"/>
      <c r="O3295" s="14"/>
      <c r="P3295" s="14"/>
      <c r="S3295" s="16"/>
      <c r="T3295" s="16"/>
    </row>
    <row r="3296" spans="8:20">
      <c r="H3296" s="14"/>
      <c r="K3296" s="14"/>
      <c r="M3296" s="14"/>
      <c r="N3296" s="14"/>
      <c r="O3296" s="14"/>
      <c r="P3296" s="14"/>
      <c r="S3296" s="16"/>
      <c r="T3296" s="16"/>
    </row>
    <row r="3297" spans="8:20">
      <c r="H3297" s="14"/>
      <c r="K3297" s="14"/>
      <c r="M3297" s="14"/>
      <c r="N3297" s="14"/>
      <c r="O3297" s="14"/>
      <c r="P3297" s="14"/>
      <c r="S3297" s="16"/>
      <c r="T3297" s="16"/>
    </row>
    <row r="3298" spans="8:20">
      <c r="H3298" s="14"/>
      <c r="K3298" s="14"/>
      <c r="M3298" s="14"/>
      <c r="N3298" s="14"/>
      <c r="O3298" s="14"/>
      <c r="P3298" s="14"/>
      <c r="S3298" s="16"/>
      <c r="T3298" s="16"/>
    </row>
    <row r="3299" spans="8:20">
      <c r="H3299" s="14"/>
      <c r="K3299" s="14"/>
      <c r="M3299" s="14"/>
      <c r="N3299" s="14"/>
      <c r="O3299" s="14"/>
      <c r="P3299" s="14"/>
      <c r="S3299" s="16"/>
      <c r="T3299" s="16"/>
    </row>
    <row r="3300" spans="8:20">
      <c r="H3300" s="14"/>
      <c r="K3300" s="14"/>
      <c r="M3300" s="14"/>
      <c r="N3300" s="14"/>
      <c r="O3300" s="14"/>
      <c r="P3300" s="14"/>
      <c r="S3300" s="16"/>
      <c r="T3300" s="16"/>
    </row>
    <row r="3301" spans="8:20">
      <c r="H3301" s="14"/>
      <c r="K3301" s="14"/>
      <c r="M3301" s="14"/>
      <c r="N3301" s="14"/>
      <c r="O3301" s="14"/>
      <c r="P3301" s="14"/>
      <c r="S3301" s="16"/>
      <c r="T3301" s="16"/>
    </row>
    <row r="3302" spans="8:20">
      <c r="H3302" s="14"/>
      <c r="K3302" s="14"/>
      <c r="M3302" s="14"/>
      <c r="N3302" s="14"/>
      <c r="O3302" s="14"/>
      <c r="P3302" s="14"/>
      <c r="S3302" s="16"/>
      <c r="T3302" s="16"/>
    </row>
    <row r="3303" spans="8:20">
      <c r="H3303" s="14"/>
      <c r="K3303" s="14"/>
      <c r="M3303" s="14"/>
      <c r="N3303" s="14"/>
      <c r="O3303" s="14"/>
      <c r="P3303" s="14"/>
      <c r="S3303" s="16"/>
      <c r="T3303" s="16"/>
    </row>
    <row r="3304" spans="8:20">
      <c r="H3304" s="14"/>
      <c r="K3304" s="14"/>
      <c r="M3304" s="14"/>
      <c r="N3304" s="14"/>
      <c r="O3304" s="14"/>
      <c r="P3304" s="14"/>
      <c r="S3304" s="16"/>
      <c r="T3304" s="16"/>
    </row>
    <row r="3305" spans="8:20">
      <c r="H3305" s="14"/>
      <c r="K3305" s="14"/>
      <c r="M3305" s="14"/>
      <c r="N3305" s="14"/>
      <c r="O3305" s="14"/>
      <c r="P3305" s="14"/>
      <c r="S3305" s="16"/>
      <c r="T3305" s="16"/>
    </row>
    <row r="3306" spans="8:20">
      <c r="H3306" s="14"/>
      <c r="K3306" s="14"/>
      <c r="M3306" s="14"/>
      <c r="N3306" s="14"/>
      <c r="O3306" s="14"/>
      <c r="P3306" s="14"/>
      <c r="S3306" s="16"/>
      <c r="T3306" s="16"/>
    </row>
    <row r="3307" spans="8:20">
      <c r="H3307" s="14"/>
      <c r="K3307" s="14"/>
      <c r="M3307" s="14"/>
      <c r="N3307" s="14"/>
      <c r="O3307" s="14"/>
      <c r="P3307" s="14"/>
      <c r="S3307" s="16"/>
      <c r="T3307" s="16"/>
    </row>
    <row r="3308" spans="8:20">
      <c r="H3308" s="14"/>
      <c r="K3308" s="14"/>
      <c r="M3308" s="14"/>
      <c r="N3308" s="14"/>
      <c r="O3308" s="14"/>
      <c r="P3308" s="14"/>
      <c r="S3308" s="16"/>
      <c r="T3308" s="16"/>
    </row>
    <row r="3309" spans="8:20">
      <c r="H3309" s="14"/>
      <c r="K3309" s="14"/>
      <c r="M3309" s="14"/>
      <c r="N3309" s="14"/>
      <c r="O3309" s="14"/>
      <c r="P3309" s="14"/>
      <c r="S3309" s="16"/>
      <c r="T3309" s="16"/>
    </row>
    <row r="3310" spans="8:20">
      <c r="H3310" s="14"/>
      <c r="K3310" s="14"/>
      <c r="M3310" s="14"/>
      <c r="N3310" s="14"/>
      <c r="O3310" s="14"/>
      <c r="P3310" s="14"/>
      <c r="S3310" s="16"/>
      <c r="T3310" s="16"/>
    </row>
    <row r="3311" spans="8:20">
      <c r="H3311" s="14"/>
      <c r="K3311" s="14"/>
      <c r="M3311" s="14"/>
      <c r="N3311" s="14"/>
      <c r="O3311" s="14"/>
      <c r="P3311" s="14"/>
      <c r="S3311" s="16"/>
      <c r="T3311" s="16"/>
    </row>
    <row r="3312" spans="8:20">
      <c r="H3312" s="14"/>
      <c r="K3312" s="14"/>
      <c r="M3312" s="14"/>
      <c r="N3312" s="14"/>
      <c r="O3312" s="14"/>
      <c r="P3312" s="14"/>
      <c r="S3312" s="16"/>
      <c r="T3312" s="16"/>
    </row>
    <row r="3313" spans="8:20">
      <c r="H3313" s="14"/>
      <c r="K3313" s="14"/>
      <c r="M3313" s="14"/>
      <c r="N3313" s="14"/>
      <c r="O3313" s="14"/>
      <c r="P3313" s="14"/>
      <c r="S3313" s="16"/>
      <c r="T3313" s="16"/>
    </row>
    <row r="3314" spans="8:20">
      <c r="H3314" s="14"/>
      <c r="K3314" s="14"/>
      <c r="M3314" s="14"/>
      <c r="N3314" s="14"/>
      <c r="O3314" s="14"/>
      <c r="P3314" s="14"/>
      <c r="S3314" s="16"/>
      <c r="T3314" s="16"/>
    </row>
    <row r="3315" spans="8:20">
      <c r="H3315" s="14"/>
      <c r="K3315" s="14"/>
      <c r="M3315" s="14"/>
      <c r="N3315" s="14"/>
      <c r="O3315" s="14"/>
      <c r="P3315" s="14"/>
      <c r="S3315" s="16"/>
      <c r="T3315" s="16"/>
    </row>
    <row r="3316" spans="8:20">
      <c r="H3316" s="14"/>
      <c r="K3316" s="14"/>
      <c r="M3316" s="14"/>
      <c r="N3316" s="14"/>
      <c r="O3316" s="14"/>
      <c r="P3316" s="14"/>
      <c r="S3316" s="16"/>
      <c r="T3316" s="16"/>
    </row>
    <row r="3317" spans="8:20">
      <c r="H3317" s="14"/>
      <c r="K3317" s="14"/>
      <c r="M3317" s="14"/>
      <c r="N3317" s="14"/>
      <c r="O3317" s="14"/>
      <c r="P3317" s="14"/>
      <c r="S3317" s="16"/>
      <c r="T3317" s="16"/>
    </row>
    <row r="3318" spans="8:20">
      <c r="H3318" s="14"/>
      <c r="K3318" s="14"/>
      <c r="M3318" s="14"/>
      <c r="N3318" s="14"/>
      <c r="O3318" s="14"/>
      <c r="P3318" s="14"/>
      <c r="S3318" s="16"/>
      <c r="T3318" s="16"/>
    </row>
    <row r="3319" spans="8:20">
      <c r="H3319" s="14"/>
      <c r="K3319" s="14"/>
      <c r="M3319" s="14"/>
      <c r="N3319" s="14"/>
      <c r="O3319" s="14"/>
      <c r="P3319" s="14"/>
      <c r="S3319" s="16"/>
      <c r="T3319" s="16"/>
    </row>
    <row r="3320" spans="8:20">
      <c r="H3320" s="14"/>
      <c r="K3320" s="14"/>
      <c r="M3320" s="14"/>
      <c r="N3320" s="14"/>
      <c r="O3320" s="14"/>
      <c r="P3320" s="14"/>
      <c r="S3320" s="16"/>
      <c r="T3320" s="16"/>
    </row>
    <row r="3321" spans="8:20">
      <c r="H3321" s="14"/>
      <c r="K3321" s="14"/>
      <c r="M3321" s="14"/>
      <c r="N3321" s="14"/>
      <c r="O3321" s="14"/>
      <c r="P3321" s="14"/>
      <c r="S3321" s="16"/>
      <c r="T3321" s="16"/>
    </row>
    <row r="3322" spans="8:20">
      <c r="H3322" s="14"/>
      <c r="K3322" s="14"/>
      <c r="M3322" s="14"/>
      <c r="N3322" s="14"/>
      <c r="O3322" s="14"/>
      <c r="P3322" s="14"/>
      <c r="S3322" s="16"/>
      <c r="T3322" s="16"/>
    </row>
    <row r="3323" spans="8:20">
      <c r="H3323" s="14"/>
      <c r="K3323" s="14"/>
      <c r="M3323" s="14"/>
      <c r="N3323" s="14"/>
      <c r="O3323" s="14"/>
      <c r="P3323" s="14"/>
      <c r="S3323" s="16"/>
      <c r="T3323" s="16"/>
    </row>
    <row r="3324" spans="8:20">
      <c r="H3324" s="14"/>
      <c r="K3324" s="14"/>
      <c r="M3324" s="14"/>
      <c r="N3324" s="14"/>
      <c r="O3324" s="14"/>
      <c r="P3324" s="14"/>
      <c r="S3324" s="16"/>
      <c r="T3324" s="16"/>
    </row>
    <row r="3325" spans="8:20">
      <c r="H3325" s="14"/>
      <c r="K3325" s="14"/>
      <c r="M3325" s="14"/>
      <c r="N3325" s="14"/>
      <c r="O3325" s="14"/>
      <c r="P3325" s="14"/>
      <c r="S3325" s="16"/>
      <c r="T3325" s="16"/>
    </row>
    <row r="3326" spans="8:20">
      <c r="H3326" s="14"/>
      <c r="K3326" s="14"/>
      <c r="M3326" s="14"/>
      <c r="N3326" s="14"/>
      <c r="O3326" s="14"/>
      <c r="P3326" s="14"/>
      <c r="S3326" s="16"/>
      <c r="T3326" s="16"/>
    </row>
    <row r="3327" spans="8:20">
      <c r="H3327" s="14"/>
      <c r="K3327" s="14"/>
      <c r="M3327" s="14"/>
      <c r="N3327" s="14"/>
      <c r="O3327" s="14"/>
      <c r="P3327" s="14"/>
      <c r="S3327" s="16"/>
      <c r="T3327" s="16"/>
    </row>
    <row r="3328" spans="8:20">
      <c r="H3328" s="14"/>
      <c r="K3328" s="14"/>
      <c r="M3328" s="14"/>
      <c r="N3328" s="14"/>
      <c r="O3328" s="14"/>
      <c r="P3328" s="14"/>
      <c r="S3328" s="16"/>
      <c r="T3328" s="16"/>
    </row>
    <row r="3329" spans="8:20">
      <c r="H3329" s="14"/>
      <c r="K3329" s="14"/>
      <c r="M3329" s="14"/>
      <c r="N3329" s="14"/>
      <c r="O3329" s="14"/>
      <c r="P3329" s="14"/>
      <c r="S3329" s="16"/>
      <c r="T3329" s="16"/>
    </row>
    <row r="3330" spans="8:20">
      <c r="H3330" s="14"/>
      <c r="K3330" s="14"/>
      <c r="M3330" s="14"/>
      <c r="N3330" s="14"/>
      <c r="O3330" s="14"/>
      <c r="P3330" s="14"/>
      <c r="S3330" s="16"/>
      <c r="T3330" s="16"/>
    </row>
    <row r="3331" spans="8:20">
      <c r="H3331" s="14"/>
      <c r="K3331" s="14"/>
      <c r="M3331" s="14"/>
      <c r="N3331" s="14"/>
      <c r="O3331" s="14"/>
      <c r="P3331" s="14"/>
      <c r="S3331" s="16"/>
      <c r="T3331" s="16"/>
    </row>
    <row r="3332" spans="8:20">
      <c r="H3332" s="14"/>
      <c r="K3332" s="14"/>
      <c r="M3332" s="14"/>
      <c r="N3332" s="14"/>
      <c r="O3332" s="14"/>
      <c r="P3332" s="14"/>
      <c r="S3332" s="16"/>
      <c r="T3332" s="16"/>
    </row>
    <row r="3333" spans="8:20">
      <c r="H3333" s="14"/>
      <c r="K3333" s="14"/>
      <c r="M3333" s="14"/>
      <c r="N3333" s="14"/>
      <c r="O3333" s="14"/>
      <c r="P3333" s="14"/>
      <c r="S3333" s="16"/>
      <c r="T3333" s="16"/>
    </row>
    <row r="3334" spans="8:20">
      <c r="H3334" s="14"/>
      <c r="K3334" s="14"/>
      <c r="M3334" s="14"/>
      <c r="N3334" s="14"/>
      <c r="O3334" s="14"/>
      <c r="P3334" s="14"/>
      <c r="S3334" s="16"/>
      <c r="T3334" s="16"/>
    </row>
    <row r="3335" spans="8:20">
      <c r="H3335" s="14"/>
      <c r="K3335" s="14"/>
      <c r="M3335" s="14"/>
      <c r="N3335" s="14"/>
      <c r="O3335" s="14"/>
      <c r="P3335" s="14"/>
      <c r="S3335" s="16"/>
      <c r="T3335" s="16"/>
    </row>
    <row r="3336" spans="8:20">
      <c r="H3336" s="14"/>
      <c r="K3336" s="14"/>
      <c r="M3336" s="14"/>
      <c r="N3336" s="14"/>
      <c r="O3336" s="14"/>
      <c r="P3336" s="14"/>
      <c r="S3336" s="16"/>
      <c r="T3336" s="16"/>
    </row>
    <row r="3337" spans="8:20">
      <c r="H3337" s="14"/>
      <c r="K3337" s="14"/>
      <c r="M3337" s="14"/>
      <c r="N3337" s="14"/>
      <c r="O3337" s="14"/>
      <c r="P3337" s="14"/>
      <c r="S3337" s="16"/>
      <c r="T3337" s="16"/>
    </row>
    <row r="3338" spans="8:20">
      <c r="H3338" s="14"/>
      <c r="K3338" s="14"/>
      <c r="M3338" s="14"/>
      <c r="N3338" s="14"/>
      <c r="O3338" s="14"/>
      <c r="P3338" s="14"/>
      <c r="S3338" s="16"/>
      <c r="T3338" s="16"/>
    </row>
    <row r="3339" spans="8:20">
      <c r="H3339" s="14"/>
      <c r="K3339" s="14"/>
      <c r="M3339" s="14"/>
      <c r="N3339" s="14"/>
      <c r="O3339" s="14"/>
      <c r="P3339" s="14"/>
      <c r="S3339" s="16"/>
      <c r="T3339" s="16"/>
    </row>
    <row r="3340" spans="8:20">
      <c r="H3340" s="14"/>
      <c r="K3340" s="14"/>
      <c r="M3340" s="14"/>
      <c r="N3340" s="14"/>
      <c r="O3340" s="14"/>
      <c r="P3340" s="14"/>
      <c r="S3340" s="16"/>
      <c r="T3340" s="16"/>
    </row>
    <row r="3341" spans="8:20">
      <c r="H3341" s="14"/>
      <c r="K3341" s="14"/>
      <c r="M3341" s="14"/>
      <c r="N3341" s="14"/>
      <c r="O3341" s="14"/>
      <c r="P3341" s="14"/>
      <c r="S3341" s="16"/>
      <c r="T3341" s="16"/>
    </row>
    <row r="3342" spans="8:20">
      <c r="H3342" s="14"/>
      <c r="K3342" s="14"/>
      <c r="M3342" s="14"/>
      <c r="N3342" s="14"/>
      <c r="O3342" s="14"/>
      <c r="P3342" s="14"/>
      <c r="S3342" s="16"/>
      <c r="T3342" s="16"/>
    </row>
    <row r="3343" spans="8:20">
      <c r="H3343" s="14"/>
      <c r="K3343" s="14"/>
      <c r="M3343" s="14"/>
      <c r="N3343" s="14"/>
      <c r="O3343" s="14"/>
      <c r="P3343" s="14"/>
      <c r="S3343" s="16"/>
      <c r="T3343" s="16"/>
    </row>
    <row r="3344" spans="8:20">
      <c r="H3344" s="14"/>
      <c r="K3344" s="14"/>
      <c r="M3344" s="14"/>
      <c r="N3344" s="14"/>
      <c r="O3344" s="14"/>
      <c r="P3344" s="14"/>
      <c r="S3344" s="16"/>
      <c r="T3344" s="16"/>
    </row>
    <row r="3345" spans="8:20">
      <c r="H3345" s="14"/>
      <c r="K3345" s="14"/>
      <c r="M3345" s="14"/>
      <c r="N3345" s="14"/>
      <c r="O3345" s="14"/>
      <c r="P3345" s="14"/>
      <c r="S3345" s="16"/>
      <c r="T3345" s="16"/>
    </row>
    <row r="3346" spans="8:20">
      <c r="H3346" s="14"/>
      <c r="K3346" s="14"/>
      <c r="M3346" s="14"/>
      <c r="N3346" s="14"/>
      <c r="O3346" s="14"/>
      <c r="P3346" s="14"/>
      <c r="S3346" s="16"/>
      <c r="T3346" s="16"/>
    </row>
    <row r="3347" spans="8:20">
      <c r="H3347" s="14"/>
      <c r="K3347" s="14"/>
      <c r="M3347" s="14"/>
      <c r="N3347" s="14"/>
      <c r="O3347" s="14"/>
      <c r="P3347" s="14"/>
      <c r="S3347" s="16"/>
      <c r="T3347" s="16"/>
    </row>
    <row r="3348" spans="8:20">
      <c r="H3348" s="14"/>
      <c r="K3348" s="14"/>
      <c r="M3348" s="14"/>
      <c r="N3348" s="14"/>
      <c r="O3348" s="14"/>
      <c r="P3348" s="14"/>
      <c r="S3348" s="16"/>
      <c r="T3348" s="16"/>
    </row>
    <row r="3349" spans="8:20">
      <c r="H3349" s="14"/>
      <c r="K3349" s="14"/>
      <c r="M3349" s="14"/>
      <c r="N3349" s="14"/>
      <c r="O3349" s="14"/>
      <c r="P3349" s="14"/>
      <c r="S3349" s="16"/>
      <c r="T3349" s="16"/>
    </row>
    <row r="3350" spans="8:20">
      <c r="H3350" s="14"/>
      <c r="K3350" s="14"/>
      <c r="M3350" s="14"/>
      <c r="N3350" s="14"/>
      <c r="O3350" s="14"/>
      <c r="P3350" s="14"/>
      <c r="S3350" s="16"/>
      <c r="T3350" s="16"/>
    </row>
    <row r="3351" spans="8:20">
      <c r="H3351" s="14"/>
      <c r="K3351" s="14"/>
      <c r="M3351" s="14"/>
      <c r="N3351" s="14"/>
      <c r="O3351" s="14"/>
      <c r="P3351" s="14"/>
      <c r="S3351" s="16"/>
      <c r="T3351" s="16"/>
    </row>
    <row r="3352" spans="8:20">
      <c r="H3352" s="14"/>
      <c r="K3352" s="14"/>
      <c r="M3352" s="14"/>
      <c r="N3352" s="14"/>
      <c r="O3352" s="14"/>
      <c r="P3352" s="14"/>
      <c r="S3352" s="16"/>
      <c r="T3352" s="16"/>
    </row>
    <row r="3353" spans="8:20">
      <c r="H3353" s="14"/>
      <c r="K3353" s="14"/>
      <c r="M3353" s="14"/>
      <c r="N3353" s="14"/>
      <c r="O3353" s="14"/>
      <c r="P3353" s="14"/>
      <c r="S3353" s="16"/>
      <c r="T3353" s="16"/>
    </row>
    <row r="3354" spans="8:20">
      <c r="H3354" s="14"/>
      <c r="K3354" s="14"/>
      <c r="M3354" s="14"/>
      <c r="N3354" s="14"/>
      <c r="O3354" s="14"/>
      <c r="P3354" s="14"/>
      <c r="S3354" s="16"/>
      <c r="T3354" s="16"/>
    </row>
    <row r="3355" spans="8:20">
      <c r="H3355" s="14"/>
      <c r="K3355" s="14"/>
      <c r="M3355" s="14"/>
      <c r="N3355" s="14"/>
      <c r="O3355" s="14"/>
      <c r="P3355" s="14"/>
      <c r="S3355" s="16"/>
      <c r="T3355" s="16"/>
    </row>
    <row r="3356" spans="8:20">
      <c r="H3356" s="14"/>
      <c r="K3356" s="14"/>
      <c r="M3356" s="14"/>
      <c r="N3356" s="14"/>
      <c r="O3356" s="14"/>
      <c r="P3356" s="14"/>
      <c r="S3356" s="16"/>
      <c r="T3356" s="16"/>
    </row>
    <row r="3357" spans="8:20">
      <c r="H3357" s="14"/>
      <c r="K3357" s="14"/>
      <c r="M3357" s="14"/>
      <c r="N3357" s="14"/>
      <c r="O3357" s="14"/>
      <c r="P3357" s="14"/>
      <c r="S3357" s="16"/>
      <c r="T3357" s="16"/>
    </row>
    <row r="3358" spans="8:20">
      <c r="H3358" s="14"/>
      <c r="K3358" s="14"/>
      <c r="M3358" s="14"/>
      <c r="N3358" s="14"/>
      <c r="O3358" s="14"/>
      <c r="P3358" s="14"/>
      <c r="S3358" s="16"/>
      <c r="T3358" s="16"/>
    </row>
    <row r="3359" spans="8:20">
      <c r="H3359" s="14"/>
      <c r="K3359" s="14"/>
      <c r="M3359" s="14"/>
      <c r="N3359" s="14"/>
      <c r="O3359" s="14"/>
      <c r="P3359" s="14"/>
      <c r="S3359" s="16"/>
      <c r="T3359" s="16"/>
    </row>
    <row r="3360" spans="8:20">
      <c r="H3360" s="14"/>
      <c r="K3360" s="14"/>
      <c r="M3360" s="14"/>
      <c r="N3360" s="14"/>
      <c r="O3360" s="14"/>
      <c r="P3360" s="14"/>
      <c r="S3360" s="16"/>
      <c r="T3360" s="16"/>
    </row>
    <row r="3361" spans="8:20">
      <c r="H3361" s="14"/>
      <c r="K3361" s="14"/>
      <c r="M3361" s="14"/>
      <c r="N3361" s="14"/>
      <c r="O3361" s="14"/>
      <c r="P3361" s="14"/>
      <c r="S3361" s="16"/>
      <c r="T3361" s="16"/>
    </row>
    <row r="3362" spans="8:20">
      <c r="H3362" s="14"/>
      <c r="K3362" s="14"/>
      <c r="M3362" s="14"/>
      <c r="N3362" s="14"/>
      <c r="O3362" s="14"/>
      <c r="P3362" s="14"/>
      <c r="S3362" s="16"/>
      <c r="T3362" s="16"/>
    </row>
    <row r="3363" spans="8:20">
      <c r="H3363" s="14"/>
      <c r="K3363" s="14"/>
      <c r="M3363" s="14"/>
      <c r="N3363" s="14"/>
      <c r="O3363" s="14"/>
      <c r="P3363" s="14"/>
      <c r="S3363" s="16"/>
      <c r="T3363" s="16"/>
    </row>
    <row r="3364" spans="8:20">
      <c r="H3364" s="14"/>
      <c r="K3364" s="14"/>
      <c r="M3364" s="14"/>
      <c r="N3364" s="14"/>
      <c r="O3364" s="14"/>
      <c r="P3364" s="14"/>
      <c r="S3364" s="16"/>
      <c r="T3364" s="16"/>
    </row>
    <row r="3365" spans="8:20">
      <c r="H3365" s="14"/>
      <c r="K3365" s="14"/>
      <c r="M3365" s="14"/>
      <c r="N3365" s="14"/>
      <c r="O3365" s="14"/>
      <c r="P3365" s="14"/>
      <c r="S3365" s="16"/>
      <c r="T3365" s="16"/>
    </row>
    <row r="3366" spans="8:20">
      <c r="H3366" s="14"/>
      <c r="K3366" s="14"/>
      <c r="M3366" s="14"/>
      <c r="N3366" s="14"/>
      <c r="O3366" s="14"/>
      <c r="P3366" s="14"/>
      <c r="S3366" s="16"/>
      <c r="T3366" s="16"/>
    </row>
    <row r="3367" spans="8:20">
      <c r="H3367" s="14"/>
      <c r="K3367" s="14"/>
      <c r="M3367" s="14"/>
      <c r="N3367" s="14"/>
      <c r="O3367" s="14"/>
      <c r="P3367" s="14"/>
      <c r="S3367" s="16"/>
      <c r="T3367" s="16"/>
    </row>
    <row r="3368" spans="8:20">
      <c r="H3368" s="14"/>
      <c r="K3368" s="14"/>
      <c r="M3368" s="14"/>
      <c r="N3368" s="14"/>
      <c r="O3368" s="14"/>
      <c r="P3368" s="14"/>
      <c r="S3368" s="16"/>
      <c r="T3368" s="16"/>
    </row>
    <row r="3369" spans="8:20">
      <c r="H3369" s="14"/>
      <c r="K3369" s="14"/>
      <c r="M3369" s="14"/>
      <c r="N3369" s="14"/>
      <c r="O3369" s="14"/>
      <c r="P3369" s="14"/>
      <c r="S3369" s="16"/>
      <c r="T3369" s="16"/>
    </row>
    <row r="3370" spans="8:20">
      <c r="H3370" s="14"/>
      <c r="K3370" s="14"/>
      <c r="M3370" s="14"/>
      <c r="N3370" s="14"/>
      <c r="O3370" s="14"/>
      <c r="P3370" s="14"/>
      <c r="S3370" s="16"/>
      <c r="T3370" s="16"/>
    </row>
    <row r="3371" spans="8:20">
      <c r="H3371" s="14"/>
      <c r="K3371" s="14"/>
      <c r="M3371" s="14"/>
      <c r="N3371" s="14"/>
      <c r="O3371" s="14"/>
      <c r="P3371" s="14"/>
      <c r="S3371" s="16"/>
      <c r="T3371" s="16"/>
    </row>
    <row r="3372" spans="8:20">
      <c r="H3372" s="14"/>
      <c r="K3372" s="14"/>
      <c r="M3372" s="14"/>
      <c r="N3372" s="14"/>
      <c r="O3372" s="14"/>
      <c r="P3372" s="14"/>
      <c r="S3372" s="16"/>
      <c r="T3372" s="16"/>
    </row>
    <row r="3373" spans="8:20">
      <c r="H3373" s="14"/>
      <c r="K3373" s="14"/>
      <c r="M3373" s="14"/>
      <c r="N3373" s="14"/>
      <c r="O3373" s="14"/>
      <c r="P3373" s="14"/>
      <c r="S3373" s="16"/>
      <c r="T3373" s="16"/>
    </row>
    <row r="3374" spans="8:20">
      <c r="H3374" s="14"/>
      <c r="K3374" s="14"/>
      <c r="M3374" s="14"/>
      <c r="N3374" s="14"/>
      <c r="O3374" s="14"/>
      <c r="P3374" s="14"/>
      <c r="S3374" s="16"/>
      <c r="T3374" s="16"/>
    </row>
    <row r="3375" spans="8:20">
      <c r="H3375" s="14"/>
      <c r="K3375" s="14"/>
      <c r="M3375" s="14"/>
      <c r="N3375" s="14"/>
      <c r="O3375" s="14"/>
      <c r="P3375" s="14"/>
      <c r="S3375" s="16"/>
      <c r="T3375" s="16"/>
    </row>
    <row r="3376" spans="8:20">
      <c r="H3376" s="14"/>
      <c r="K3376" s="14"/>
      <c r="M3376" s="14"/>
      <c r="N3376" s="14"/>
      <c r="O3376" s="14"/>
      <c r="P3376" s="14"/>
      <c r="S3376" s="16"/>
      <c r="T3376" s="16"/>
    </row>
    <row r="3377" spans="8:20">
      <c r="H3377" s="14"/>
      <c r="K3377" s="14"/>
      <c r="M3377" s="14"/>
      <c r="N3377" s="14"/>
      <c r="O3377" s="14"/>
      <c r="P3377" s="14"/>
      <c r="S3377" s="16"/>
      <c r="T3377" s="16"/>
    </row>
    <row r="3378" spans="8:20">
      <c r="H3378" s="14"/>
      <c r="K3378" s="14"/>
      <c r="M3378" s="14"/>
      <c r="N3378" s="14"/>
      <c r="O3378" s="14"/>
      <c r="P3378" s="14"/>
      <c r="S3378" s="16"/>
      <c r="T3378" s="16"/>
    </row>
    <row r="3379" spans="8:20">
      <c r="H3379" s="14"/>
      <c r="K3379" s="14"/>
      <c r="M3379" s="14"/>
      <c r="N3379" s="14"/>
      <c r="O3379" s="14"/>
      <c r="P3379" s="14"/>
      <c r="S3379" s="16"/>
      <c r="T3379" s="16"/>
    </row>
    <row r="3380" spans="8:20">
      <c r="H3380" s="14"/>
      <c r="K3380" s="14"/>
      <c r="M3380" s="14"/>
      <c r="N3380" s="14"/>
      <c r="O3380" s="14"/>
      <c r="P3380" s="14"/>
      <c r="S3380" s="16"/>
      <c r="T3380" s="16"/>
    </row>
    <row r="3381" spans="8:20">
      <c r="H3381" s="14"/>
      <c r="K3381" s="14"/>
      <c r="M3381" s="14"/>
      <c r="N3381" s="14"/>
      <c r="O3381" s="14"/>
      <c r="P3381" s="14"/>
      <c r="S3381" s="16"/>
      <c r="T3381" s="16"/>
    </row>
    <row r="3382" spans="8:20">
      <c r="H3382" s="14"/>
      <c r="K3382" s="14"/>
      <c r="M3382" s="14"/>
      <c r="N3382" s="14"/>
      <c r="O3382" s="14"/>
      <c r="P3382" s="14"/>
      <c r="S3382" s="16"/>
      <c r="T3382" s="16"/>
    </row>
    <row r="3383" spans="8:20">
      <c r="H3383" s="14"/>
      <c r="K3383" s="14"/>
      <c r="M3383" s="14"/>
      <c r="N3383" s="14"/>
      <c r="O3383" s="14"/>
      <c r="P3383" s="14"/>
      <c r="S3383" s="16"/>
      <c r="T3383" s="16"/>
    </row>
    <row r="3384" spans="8:20">
      <c r="H3384" s="14"/>
      <c r="K3384" s="14"/>
      <c r="M3384" s="14"/>
      <c r="N3384" s="14"/>
      <c r="O3384" s="14"/>
      <c r="P3384" s="14"/>
      <c r="S3384" s="16"/>
      <c r="T3384" s="16"/>
    </row>
    <row r="3385" spans="8:20">
      <c r="H3385" s="14"/>
      <c r="K3385" s="14"/>
      <c r="M3385" s="14"/>
      <c r="N3385" s="14"/>
      <c r="O3385" s="14"/>
      <c r="P3385" s="14"/>
      <c r="S3385" s="16"/>
      <c r="T3385" s="16"/>
    </row>
    <row r="3386" spans="8:20">
      <c r="H3386" s="14"/>
      <c r="K3386" s="14"/>
      <c r="M3386" s="14"/>
      <c r="N3386" s="14"/>
      <c r="O3386" s="14"/>
      <c r="P3386" s="14"/>
      <c r="S3386" s="16"/>
      <c r="T3386" s="16"/>
    </row>
    <row r="3387" spans="8:20">
      <c r="H3387" s="14"/>
      <c r="K3387" s="14"/>
      <c r="M3387" s="14"/>
      <c r="N3387" s="14"/>
      <c r="O3387" s="14"/>
      <c r="P3387" s="14"/>
      <c r="S3387" s="16"/>
      <c r="T3387" s="16"/>
    </row>
    <row r="3388" spans="8:20">
      <c r="H3388" s="14"/>
      <c r="K3388" s="14"/>
      <c r="M3388" s="14"/>
      <c r="N3388" s="14"/>
      <c r="O3388" s="14"/>
      <c r="P3388" s="14"/>
      <c r="S3388" s="16"/>
      <c r="T3388" s="16"/>
    </row>
    <row r="3389" spans="8:20">
      <c r="H3389" s="14"/>
      <c r="K3389" s="14"/>
      <c r="M3389" s="14"/>
      <c r="N3389" s="14"/>
      <c r="O3389" s="14"/>
      <c r="P3389" s="14"/>
      <c r="S3389" s="16"/>
      <c r="T3389" s="16"/>
    </row>
    <row r="3390" spans="8:20">
      <c r="H3390" s="14"/>
      <c r="K3390" s="14"/>
      <c r="M3390" s="14"/>
      <c r="N3390" s="14"/>
      <c r="O3390" s="14"/>
      <c r="P3390" s="14"/>
      <c r="S3390" s="16"/>
      <c r="T3390" s="16"/>
    </row>
    <row r="3391" spans="8:20">
      <c r="H3391" s="14"/>
      <c r="K3391" s="14"/>
      <c r="M3391" s="14"/>
      <c r="N3391" s="14"/>
      <c r="O3391" s="14"/>
      <c r="P3391" s="14"/>
      <c r="S3391" s="16"/>
      <c r="T3391" s="16"/>
    </row>
    <row r="3392" spans="8:20">
      <c r="H3392" s="14"/>
      <c r="K3392" s="14"/>
      <c r="M3392" s="14"/>
      <c r="N3392" s="14"/>
      <c r="O3392" s="14"/>
      <c r="P3392" s="14"/>
      <c r="S3392" s="16"/>
      <c r="T3392" s="16"/>
    </row>
    <row r="3393" spans="8:20">
      <c r="H3393" s="14"/>
      <c r="K3393" s="14"/>
      <c r="M3393" s="14"/>
      <c r="N3393" s="14"/>
      <c r="O3393" s="14"/>
      <c r="P3393" s="14"/>
      <c r="S3393" s="16"/>
      <c r="T3393" s="16"/>
    </row>
    <row r="3394" spans="8:20">
      <c r="H3394" s="14"/>
      <c r="K3394" s="14"/>
      <c r="M3394" s="14"/>
      <c r="N3394" s="14"/>
      <c r="O3394" s="14"/>
      <c r="P3394" s="14"/>
      <c r="S3394" s="16"/>
      <c r="T3394" s="16"/>
    </row>
    <row r="3395" spans="8:20">
      <c r="H3395" s="14"/>
      <c r="K3395" s="14"/>
      <c r="M3395" s="14"/>
      <c r="N3395" s="14"/>
      <c r="O3395" s="14"/>
      <c r="P3395" s="14"/>
      <c r="S3395" s="16"/>
      <c r="T3395" s="16"/>
    </row>
    <row r="3396" spans="8:20">
      <c r="H3396" s="14"/>
      <c r="K3396" s="14"/>
      <c r="M3396" s="14"/>
      <c r="N3396" s="14"/>
      <c r="O3396" s="14"/>
      <c r="P3396" s="14"/>
      <c r="S3396" s="16"/>
      <c r="T3396" s="16"/>
    </row>
    <row r="3397" spans="8:20">
      <c r="H3397" s="14"/>
      <c r="K3397" s="14"/>
      <c r="M3397" s="14"/>
      <c r="N3397" s="14"/>
      <c r="O3397" s="14"/>
      <c r="P3397" s="14"/>
      <c r="S3397" s="16"/>
      <c r="T3397" s="16"/>
    </row>
    <row r="3398" spans="8:20">
      <c r="H3398" s="14"/>
      <c r="K3398" s="14"/>
      <c r="M3398" s="14"/>
      <c r="N3398" s="14"/>
      <c r="O3398" s="14"/>
      <c r="P3398" s="14"/>
      <c r="S3398" s="16"/>
      <c r="T3398" s="16"/>
    </row>
    <row r="3399" spans="8:20">
      <c r="H3399" s="14"/>
      <c r="K3399" s="14"/>
      <c r="M3399" s="14"/>
      <c r="N3399" s="14"/>
      <c r="O3399" s="14"/>
      <c r="P3399" s="14"/>
      <c r="S3399" s="16"/>
      <c r="T3399" s="16"/>
    </row>
    <row r="3400" spans="8:20">
      <c r="H3400" s="14"/>
      <c r="K3400" s="14"/>
      <c r="M3400" s="14"/>
      <c r="N3400" s="14"/>
      <c r="O3400" s="14"/>
      <c r="P3400" s="14"/>
      <c r="S3400" s="16"/>
      <c r="T3400" s="16"/>
    </row>
    <row r="3401" spans="8:20">
      <c r="H3401" s="14"/>
      <c r="K3401" s="14"/>
      <c r="M3401" s="14"/>
      <c r="N3401" s="14"/>
      <c r="O3401" s="14"/>
      <c r="P3401" s="14"/>
      <c r="S3401" s="16"/>
      <c r="T3401" s="16"/>
    </row>
    <row r="3402" spans="8:20">
      <c r="H3402" s="14"/>
      <c r="K3402" s="14"/>
      <c r="M3402" s="14"/>
      <c r="N3402" s="14"/>
      <c r="O3402" s="14"/>
      <c r="P3402" s="14"/>
      <c r="S3402" s="16"/>
      <c r="T3402" s="16"/>
    </row>
    <row r="3403" spans="8:20">
      <c r="H3403" s="14"/>
      <c r="K3403" s="14"/>
      <c r="M3403" s="14"/>
      <c r="N3403" s="14"/>
      <c r="O3403" s="14"/>
      <c r="P3403" s="14"/>
      <c r="S3403" s="16"/>
      <c r="T3403" s="16"/>
    </row>
    <row r="3404" spans="8:20">
      <c r="H3404" s="14"/>
      <c r="K3404" s="14"/>
      <c r="M3404" s="14"/>
      <c r="N3404" s="14"/>
      <c r="O3404" s="14"/>
      <c r="P3404" s="14"/>
      <c r="S3404" s="16"/>
      <c r="T3404" s="16"/>
    </row>
    <row r="3405" spans="8:20">
      <c r="H3405" s="14"/>
      <c r="K3405" s="14"/>
      <c r="M3405" s="14"/>
      <c r="N3405" s="14"/>
      <c r="O3405" s="14"/>
      <c r="P3405" s="14"/>
      <c r="S3405" s="16"/>
      <c r="T3405" s="16"/>
    </row>
    <row r="3406" spans="8:20">
      <c r="H3406" s="14"/>
      <c r="K3406" s="14"/>
      <c r="M3406" s="14"/>
      <c r="N3406" s="14"/>
      <c r="O3406" s="14"/>
      <c r="P3406" s="14"/>
      <c r="S3406" s="16"/>
      <c r="T3406" s="16"/>
    </row>
    <row r="3407" spans="8:20">
      <c r="H3407" s="14"/>
      <c r="K3407" s="14"/>
      <c r="M3407" s="14"/>
      <c r="N3407" s="14"/>
      <c r="O3407" s="14"/>
      <c r="P3407" s="14"/>
      <c r="S3407" s="16"/>
      <c r="T3407" s="16"/>
    </row>
    <row r="3408" spans="8:20">
      <c r="H3408" s="14"/>
      <c r="K3408" s="14"/>
      <c r="M3408" s="14"/>
      <c r="N3408" s="14"/>
      <c r="O3408" s="14"/>
      <c r="P3408" s="14"/>
      <c r="S3408" s="16"/>
      <c r="T3408" s="16"/>
    </row>
    <row r="3409" spans="8:20">
      <c r="H3409" s="14"/>
      <c r="K3409" s="14"/>
      <c r="M3409" s="14"/>
      <c r="N3409" s="14"/>
      <c r="O3409" s="14"/>
      <c r="P3409" s="14"/>
      <c r="S3409" s="16"/>
      <c r="T3409" s="16"/>
    </row>
    <row r="3410" spans="8:20">
      <c r="H3410" s="14"/>
      <c r="K3410" s="14"/>
      <c r="M3410" s="14"/>
      <c r="N3410" s="14"/>
      <c r="O3410" s="14"/>
      <c r="P3410" s="14"/>
      <c r="S3410" s="16"/>
      <c r="T3410" s="16"/>
    </row>
    <row r="3411" spans="8:20">
      <c r="H3411" s="14"/>
      <c r="K3411" s="14"/>
      <c r="M3411" s="14"/>
      <c r="N3411" s="14"/>
      <c r="O3411" s="14"/>
      <c r="P3411" s="14"/>
      <c r="S3411" s="16"/>
      <c r="T3411" s="16"/>
    </row>
    <row r="3412" spans="8:20">
      <c r="H3412" s="14"/>
      <c r="K3412" s="14"/>
      <c r="M3412" s="14"/>
      <c r="N3412" s="14"/>
      <c r="O3412" s="14"/>
      <c r="P3412" s="14"/>
      <c r="S3412" s="16"/>
      <c r="T3412" s="16"/>
    </row>
    <row r="3413" spans="8:20">
      <c r="H3413" s="14"/>
      <c r="K3413" s="14"/>
      <c r="M3413" s="14"/>
      <c r="N3413" s="14"/>
      <c r="O3413" s="14"/>
      <c r="P3413" s="14"/>
      <c r="S3413" s="16"/>
      <c r="T3413" s="16"/>
    </row>
    <row r="3414" spans="8:20">
      <c r="H3414" s="14"/>
      <c r="K3414" s="14"/>
      <c r="M3414" s="14"/>
      <c r="N3414" s="14"/>
      <c r="O3414" s="14"/>
      <c r="P3414" s="14"/>
      <c r="S3414" s="16"/>
      <c r="T3414" s="16"/>
    </row>
    <row r="3415" spans="8:20">
      <c r="H3415" s="14"/>
      <c r="K3415" s="14"/>
      <c r="M3415" s="14"/>
      <c r="N3415" s="14"/>
      <c r="O3415" s="14"/>
      <c r="P3415" s="14"/>
      <c r="S3415" s="16"/>
      <c r="T3415" s="16"/>
    </row>
    <row r="3416" spans="8:20">
      <c r="H3416" s="14"/>
      <c r="K3416" s="14"/>
      <c r="M3416" s="14"/>
      <c r="N3416" s="14"/>
      <c r="O3416" s="14"/>
      <c r="P3416" s="14"/>
      <c r="S3416" s="16"/>
      <c r="T3416" s="16"/>
    </row>
    <row r="3417" spans="8:20">
      <c r="H3417" s="14"/>
      <c r="K3417" s="14"/>
      <c r="M3417" s="14"/>
      <c r="N3417" s="14"/>
      <c r="O3417" s="14"/>
      <c r="P3417" s="14"/>
      <c r="S3417" s="16"/>
      <c r="T3417" s="16"/>
    </row>
    <row r="3418" spans="8:20">
      <c r="H3418" s="14"/>
      <c r="K3418" s="14"/>
      <c r="M3418" s="14"/>
      <c r="N3418" s="14"/>
      <c r="O3418" s="14"/>
      <c r="P3418" s="14"/>
      <c r="S3418" s="16"/>
      <c r="T3418" s="16"/>
    </row>
    <row r="3419" spans="8:20">
      <c r="H3419" s="14"/>
      <c r="K3419" s="14"/>
      <c r="M3419" s="14"/>
      <c r="N3419" s="14"/>
      <c r="O3419" s="14"/>
      <c r="P3419" s="14"/>
      <c r="S3419" s="16"/>
      <c r="T3419" s="16"/>
    </row>
    <row r="3420" spans="8:20">
      <c r="H3420" s="14"/>
      <c r="K3420" s="14"/>
      <c r="M3420" s="14"/>
      <c r="N3420" s="14"/>
      <c r="O3420" s="14"/>
      <c r="P3420" s="14"/>
      <c r="S3420" s="16"/>
      <c r="T3420" s="16"/>
    </row>
    <row r="3421" spans="8:20">
      <c r="H3421" s="14"/>
      <c r="K3421" s="14"/>
      <c r="M3421" s="14"/>
      <c r="N3421" s="14"/>
      <c r="O3421" s="14"/>
      <c r="P3421" s="14"/>
      <c r="S3421" s="16"/>
      <c r="T3421" s="16"/>
    </row>
    <row r="3422" spans="8:20">
      <c r="H3422" s="14"/>
      <c r="K3422" s="14"/>
      <c r="M3422" s="14"/>
      <c r="N3422" s="14"/>
      <c r="O3422" s="14"/>
      <c r="P3422" s="14"/>
      <c r="S3422" s="16"/>
      <c r="T3422" s="16"/>
    </row>
    <row r="3423" spans="8:20">
      <c r="H3423" s="14"/>
      <c r="K3423" s="14"/>
      <c r="M3423" s="14"/>
      <c r="N3423" s="14"/>
      <c r="O3423" s="14"/>
      <c r="P3423" s="14"/>
      <c r="S3423" s="16"/>
      <c r="T3423" s="16"/>
    </row>
    <row r="3424" spans="8:20">
      <c r="H3424" s="14"/>
      <c r="K3424" s="14"/>
      <c r="M3424" s="14"/>
      <c r="N3424" s="14"/>
      <c r="O3424" s="14"/>
      <c r="P3424" s="14"/>
      <c r="S3424" s="16"/>
      <c r="T3424" s="16"/>
    </row>
    <row r="3425" spans="8:20">
      <c r="H3425" s="14"/>
      <c r="K3425" s="14"/>
      <c r="M3425" s="14"/>
      <c r="N3425" s="14"/>
      <c r="O3425" s="14"/>
      <c r="P3425" s="14"/>
      <c r="S3425" s="16"/>
      <c r="T3425" s="16"/>
    </row>
    <row r="3426" spans="8:20">
      <c r="H3426" s="14"/>
      <c r="K3426" s="14"/>
      <c r="M3426" s="14"/>
      <c r="N3426" s="14"/>
      <c r="O3426" s="14"/>
      <c r="P3426" s="14"/>
      <c r="S3426" s="16"/>
      <c r="T3426" s="16"/>
    </row>
    <row r="3427" spans="8:20">
      <c r="H3427" s="14"/>
      <c r="K3427" s="14"/>
      <c r="M3427" s="14"/>
      <c r="N3427" s="14"/>
      <c r="O3427" s="14"/>
      <c r="P3427" s="14"/>
      <c r="S3427" s="16"/>
      <c r="T3427" s="16"/>
    </row>
    <row r="3428" spans="8:20">
      <c r="H3428" s="14"/>
      <c r="K3428" s="14"/>
      <c r="M3428" s="14"/>
      <c r="N3428" s="14"/>
      <c r="O3428" s="14"/>
      <c r="P3428" s="14"/>
      <c r="S3428" s="16"/>
      <c r="T3428" s="16"/>
    </row>
    <row r="3429" spans="8:20">
      <c r="H3429" s="14"/>
      <c r="K3429" s="14"/>
      <c r="M3429" s="14"/>
      <c r="N3429" s="14"/>
      <c r="O3429" s="14"/>
      <c r="P3429" s="14"/>
      <c r="S3429" s="16"/>
      <c r="T3429" s="16"/>
    </row>
    <row r="3430" spans="8:20">
      <c r="H3430" s="14"/>
      <c r="K3430" s="14"/>
      <c r="M3430" s="14"/>
      <c r="N3430" s="14"/>
      <c r="O3430" s="14"/>
      <c r="P3430" s="14"/>
      <c r="S3430" s="16"/>
      <c r="T3430" s="16"/>
    </row>
    <row r="3431" spans="8:20">
      <c r="H3431" s="14"/>
      <c r="K3431" s="14"/>
      <c r="M3431" s="14"/>
      <c r="N3431" s="14"/>
      <c r="O3431" s="14"/>
      <c r="P3431" s="14"/>
      <c r="S3431" s="16"/>
      <c r="T3431" s="16"/>
    </row>
    <row r="3432" spans="8:20">
      <c r="H3432" s="14"/>
      <c r="K3432" s="14"/>
      <c r="M3432" s="14"/>
      <c r="N3432" s="14"/>
      <c r="O3432" s="14"/>
      <c r="P3432" s="14"/>
      <c r="S3432" s="16"/>
      <c r="T3432" s="16"/>
    </row>
    <row r="3433" spans="8:20">
      <c r="H3433" s="14"/>
      <c r="K3433" s="14"/>
      <c r="M3433" s="14"/>
      <c r="N3433" s="14"/>
      <c r="O3433" s="14"/>
      <c r="P3433" s="14"/>
      <c r="S3433" s="16"/>
      <c r="T3433" s="16"/>
    </row>
    <row r="3434" spans="8:20">
      <c r="H3434" s="14"/>
      <c r="K3434" s="14"/>
      <c r="M3434" s="14"/>
      <c r="N3434" s="14"/>
      <c r="O3434" s="14"/>
      <c r="P3434" s="14"/>
      <c r="S3434" s="16"/>
      <c r="T3434" s="16"/>
    </row>
    <row r="3435" spans="8:20">
      <c r="H3435" s="14"/>
      <c r="K3435" s="14"/>
      <c r="M3435" s="14"/>
      <c r="N3435" s="14"/>
      <c r="O3435" s="14"/>
      <c r="P3435" s="14"/>
      <c r="S3435" s="16"/>
      <c r="T3435" s="16"/>
    </row>
    <row r="3436" spans="8:20">
      <c r="H3436" s="14"/>
      <c r="K3436" s="14"/>
      <c r="M3436" s="14"/>
      <c r="N3436" s="14"/>
      <c r="O3436" s="14"/>
      <c r="P3436" s="14"/>
      <c r="S3436" s="16"/>
      <c r="T3436" s="16"/>
    </row>
    <row r="3437" spans="8:20">
      <c r="H3437" s="14"/>
      <c r="K3437" s="14"/>
      <c r="M3437" s="14"/>
      <c r="N3437" s="14"/>
      <c r="O3437" s="14"/>
      <c r="P3437" s="14"/>
      <c r="S3437" s="16"/>
      <c r="T3437" s="16"/>
    </row>
    <row r="3438" spans="8:20">
      <c r="H3438" s="14"/>
      <c r="K3438" s="14"/>
      <c r="M3438" s="14"/>
      <c r="N3438" s="14"/>
      <c r="O3438" s="14"/>
      <c r="P3438" s="14"/>
      <c r="S3438" s="16"/>
      <c r="T3438" s="16"/>
    </row>
    <row r="3439" spans="8:20">
      <c r="H3439" s="14"/>
      <c r="K3439" s="14"/>
      <c r="M3439" s="14"/>
      <c r="N3439" s="14"/>
      <c r="O3439" s="14"/>
      <c r="P3439" s="14"/>
      <c r="S3439" s="16"/>
      <c r="T3439" s="16"/>
    </row>
    <row r="3440" spans="8:20">
      <c r="H3440" s="14"/>
      <c r="K3440" s="14"/>
      <c r="M3440" s="14"/>
      <c r="N3440" s="14"/>
      <c r="O3440" s="14"/>
      <c r="P3440" s="14"/>
      <c r="S3440" s="16"/>
      <c r="T3440" s="16"/>
    </row>
    <row r="3441" spans="8:20">
      <c r="H3441" s="14"/>
      <c r="K3441" s="14"/>
      <c r="M3441" s="14"/>
      <c r="N3441" s="14"/>
      <c r="O3441" s="14"/>
      <c r="P3441" s="14"/>
      <c r="S3441" s="16"/>
      <c r="T3441" s="16"/>
    </row>
    <row r="3442" spans="8:20">
      <c r="H3442" s="14"/>
      <c r="K3442" s="14"/>
      <c r="M3442" s="14"/>
      <c r="N3442" s="14"/>
      <c r="O3442" s="14"/>
      <c r="P3442" s="14"/>
      <c r="S3442" s="16"/>
      <c r="T3442" s="16"/>
    </row>
    <row r="3443" spans="8:20">
      <c r="H3443" s="14"/>
      <c r="K3443" s="14"/>
      <c r="M3443" s="14"/>
      <c r="N3443" s="14"/>
      <c r="O3443" s="14"/>
      <c r="P3443" s="14"/>
      <c r="S3443" s="16"/>
      <c r="T3443" s="16"/>
    </row>
    <row r="3444" spans="8:20">
      <c r="H3444" s="14"/>
      <c r="K3444" s="14"/>
      <c r="M3444" s="14"/>
      <c r="N3444" s="14"/>
      <c r="O3444" s="14"/>
      <c r="P3444" s="14"/>
      <c r="S3444" s="16"/>
      <c r="T3444" s="16"/>
    </row>
    <row r="3445" spans="8:20">
      <c r="H3445" s="14"/>
      <c r="K3445" s="14"/>
      <c r="M3445" s="14"/>
      <c r="N3445" s="14"/>
      <c r="O3445" s="14"/>
      <c r="P3445" s="14"/>
      <c r="S3445" s="16"/>
      <c r="T3445" s="16"/>
    </row>
    <row r="3446" spans="8:20">
      <c r="H3446" s="14"/>
      <c r="K3446" s="14"/>
      <c r="M3446" s="14"/>
      <c r="N3446" s="14"/>
      <c r="O3446" s="14"/>
      <c r="P3446" s="14"/>
      <c r="S3446" s="16"/>
      <c r="T3446" s="16"/>
    </row>
    <row r="3447" spans="8:20">
      <c r="H3447" s="14"/>
      <c r="K3447" s="14"/>
      <c r="M3447" s="14"/>
      <c r="N3447" s="14"/>
      <c r="O3447" s="14"/>
      <c r="P3447" s="14"/>
      <c r="S3447" s="16"/>
      <c r="T3447" s="16"/>
    </row>
    <row r="3448" spans="8:20">
      <c r="H3448" s="14"/>
      <c r="K3448" s="14"/>
      <c r="M3448" s="14"/>
      <c r="N3448" s="14"/>
      <c r="O3448" s="14"/>
      <c r="P3448" s="14"/>
      <c r="S3448" s="16"/>
      <c r="T3448" s="16"/>
    </row>
    <row r="3449" spans="8:20">
      <c r="H3449" s="14"/>
      <c r="K3449" s="14"/>
      <c r="M3449" s="14"/>
      <c r="N3449" s="14"/>
      <c r="O3449" s="14"/>
      <c r="P3449" s="14"/>
      <c r="S3449" s="16"/>
      <c r="T3449" s="16"/>
    </row>
    <row r="3450" spans="8:20">
      <c r="H3450" s="14"/>
      <c r="K3450" s="14"/>
      <c r="M3450" s="14"/>
      <c r="N3450" s="14"/>
      <c r="O3450" s="14"/>
      <c r="P3450" s="14"/>
      <c r="S3450" s="16"/>
      <c r="T3450" s="16"/>
    </row>
    <row r="3451" spans="8:20">
      <c r="H3451" s="14"/>
      <c r="K3451" s="14"/>
      <c r="M3451" s="14"/>
      <c r="N3451" s="14"/>
      <c r="O3451" s="14"/>
      <c r="P3451" s="14"/>
      <c r="S3451" s="16"/>
      <c r="T3451" s="16"/>
    </row>
    <row r="3452" spans="8:20">
      <c r="H3452" s="14"/>
      <c r="K3452" s="14"/>
      <c r="M3452" s="14"/>
      <c r="N3452" s="14"/>
      <c r="O3452" s="14"/>
      <c r="P3452" s="14"/>
      <c r="S3452" s="16"/>
      <c r="T3452" s="16"/>
    </row>
    <row r="3453" spans="8:20">
      <c r="H3453" s="14"/>
      <c r="K3453" s="14"/>
      <c r="M3453" s="14"/>
      <c r="N3453" s="14"/>
      <c r="O3453" s="14"/>
      <c r="P3453" s="14"/>
      <c r="S3453" s="16"/>
      <c r="T3453" s="16"/>
    </row>
    <row r="3454" spans="8:20">
      <c r="H3454" s="14"/>
      <c r="K3454" s="14"/>
      <c r="M3454" s="14"/>
      <c r="N3454" s="14"/>
      <c r="O3454" s="14"/>
      <c r="P3454" s="14"/>
      <c r="S3454" s="16"/>
      <c r="T3454" s="16"/>
    </row>
    <row r="3455" spans="8:20">
      <c r="H3455" s="14"/>
      <c r="K3455" s="14"/>
      <c r="M3455" s="14"/>
      <c r="N3455" s="14"/>
      <c r="O3455" s="14"/>
      <c r="P3455" s="14"/>
      <c r="S3455" s="16"/>
      <c r="T3455" s="16"/>
    </row>
    <row r="3456" spans="8:20">
      <c r="H3456" s="14"/>
      <c r="K3456" s="14"/>
      <c r="M3456" s="14"/>
      <c r="N3456" s="14"/>
      <c r="O3456" s="14"/>
      <c r="P3456" s="14"/>
      <c r="S3456" s="16"/>
      <c r="T3456" s="16"/>
    </row>
    <row r="3457" spans="8:20">
      <c r="H3457" s="14"/>
      <c r="K3457" s="14"/>
      <c r="M3457" s="14"/>
      <c r="N3457" s="14"/>
      <c r="O3457" s="14"/>
      <c r="P3457" s="14"/>
      <c r="S3457" s="16"/>
      <c r="T3457" s="16"/>
    </row>
    <row r="3458" spans="8:20">
      <c r="H3458" s="14"/>
      <c r="K3458" s="14"/>
      <c r="M3458" s="14"/>
      <c r="N3458" s="14"/>
      <c r="O3458" s="14"/>
      <c r="P3458" s="14"/>
      <c r="S3458" s="16"/>
      <c r="T3458" s="16"/>
    </row>
    <row r="3459" spans="8:20">
      <c r="H3459" s="14"/>
      <c r="K3459" s="14"/>
      <c r="M3459" s="14"/>
      <c r="N3459" s="14"/>
      <c r="O3459" s="14"/>
      <c r="P3459" s="14"/>
      <c r="S3459" s="16"/>
      <c r="T3459" s="16"/>
    </row>
    <row r="3460" spans="8:20">
      <c r="H3460" s="14"/>
      <c r="K3460" s="14"/>
      <c r="M3460" s="14"/>
      <c r="N3460" s="14"/>
      <c r="O3460" s="14"/>
      <c r="P3460" s="14"/>
      <c r="S3460" s="16"/>
      <c r="T3460" s="16"/>
    </row>
    <row r="3461" spans="8:20">
      <c r="H3461" s="14"/>
      <c r="K3461" s="14"/>
      <c r="M3461" s="14"/>
      <c r="N3461" s="14"/>
      <c r="O3461" s="14"/>
      <c r="P3461" s="14"/>
      <c r="S3461" s="16"/>
      <c r="T3461" s="16"/>
    </row>
    <row r="3462" spans="8:20">
      <c r="H3462" s="14"/>
      <c r="K3462" s="14"/>
      <c r="M3462" s="14"/>
      <c r="N3462" s="14"/>
      <c r="O3462" s="14"/>
      <c r="P3462" s="14"/>
      <c r="S3462" s="16"/>
      <c r="T3462" s="16"/>
    </row>
    <row r="3463" spans="8:20">
      <c r="H3463" s="14"/>
      <c r="K3463" s="14"/>
      <c r="M3463" s="14"/>
      <c r="N3463" s="14"/>
      <c r="O3463" s="14"/>
      <c r="P3463" s="14"/>
      <c r="S3463" s="16"/>
      <c r="T3463" s="16"/>
    </row>
    <row r="3464" spans="8:20">
      <c r="H3464" s="14"/>
      <c r="K3464" s="14"/>
      <c r="M3464" s="14"/>
      <c r="N3464" s="14"/>
      <c r="O3464" s="14"/>
      <c r="P3464" s="14"/>
      <c r="S3464" s="16"/>
      <c r="T3464" s="16"/>
    </row>
    <row r="3465" spans="8:20">
      <c r="H3465" s="14"/>
      <c r="K3465" s="14"/>
      <c r="M3465" s="14"/>
      <c r="N3465" s="14"/>
      <c r="O3465" s="14"/>
      <c r="P3465" s="14"/>
      <c r="S3465" s="16"/>
      <c r="T3465" s="16"/>
    </row>
    <row r="3466" spans="8:20">
      <c r="H3466" s="14"/>
      <c r="K3466" s="14"/>
      <c r="M3466" s="14"/>
      <c r="N3466" s="14"/>
      <c r="O3466" s="14"/>
      <c r="P3466" s="14"/>
      <c r="S3466" s="16"/>
      <c r="T3466" s="16"/>
    </row>
    <row r="3467" spans="8:20">
      <c r="H3467" s="14"/>
      <c r="K3467" s="14"/>
      <c r="M3467" s="14"/>
      <c r="N3467" s="14"/>
      <c r="O3467" s="14"/>
      <c r="P3467" s="14"/>
      <c r="S3467" s="16"/>
      <c r="T3467" s="16"/>
    </row>
    <row r="3468" spans="8:20">
      <c r="H3468" s="14"/>
      <c r="K3468" s="14"/>
      <c r="M3468" s="14"/>
      <c r="N3468" s="14"/>
      <c r="O3468" s="14"/>
      <c r="P3468" s="14"/>
      <c r="S3468" s="16"/>
      <c r="T3468" s="16"/>
    </row>
    <row r="3469" spans="8:20">
      <c r="H3469" s="14"/>
      <c r="K3469" s="14"/>
      <c r="M3469" s="14"/>
      <c r="N3469" s="14"/>
      <c r="O3469" s="14"/>
      <c r="P3469" s="14"/>
      <c r="S3469" s="16"/>
      <c r="T3469" s="16"/>
    </row>
    <row r="3470" spans="8:20">
      <c r="H3470" s="14"/>
      <c r="K3470" s="14"/>
      <c r="M3470" s="14"/>
      <c r="N3470" s="14"/>
      <c r="O3470" s="14"/>
      <c r="P3470" s="14"/>
      <c r="S3470" s="16"/>
      <c r="T3470" s="16"/>
    </row>
    <row r="3471" spans="8:20">
      <c r="H3471" s="14"/>
      <c r="K3471" s="14"/>
      <c r="M3471" s="14"/>
      <c r="N3471" s="14"/>
      <c r="O3471" s="14"/>
      <c r="P3471" s="14"/>
      <c r="S3471" s="16"/>
      <c r="T3471" s="16"/>
    </row>
    <row r="3472" spans="8:20">
      <c r="H3472" s="14"/>
      <c r="K3472" s="14"/>
      <c r="M3472" s="14"/>
      <c r="N3472" s="14"/>
      <c r="O3472" s="14"/>
      <c r="P3472" s="14"/>
      <c r="S3472" s="16"/>
      <c r="T3472" s="16"/>
    </row>
    <row r="3473" spans="8:20">
      <c r="H3473" s="14"/>
      <c r="K3473" s="14"/>
      <c r="M3473" s="14"/>
      <c r="N3473" s="14"/>
      <c r="O3473" s="14"/>
      <c r="P3473" s="14"/>
      <c r="S3473" s="16"/>
      <c r="T3473" s="16"/>
    </row>
    <row r="3474" spans="8:20">
      <c r="H3474" s="14"/>
      <c r="K3474" s="14"/>
      <c r="M3474" s="14"/>
      <c r="N3474" s="14"/>
      <c r="O3474" s="14"/>
      <c r="P3474" s="14"/>
      <c r="S3474" s="16"/>
      <c r="T3474" s="16"/>
    </row>
    <row r="3475" spans="8:20">
      <c r="H3475" s="14"/>
      <c r="K3475" s="14"/>
      <c r="M3475" s="14"/>
      <c r="N3475" s="14"/>
      <c r="O3475" s="14"/>
      <c r="P3475" s="14"/>
      <c r="S3475" s="16"/>
      <c r="T3475" s="16"/>
    </row>
    <row r="3476" spans="8:20">
      <c r="H3476" s="14"/>
      <c r="K3476" s="14"/>
      <c r="M3476" s="14"/>
      <c r="N3476" s="14"/>
      <c r="O3476" s="14"/>
      <c r="P3476" s="14"/>
      <c r="S3476" s="16"/>
      <c r="T3476" s="16"/>
    </row>
    <row r="3477" spans="8:20">
      <c r="H3477" s="14"/>
      <c r="K3477" s="14"/>
      <c r="M3477" s="14"/>
      <c r="N3477" s="14"/>
      <c r="O3477" s="14"/>
      <c r="P3477" s="14"/>
      <c r="S3477" s="16"/>
      <c r="T3477" s="16"/>
    </row>
    <row r="3478" spans="8:20">
      <c r="H3478" s="14"/>
      <c r="K3478" s="14"/>
      <c r="M3478" s="14"/>
      <c r="N3478" s="14"/>
      <c r="O3478" s="14"/>
      <c r="P3478" s="14"/>
      <c r="S3478" s="16"/>
      <c r="T3478" s="16"/>
    </row>
    <row r="3479" spans="8:20">
      <c r="H3479" s="14"/>
      <c r="K3479" s="14"/>
      <c r="M3479" s="14"/>
      <c r="N3479" s="14"/>
      <c r="O3479" s="14"/>
      <c r="P3479" s="14"/>
      <c r="S3479" s="16"/>
      <c r="T3479" s="16"/>
    </row>
    <row r="3480" spans="8:20">
      <c r="H3480" s="14"/>
      <c r="K3480" s="14"/>
      <c r="M3480" s="14"/>
      <c r="N3480" s="14"/>
      <c r="O3480" s="14"/>
      <c r="P3480" s="14"/>
      <c r="S3480" s="16"/>
      <c r="T3480" s="16"/>
    </row>
    <row r="3481" spans="8:20">
      <c r="H3481" s="14"/>
      <c r="K3481" s="14"/>
      <c r="M3481" s="14"/>
      <c r="N3481" s="14"/>
      <c r="O3481" s="14"/>
      <c r="P3481" s="14"/>
      <c r="S3481" s="16"/>
      <c r="T3481" s="16"/>
    </row>
    <row r="3482" spans="8:20">
      <c r="H3482" s="14"/>
      <c r="K3482" s="14"/>
      <c r="M3482" s="14"/>
      <c r="N3482" s="14"/>
      <c r="O3482" s="14"/>
      <c r="P3482" s="14"/>
      <c r="S3482" s="16"/>
      <c r="T3482" s="16"/>
    </row>
    <row r="3483" spans="8:20">
      <c r="H3483" s="14"/>
      <c r="K3483" s="14"/>
      <c r="M3483" s="14"/>
      <c r="N3483" s="14"/>
      <c r="O3483" s="14"/>
      <c r="P3483" s="14"/>
      <c r="S3483" s="16"/>
      <c r="T3483" s="16"/>
    </row>
    <row r="3484" spans="8:20">
      <c r="H3484" s="14"/>
      <c r="K3484" s="14"/>
      <c r="M3484" s="14"/>
      <c r="N3484" s="14"/>
      <c r="O3484" s="14"/>
      <c r="P3484" s="14"/>
      <c r="S3484" s="16"/>
      <c r="T3484" s="16"/>
    </row>
    <row r="3485" spans="8:20">
      <c r="H3485" s="14"/>
      <c r="K3485" s="14"/>
      <c r="M3485" s="14"/>
      <c r="N3485" s="14"/>
      <c r="O3485" s="14"/>
      <c r="P3485" s="14"/>
      <c r="S3485" s="16"/>
      <c r="T3485" s="16"/>
    </row>
    <row r="3486" spans="8:20">
      <c r="H3486" s="14"/>
      <c r="K3486" s="14"/>
      <c r="M3486" s="14"/>
      <c r="N3486" s="14"/>
      <c r="O3486" s="14"/>
      <c r="P3486" s="14"/>
      <c r="S3486" s="16"/>
      <c r="T3486" s="16"/>
    </row>
    <row r="3487" spans="8:20">
      <c r="H3487" s="14"/>
      <c r="K3487" s="14"/>
      <c r="M3487" s="14"/>
      <c r="N3487" s="14"/>
      <c r="O3487" s="14"/>
      <c r="P3487" s="14"/>
      <c r="S3487" s="16"/>
      <c r="T3487" s="16"/>
    </row>
    <row r="3488" spans="8:20">
      <c r="H3488" s="14"/>
      <c r="K3488" s="14"/>
      <c r="M3488" s="14"/>
      <c r="N3488" s="14"/>
      <c r="O3488" s="14"/>
      <c r="P3488" s="14"/>
      <c r="S3488" s="16"/>
      <c r="T3488" s="16"/>
    </row>
    <row r="3489" spans="8:20">
      <c r="H3489" s="14"/>
      <c r="K3489" s="14"/>
      <c r="M3489" s="14"/>
      <c r="N3489" s="14"/>
      <c r="O3489" s="14"/>
      <c r="P3489" s="14"/>
      <c r="S3489" s="16"/>
      <c r="T3489" s="16"/>
    </row>
    <row r="3490" spans="8:20">
      <c r="H3490" s="14"/>
      <c r="K3490" s="14"/>
      <c r="M3490" s="14"/>
      <c r="N3490" s="14"/>
      <c r="O3490" s="14"/>
      <c r="P3490" s="14"/>
      <c r="S3490" s="16"/>
      <c r="T3490" s="16"/>
    </row>
    <row r="3491" spans="8:20">
      <c r="H3491" s="14"/>
      <c r="K3491" s="14"/>
      <c r="M3491" s="14"/>
      <c r="N3491" s="14"/>
      <c r="O3491" s="14"/>
      <c r="P3491" s="14"/>
      <c r="S3491" s="16"/>
      <c r="T3491" s="16"/>
    </row>
    <row r="3492" spans="8:20">
      <c r="H3492" s="14"/>
      <c r="K3492" s="14"/>
      <c r="M3492" s="14"/>
      <c r="N3492" s="14"/>
      <c r="O3492" s="14"/>
      <c r="P3492" s="14"/>
      <c r="S3492" s="16"/>
      <c r="T3492" s="16"/>
    </row>
    <row r="3493" spans="8:20">
      <c r="H3493" s="14"/>
      <c r="K3493" s="14"/>
      <c r="M3493" s="14"/>
      <c r="N3493" s="14"/>
      <c r="O3493" s="14"/>
      <c r="P3493" s="14"/>
      <c r="S3493" s="16"/>
      <c r="T3493" s="16"/>
    </row>
    <row r="3494" spans="8:20">
      <c r="H3494" s="14"/>
      <c r="K3494" s="14"/>
      <c r="M3494" s="14"/>
      <c r="N3494" s="14"/>
      <c r="O3494" s="14"/>
      <c r="P3494" s="14"/>
      <c r="S3494" s="16"/>
      <c r="T3494" s="16"/>
    </row>
    <row r="3495" spans="8:20">
      <c r="H3495" s="14"/>
      <c r="K3495" s="14"/>
      <c r="M3495" s="14"/>
      <c r="N3495" s="14"/>
      <c r="O3495" s="14"/>
      <c r="P3495" s="14"/>
      <c r="S3495" s="16"/>
      <c r="T3495" s="16"/>
    </row>
    <row r="3496" spans="8:20">
      <c r="H3496" s="14"/>
      <c r="K3496" s="14"/>
      <c r="M3496" s="14"/>
      <c r="N3496" s="14"/>
      <c r="O3496" s="14"/>
      <c r="P3496" s="14"/>
      <c r="S3496" s="16"/>
      <c r="T3496" s="16"/>
    </row>
    <row r="3497" spans="8:20">
      <c r="H3497" s="14"/>
      <c r="K3497" s="14"/>
      <c r="M3497" s="14"/>
      <c r="N3497" s="14"/>
      <c r="O3497" s="14"/>
      <c r="P3497" s="14"/>
      <c r="S3497" s="16"/>
      <c r="T3497" s="16"/>
    </row>
    <row r="3498" spans="8:20">
      <c r="H3498" s="14"/>
      <c r="K3498" s="14"/>
      <c r="M3498" s="14"/>
      <c r="N3498" s="14"/>
      <c r="O3498" s="14"/>
      <c r="P3498" s="14"/>
      <c r="S3498" s="16"/>
      <c r="T3498" s="16"/>
    </row>
    <row r="3499" spans="8:20">
      <c r="H3499" s="14"/>
      <c r="K3499" s="14"/>
      <c r="M3499" s="14"/>
      <c r="N3499" s="14"/>
      <c r="O3499" s="14"/>
      <c r="P3499" s="14"/>
      <c r="S3499" s="16"/>
      <c r="T3499" s="16"/>
    </row>
    <row r="3500" spans="8:20">
      <c r="H3500" s="14"/>
      <c r="K3500" s="14"/>
      <c r="M3500" s="14"/>
      <c r="N3500" s="14"/>
      <c r="O3500" s="14"/>
      <c r="P3500" s="14"/>
      <c r="S3500" s="16"/>
      <c r="T3500" s="16"/>
    </row>
    <row r="3501" spans="8:20">
      <c r="H3501" s="14"/>
      <c r="K3501" s="14"/>
      <c r="M3501" s="14"/>
      <c r="N3501" s="14"/>
      <c r="O3501" s="14"/>
      <c r="P3501" s="14"/>
      <c r="S3501" s="16"/>
      <c r="T3501" s="16"/>
    </row>
    <row r="3502" spans="8:20">
      <c r="H3502" s="14"/>
      <c r="K3502" s="14"/>
      <c r="M3502" s="14"/>
      <c r="N3502" s="14"/>
      <c r="O3502" s="14"/>
      <c r="P3502" s="14"/>
      <c r="S3502" s="16"/>
      <c r="T3502" s="16"/>
    </row>
    <row r="3503" spans="8:20">
      <c r="H3503" s="14"/>
      <c r="K3503" s="14"/>
      <c r="M3503" s="14"/>
      <c r="N3503" s="14"/>
      <c r="O3503" s="14"/>
      <c r="P3503" s="14"/>
      <c r="S3503" s="16"/>
      <c r="T3503" s="16"/>
    </row>
    <row r="3504" spans="8:20">
      <c r="H3504" s="14"/>
      <c r="K3504" s="14"/>
      <c r="M3504" s="14"/>
      <c r="N3504" s="14"/>
      <c r="O3504" s="14"/>
      <c r="P3504" s="14"/>
      <c r="S3504" s="16"/>
      <c r="T3504" s="16"/>
    </row>
    <row r="3505" spans="8:20">
      <c r="H3505" s="14"/>
      <c r="K3505" s="14"/>
      <c r="M3505" s="14"/>
      <c r="N3505" s="14"/>
      <c r="O3505" s="14"/>
      <c r="P3505" s="14"/>
      <c r="S3505" s="16"/>
      <c r="T3505" s="16"/>
    </row>
    <row r="3506" spans="8:20">
      <c r="H3506" s="14"/>
      <c r="K3506" s="14"/>
      <c r="M3506" s="14"/>
      <c r="N3506" s="14"/>
      <c r="O3506" s="14"/>
      <c r="P3506" s="14"/>
      <c r="S3506" s="16"/>
      <c r="T3506" s="16"/>
    </row>
    <row r="3507" spans="8:20">
      <c r="H3507" s="14"/>
      <c r="K3507" s="14"/>
      <c r="M3507" s="14"/>
      <c r="N3507" s="14"/>
      <c r="O3507" s="14"/>
      <c r="P3507" s="14"/>
      <c r="S3507" s="16"/>
      <c r="T3507" s="16"/>
    </row>
    <row r="3508" spans="8:20">
      <c r="H3508" s="14"/>
      <c r="K3508" s="14"/>
      <c r="M3508" s="14"/>
      <c r="N3508" s="14"/>
      <c r="O3508" s="14"/>
      <c r="P3508" s="14"/>
      <c r="S3508" s="16"/>
      <c r="T3508" s="16"/>
    </row>
    <row r="3509" spans="8:20">
      <c r="H3509" s="14"/>
      <c r="K3509" s="14"/>
      <c r="M3509" s="14"/>
      <c r="N3509" s="14"/>
      <c r="O3509" s="14"/>
      <c r="P3509" s="14"/>
      <c r="S3509" s="16"/>
      <c r="T3509" s="16"/>
    </row>
    <row r="3510" spans="8:20">
      <c r="H3510" s="14"/>
      <c r="K3510" s="14"/>
      <c r="M3510" s="14"/>
      <c r="N3510" s="14"/>
      <c r="O3510" s="14"/>
      <c r="P3510" s="14"/>
      <c r="S3510" s="16"/>
      <c r="T3510" s="16"/>
    </row>
    <row r="3511" spans="8:20">
      <c r="H3511" s="14"/>
      <c r="K3511" s="14"/>
      <c r="M3511" s="14"/>
      <c r="N3511" s="14"/>
      <c r="O3511" s="14"/>
      <c r="P3511" s="14"/>
      <c r="S3511" s="16"/>
      <c r="T3511" s="16"/>
    </row>
    <row r="3512" spans="8:20">
      <c r="H3512" s="14"/>
      <c r="K3512" s="14"/>
      <c r="M3512" s="14"/>
      <c r="N3512" s="14"/>
      <c r="O3512" s="14"/>
      <c r="P3512" s="14"/>
      <c r="S3512" s="16"/>
      <c r="T3512" s="16"/>
    </row>
    <row r="3513" spans="8:20">
      <c r="H3513" s="14"/>
      <c r="K3513" s="14"/>
      <c r="M3513" s="14"/>
      <c r="N3513" s="14"/>
      <c r="O3513" s="14"/>
      <c r="P3513" s="14"/>
      <c r="S3513" s="16"/>
      <c r="T3513" s="16"/>
    </row>
    <row r="3514" spans="8:20">
      <c r="H3514" s="14"/>
      <c r="K3514" s="14"/>
      <c r="M3514" s="14"/>
      <c r="N3514" s="14"/>
      <c r="O3514" s="14"/>
      <c r="P3514" s="14"/>
      <c r="S3514" s="16"/>
      <c r="T3514" s="16"/>
    </row>
    <row r="3515" spans="8:20">
      <c r="H3515" s="14"/>
      <c r="K3515" s="14"/>
      <c r="M3515" s="14"/>
      <c r="N3515" s="14"/>
      <c r="O3515" s="14"/>
      <c r="P3515" s="14"/>
      <c r="S3515" s="16"/>
      <c r="T3515" s="16"/>
    </row>
    <row r="3516" spans="8:20">
      <c r="H3516" s="14"/>
      <c r="K3516" s="14"/>
      <c r="M3516" s="14"/>
      <c r="N3516" s="14"/>
      <c r="O3516" s="14"/>
      <c r="P3516" s="14"/>
      <c r="S3516" s="16"/>
      <c r="T3516" s="16"/>
    </row>
    <row r="3517" spans="8:20">
      <c r="H3517" s="14"/>
      <c r="K3517" s="14"/>
      <c r="M3517" s="14"/>
      <c r="N3517" s="14"/>
      <c r="O3517" s="14"/>
      <c r="P3517" s="14"/>
      <c r="S3517" s="16"/>
      <c r="T3517" s="16"/>
    </row>
    <row r="3518" spans="8:20">
      <c r="H3518" s="14"/>
      <c r="K3518" s="14"/>
      <c r="M3518" s="14"/>
      <c r="N3518" s="14"/>
      <c r="O3518" s="14"/>
      <c r="P3518" s="14"/>
      <c r="S3518" s="16"/>
      <c r="T3518" s="16"/>
    </row>
    <row r="3519" spans="8:20">
      <c r="H3519" s="14"/>
      <c r="K3519" s="14"/>
      <c r="M3519" s="14"/>
      <c r="N3519" s="14"/>
      <c r="O3519" s="14"/>
      <c r="P3519" s="14"/>
      <c r="S3519" s="16"/>
      <c r="T3519" s="16"/>
    </row>
    <row r="3520" spans="8:20">
      <c r="H3520" s="14"/>
      <c r="K3520" s="14"/>
      <c r="M3520" s="14"/>
      <c r="N3520" s="14"/>
      <c r="O3520" s="14"/>
      <c r="P3520" s="14"/>
      <c r="S3520" s="16"/>
      <c r="T3520" s="16"/>
    </row>
    <row r="3521" spans="8:20">
      <c r="H3521" s="14"/>
      <c r="K3521" s="14"/>
      <c r="M3521" s="14"/>
      <c r="N3521" s="14"/>
      <c r="O3521" s="14"/>
      <c r="P3521" s="14"/>
      <c r="S3521" s="16"/>
      <c r="T3521" s="16"/>
    </row>
    <row r="3522" spans="8:20">
      <c r="H3522" s="14"/>
      <c r="K3522" s="14"/>
      <c r="M3522" s="14"/>
      <c r="N3522" s="14"/>
      <c r="O3522" s="14"/>
      <c r="P3522" s="14"/>
      <c r="S3522" s="16"/>
      <c r="T3522" s="16"/>
    </row>
    <row r="3523" spans="8:20">
      <c r="H3523" s="14"/>
      <c r="K3523" s="14"/>
      <c r="M3523" s="14"/>
      <c r="N3523" s="14"/>
      <c r="O3523" s="14"/>
      <c r="P3523" s="14"/>
      <c r="S3523" s="16"/>
      <c r="T3523" s="16"/>
    </row>
    <row r="3524" spans="8:20">
      <c r="H3524" s="14"/>
      <c r="K3524" s="14"/>
      <c r="M3524" s="14"/>
      <c r="N3524" s="14"/>
      <c r="O3524" s="14"/>
      <c r="P3524" s="14"/>
      <c r="S3524" s="16"/>
      <c r="T3524" s="16"/>
    </row>
    <row r="3525" spans="8:20">
      <c r="H3525" s="14"/>
      <c r="K3525" s="14"/>
      <c r="M3525" s="14"/>
      <c r="N3525" s="14"/>
      <c r="O3525" s="14"/>
      <c r="P3525" s="14"/>
      <c r="S3525" s="16"/>
      <c r="T3525" s="16"/>
    </row>
    <row r="3526" spans="8:20">
      <c r="H3526" s="14"/>
      <c r="K3526" s="14"/>
      <c r="M3526" s="14"/>
      <c r="N3526" s="14"/>
      <c r="O3526" s="14"/>
      <c r="P3526" s="14"/>
      <c r="S3526" s="16"/>
      <c r="T3526" s="16"/>
    </row>
    <row r="3527" spans="8:20">
      <c r="H3527" s="14"/>
      <c r="K3527" s="14"/>
      <c r="M3527" s="14"/>
      <c r="N3527" s="14"/>
      <c r="O3527" s="14"/>
      <c r="P3527" s="14"/>
      <c r="S3527" s="16"/>
      <c r="T3527" s="16"/>
    </row>
    <row r="3528" spans="8:20">
      <c r="H3528" s="14"/>
      <c r="K3528" s="14"/>
      <c r="M3528" s="14"/>
      <c r="N3528" s="14"/>
      <c r="O3528" s="14"/>
      <c r="P3528" s="14"/>
      <c r="S3528" s="16"/>
      <c r="T3528" s="16"/>
    </row>
    <row r="3529" spans="8:20">
      <c r="H3529" s="14"/>
      <c r="K3529" s="14"/>
      <c r="M3529" s="14"/>
      <c r="N3529" s="14"/>
      <c r="O3529" s="14"/>
      <c r="P3529" s="14"/>
      <c r="S3529" s="16"/>
      <c r="T3529" s="16"/>
    </row>
    <row r="3530" spans="8:20">
      <c r="H3530" s="14"/>
      <c r="K3530" s="14"/>
      <c r="M3530" s="14"/>
      <c r="N3530" s="14"/>
      <c r="O3530" s="14"/>
      <c r="P3530" s="14"/>
      <c r="S3530" s="16"/>
      <c r="T3530" s="16"/>
    </row>
    <row r="3531" spans="8:20">
      <c r="H3531" s="14"/>
      <c r="K3531" s="14"/>
      <c r="M3531" s="14"/>
      <c r="N3531" s="14"/>
      <c r="O3531" s="14"/>
      <c r="P3531" s="14"/>
      <c r="S3531" s="16"/>
      <c r="T3531" s="16"/>
    </row>
    <row r="3532" spans="8:20">
      <c r="H3532" s="14"/>
      <c r="K3532" s="14"/>
      <c r="M3532" s="14"/>
      <c r="N3532" s="14"/>
      <c r="O3532" s="14"/>
      <c r="P3532" s="14"/>
      <c r="S3532" s="16"/>
      <c r="T3532" s="16"/>
    </row>
    <row r="3533" spans="8:20">
      <c r="H3533" s="14"/>
      <c r="K3533" s="14"/>
      <c r="M3533" s="14"/>
      <c r="N3533" s="14"/>
      <c r="O3533" s="14"/>
      <c r="P3533" s="14"/>
      <c r="S3533" s="16"/>
      <c r="T3533" s="16"/>
    </row>
    <row r="3534" spans="8:20">
      <c r="H3534" s="14"/>
      <c r="K3534" s="14"/>
      <c r="M3534" s="14"/>
      <c r="N3534" s="14"/>
      <c r="O3534" s="14"/>
      <c r="P3534" s="14"/>
      <c r="S3534" s="16"/>
      <c r="T3534" s="16"/>
    </row>
    <row r="3535" spans="8:20">
      <c r="H3535" s="14"/>
      <c r="K3535" s="14"/>
      <c r="M3535" s="14"/>
      <c r="N3535" s="14"/>
      <c r="O3535" s="14"/>
      <c r="P3535" s="14"/>
      <c r="S3535" s="16"/>
      <c r="T3535" s="16"/>
    </row>
    <row r="3536" spans="8:20">
      <c r="H3536" s="14"/>
      <c r="K3536" s="14"/>
      <c r="M3536" s="14"/>
      <c r="N3536" s="14"/>
      <c r="O3536" s="14"/>
      <c r="P3536" s="14"/>
      <c r="S3536" s="16"/>
      <c r="T3536" s="16"/>
    </row>
    <row r="3537" spans="8:20">
      <c r="H3537" s="14"/>
      <c r="K3537" s="14"/>
      <c r="M3537" s="14"/>
      <c r="N3537" s="14"/>
      <c r="O3537" s="14"/>
      <c r="P3537" s="14"/>
      <c r="S3537" s="16"/>
      <c r="T3537" s="16"/>
    </row>
    <row r="3538" spans="8:20">
      <c r="H3538" s="14"/>
      <c r="K3538" s="14"/>
      <c r="M3538" s="14"/>
      <c r="N3538" s="14"/>
      <c r="O3538" s="14"/>
      <c r="P3538" s="14"/>
      <c r="S3538" s="16"/>
      <c r="T3538" s="16"/>
    </row>
    <row r="3539" spans="8:20">
      <c r="H3539" s="14"/>
      <c r="K3539" s="14"/>
      <c r="M3539" s="14"/>
      <c r="N3539" s="14"/>
      <c r="O3539" s="14"/>
      <c r="P3539" s="14"/>
      <c r="S3539" s="16"/>
      <c r="T3539" s="16"/>
    </row>
    <row r="3540" spans="8:20">
      <c r="H3540" s="14"/>
      <c r="K3540" s="14"/>
      <c r="M3540" s="14"/>
      <c r="N3540" s="14"/>
      <c r="O3540" s="14"/>
      <c r="P3540" s="14"/>
      <c r="S3540" s="16"/>
      <c r="T3540" s="16"/>
    </row>
    <row r="3541" spans="8:20">
      <c r="H3541" s="14"/>
      <c r="K3541" s="14"/>
      <c r="M3541" s="14"/>
      <c r="N3541" s="14"/>
      <c r="O3541" s="14"/>
      <c r="P3541" s="14"/>
      <c r="S3541" s="16"/>
      <c r="T3541" s="16"/>
    </row>
    <row r="3542" spans="8:20">
      <c r="H3542" s="14"/>
      <c r="K3542" s="14"/>
      <c r="M3542" s="14"/>
      <c r="N3542" s="14"/>
      <c r="O3542" s="14"/>
      <c r="P3542" s="14"/>
      <c r="S3542" s="16"/>
      <c r="T3542" s="16"/>
    </row>
    <row r="3543" spans="8:20">
      <c r="H3543" s="14"/>
      <c r="K3543" s="14"/>
      <c r="M3543" s="14"/>
      <c r="N3543" s="14"/>
      <c r="O3543" s="14"/>
      <c r="P3543" s="14"/>
      <c r="S3543" s="16"/>
      <c r="T3543" s="16"/>
    </row>
    <row r="3544" spans="8:20">
      <c r="H3544" s="14"/>
      <c r="K3544" s="14"/>
      <c r="M3544" s="14"/>
      <c r="N3544" s="14"/>
      <c r="O3544" s="14"/>
      <c r="P3544" s="14"/>
      <c r="S3544" s="16"/>
      <c r="T3544" s="16"/>
    </row>
    <row r="3545" spans="8:20">
      <c r="H3545" s="14"/>
      <c r="K3545" s="14"/>
      <c r="M3545" s="14"/>
      <c r="N3545" s="14"/>
      <c r="O3545" s="14"/>
      <c r="P3545" s="14"/>
      <c r="S3545" s="16"/>
      <c r="T3545" s="16"/>
    </row>
    <row r="3546" spans="8:20">
      <c r="H3546" s="14"/>
      <c r="K3546" s="14"/>
      <c r="M3546" s="14"/>
      <c r="N3546" s="14"/>
      <c r="O3546" s="14"/>
      <c r="P3546" s="14"/>
      <c r="S3546" s="16"/>
      <c r="T3546" s="16"/>
    </row>
    <row r="3547" spans="8:20">
      <c r="H3547" s="14"/>
      <c r="K3547" s="14"/>
      <c r="M3547" s="14"/>
      <c r="N3547" s="14"/>
      <c r="O3547" s="14"/>
      <c r="P3547" s="14"/>
      <c r="S3547" s="16"/>
      <c r="T3547" s="16"/>
    </row>
    <row r="3548" spans="8:20">
      <c r="H3548" s="14"/>
      <c r="K3548" s="14"/>
      <c r="M3548" s="14"/>
      <c r="N3548" s="14"/>
      <c r="O3548" s="14"/>
      <c r="P3548" s="14"/>
      <c r="S3548" s="16"/>
      <c r="T3548" s="16"/>
    </row>
    <row r="3549" spans="8:20">
      <c r="H3549" s="14"/>
      <c r="K3549" s="14"/>
      <c r="M3549" s="14"/>
      <c r="N3549" s="14"/>
      <c r="O3549" s="14"/>
      <c r="P3549" s="14"/>
      <c r="S3549" s="16"/>
      <c r="T3549" s="16"/>
    </row>
    <row r="3550" spans="8:20">
      <c r="H3550" s="14"/>
      <c r="K3550" s="14"/>
      <c r="M3550" s="14"/>
      <c r="N3550" s="14"/>
      <c r="O3550" s="14"/>
      <c r="P3550" s="14"/>
      <c r="S3550" s="16"/>
      <c r="T3550" s="16"/>
    </row>
    <row r="3551" spans="8:20">
      <c r="H3551" s="14"/>
      <c r="K3551" s="14"/>
      <c r="M3551" s="14"/>
      <c r="N3551" s="14"/>
      <c r="O3551" s="14"/>
      <c r="P3551" s="14"/>
      <c r="S3551" s="16"/>
      <c r="T3551" s="16"/>
    </row>
    <row r="3552" spans="8:20">
      <c r="H3552" s="14"/>
      <c r="K3552" s="14"/>
      <c r="M3552" s="14"/>
      <c r="N3552" s="14"/>
      <c r="O3552" s="14"/>
      <c r="P3552" s="14"/>
      <c r="S3552" s="16"/>
      <c r="T3552" s="16"/>
    </row>
    <row r="3553" spans="8:20">
      <c r="H3553" s="14"/>
      <c r="K3553" s="14"/>
      <c r="M3553" s="14"/>
      <c r="N3553" s="14"/>
      <c r="O3553" s="14"/>
      <c r="P3553" s="14"/>
      <c r="S3553" s="16"/>
      <c r="T3553" s="16"/>
    </row>
    <row r="3554" spans="8:20">
      <c r="H3554" s="14"/>
      <c r="K3554" s="14"/>
      <c r="M3554" s="14"/>
      <c r="N3554" s="14"/>
      <c r="O3554" s="14"/>
      <c r="P3554" s="14"/>
      <c r="S3554" s="16"/>
      <c r="T3554" s="16"/>
    </row>
    <row r="3555" spans="8:20">
      <c r="H3555" s="14"/>
      <c r="K3555" s="14"/>
      <c r="M3555" s="14"/>
      <c r="N3555" s="14"/>
      <c r="O3555" s="14"/>
      <c r="P3555" s="14"/>
      <c r="S3555" s="16"/>
      <c r="T3555" s="16"/>
    </row>
    <row r="3556" spans="8:20">
      <c r="H3556" s="14"/>
      <c r="K3556" s="14"/>
      <c r="M3556" s="14"/>
      <c r="N3556" s="14"/>
      <c r="O3556" s="14"/>
      <c r="P3556" s="14"/>
      <c r="S3556" s="16"/>
      <c r="T3556" s="16"/>
    </row>
    <row r="3557" spans="8:20">
      <c r="H3557" s="14"/>
      <c r="K3557" s="14"/>
      <c r="M3557" s="14"/>
      <c r="N3557" s="14"/>
      <c r="O3557" s="14"/>
      <c r="P3557" s="14"/>
      <c r="S3557" s="16"/>
      <c r="T3557" s="16"/>
    </row>
    <row r="3558" spans="8:20">
      <c r="H3558" s="14"/>
      <c r="K3558" s="14"/>
      <c r="M3558" s="14"/>
      <c r="N3558" s="14"/>
      <c r="O3558" s="14"/>
      <c r="P3558" s="14"/>
      <c r="S3558" s="16"/>
      <c r="T3558" s="16"/>
    </row>
    <row r="3559" spans="8:20">
      <c r="H3559" s="14"/>
      <c r="K3559" s="14"/>
      <c r="M3559" s="14"/>
      <c r="N3559" s="14"/>
      <c r="O3559" s="14"/>
      <c r="P3559" s="14"/>
      <c r="S3559" s="16"/>
      <c r="T3559" s="16"/>
    </row>
    <row r="3560" spans="8:20">
      <c r="H3560" s="14"/>
      <c r="K3560" s="14"/>
      <c r="M3560" s="14"/>
      <c r="N3560" s="14"/>
      <c r="O3560" s="14"/>
      <c r="P3560" s="14"/>
      <c r="S3560" s="16"/>
      <c r="T3560" s="16"/>
    </row>
    <row r="3561" spans="8:20">
      <c r="H3561" s="14"/>
      <c r="K3561" s="14"/>
      <c r="M3561" s="14"/>
      <c r="N3561" s="14"/>
      <c r="O3561" s="14"/>
      <c r="P3561" s="14"/>
      <c r="S3561" s="16"/>
      <c r="T3561" s="16"/>
    </row>
    <row r="3562" spans="8:20">
      <c r="H3562" s="14"/>
      <c r="K3562" s="14"/>
      <c r="M3562" s="14"/>
      <c r="N3562" s="14"/>
      <c r="O3562" s="14"/>
      <c r="P3562" s="14"/>
      <c r="S3562" s="16"/>
      <c r="T3562" s="16"/>
    </row>
    <row r="3563" spans="8:20">
      <c r="H3563" s="14"/>
      <c r="K3563" s="14"/>
      <c r="M3563" s="14"/>
      <c r="N3563" s="14"/>
      <c r="O3563" s="14"/>
      <c r="P3563" s="14"/>
      <c r="S3563" s="16"/>
      <c r="T3563" s="16"/>
    </row>
    <row r="3564" spans="8:20">
      <c r="H3564" s="14"/>
      <c r="K3564" s="14"/>
      <c r="M3564" s="14"/>
      <c r="N3564" s="14"/>
      <c r="O3564" s="14"/>
      <c r="P3564" s="14"/>
      <c r="S3564" s="16"/>
      <c r="T3564" s="16"/>
    </row>
    <row r="3565" spans="8:20">
      <c r="H3565" s="14"/>
      <c r="K3565" s="14"/>
      <c r="M3565" s="14"/>
      <c r="N3565" s="14"/>
      <c r="O3565" s="14"/>
      <c r="P3565" s="14"/>
      <c r="S3565" s="16"/>
      <c r="T3565" s="16"/>
    </row>
    <row r="3566" spans="8:20">
      <c r="H3566" s="14"/>
      <c r="K3566" s="14"/>
      <c r="M3566" s="14"/>
      <c r="N3566" s="14"/>
      <c r="O3566" s="14"/>
      <c r="P3566" s="14"/>
      <c r="S3566" s="16"/>
      <c r="T3566" s="16"/>
    </row>
    <row r="3567" spans="8:20">
      <c r="H3567" s="14"/>
      <c r="K3567" s="14"/>
      <c r="M3567" s="14"/>
      <c r="N3567" s="14"/>
      <c r="O3567" s="14"/>
      <c r="P3567" s="14"/>
      <c r="S3567" s="16"/>
      <c r="T3567" s="16"/>
    </row>
    <row r="3568" spans="8:20">
      <c r="H3568" s="14"/>
      <c r="K3568" s="14"/>
      <c r="M3568" s="14"/>
      <c r="N3568" s="14"/>
      <c r="O3568" s="14"/>
      <c r="P3568" s="14"/>
      <c r="S3568" s="16"/>
      <c r="T3568" s="16"/>
    </row>
    <row r="3569" spans="8:20">
      <c r="H3569" s="14"/>
      <c r="K3569" s="14"/>
      <c r="M3569" s="14"/>
      <c r="N3569" s="14"/>
      <c r="O3569" s="14"/>
      <c r="P3569" s="14"/>
      <c r="S3569" s="16"/>
      <c r="T3569" s="16"/>
    </row>
    <row r="3570" spans="8:20">
      <c r="H3570" s="14"/>
      <c r="K3570" s="14"/>
      <c r="M3570" s="14"/>
      <c r="N3570" s="14"/>
      <c r="O3570" s="14"/>
      <c r="P3570" s="14"/>
      <c r="S3570" s="16"/>
      <c r="T3570" s="16"/>
    </row>
    <row r="3571" spans="8:20">
      <c r="H3571" s="14"/>
      <c r="K3571" s="14"/>
      <c r="M3571" s="14"/>
      <c r="N3571" s="14"/>
      <c r="O3571" s="14"/>
      <c r="P3571" s="14"/>
      <c r="S3571" s="16"/>
      <c r="T3571" s="16"/>
    </row>
    <row r="3572" spans="8:20">
      <c r="H3572" s="14"/>
      <c r="K3572" s="14"/>
      <c r="M3572" s="14"/>
      <c r="N3572" s="14"/>
      <c r="O3572" s="14"/>
      <c r="P3572" s="14"/>
      <c r="S3572" s="16"/>
      <c r="T3572" s="16"/>
    </row>
    <row r="3573" spans="8:20">
      <c r="H3573" s="14"/>
      <c r="K3573" s="14"/>
      <c r="M3573" s="14"/>
      <c r="N3573" s="14"/>
      <c r="O3573" s="14"/>
      <c r="P3573" s="14"/>
      <c r="S3573" s="16"/>
      <c r="T3573" s="16"/>
    </row>
    <row r="3574" spans="8:20">
      <c r="H3574" s="14"/>
      <c r="K3574" s="14"/>
      <c r="M3574" s="14"/>
      <c r="N3574" s="14"/>
      <c r="O3574" s="14"/>
      <c r="P3574" s="14"/>
      <c r="S3574" s="16"/>
      <c r="T3574" s="16"/>
    </row>
    <row r="3575" spans="8:20">
      <c r="H3575" s="14"/>
      <c r="K3575" s="14"/>
      <c r="M3575" s="14"/>
      <c r="N3575" s="14"/>
      <c r="O3575" s="14"/>
      <c r="P3575" s="14"/>
      <c r="S3575" s="16"/>
      <c r="T3575" s="16"/>
    </row>
    <row r="3576" spans="8:20">
      <c r="H3576" s="14"/>
      <c r="K3576" s="14"/>
      <c r="M3576" s="14"/>
      <c r="N3576" s="14"/>
      <c r="O3576" s="14"/>
      <c r="P3576" s="14"/>
      <c r="S3576" s="16"/>
      <c r="T3576" s="16"/>
    </row>
    <row r="3577" spans="8:20">
      <c r="H3577" s="14"/>
      <c r="K3577" s="14"/>
      <c r="M3577" s="14"/>
      <c r="N3577" s="14"/>
      <c r="O3577" s="14"/>
      <c r="P3577" s="14"/>
      <c r="S3577" s="16"/>
      <c r="T3577" s="16"/>
    </row>
    <row r="3578" spans="8:20">
      <c r="H3578" s="14"/>
      <c r="K3578" s="14"/>
      <c r="M3578" s="14"/>
      <c r="N3578" s="14"/>
      <c r="O3578" s="14"/>
      <c r="P3578" s="14"/>
      <c r="S3578" s="16"/>
      <c r="T3578" s="16"/>
    </row>
    <row r="3579" spans="8:20">
      <c r="H3579" s="14"/>
      <c r="K3579" s="14"/>
      <c r="M3579" s="14"/>
      <c r="N3579" s="14"/>
      <c r="O3579" s="14"/>
      <c r="P3579" s="14"/>
      <c r="S3579" s="16"/>
      <c r="T3579" s="16"/>
    </row>
    <row r="3580" spans="8:20">
      <c r="H3580" s="14"/>
      <c r="K3580" s="14"/>
      <c r="M3580" s="14"/>
      <c r="N3580" s="14"/>
      <c r="O3580" s="14"/>
      <c r="P3580" s="14"/>
      <c r="S3580" s="16"/>
      <c r="T3580" s="16"/>
    </row>
    <row r="3581" spans="8:20">
      <c r="H3581" s="14"/>
      <c r="K3581" s="14"/>
      <c r="M3581" s="14"/>
      <c r="N3581" s="14"/>
      <c r="O3581" s="14"/>
      <c r="P3581" s="14"/>
      <c r="S3581" s="16"/>
      <c r="T3581" s="16"/>
    </row>
    <row r="3582" spans="8:20">
      <c r="H3582" s="14"/>
      <c r="K3582" s="14"/>
      <c r="M3582" s="14"/>
      <c r="N3582" s="14"/>
      <c r="O3582" s="14"/>
      <c r="P3582" s="14"/>
      <c r="S3582" s="16"/>
      <c r="T3582" s="16"/>
    </row>
    <row r="3583" spans="8:20">
      <c r="H3583" s="14"/>
      <c r="K3583" s="14"/>
      <c r="M3583" s="14"/>
      <c r="N3583" s="14"/>
      <c r="O3583" s="14"/>
      <c r="P3583" s="14"/>
      <c r="S3583" s="16"/>
      <c r="T3583" s="16"/>
    </row>
    <row r="3584" spans="8:20">
      <c r="H3584" s="14"/>
      <c r="K3584" s="14"/>
      <c r="M3584" s="14"/>
      <c r="N3584" s="14"/>
      <c r="O3584" s="14"/>
      <c r="P3584" s="14"/>
      <c r="S3584" s="16"/>
      <c r="T3584" s="16"/>
    </row>
    <row r="3585" spans="8:20">
      <c r="H3585" s="14"/>
      <c r="K3585" s="14"/>
      <c r="M3585" s="14"/>
      <c r="N3585" s="14"/>
      <c r="O3585" s="14"/>
      <c r="P3585" s="14"/>
      <c r="S3585" s="16"/>
      <c r="T3585" s="16"/>
    </row>
    <row r="3586" spans="8:20">
      <c r="H3586" s="14"/>
      <c r="K3586" s="14"/>
      <c r="M3586" s="14"/>
      <c r="N3586" s="14"/>
      <c r="O3586" s="14"/>
      <c r="P3586" s="14"/>
      <c r="S3586" s="16"/>
      <c r="T3586" s="16"/>
    </row>
    <row r="3587" spans="8:20">
      <c r="H3587" s="14"/>
      <c r="K3587" s="14"/>
      <c r="M3587" s="14"/>
      <c r="N3587" s="14"/>
      <c r="O3587" s="14"/>
      <c r="P3587" s="14"/>
      <c r="S3587" s="16"/>
      <c r="T3587" s="16"/>
    </row>
    <row r="3588" spans="8:20">
      <c r="H3588" s="14"/>
      <c r="K3588" s="14"/>
      <c r="M3588" s="14"/>
      <c r="N3588" s="14"/>
      <c r="O3588" s="14"/>
      <c r="P3588" s="14"/>
      <c r="S3588" s="16"/>
      <c r="T3588" s="16"/>
    </row>
    <row r="3589" spans="8:20">
      <c r="H3589" s="14"/>
      <c r="K3589" s="14"/>
      <c r="M3589" s="14"/>
      <c r="N3589" s="14"/>
      <c r="O3589" s="14"/>
      <c r="P3589" s="14"/>
      <c r="S3589" s="16"/>
      <c r="T3589" s="16"/>
    </row>
    <row r="3590" spans="8:20">
      <c r="H3590" s="14"/>
      <c r="K3590" s="14"/>
      <c r="M3590" s="14"/>
      <c r="N3590" s="14"/>
      <c r="O3590" s="14"/>
      <c r="P3590" s="14"/>
      <c r="S3590" s="16"/>
      <c r="T3590" s="16"/>
    </row>
    <row r="3591" spans="8:20">
      <c r="H3591" s="14"/>
      <c r="K3591" s="14"/>
      <c r="M3591" s="14"/>
      <c r="N3591" s="14"/>
      <c r="O3591" s="14"/>
      <c r="P3591" s="14"/>
      <c r="S3591" s="16"/>
      <c r="T3591" s="16"/>
    </row>
    <row r="3592" spans="8:20">
      <c r="H3592" s="14"/>
      <c r="K3592" s="14"/>
      <c r="M3592" s="14"/>
      <c r="N3592" s="14"/>
      <c r="O3592" s="14"/>
      <c r="P3592" s="14"/>
      <c r="S3592" s="16"/>
      <c r="T3592" s="16"/>
    </row>
    <row r="3593" spans="8:20">
      <c r="H3593" s="14"/>
      <c r="K3593" s="14"/>
      <c r="M3593" s="14"/>
      <c r="N3593" s="14"/>
      <c r="O3593" s="14"/>
      <c r="P3593" s="14"/>
      <c r="S3593" s="16"/>
      <c r="T3593" s="16"/>
    </row>
    <row r="3594" spans="8:20">
      <c r="H3594" s="14"/>
      <c r="K3594" s="14"/>
      <c r="M3594" s="14"/>
      <c r="N3594" s="14"/>
      <c r="O3594" s="14"/>
      <c r="P3594" s="14"/>
      <c r="S3594" s="16"/>
      <c r="T3594" s="16"/>
    </row>
    <row r="3595" spans="8:20">
      <c r="H3595" s="14"/>
      <c r="K3595" s="14"/>
      <c r="M3595" s="14"/>
      <c r="N3595" s="14"/>
      <c r="O3595" s="14"/>
      <c r="P3595" s="14"/>
      <c r="S3595" s="16"/>
      <c r="T3595" s="16"/>
    </row>
    <row r="3596" spans="8:20">
      <c r="H3596" s="14"/>
      <c r="K3596" s="14"/>
      <c r="M3596" s="14"/>
      <c r="N3596" s="14"/>
      <c r="O3596" s="14"/>
      <c r="P3596" s="14"/>
      <c r="S3596" s="16"/>
      <c r="T3596" s="16"/>
    </row>
    <row r="3597" spans="8:20">
      <c r="H3597" s="14"/>
      <c r="K3597" s="14"/>
      <c r="M3597" s="14"/>
      <c r="N3597" s="14"/>
      <c r="O3597" s="14"/>
      <c r="P3597" s="14"/>
      <c r="S3597" s="16"/>
      <c r="T3597" s="16"/>
    </row>
    <row r="3598" spans="8:20">
      <c r="H3598" s="14"/>
      <c r="K3598" s="14"/>
      <c r="M3598" s="14"/>
      <c r="N3598" s="14"/>
      <c r="O3598" s="14"/>
      <c r="P3598" s="14"/>
      <c r="S3598" s="16"/>
      <c r="T3598" s="16"/>
    </row>
    <row r="3599" spans="8:20">
      <c r="H3599" s="14"/>
      <c r="K3599" s="14"/>
      <c r="M3599" s="14"/>
      <c r="N3599" s="14"/>
      <c r="O3599" s="14"/>
      <c r="P3599" s="14"/>
      <c r="S3599" s="16"/>
      <c r="T3599" s="16"/>
    </row>
    <row r="3600" spans="8:20">
      <c r="H3600" s="14"/>
      <c r="K3600" s="14"/>
      <c r="M3600" s="14"/>
      <c r="N3600" s="14"/>
      <c r="O3600" s="14"/>
      <c r="P3600" s="14"/>
      <c r="S3600" s="16"/>
      <c r="T3600" s="16"/>
    </row>
    <row r="3601" spans="8:20">
      <c r="H3601" s="14"/>
      <c r="K3601" s="14"/>
      <c r="M3601" s="14"/>
      <c r="N3601" s="14"/>
      <c r="O3601" s="14"/>
      <c r="P3601" s="14"/>
      <c r="S3601" s="16"/>
      <c r="T3601" s="16"/>
    </row>
    <row r="3602" spans="8:20">
      <c r="H3602" s="14"/>
      <c r="K3602" s="14"/>
      <c r="M3602" s="14"/>
      <c r="N3602" s="14"/>
      <c r="O3602" s="14"/>
      <c r="P3602" s="14"/>
      <c r="S3602" s="16"/>
      <c r="T3602" s="16"/>
    </row>
    <row r="3603" spans="8:20">
      <c r="H3603" s="14"/>
      <c r="K3603" s="14"/>
      <c r="M3603" s="14"/>
      <c r="N3603" s="14"/>
      <c r="O3603" s="14"/>
      <c r="P3603" s="14"/>
      <c r="S3603" s="16"/>
      <c r="T3603" s="16"/>
    </row>
    <row r="3604" spans="8:20">
      <c r="H3604" s="14"/>
      <c r="K3604" s="14"/>
      <c r="M3604" s="14"/>
      <c r="N3604" s="14"/>
      <c r="O3604" s="14"/>
      <c r="P3604" s="14"/>
      <c r="S3604" s="16"/>
      <c r="T3604" s="16"/>
    </row>
    <row r="3605" spans="8:20">
      <c r="H3605" s="14"/>
      <c r="K3605" s="14"/>
      <c r="M3605" s="14"/>
      <c r="N3605" s="14"/>
      <c r="O3605" s="14"/>
      <c r="P3605" s="14"/>
      <c r="S3605" s="16"/>
      <c r="T3605" s="16"/>
    </row>
    <row r="3606" spans="8:20">
      <c r="H3606" s="14"/>
      <c r="K3606" s="14"/>
      <c r="M3606" s="14"/>
      <c r="N3606" s="14"/>
      <c r="O3606" s="14"/>
      <c r="P3606" s="14"/>
      <c r="S3606" s="16"/>
      <c r="T3606" s="16"/>
    </row>
    <row r="3607" spans="8:20">
      <c r="H3607" s="14"/>
      <c r="K3607" s="14"/>
      <c r="M3607" s="14"/>
      <c r="N3607" s="14"/>
      <c r="O3607" s="14"/>
      <c r="P3607" s="14"/>
      <c r="S3607" s="16"/>
      <c r="T3607" s="16"/>
    </row>
    <row r="3608" spans="8:20">
      <c r="H3608" s="14"/>
      <c r="K3608" s="14"/>
      <c r="M3608" s="14"/>
      <c r="N3608" s="14"/>
      <c r="O3608" s="14"/>
      <c r="P3608" s="14"/>
      <c r="S3608" s="16"/>
      <c r="T3608" s="16"/>
    </row>
    <row r="3609" spans="8:20">
      <c r="H3609" s="14"/>
      <c r="K3609" s="14"/>
      <c r="M3609" s="14"/>
      <c r="N3609" s="14"/>
      <c r="O3609" s="14"/>
      <c r="P3609" s="14"/>
      <c r="S3609" s="16"/>
      <c r="T3609" s="16"/>
    </row>
    <row r="3610" spans="8:20">
      <c r="H3610" s="14"/>
      <c r="K3610" s="14"/>
      <c r="M3610" s="14"/>
      <c r="N3610" s="14"/>
      <c r="O3610" s="14"/>
      <c r="P3610" s="14"/>
      <c r="S3610" s="16"/>
      <c r="T3610" s="16"/>
    </row>
    <row r="3611" spans="8:20">
      <c r="H3611" s="14"/>
      <c r="K3611" s="14"/>
      <c r="M3611" s="14"/>
      <c r="N3611" s="14"/>
      <c r="O3611" s="14"/>
      <c r="P3611" s="14"/>
      <c r="S3611" s="16"/>
      <c r="T3611" s="16"/>
    </row>
    <row r="3612" spans="8:20">
      <c r="H3612" s="14"/>
      <c r="K3612" s="14"/>
      <c r="M3612" s="14"/>
      <c r="N3612" s="14"/>
      <c r="O3612" s="14"/>
      <c r="P3612" s="14"/>
      <c r="S3612" s="16"/>
      <c r="T3612" s="16"/>
    </row>
    <row r="3613" spans="8:20">
      <c r="H3613" s="14"/>
      <c r="K3613" s="14"/>
      <c r="M3613" s="14"/>
      <c r="N3613" s="14"/>
      <c r="O3613" s="14"/>
      <c r="P3613" s="14"/>
      <c r="S3613" s="16"/>
      <c r="T3613" s="16"/>
    </row>
    <row r="3614" spans="8:20">
      <c r="H3614" s="14"/>
      <c r="K3614" s="14"/>
      <c r="M3614" s="14"/>
      <c r="N3614" s="14"/>
      <c r="O3614" s="14"/>
      <c r="P3614" s="14"/>
      <c r="S3614" s="16"/>
      <c r="T3614" s="16"/>
    </row>
    <row r="3615" spans="8:20">
      <c r="H3615" s="14"/>
      <c r="K3615" s="14"/>
      <c r="M3615" s="14"/>
      <c r="N3615" s="14"/>
      <c r="O3615" s="14"/>
      <c r="P3615" s="14"/>
      <c r="S3615" s="16"/>
      <c r="T3615" s="16"/>
    </row>
    <row r="3616" spans="8:20">
      <c r="H3616" s="14"/>
      <c r="K3616" s="14"/>
      <c r="M3616" s="14"/>
      <c r="N3616" s="14"/>
      <c r="O3616" s="14"/>
      <c r="P3616" s="14"/>
      <c r="S3616" s="16"/>
      <c r="T3616" s="16"/>
    </row>
    <row r="3617" spans="8:20">
      <c r="H3617" s="14"/>
      <c r="K3617" s="14"/>
      <c r="M3617" s="14"/>
      <c r="N3617" s="14"/>
      <c r="O3617" s="14"/>
      <c r="P3617" s="14"/>
      <c r="S3617" s="16"/>
      <c r="T3617" s="16"/>
    </row>
    <row r="3618" spans="8:20">
      <c r="H3618" s="14"/>
      <c r="K3618" s="14"/>
      <c r="M3618" s="14"/>
      <c r="N3618" s="14"/>
      <c r="O3618" s="14"/>
      <c r="P3618" s="14"/>
      <c r="S3618" s="16"/>
      <c r="T3618" s="16"/>
    </row>
    <row r="3619" spans="8:20">
      <c r="H3619" s="14"/>
      <c r="K3619" s="14"/>
      <c r="M3619" s="14"/>
      <c r="N3619" s="14"/>
      <c r="O3619" s="14"/>
      <c r="P3619" s="14"/>
      <c r="S3619" s="16"/>
      <c r="T3619" s="16"/>
    </row>
    <row r="3620" spans="8:20">
      <c r="H3620" s="14"/>
      <c r="K3620" s="14"/>
      <c r="M3620" s="14"/>
      <c r="N3620" s="14"/>
      <c r="O3620" s="14"/>
      <c r="P3620" s="14"/>
      <c r="S3620" s="16"/>
      <c r="T3620" s="16"/>
    </row>
    <row r="3621" spans="8:20">
      <c r="H3621" s="14"/>
      <c r="K3621" s="14"/>
      <c r="M3621" s="14"/>
      <c r="N3621" s="14"/>
      <c r="O3621" s="14"/>
      <c r="P3621" s="14"/>
      <c r="S3621" s="16"/>
      <c r="T3621" s="16"/>
    </row>
    <row r="3622" spans="8:20">
      <c r="H3622" s="14"/>
      <c r="K3622" s="14"/>
      <c r="M3622" s="14"/>
      <c r="N3622" s="14"/>
      <c r="O3622" s="14"/>
      <c r="P3622" s="14"/>
      <c r="S3622" s="16"/>
      <c r="T3622" s="16"/>
    </row>
    <row r="3623" spans="8:20">
      <c r="H3623" s="14"/>
      <c r="K3623" s="14"/>
      <c r="M3623" s="14"/>
      <c r="N3623" s="14"/>
      <c r="O3623" s="14"/>
      <c r="P3623" s="14"/>
      <c r="S3623" s="16"/>
      <c r="T3623" s="16"/>
    </row>
    <row r="3624" spans="8:20">
      <c r="H3624" s="14"/>
      <c r="K3624" s="14"/>
      <c r="M3624" s="14"/>
      <c r="N3624" s="14"/>
      <c r="O3624" s="14"/>
      <c r="P3624" s="14"/>
      <c r="S3624" s="16"/>
      <c r="T3624" s="16"/>
    </row>
    <row r="3625" spans="8:20">
      <c r="H3625" s="14"/>
      <c r="K3625" s="14"/>
      <c r="M3625" s="14"/>
      <c r="N3625" s="14"/>
      <c r="O3625" s="14"/>
      <c r="P3625" s="14"/>
      <c r="S3625" s="16"/>
      <c r="T3625" s="16"/>
    </row>
    <row r="3626" spans="8:20">
      <c r="H3626" s="14"/>
      <c r="K3626" s="14"/>
      <c r="M3626" s="14"/>
      <c r="N3626" s="14"/>
      <c r="O3626" s="14"/>
      <c r="P3626" s="14"/>
      <c r="S3626" s="16"/>
      <c r="T3626" s="16"/>
    </row>
    <row r="3627" spans="8:20">
      <c r="H3627" s="14"/>
      <c r="K3627" s="14"/>
      <c r="M3627" s="14"/>
      <c r="N3627" s="14"/>
      <c r="O3627" s="14"/>
      <c r="P3627" s="14"/>
      <c r="S3627" s="16"/>
      <c r="T3627" s="16"/>
    </row>
    <row r="3628" spans="8:20">
      <c r="H3628" s="14"/>
      <c r="K3628" s="14"/>
      <c r="M3628" s="14"/>
      <c r="N3628" s="14"/>
      <c r="O3628" s="14"/>
      <c r="P3628" s="14"/>
      <c r="S3628" s="16"/>
      <c r="T3628" s="16"/>
    </row>
    <row r="3629" spans="8:20">
      <c r="H3629" s="14"/>
      <c r="K3629" s="14"/>
      <c r="M3629" s="14"/>
      <c r="N3629" s="14"/>
      <c r="O3629" s="14"/>
      <c r="P3629" s="14"/>
      <c r="S3629" s="16"/>
      <c r="T3629" s="16"/>
    </row>
    <row r="3630" spans="8:20">
      <c r="H3630" s="14"/>
      <c r="K3630" s="14"/>
      <c r="M3630" s="14"/>
      <c r="N3630" s="14"/>
      <c r="O3630" s="14"/>
      <c r="P3630" s="14"/>
      <c r="S3630" s="16"/>
      <c r="T3630" s="16"/>
    </row>
    <row r="3631" spans="8:20">
      <c r="H3631" s="14"/>
      <c r="K3631" s="14"/>
      <c r="M3631" s="14"/>
      <c r="N3631" s="14"/>
      <c r="O3631" s="14"/>
      <c r="P3631" s="14"/>
      <c r="S3631" s="16"/>
      <c r="T3631" s="16"/>
    </row>
    <row r="3632" spans="8:20">
      <c r="H3632" s="14"/>
      <c r="K3632" s="14"/>
      <c r="M3632" s="14"/>
      <c r="N3632" s="14"/>
      <c r="O3632" s="14"/>
      <c r="P3632" s="14"/>
      <c r="S3632" s="16"/>
      <c r="T3632" s="16"/>
    </row>
    <row r="3633" spans="8:20">
      <c r="H3633" s="14"/>
      <c r="K3633" s="14"/>
      <c r="M3633" s="14"/>
      <c r="N3633" s="14"/>
      <c r="O3633" s="14"/>
      <c r="P3633" s="14"/>
      <c r="S3633" s="16"/>
      <c r="T3633" s="16"/>
    </row>
    <row r="3634" spans="8:20">
      <c r="H3634" s="14"/>
      <c r="K3634" s="14"/>
      <c r="M3634" s="14"/>
      <c r="N3634" s="14"/>
      <c r="O3634" s="14"/>
      <c r="P3634" s="14"/>
      <c r="S3634" s="16"/>
      <c r="T3634" s="16"/>
    </row>
    <row r="3635" spans="8:20">
      <c r="H3635" s="14"/>
      <c r="K3635" s="14"/>
      <c r="M3635" s="14"/>
      <c r="N3635" s="14"/>
      <c r="O3635" s="14"/>
      <c r="P3635" s="14"/>
      <c r="S3635" s="16"/>
      <c r="T3635" s="16"/>
    </row>
    <row r="3636" spans="8:20">
      <c r="H3636" s="14"/>
      <c r="K3636" s="14"/>
      <c r="M3636" s="14"/>
      <c r="N3636" s="14"/>
      <c r="O3636" s="14"/>
      <c r="P3636" s="14"/>
      <c r="S3636" s="16"/>
      <c r="T3636" s="16"/>
    </row>
    <row r="3637" spans="8:20">
      <c r="H3637" s="14"/>
      <c r="K3637" s="14"/>
      <c r="M3637" s="14"/>
      <c r="N3637" s="14"/>
      <c r="O3637" s="14"/>
      <c r="P3637" s="14"/>
      <c r="S3637" s="16"/>
      <c r="T3637" s="16"/>
    </row>
    <row r="3638" spans="8:20">
      <c r="H3638" s="14"/>
      <c r="K3638" s="14"/>
      <c r="M3638" s="14"/>
      <c r="N3638" s="14"/>
      <c r="O3638" s="14"/>
      <c r="P3638" s="14"/>
      <c r="S3638" s="16"/>
      <c r="T3638" s="16"/>
    </row>
    <row r="3639" spans="8:20">
      <c r="H3639" s="14"/>
      <c r="K3639" s="14"/>
      <c r="M3639" s="14"/>
      <c r="N3639" s="14"/>
      <c r="O3639" s="14"/>
      <c r="P3639" s="14"/>
      <c r="S3639" s="16"/>
      <c r="T3639" s="16"/>
    </row>
    <row r="3640" spans="8:20">
      <c r="H3640" s="14"/>
      <c r="K3640" s="14"/>
      <c r="M3640" s="14"/>
      <c r="N3640" s="14"/>
      <c r="O3640" s="14"/>
      <c r="P3640" s="14"/>
      <c r="S3640" s="16"/>
      <c r="T3640" s="16"/>
    </row>
    <row r="3641" spans="8:20">
      <c r="H3641" s="14"/>
      <c r="K3641" s="14"/>
      <c r="M3641" s="14"/>
      <c r="N3641" s="14"/>
      <c r="O3641" s="14"/>
      <c r="P3641" s="14"/>
      <c r="S3641" s="16"/>
      <c r="T3641" s="16"/>
    </row>
    <row r="3642" spans="8:20">
      <c r="H3642" s="14"/>
      <c r="K3642" s="14"/>
      <c r="M3642" s="14"/>
      <c r="N3642" s="14"/>
      <c r="O3642" s="14"/>
      <c r="P3642" s="14"/>
      <c r="S3642" s="16"/>
      <c r="T3642" s="16"/>
    </row>
    <row r="3643" spans="8:20">
      <c r="H3643" s="14"/>
      <c r="K3643" s="14"/>
      <c r="M3643" s="14"/>
      <c r="N3643" s="14"/>
      <c r="O3643" s="14"/>
      <c r="P3643" s="14"/>
      <c r="S3643" s="16"/>
      <c r="T3643" s="16"/>
    </row>
    <row r="3644" spans="8:20">
      <c r="H3644" s="14"/>
      <c r="K3644" s="14"/>
      <c r="M3644" s="14"/>
      <c r="N3644" s="14"/>
      <c r="O3644" s="14"/>
      <c r="P3644" s="14"/>
      <c r="S3644" s="16"/>
      <c r="T3644" s="16"/>
    </row>
    <row r="3645" spans="8:20">
      <c r="H3645" s="14"/>
      <c r="K3645" s="14"/>
      <c r="M3645" s="14"/>
      <c r="N3645" s="14"/>
      <c r="O3645" s="14"/>
      <c r="P3645" s="14"/>
      <c r="S3645" s="16"/>
      <c r="T3645" s="16"/>
    </row>
    <row r="3646" spans="8:20">
      <c r="H3646" s="14"/>
      <c r="K3646" s="14"/>
      <c r="M3646" s="14"/>
      <c r="N3646" s="14"/>
      <c r="O3646" s="14"/>
      <c r="P3646" s="14"/>
      <c r="S3646" s="16"/>
      <c r="T3646" s="16"/>
    </row>
    <row r="3647" spans="8:20">
      <c r="H3647" s="14"/>
      <c r="K3647" s="14"/>
      <c r="M3647" s="14"/>
      <c r="N3647" s="14"/>
      <c r="O3647" s="14"/>
      <c r="P3647" s="14"/>
      <c r="S3647" s="16"/>
      <c r="T3647" s="16"/>
    </row>
    <row r="3648" spans="8:20">
      <c r="H3648" s="14"/>
      <c r="K3648" s="14"/>
      <c r="M3648" s="14"/>
      <c r="N3648" s="14"/>
      <c r="O3648" s="14"/>
      <c r="P3648" s="14"/>
      <c r="S3648" s="16"/>
      <c r="T3648" s="16"/>
    </row>
    <row r="3649" spans="8:20">
      <c r="H3649" s="14"/>
      <c r="K3649" s="14"/>
      <c r="M3649" s="14"/>
      <c r="N3649" s="14"/>
      <c r="O3649" s="14"/>
      <c r="P3649" s="14"/>
      <c r="S3649" s="16"/>
      <c r="T3649" s="16"/>
    </row>
    <row r="3650" spans="8:20">
      <c r="H3650" s="14"/>
      <c r="K3650" s="14"/>
      <c r="M3650" s="14"/>
      <c r="N3650" s="14"/>
      <c r="O3650" s="14"/>
      <c r="P3650" s="14"/>
      <c r="S3650" s="16"/>
      <c r="T3650" s="16"/>
    </row>
    <row r="3651" spans="8:20">
      <c r="H3651" s="14"/>
      <c r="K3651" s="14"/>
      <c r="M3651" s="14"/>
      <c r="N3651" s="14"/>
      <c r="O3651" s="14"/>
      <c r="P3651" s="14"/>
      <c r="S3651" s="16"/>
      <c r="T3651" s="16"/>
    </row>
    <row r="3652" spans="8:20">
      <c r="H3652" s="14"/>
      <c r="K3652" s="14"/>
      <c r="M3652" s="14"/>
      <c r="N3652" s="14"/>
      <c r="O3652" s="14"/>
      <c r="P3652" s="14"/>
      <c r="S3652" s="16"/>
      <c r="T3652" s="16"/>
    </row>
    <row r="3653" spans="8:20">
      <c r="H3653" s="14"/>
      <c r="K3653" s="14"/>
      <c r="M3653" s="14"/>
      <c r="N3653" s="14"/>
      <c r="O3653" s="14"/>
      <c r="P3653" s="14"/>
      <c r="S3653" s="16"/>
      <c r="T3653" s="16"/>
    </row>
    <row r="3654" spans="8:20">
      <c r="H3654" s="14"/>
      <c r="K3654" s="14"/>
      <c r="M3654" s="14"/>
      <c r="N3654" s="14"/>
      <c r="O3654" s="14"/>
      <c r="P3654" s="14"/>
      <c r="S3654" s="16"/>
      <c r="T3654" s="16"/>
    </row>
    <row r="3655" spans="8:20">
      <c r="H3655" s="14"/>
      <c r="K3655" s="14"/>
      <c r="M3655" s="14"/>
      <c r="N3655" s="14"/>
      <c r="O3655" s="14"/>
      <c r="P3655" s="14"/>
      <c r="S3655" s="16"/>
      <c r="T3655" s="16"/>
    </row>
    <row r="3656" spans="8:20">
      <c r="H3656" s="14"/>
      <c r="K3656" s="14"/>
      <c r="M3656" s="14"/>
      <c r="N3656" s="14"/>
      <c r="O3656" s="14"/>
      <c r="P3656" s="14"/>
      <c r="S3656" s="16"/>
      <c r="T3656" s="16"/>
    </row>
    <row r="3657" spans="8:20">
      <c r="H3657" s="14"/>
      <c r="K3657" s="14"/>
      <c r="M3657" s="14"/>
      <c r="N3657" s="14"/>
      <c r="O3657" s="14"/>
      <c r="P3657" s="14"/>
      <c r="S3657" s="16"/>
      <c r="T3657" s="16"/>
    </row>
    <row r="3658" spans="8:20">
      <c r="H3658" s="14"/>
      <c r="K3658" s="14"/>
      <c r="M3658" s="14"/>
      <c r="N3658" s="14"/>
      <c r="O3658" s="14"/>
      <c r="P3658" s="14"/>
      <c r="S3658" s="16"/>
      <c r="T3658" s="16"/>
    </row>
    <row r="3659" spans="8:20">
      <c r="H3659" s="14"/>
      <c r="K3659" s="14"/>
      <c r="M3659" s="14"/>
      <c r="N3659" s="14"/>
      <c r="O3659" s="14"/>
      <c r="P3659" s="14"/>
      <c r="S3659" s="16"/>
      <c r="T3659" s="16"/>
    </row>
    <row r="3660" spans="8:20">
      <c r="H3660" s="14"/>
      <c r="K3660" s="14"/>
      <c r="M3660" s="14"/>
      <c r="N3660" s="14"/>
      <c r="O3660" s="14"/>
      <c r="P3660" s="14"/>
      <c r="S3660" s="16"/>
      <c r="T3660" s="16"/>
    </row>
    <row r="3661" spans="8:20">
      <c r="H3661" s="14"/>
      <c r="K3661" s="14"/>
      <c r="M3661" s="14"/>
      <c r="N3661" s="14"/>
      <c r="O3661" s="14"/>
      <c r="P3661" s="14"/>
      <c r="S3661" s="16"/>
      <c r="T3661" s="16"/>
    </row>
    <row r="3662" spans="8:20">
      <c r="H3662" s="14"/>
      <c r="K3662" s="14"/>
      <c r="M3662" s="14"/>
      <c r="N3662" s="14"/>
      <c r="O3662" s="14"/>
      <c r="P3662" s="14"/>
      <c r="S3662" s="16"/>
      <c r="T3662" s="16"/>
    </row>
    <row r="3663" spans="8:20">
      <c r="H3663" s="14"/>
      <c r="K3663" s="14"/>
      <c r="M3663" s="14"/>
      <c r="N3663" s="14"/>
      <c r="O3663" s="14"/>
      <c r="P3663" s="14"/>
      <c r="S3663" s="16"/>
      <c r="T3663" s="16"/>
    </row>
    <row r="3664" spans="8:20">
      <c r="H3664" s="14"/>
      <c r="K3664" s="14"/>
      <c r="M3664" s="14"/>
      <c r="N3664" s="14"/>
      <c r="O3664" s="14"/>
      <c r="P3664" s="14"/>
      <c r="S3664" s="16"/>
      <c r="T3664" s="16"/>
    </row>
    <row r="3665" spans="8:20">
      <c r="H3665" s="14"/>
      <c r="K3665" s="14"/>
      <c r="M3665" s="14"/>
      <c r="N3665" s="14"/>
      <c r="O3665" s="14"/>
      <c r="P3665" s="14"/>
      <c r="S3665" s="16"/>
      <c r="T3665" s="16"/>
    </row>
    <row r="3666" spans="8:20">
      <c r="H3666" s="14"/>
      <c r="K3666" s="14"/>
      <c r="M3666" s="14"/>
      <c r="N3666" s="14"/>
      <c r="O3666" s="14"/>
      <c r="P3666" s="14"/>
      <c r="S3666" s="16"/>
      <c r="T3666" s="16"/>
    </row>
    <row r="3667" spans="8:20">
      <c r="H3667" s="14"/>
      <c r="K3667" s="14"/>
      <c r="M3667" s="14"/>
      <c r="N3667" s="14"/>
      <c r="O3667" s="14"/>
      <c r="P3667" s="14"/>
      <c r="S3667" s="16"/>
      <c r="T3667" s="16"/>
    </row>
    <row r="3668" spans="8:20">
      <c r="H3668" s="14"/>
      <c r="K3668" s="14"/>
      <c r="M3668" s="14"/>
      <c r="N3668" s="14"/>
      <c r="O3668" s="14"/>
      <c r="P3668" s="14"/>
      <c r="S3668" s="16"/>
      <c r="T3668" s="16"/>
    </row>
    <row r="3669" spans="8:20">
      <c r="H3669" s="14"/>
      <c r="K3669" s="14"/>
      <c r="M3669" s="14"/>
      <c r="N3669" s="14"/>
      <c r="O3669" s="14"/>
      <c r="P3669" s="14"/>
      <c r="S3669" s="16"/>
      <c r="T3669" s="16"/>
    </row>
    <row r="3670" spans="8:20">
      <c r="H3670" s="14"/>
      <c r="K3670" s="14"/>
      <c r="M3670" s="14"/>
      <c r="N3670" s="14"/>
      <c r="O3670" s="14"/>
      <c r="P3670" s="14"/>
      <c r="S3670" s="16"/>
      <c r="T3670" s="16"/>
    </row>
    <row r="3671" spans="8:20">
      <c r="H3671" s="14"/>
      <c r="K3671" s="14"/>
      <c r="M3671" s="14"/>
      <c r="N3671" s="14"/>
      <c r="O3671" s="14"/>
      <c r="P3671" s="14"/>
      <c r="S3671" s="16"/>
      <c r="T3671" s="16"/>
    </row>
    <row r="3672" spans="8:20">
      <c r="H3672" s="14"/>
      <c r="K3672" s="14"/>
      <c r="M3672" s="14"/>
      <c r="N3672" s="14"/>
      <c r="O3672" s="14"/>
      <c r="P3672" s="14"/>
      <c r="S3672" s="16"/>
      <c r="T3672" s="16"/>
    </row>
    <row r="3673" spans="8:20">
      <c r="H3673" s="14"/>
      <c r="K3673" s="14"/>
      <c r="M3673" s="14"/>
      <c r="N3673" s="14"/>
      <c r="O3673" s="14"/>
      <c r="P3673" s="14"/>
      <c r="S3673" s="16"/>
      <c r="T3673" s="16"/>
    </row>
    <row r="3674" spans="8:20">
      <c r="H3674" s="14"/>
      <c r="K3674" s="14"/>
      <c r="M3674" s="14"/>
      <c r="N3674" s="14"/>
      <c r="O3674" s="14"/>
      <c r="P3674" s="14"/>
      <c r="S3674" s="16"/>
      <c r="T3674" s="16"/>
    </row>
    <row r="3675" spans="8:20">
      <c r="H3675" s="14"/>
      <c r="K3675" s="14"/>
      <c r="M3675" s="14"/>
      <c r="N3675" s="14"/>
      <c r="O3675" s="14"/>
      <c r="P3675" s="14"/>
      <c r="S3675" s="16"/>
      <c r="T3675" s="16"/>
    </row>
    <row r="3676" spans="8:20">
      <c r="H3676" s="14"/>
      <c r="K3676" s="14"/>
      <c r="M3676" s="14"/>
      <c r="N3676" s="14"/>
      <c r="O3676" s="14"/>
      <c r="P3676" s="14"/>
      <c r="S3676" s="16"/>
      <c r="T3676" s="16"/>
    </row>
    <row r="3677" spans="8:20">
      <c r="H3677" s="14"/>
      <c r="K3677" s="14"/>
      <c r="M3677" s="14"/>
      <c r="N3677" s="14"/>
      <c r="O3677" s="14"/>
      <c r="P3677" s="14"/>
      <c r="S3677" s="16"/>
      <c r="T3677" s="16"/>
    </row>
    <row r="3678" spans="8:20">
      <c r="H3678" s="14"/>
      <c r="K3678" s="14"/>
      <c r="M3678" s="14"/>
      <c r="N3678" s="14"/>
      <c r="O3678" s="14"/>
      <c r="P3678" s="14"/>
      <c r="S3678" s="16"/>
      <c r="T3678" s="16"/>
    </row>
    <row r="3679" spans="8:20">
      <c r="H3679" s="14"/>
      <c r="K3679" s="14"/>
      <c r="M3679" s="14"/>
      <c r="N3679" s="14"/>
      <c r="O3679" s="14"/>
      <c r="P3679" s="14"/>
      <c r="S3679" s="16"/>
      <c r="T3679" s="16"/>
    </row>
    <row r="3680" spans="8:20">
      <c r="H3680" s="14"/>
      <c r="K3680" s="14"/>
      <c r="M3680" s="14"/>
      <c r="N3680" s="14"/>
      <c r="O3680" s="14"/>
      <c r="P3680" s="14"/>
      <c r="S3680" s="16"/>
      <c r="T3680" s="16"/>
    </row>
    <row r="3681" spans="8:20">
      <c r="H3681" s="14"/>
      <c r="K3681" s="14"/>
      <c r="M3681" s="14"/>
      <c r="N3681" s="14"/>
      <c r="O3681" s="14"/>
      <c r="P3681" s="14"/>
      <c r="S3681" s="16"/>
      <c r="T3681" s="16"/>
    </row>
    <row r="3682" spans="8:20">
      <c r="H3682" s="14"/>
      <c r="K3682" s="14"/>
      <c r="M3682" s="14"/>
      <c r="N3682" s="14"/>
      <c r="O3682" s="14"/>
      <c r="P3682" s="14"/>
      <c r="S3682" s="16"/>
      <c r="T3682" s="16"/>
    </row>
    <row r="3683" spans="8:20">
      <c r="H3683" s="14"/>
      <c r="K3683" s="14"/>
      <c r="M3683" s="14"/>
      <c r="N3683" s="14"/>
      <c r="O3683" s="14"/>
      <c r="P3683" s="14"/>
      <c r="S3683" s="16"/>
      <c r="T3683" s="16"/>
    </row>
    <row r="3684" spans="8:20">
      <c r="H3684" s="14"/>
      <c r="K3684" s="14"/>
      <c r="M3684" s="14"/>
      <c r="N3684" s="14"/>
      <c r="O3684" s="14"/>
      <c r="P3684" s="14"/>
      <c r="S3684" s="16"/>
      <c r="T3684" s="16"/>
    </row>
    <row r="3685" spans="8:20">
      <c r="H3685" s="14"/>
      <c r="K3685" s="14"/>
      <c r="M3685" s="14"/>
      <c r="N3685" s="14"/>
      <c r="O3685" s="14"/>
      <c r="P3685" s="14"/>
      <c r="S3685" s="16"/>
      <c r="T3685" s="16"/>
    </row>
    <row r="3686" spans="8:20">
      <c r="H3686" s="14"/>
      <c r="K3686" s="14"/>
      <c r="M3686" s="14"/>
      <c r="N3686" s="14"/>
      <c r="O3686" s="14"/>
      <c r="P3686" s="14"/>
      <c r="S3686" s="16"/>
      <c r="T3686" s="16"/>
    </row>
    <row r="3687" spans="8:20">
      <c r="H3687" s="14"/>
      <c r="K3687" s="14"/>
      <c r="M3687" s="14"/>
      <c r="N3687" s="14"/>
      <c r="O3687" s="14"/>
      <c r="P3687" s="14"/>
      <c r="S3687" s="16"/>
      <c r="T3687" s="16"/>
    </row>
    <row r="3688" spans="8:20">
      <c r="H3688" s="14"/>
      <c r="K3688" s="14"/>
      <c r="M3688" s="14"/>
      <c r="N3688" s="14"/>
      <c r="O3688" s="14"/>
      <c r="P3688" s="14"/>
      <c r="S3688" s="16"/>
      <c r="T3688" s="16"/>
    </row>
    <row r="3689" spans="8:20">
      <c r="H3689" s="14"/>
      <c r="K3689" s="14"/>
      <c r="M3689" s="14"/>
      <c r="N3689" s="14"/>
      <c r="O3689" s="14"/>
      <c r="P3689" s="14"/>
      <c r="S3689" s="16"/>
      <c r="T3689" s="16"/>
    </row>
    <row r="3690" spans="8:20">
      <c r="H3690" s="14"/>
      <c r="K3690" s="14"/>
      <c r="M3690" s="14"/>
      <c r="N3690" s="14"/>
      <c r="O3690" s="14"/>
      <c r="P3690" s="14"/>
      <c r="S3690" s="16"/>
      <c r="T3690" s="16"/>
    </row>
    <row r="3691" spans="8:20">
      <c r="H3691" s="14"/>
      <c r="K3691" s="14"/>
      <c r="M3691" s="14"/>
      <c r="N3691" s="14"/>
      <c r="O3691" s="14"/>
      <c r="P3691" s="14"/>
      <c r="S3691" s="16"/>
      <c r="T3691" s="16"/>
    </row>
    <row r="3692" spans="8:20">
      <c r="H3692" s="14"/>
      <c r="K3692" s="14"/>
      <c r="M3692" s="14"/>
      <c r="N3692" s="14"/>
      <c r="O3692" s="14"/>
      <c r="P3692" s="14"/>
      <c r="S3692" s="16"/>
      <c r="T3692" s="16"/>
    </row>
    <row r="3693" spans="8:20">
      <c r="H3693" s="14"/>
      <c r="K3693" s="14"/>
      <c r="M3693" s="14"/>
      <c r="N3693" s="14"/>
      <c r="O3693" s="14"/>
      <c r="P3693" s="14"/>
      <c r="S3693" s="16"/>
      <c r="T3693" s="16"/>
    </row>
    <row r="3694" spans="8:20">
      <c r="H3694" s="14"/>
      <c r="K3694" s="14"/>
      <c r="M3694" s="14"/>
      <c r="N3694" s="14"/>
      <c r="O3694" s="14"/>
      <c r="P3694" s="14"/>
      <c r="S3694" s="16"/>
      <c r="T3694" s="16"/>
    </row>
    <row r="3695" spans="8:20">
      <c r="H3695" s="14"/>
      <c r="K3695" s="14"/>
      <c r="M3695" s="14"/>
      <c r="N3695" s="14"/>
      <c r="O3695" s="14"/>
      <c r="P3695" s="14"/>
      <c r="S3695" s="16"/>
      <c r="T3695" s="16"/>
    </row>
    <row r="3696" spans="8:20">
      <c r="H3696" s="14"/>
      <c r="K3696" s="14"/>
      <c r="M3696" s="14"/>
      <c r="N3696" s="14"/>
      <c r="O3696" s="14"/>
      <c r="P3696" s="14"/>
      <c r="S3696" s="16"/>
      <c r="T3696" s="16"/>
    </row>
    <row r="3697" spans="8:20">
      <c r="H3697" s="14"/>
      <c r="K3697" s="14"/>
      <c r="M3697" s="14"/>
      <c r="N3697" s="14"/>
      <c r="O3697" s="14"/>
      <c r="P3697" s="14"/>
      <c r="S3697" s="16"/>
      <c r="T3697" s="16"/>
    </row>
    <row r="3698" spans="8:20">
      <c r="H3698" s="14"/>
      <c r="K3698" s="14"/>
      <c r="M3698" s="14"/>
      <c r="N3698" s="14"/>
      <c r="O3698" s="14"/>
      <c r="P3698" s="14"/>
      <c r="S3698" s="16"/>
      <c r="T3698" s="16"/>
    </row>
    <row r="3699" spans="8:20">
      <c r="H3699" s="14"/>
      <c r="K3699" s="14"/>
      <c r="M3699" s="14"/>
      <c r="N3699" s="14"/>
      <c r="O3699" s="14"/>
      <c r="P3699" s="14"/>
      <c r="S3699" s="16"/>
      <c r="T3699" s="16"/>
    </row>
    <row r="3700" spans="8:20">
      <c r="H3700" s="14"/>
      <c r="K3700" s="14"/>
      <c r="M3700" s="14"/>
      <c r="N3700" s="14"/>
      <c r="O3700" s="14"/>
      <c r="P3700" s="14"/>
      <c r="S3700" s="16"/>
      <c r="T3700" s="16"/>
    </row>
    <row r="3701" spans="8:20">
      <c r="H3701" s="14"/>
      <c r="K3701" s="14"/>
      <c r="M3701" s="14"/>
      <c r="N3701" s="14"/>
      <c r="O3701" s="14"/>
      <c r="P3701" s="14"/>
      <c r="S3701" s="16"/>
      <c r="T3701" s="16"/>
    </row>
    <row r="3702" spans="8:20">
      <c r="H3702" s="14"/>
      <c r="K3702" s="14"/>
      <c r="M3702" s="14"/>
      <c r="N3702" s="14"/>
      <c r="O3702" s="14"/>
      <c r="P3702" s="14"/>
      <c r="S3702" s="16"/>
      <c r="T3702" s="16"/>
    </row>
    <row r="3703" spans="8:20">
      <c r="H3703" s="14"/>
      <c r="K3703" s="14"/>
      <c r="M3703" s="14"/>
      <c r="N3703" s="14"/>
      <c r="O3703" s="14"/>
      <c r="P3703" s="14"/>
      <c r="S3703" s="16"/>
      <c r="T3703" s="16"/>
    </row>
    <row r="3704" spans="8:20">
      <c r="H3704" s="14"/>
      <c r="K3704" s="14"/>
      <c r="M3704" s="14"/>
      <c r="N3704" s="14"/>
      <c r="O3704" s="14"/>
      <c r="P3704" s="14"/>
      <c r="S3704" s="16"/>
      <c r="T3704" s="16"/>
    </row>
    <row r="3705" spans="8:20">
      <c r="H3705" s="14"/>
      <c r="K3705" s="14"/>
      <c r="M3705" s="14"/>
      <c r="N3705" s="14"/>
      <c r="O3705" s="14"/>
      <c r="P3705" s="14"/>
      <c r="S3705" s="16"/>
      <c r="T3705" s="16"/>
    </row>
    <row r="3706" spans="8:20">
      <c r="H3706" s="14"/>
      <c r="K3706" s="14"/>
      <c r="M3706" s="14"/>
      <c r="N3706" s="14"/>
      <c r="O3706" s="14"/>
      <c r="P3706" s="14"/>
      <c r="S3706" s="16"/>
      <c r="T3706" s="16"/>
    </row>
    <row r="3707" spans="8:20">
      <c r="H3707" s="14"/>
      <c r="K3707" s="14"/>
      <c r="M3707" s="14"/>
      <c r="N3707" s="14"/>
      <c r="O3707" s="14"/>
      <c r="P3707" s="14"/>
      <c r="S3707" s="16"/>
      <c r="T3707" s="16"/>
    </row>
    <row r="3708" spans="8:20">
      <c r="H3708" s="14"/>
      <c r="K3708" s="14"/>
      <c r="M3708" s="14"/>
      <c r="N3708" s="14"/>
      <c r="O3708" s="14"/>
      <c r="P3708" s="14"/>
      <c r="S3708" s="16"/>
      <c r="T3708" s="16"/>
    </row>
    <row r="3709" spans="8:20">
      <c r="H3709" s="14"/>
      <c r="K3709" s="14"/>
      <c r="M3709" s="14"/>
      <c r="N3709" s="14"/>
      <c r="O3709" s="14"/>
      <c r="P3709" s="14"/>
      <c r="S3709" s="16"/>
      <c r="T3709" s="16"/>
    </row>
    <row r="3710" spans="8:20">
      <c r="H3710" s="14"/>
      <c r="K3710" s="14"/>
      <c r="M3710" s="14"/>
      <c r="N3710" s="14"/>
      <c r="O3710" s="14"/>
      <c r="P3710" s="14"/>
      <c r="S3710" s="16"/>
      <c r="T3710" s="16"/>
    </row>
    <row r="3711" spans="8:20">
      <c r="H3711" s="14"/>
      <c r="K3711" s="14"/>
      <c r="M3711" s="14"/>
      <c r="N3711" s="14"/>
      <c r="O3711" s="14"/>
      <c r="P3711" s="14"/>
      <c r="S3711" s="16"/>
      <c r="T3711" s="16"/>
    </row>
    <row r="3712" spans="8:20">
      <c r="H3712" s="14"/>
      <c r="K3712" s="14"/>
      <c r="M3712" s="14"/>
      <c r="N3712" s="14"/>
      <c r="O3712" s="14"/>
      <c r="P3712" s="14"/>
      <c r="S3712" s="16"/>
      <c r="T3712" s="16"/>
    </row>
    <row r="3713" spans="8:20">
      <c r="H3713" s="14"/>
      <c r="K3713" s="14"/>
      <c r="M3713" s="14"/>
      <c r="N3713" s="14"/>
      <c r="O3713" s="14"/>
      <c r="P3713" s="14"/>
      <c r="S3713" s="16"/>
      <c r="T3713" s="16"/>
    </row>
    <row r="3714" spans="8:20">
      <c r="H3714" s="14"/>
      <c r="K3714" s="14"/>
      <c r="M3714" s="14"/>
      <c r="N3714" s="14"/>
      <c r="O3714" s="14"/>
      <c r="P3714" s="14"/>
      <c r="S3714" s="16"/>
      <c r="T3714" s="16"/>
    </row>
    <row r="3715" spans="8:20">
      <c r="H3715" s="14"/>
      <c r="K3715" s="14"/>
      <c r="M3715" s="14"/>
      <c r="N3715" s="14"/>
      <c r="O3715" s="14"/>
      <c r="P3715" s="14"/>
      <c r="S3715" s="16"/>
      <c r="T3715" s="16"/>
    </row>
    <row r="3716" spans="8:20">
      <c r="H3716" s="14"/>
      <c r="K3716" s="14"/>
      <c r="M3716" s="14"/>
      <c r="N3716" s="14"/>
      <c r="O3716" s="14"/>
      <c r="P3716" s="14"/>
      <c r="S3716" s="16"/>
      <c r="T3716" s="16"/>
    </row>
    <row r="3717" spans="8:20">
      <c r="H3717" s="14"/>
      <c r="K3717" s="14"/>
      <c r="M3717" s="14"/>
      <c r="N3717" s="14"/>
      <c r="O3717" s="14"/>
      <c r="P3717" s="14"/>
      <c r="S3717" s="16"/>
      <c r="T3717" s="16"/>
    </row>
    <row r="3718" spans="8:20">
      <c r="H3718" s="14"/>
      <c r="K3718" s="14"/>
      <c r="M3718" s="14"/>
      <c r="N3718" s="14"/>
      <c r="O3718" s="14"/>
      <c r="P3718" s="14"/>
      <c r="S3718" s="16"/>
      <c r="T3718" s="16"/>
    </row>
    <row r="3719" spans="8:20">
      <c r="H3719" s="14"/>
      <c r="K3719" s="14"/>
      <c r="M3719" s="14"/>
      <c r="N3719" s="14"/>
      <c r="O3719" s="14"/>
      <c r="P3719" s="14"/>
      <c r="S3719" s="16"/>
      <c r="T3719" s="16"/>
    </row>
    <row r="3720" spans="8:20">
      <c r="H3720" s="14"/>
      <c r="K3720" s="14"/>
      <c r="M3720" s="14"/>
      <c r="N3720" s="14"/>
      <c r="O3720" s="14"/>
      <c r="P3720" s="14"/>
      <c r="S3720" s="16"/>
      <c r="T3720" s="16"/>
    </row>
    <row r="3721" spans="8:20">
      <c r="H3721" s="14"/>
      <c r="K3721" s="14"/>
      <c r="M3721" s="14"/>
      <c r="N3721" s="14"/>
      <c r="O3721" s="14"/>
      <c r="P3721" s="14"/>
      <c r="S3721" s="16"/>
      <c r="T3721" s="16"/>
    </row>
    <row r="3722" spans="8:20">
      <c r="H3722" s="14"/>
      <c r="K3722" s="14"/>
      <c r="M3722" s="14"/>
      <c r="N3722" s="14"/>
      <c r="O3722" s="14"/>
      <c r="P3722" s="14"/>
      <c r="S3722" s="16"/>
      <c r="T3722" s="16"/>
    </row>
    <row r="3723" spans="8:20">
      <c r="H3723" s="14"/>
      <c r="K3723" s="14"/>
      <c r="M3723" s="14"/>
      <c r="N3723" s="14"/>
      <c r="O3723" s="14"/>
      <c r="P3723" s="14"/>
      <c r="S3723" s="16"/>
      <c r="T3723" s="16"/>
    </row>
    <row r="3724" spans="8:20">
      <c r="H3724" s="14"/>
      <c r="K3724" s="14"/>
      <c r="M3724" s="14"/>
      <c r="N3724" s="14"/>
      <c r="O3724" s="14"/>
      <c r="P3724" s="14"/>
      <c r="S3724" s="16"/>
      <c r="T3724" s="16"/>
    </row>
    <row r="3725" spans="8:20">
      <c r="H3725" s="14"/>
      <c r="K3725" s="14"/>
      <c r="M3725" s="14"/>
      <c r="N3725" s="14"/>
      <c r="O3725" s="14"/>
      <c r="P3725" s="14"/>
      <c r="S3725" s="16"/>
      <c r="T3725" s="16"/>
    </row>
    <row r="3726" spans="8:20">
      <c r="H3726" s="14"/>
      <c r="K3726" s="14"/>
      <c r="M3726" s="14"/>
      <c r="N3726" s="14"/>
      <c r="O3726" s="14"/>
      <c r="P3726" s="14"/>
      <c r="S3726" s="16"/>
      <c r="T3726" s="16"/>
    </row>
    <row r="3727" spans="8:20">
      <c r="H3727" s="14"/>
      <c r="K3727" s="14"/>
      <c r="M3727" s="14"/>
      <c r="N3727" s="14"/>
      <c r="O3727" s="14"/>
      <c r="P3727" s="14"/>
      <c r="S3727" s="16"/>
      <c r="T3727" s="16"/>
    </row>
    <row r="3728" spans="8:20">
      <c r="H3728" s="14"/>
      <c r="K3728" s="14"/>
      <c r="M3728" s="14"/>
      <c r="N3728" s="14"/>
      <c r="O3728" s="14"/>
      <c r="P3728" s="14"/>
      <c r="S3728" s="16"/>
      <c r="T3728" s="16"/>
    </row>
    <row r="3729" spans="8:20">
      <c r="H3729" s="14"/>
      <c r="K3729" s="14"/>
      <c r="M3729" s="14"/>
      <c r="N3729" s="14"/>
      <c r="O3729" s="14"/>
      <c r="P3729" s="14"/>
      <c r="S3729" s="16"/>
      <c r="T3729" s="16"/>
    </row>
    <row r="3730" spans="8:20">
      <c r="H3730" s="14"/>
      <c r="K3730" s="14"/>
      <c r="M3730" s="14"/>
      <c r="N3730" s="14"/>
      <c r="O3730" s="14"/>
      <c r="P3730" s="14"/>
      <c r="S3730" s="16"/>
      <c r="T3730" s="16"/>
    </row>
    <row r="3731" spans="8:20">
      <c r="H3731" s="14"/>
      <c r="K3731" s="14"/>
      <c r="M3731" s="14"/>
      <c r="N3731" s="14"/>
      <c r="O3731" s="14"/>
      <c r="P3731" s="14"/>
      <c r="S3731" s="16"/>
      <c r="T3731" s="16"/>
    </row>
    <row r="3732" spans="8:20">
      <c r="H3732" s="14"/>
      <c r="K3732" s="14"/>
      <c r="M3732" s="14"/>
      <c r="N3732" s="14"/>
      <c r="O3732" s="14"/>
      <c r="P3732" s="14"/>
      <c r="S3732" s="16"/>
      <c r="T3732" s="16"/>
    </row>
    <row r="3733" spans="8:20">
      <c r="H3733" s="14"/>
      <c r="K3733" s="14"/>
      <c r="M3733" s="14"/>
      <c r="N3733" s="14"/>
      <c r="O3733" s="14"/>
      <c r="P3733" s="14"/>
      <c r="S3733" s="16"/>
      <c r="T3733" s="16"/>
    </row>
    <row r="3734" spans="8:20">
      <c r="H3734" s="14"/>
      <c r="K3734" s="14"/>
      <c r="M3734" s="14"/>
      <c r="N3734" s="14"/>
      <c r="O3734" s="14"/>
      <c r="P3734" s="14"/>
      <c r="S3734" s="16"/>
      <c r="T3734" s="16"/>
    </row>
    <row r="3735" spans="8:20">
      <c r="H3735" s="14"/>
      <c r="K3735" s="14"/>
      <c r="M3735" s="14"/>
      <c r="N3735" s="14"/>
      <c r="O3735" s="14"/>
      <c r="P3735" s="14"/>
      <c r="S3735" s="16"/>
      <c r="T3735" s="16"/>
    </row>
    <row r="3736" spans="8:20">
      <c r="H3736" s="14"/>
      <c r="K3736" s="14"/>
      <c r="M3736" s="14"/>
      <c r="N3736" s="14"/>
      <c r="O3736" s="14"/>
      <c r="P3736" s="14"/>
      <c r="S3736" s="16"/>
      <c r="T3736" s="16"/>
    </row>
    <row r="3737" spans="8:20">
      <c r="H3737" s="14"/>
      <c r="K3737" s="14"/>
      <c r="M3737" s="14"/>
      <c r="N3737" s="14"/>
      <c r="O3737" s="14"/>
      <c r="P3737" s="14"/>
      <c r="S3737" s="16"/>
      <c r="T3737" s="16"/>
    </row>
    <row r="3738" spans="8:20">
      <c r="H3738" s="14"/>
      <c r="K3738" s="14"/>
      <c r="M3738" s="14"/>
      <c r="N3738" s="14"/>
      <c r="O3738" s="14"/>
      <c r="P3738" s="14"/>
      <c r="S3738" s="16"/>
      <c r="T3738" s="16"/>
    </row>
    <row r="3739" spans="8:20">
      <c r="H3739" s="14"/>
      <c r="K3739" s="14"/>
      <c r="M3739" s="14"/>
      <c r="N3739" s="14"/>
      <c r="O3739" s="14"/>
      <c r="P3739" s="14"/>
      <c r="S3739" s="16"/>
      <c r="T3739" s="16"/>
    </row>
    <row r="3740" spans="8:20">
      <c r="H3740" s="14"/>
      <c r="K3740" s="14"/>
      <c r="M3740" s="14"/>
      <c r="N3740" s="14"/>
      <c r="O3740" s="14"/>
      <c r="P3740" s="14"/>
      <c r="S3740" s="16"/>
      <c r="T3740" s="16"/>
    </row>
    <row r="3741" spans="8:20">
      <c r="H3741" s="14"/>
      <c r="K3741" s="14"/>
      <c r="M3741" s="14"/>
      <c r="N3741" s="14"/>
      <c r="O3741" s="14"/>
      <c r="P3741" s="14"/>
      <c r="S3741" s="16"/>
      <c r="T3741" s="16"/>
    </row>
    <row r="3742" spans="8:20">
      <c r="H3742" s="14"/>
      <c r="K3742" s="14"/>
      <c r="M3742" s="14"/>
      <c r="N3742" s="14"/>
      <c r="O3742" s="14"/>
      <c r="P3742" s="14"/>
      <c r="S3742" s="16"/>
      <c r="T3742" s="16"/>
    </row>
    <row r="3743" spans="8:20">
      <c r="H3743" s="14"/>
      <c r="K3743" s="14"/>
      <c r="M3743" s="14"/>
      <c r="N3743" s="14"/>
      <c r="O3743" s="14"/>
      <c r="P3743" s="14"/>
      <c r="S3743" s="16"/>
      <c r="T3743" s="16"/>
    </row>
    <row r="3744" spans="8:20">
      <c r="H3744" s="14"/>
      <c r="K3744" s="14"/>
      <c r="M3744" s="14"/>
      <c r="N3744" s="14"/>
      <c r="O3744" s="14"/>
      <c r="P3744" s="14"/>
      <c r="S3744" s="16"/>
      <c r="T3744" s="16"/>
    </row>
    <row r="3745" spans="8:20">
      <c r="H3745" s="14"/>
      <c r="K3745" s="14"/>
      <c r="M3745" s="14"/>
      <c r="N3745" s="14"/>
      <c r="O3745" s="14"/>
      <c r="P3745" s="14"/>
      <c r="S3745" s="16"/>
      <c r="T3745" s="16"/>
    </row>
    <row r="3746" spans="8:20">
      <c r="H3746" s="14"/>
      <c r="K3746" s="14"/>
      <c r="M3746" s="14"/>
      <c r="N3746" s="14"/>
      <c r="O3746" s="14"/>
      <c r="P3746" s="14"/>
      <c r="S3746" s="16"/>
      <c r="T3746" s="16"/>
    </row>
    <row r="3747" spans="8:20">
      <c r="H3747" s="14"/>
      <c r="K3747" s="14"/>
      <c r="M3747" s="14"/>
      <c r="N3747" s="14"/>
      <c r="O3747" s="14"/>
      <c r="P3747" s="14"/>
      <c r="S3747" s="16"/>
      <c r="T3747" s="16"/>
    </row>
    <row r="3748" spans="8:20">
      <c r="H3748" s="14"/>
      <c r="K3748" s="14"/>
      <c r="M3748" s="14"/>
      <c r="N3748" s="14"/>
      <c r="O3748" s="14"/>
      <c r="P3748" s="14"/>
      <c r="S3748" s="16"/>
      <c r="T3748" s="16"/>
    </row>
    <row r="3749" spans="8:20">
      <c r="H3749" s="14"/>
      <c r="K3749" s="14"/>
      <c r="M3749" s="14"/>
      <c r="N3749" s="14"/>
      <c r="O3749" s="14"/>
      <c r="P3749" s="14"/>
      <c r="S3749" s="16"/>
      <c r="T3749" s="16"/>
    </row>
    <row r="3750" spans="8:20">
      <c r="H3750" s="14"/>
      <c r="K3750" s="14"/>
      <c r="M3750" s="14"/>
      <c r="N3750" s="14"/>
      <c r="O3750" s="14"/>
      <c r="P3750" s="14"/>
      <c r="S3750" s="16"/>
      <c r="T3750" s="16"/>
    </row>
    <row r="3751" spans="8:20">
      <c r="H3751" s="14"/>
      <c r="K3751" s="14"/>
      <c r="M3751" s="14"/>
      <c r="N3751" s="14"/>
      <c r="O3751" s="14"/>
      <c r="P3751" s="14"/>
      <c r="S3751" s="16"/>
      <c r="T3751" s="16"/>
    </row>
    <row r="3752" spans="8:20">
      <c r="H3752" s="14"/>
      <c r="K3752" s="14"/>
      <c r="M3752" s="14"/>
      <c r="N3752" s="14"/>
      <c r="O3752" s="14"/>
      <c r="P3752" s="14"/>
      <c r="S3752" s="16"/>
      <c r="T3752" s="16"/>
    </row>
    <row r="3753" spans="8:20">
      <c r="H3753" s="14"/>
      <c r="K3753" s="14"/>
      <c r="M3753" s="14"/>
      <c r="N3753" s="14"/>
      <c r="O3753" s="14"/>
      <c r="P3753" s="14"/>
      <c r="S3753" s="16"/>
      <c r="T3753" s="16"/>
    </row>
    <row r="3754" spans="8:20">
      <c r="H3754" s="14"/>
      <c r="K3754" s="14"/>
      <c r="M3754" s="14"/>
      <c r="N3754" s="14"/>
      <c r="O3754" s="14"/>
      <c r="P3754" s="14"/>
      <c r="S3754" s="16"/>
      <c r="T3754" s="16"/>
    </row>
    <row r="3755" spans="8:20">
      <c r="H3755" s="14"/>
      <c r="K3755" s="14"/>
      <c r="M3755" s="14"/>
      <c r="N3755" s="14"/>
      <c r="O3755" s="14"/>
      <c r="P3755" s="14"/>
      <c r="S3755" s="16"/>
      <c r="T3755" s="16"/>
    </row>
    <row r="3756" spans="8:20">
      <c r="H3756" s="14"/>
      <c r="K3756" s="14"/>
      <c r="M3756" s="14"/>
      <c r="N3756" s="14"/>
      <c r="O3756" s="14"/>
      <c r="P3756" s="14"/>
      <c r="S3756" s="16"/>
      <c r="T3756" s="16"/>
    </row>
    <row r="3757" spans="8:20">
      <c r="H3757" s="14"/>
      <c r="K3757" s="14"/>
      <c r="M3757" s="14"/>
      <c r="N3757" s="14"/>
      <c r="O3757" s="14"/>
      <c r="P3757" s="14"/>
      <c r="S3757" s="16"/>
      <c r="T3757" s="16"/>
    </row>
    <row r="3758" spans="8:20">
      <c r="H3758" s="14"/>
      <c r="K3758" s="14"/>
      <c r="M3758" s="14"/>
      <c r="N3758" s="14"/>
      <c r="O3758" s="14"/>
      <c r="P3758" s="14"/>
      <c r="S3758" s="16"/>
      <c r="T3758" s="16"/>
    </row>
    <row r="3759" spans="8:20">
      <c r="H3759" s="14"/>
      <c r="K3759" s="14"/>
      <c r="M3759" s="14"/>
      <c r="N3759" s="14"/>
      <c r="O3759" s="14"/>
      <c r="P3759" s="14"/>
      <c r="S3759" s="16"/>
      <c r="T3759" s="16"/>
    </row>
    <row r="3760" spans="8:20">
      <c r="H3760" s="14"/>
      <c r="K3760" s="14"/>
      <c r="M3760" s="14"/>
      <c r="N3760" s="14"/>
      <c r="O3760" s="14"/>
      <c r="P3760" s="14"/>
      <c r="S3760" s="16"/>
      <c r="T3760" s="16"/>
    </row>
    <row r="3761" spans="8:20">
      <c r="H3761" s="14"/>
      <c r="K3761" s="14"/>
      <c r="M3761" s="14"/>
      <c r="N3761" s="14"/>
      <c r="O3761" s="14"/>
      <c r="P3761" s="14"/>
      <c r="S3761" s="16"/>
      <c r="T3761" s="16"/>
    </row>
    <row r="3762" spans="8:20">
      <c r="H3762" s="14"/>
      <c r="K3762" s="14"/>
      <c r="M3762" s="14"/>
      <c r="N3762" s="14"/>
      <c r="O3762" s="14"/>
      <c r="P3762" s="14"/>
      <c r="S3762" s="16"/>
      <c r="T3762" s="16"/>
    </row>
    <row r="3763" spans="8:20">
      <c r="H3763" s="14"/>
      <c r="K3763" s="14"/>
      <c r="M3763" s="14"/>
      <c r="N3763" s="14"/>
      <c r="O3763" s="14"/>
      <c r="P3763" s="14"/>
      <c r="S3763" s="16"/>
      <c r="T3763" s="16"/>
    </row>
    <row r="3764" spans="8:20">
      <c r="H3764" s="14"/>
      <c r="K3764" s="14"/>
      <c r="M3764" s="14"/>
      <c r="N3764" s="14"/>
      <c r="O3764" s="14"/>
      <c r="P3764" s="14"/>
      <c r="S3764" s="16"/>
      <c r="T3764" s="16"/>
    </row>
    <row r="3765" spans="8:20">
      <c r="H3765" s="14"/>
      <c r="K3765" s="14"/>
      <c r="M3765" s="14"/>
      <c r="N3765" s="14"/>
      <c r="O3765" s="14"/>
      <c r="P3765" s="14"/>
      <c r="S3765" s="16"/>
      <c r="T3765" s="16"/>
    </row>
    <row r="3766" spans="8:20">
      <c r="H3766" s="14"/>
      <c r="K3766" s="14"/>
      <c r="M3766" s="14"/>
      <c r="N3766" s="14"/>
      <c r="O3766" s="14"/>
      <c r="P3766" s="14"/>
      <c r="S3766" s="16"/>
      <c r="T3766" s="16"/>
    </row>
    <row r="3767" spans="8:20">
      <c r="H3767" s="14"/>
      <c r="K3767" s="14"/>
      <c r="M3767" s="14"/>
      <c r="N3767" s="14"/>
      <c r="O3767" s="14"/>
      <c r="P3767" s="14"/>
      <c r="S3767" s="16"/>
      <c r="T3767" s="16"/>
    </row>
    <row r="3768" spans="8:20">
      <c r="H3768" s="14"/>
      <c r="K3768" s="14"/>
      <c r="M3768" s="14"/>
      <c r="N3768" s="14"/>
      <c r="O3768" s="14"/>
      <c r="P3768" s="14"/>
      <c r="S3768" s="16"/>
      <c r="T3768" s="16"/>
    </row>
    <row r="3769" spans="8:20">
      <c r="H3769" s="14"/>
      <c r="K3769" s="14"/>
      <c r="M3769" s="14"/>
      <c r="N3769" s="14"/>
      <c r="O3769" s="14"/>
      <c r="P3769" s="14"/>
      <c r="S3769" s="16"/>
      <c r="T3769" s="16"/>
    </row>
    <row r="3770" spans="8:20">
      <c r="H3770" s="14"/>
      <c r="K3770" s="14"/>
      <c r="M3770" s="14"/>
      <c r="N3770" s="14"/>
      <c r="O3770" s="14"/>
      <c r="P3770" s="14"/>
      <c r="S3770" s="16"/>
      <c r="T3770" s="16"/>
    </row>
    <row r="3771" spans="8:20">
      <c r="H3771" s="14"/>
      <c r="K3771" s="14"/>
      <c r="M3771" s="14"/>
      <c r="N3771" s="14"/>
      <c r="O3771" s="14"/>
      <c r="P3771" s="14"/>
      <c r="S3771" s="16"/>
      <c r="T3771" s="16"/>
    </row>
    <row r="3772" spans="8:20">
      <c r="H3772" s="14"/>
      <c r="K3772" s="14"/>
      <c r="M3772" s="14"/>
      <c r="N3772" s="14"/>
      <c r="O3772" s="14"/>
      <c r="P3772" s="14"/>
      <c r="S3772" s="16"/>
      <c r="T3772" s="16"/>
    </row>
    <row r="3773" spans="8:20">
      <c r="H3773" s="14"/>
      <c r="K3773" s="14"/>
      <c r="M3773" s="14"/>
      <c r="N3773" s="14"/>
      <c r="O3773" s="14"/>
      <c r="P3773" s="14"/>
      <c r="S3773" s="16"/>
      <c r="T3773" s="16"/>
    </row>
    <row r="3774" spans="8:20">
      <c r="H3774" s="14"/>
      <c r="K3774" s="14"/>
      <c r="M3774" s="14"/>
      <c r="N3774" s="14"/>
      <c r="O3774" s="14"/>
      <c r="P3774" s="14"/>
      <c r="S3774" s="16"/>
      <c r="T3774" s="16"/>
    </row>
    <row r="3775" spans="8:20">
      <c r="H3775" s="14"/>
      <c r="K3775" s="14"/>
      <c r="M3775" s="14"/>
      <c r="N3775" s="14"/>
      <c r="O3775" s="14"/>
      <c r="P3775" s="14"/>
      <c r="S3775" s="16"/>
      <c r="T3775" s="16"/>
    </row>
    <row r="3776" spans="8:20">
      <c r="H3776" s="14"/>
      <c r="K3776" s="14"/>
      <c r="M3776" s="14"/>
      <c r="N3776" s="14"/>
      <c r="O3776" s="14"/>
      <c r="P3776" s="14"/>
      <c r="S3776" s="16"/>
      <c r="T3776" s="16"/>
    </row>
    <row r="3777" spans="8:20">
      <c r="H3777" s="14"/>
      <c r="K3777" s="14"/>
      <c r="M3777" s="14"/>
      <c r="N3777" s="14"/>
      <c r="O3777" s="14"/>
      <c r="P3777" s="14"/>
      <c r="S3777" s="16"/>
      <c r="T3777" s="16"/>
    </row>
    <row r="3778" spans="8:20">
      <c r="H3778" s="14"/>
      <c r="K3778" s="14"/>
      <c r="M3778" s="14"/>
      <c r="N3778" s="14"/>
      <c r="O3778" s="14"/>
      <c r="P3778" s="14"/>
      <c r="S3778" s="16"/>
      <c r="T3778" s="16"/>
    </row>
    <row r="3779" spans="8:20">
      <c r="H3779" s="14"/>
      <c r="K3779" s="14"/>
      <c r="M3779" s="14"/>
      <c r="N3779" s="14"/>
      <c r="O3779" s="14"/>
      <c r="P3779" s="14"/>
      <c r="S3779" s="16"/>
      <c r="T3779" s="16"/>
    </row>
    <row r="3780" spans="8:20">
      <c r="H3780" s="14"/>
      <c r="K3780" s="14"/>
      <c r="M3780" s="14"/>
      <c r="N3780" s="14"/>
      <c r="O3780" s="14"/>
      <c r="P3780" s="14"/>
      <c r="S3780" s="16"/>
      <c r="T3780" s="16"/>
    </row>
    <row r="3781" spans="8:20">
      <c r="H3781" s="14"/>
      <c r="K3781" s="14"/>
      <c r="M3781" s="14"/>
      <c r="N3781" s="14"/>
      <c r="O3781" s="14"/>
      <c r="P3781" s="14"/>
      <c r="S3781" s="16"/>
      <c r="T3781" s="16"/>
    </row>
    <row r="3782" spans="8:20">
      <c r="H3782" s="14"/>
      <c r="K3782" s="14"/>
      <c r="M3782" s="14"/>
      <c r="N3782" s="14"/>
      <c r="O3782" s="14"/>
      <c r="P3782" s="14"/>
      <c r="S3782" s="16"/>
      <c r="T3782" s="16"/>
    </row>
    <row r="3783" spans="8:20">
      <c r="H3783" s="14"/>
      <c r="K3783" s="14"/>
      <c r="M3783" s="14"/>
      <c r="N3783" s="14"/>
      <c r="O3783" s="14"/>
      <c r="P3783" s="14"/>
      <c r="S3783" s="16"/>
      <c r="T3783" s="16"/>
    </row>
    <row r="3784" spans="8:20">
      <c r="H3784" s="14"/>
      <c r="K3784" s="14"/>
      <c r="M3784" s="14"/>
      <c r="N3784" s="14"/>
      <c r="O3784" s="14"/>
      <c r="P3784" s="14"/>
      <c r="S3784" s="16"/>
      <c r="T3784" s="16"/>
    </row>
    <row r="3785" spans="8:20">
      <c r="H3785" s="14"/>
      <c r="K3785" s="14"/>
      <c r="M3785" s="14"/>
      <c r="N3785" s="14"/>
      <c r="O3785" s="14"/>
      <c r="P3785" s="14"/>
      <c r="S3785" s="16"/>
      <c r="T3785" s="16"/>
    </row>
    <row r="3786" spans="8:20">
      <c r="H3786" s="14"/>
      <c r="K3786" s="14"/>
      <c r="M3786" s="14"/>
      <c r="N3786" s="14"/>
      <c r="O3786" s="14"/>
      <c r="P3786" s="14"/>
      <c r="S3786" s="16"/>
      <c r="T3786" s="16"/>
    </row>
    <row r="3787" spans="8:20">
      <c r="H3787" s="14"/>
      <c r="K3787" s="14"/>
      <c r="M3787" s="14"/>
      <c r="N3787" s="14"/>
      <c r="O3787" s="14"/>
      <c r="P3787" s="14"/>
      <c r="S3787" s="16"/>
      <c r="T3787" s="16"/>
    </row>
    <row r="3788" spans="8:20">
      <c r="H3788" s="14"/>
      <c r="K3788" s="14"/>
      <c r="M3788" s="14"/>
      <c r="N3788" s="14"/>
      <c r="O3788" s="14"/>
      <c r="P3788" s="14"/>
      <c r="S3788" s="16"/>
      <c r="T3788" s="16"/>
    </row>
    <row r="3789" spans="8:20">
      <c r="H3789" s="14"/>
      <c r="K3789" s="14"/>
      <c r="M3789" s="14"/>
      <c r="N3789" s="14"/>
      <c r="O3789" s="14"/>
      <c r="P3789" s="14"/>
      <c r="S3789" s="16"/>
      <c r="T3789" s="16"/>
    </row>
    <row r="3790" spans="8:20">
      <c r="H3790" s="14"/>
      <c r="K3790" s="14"/>
      <c r="M3790" s="14"/>
      <c r="N3790" s="14"/>
      <c r="O3790" s="14"/>
      <c r="P3790" s="14"/>
      <c r="S3790" s="16"/>
      <c r="T3790" s="16"/>
    </row>
    <row r="3791" spans="8:20">
      <c r="H3791" s="14"/>
      <c r="K3791" s="14"/>
      <c r="M3791" s="14"/>
      <c r="N3791" s="14"/>
      <c r="O3791" s="14"/>
      <c r="P3791" s="14"/>
      <c r="S3791" s="16"/>
      <c r="T3791" s="16"/>
    </row>
    <row r="3792" spans="8:20">
      <c r="H3792" s="14"/>
      <c r="K3792" s="14"/>
      <c r="M3792" s="14"/>
      <c r="N3792" s="14"/>
      <c r="O3792" s="14"/>
      <c r="P3792" s="14"/>
      <c r="S3792" s="16"/>
      <c r="T3792" s="16"/>
    </row>
    <row r="3793" spans="8:20">
      <c r="H3793" s="14"/>
      <c r="K3793" s="14"/>
      <c r="M3793" s="14"/>
      <c r="N3793" s="14"/>
      <c r="O3793" s="14"/>
      <c r="P3793" s="14"/>
      <c r="S3793" s="16"/>
      <c r="T3793" s="16"/>
    </row>
    <row r="3794" spans="8:20">
      <c r="H3794" s="14"/>
      <c r="K3794" s="14"/>
      <c r="M3794" s="14"/>
      <c r="N3794" s="14"/>
      <c r="O3794" s="14"/>
      <c r="P3794" s="14"/>
      <c r="S3794" s="16"/>
      <c r="T3794" s="16"/>
    </row>
    <row r="3795" spans="8:20">
      <c r="H3795" s="14"/>
      <c r="K3795" s="14"/>
      <c r="M3795" s="14"/>
      <c r="N3795" s="14"/>
      <c r="O3795" s="14"/>
      <c r="P3795" s="14"/>
      <c r="S3795" s="16"/>
      <c r="T3795" s="16"/>
    </row>
    <row r="3796" spans="8:20">
      <c r="H3796" s="14"/>
      <c r="K3796" s="14"/>
      <c r="M3796" s="14"/>
      <c r="N3796" s="14"/>
      <c r="O3796" s="14"/>
      <c r="P3796" s="14"/>
      <c r="S3796" s="16"/>
      <c r="T3796" s="16"/>
    </row>
    <row r="3797" spans="8:20">
      <c r="H3797" s="14"/>
      <c r="K3797" s="14"/>
      <c r="M3797" s="14"/>
      <c r="N3797" s="14"/>
      <c r="O3797" s="14"/>
      <c r="P3797" s="14"/>
      <c r="S3797" s="16"/>
      <c r="T3797" s="16"/>
    </row>
    <row r="3798" spans="8:20">
      <c r="H3798" s="14"/>
      <c r="K3798" s="14"/>
      <c r="M3798" s="14"/>
      <c r="N3798" s="14"/>
      <c r="O3798" s="14"/>
      <c r="P3798" s="14"/>
      <c r="S3798" s="16"/>
      <c r="T3798" s="16"/>
    </row>
    <row r="3799" spans="8:20">
      <c r="H3799" s="14"/>
      <c r="K3799" s="14"/>
      <c r="M3799" s="14"/>
      <c r="N3799" s="14"/>
      <c r="O3799" s="14"/>
      <c r="P3799" s="14"/>
      <c r="S3799" s="16"/>
      <c r="T3799" s="16"/>
    </row>
    <row r="3800" spans="8:20">
      <c r="H3800" s="14"/>
      <c r="K3800" s="14"/>
      <c r="M3800" s="14"/>
      <c r="N3800" s="14"/>
      <c r="O3800" s="14"/>
      <c r="P3800" s="14"/>
      <c r="S3800" s="16"/>
      <c r="T3800" s="16"/>
    </row>
    <row r="3801" spans="8:20">
      <c r="H3801" s="14"/>
      <c r="K3801" s="14"/>
      <c r="M3801" s="14"/>
      <c r="N3801" s="14"/>
      <c r="O3801" s="14"/>
      <c r="P3801" s="14"/>
      <c r="S3801" s="16"/>
      <c r="T3801" s="16"/>
    </row>
    <row r="3802" spans="8:20">
      <c r="H3802" s="14"/>
      <c r="K3802" s="14"/>
      <c r="M3802" s="14"/>
      <c r="N3802" s="14"/>
      <c r="O3802" s="14"/>
      <c r="P3802" s="14"/>
      <c r="S3802" s="16"/>
      <c r="T3802" s="16"/>
    </row>
    <row r="3803" spans="8:20">
      <c r="H3803" s="14"/>
      <c r="K3803" s="14"/>
      <c r="M3803" s="14"/>
      <c r="N3803" s="14"/>
      <c r="O3803" s="14"/>
      <c r="P3803" s="14"/>
      <c r="S3803" s="16"/>
      <c r="T3803" s="16"/>
    </row>
    <row r="3804" spans="8:20">
      <c r="H3804" s="14"/>
      <c r="K3804" s="14"/>
      <c r="M3804" s="14"/>
      <c r="N3804" s="14"/>
      <c r="O3804" s="14"/>
      <c r="P3804" s="14"/>
      <c r="S3804" s="16"/>
      <c r="T3804" s="16"/>
    </row>
    <row r="3805" spans="8:20">
      <c r="H3805" s="14"/>
      <c r="K3805" s="14"/>
      <c r="M3805" s="14"/>
      <c r="N3805" s="14"/>
      <c r="O3805" s="14"/>
      <c r="P3805" s="14"/>
      <c r="S3805" s="16"/>
      <c r="T3805" s="16"/>
    </row>
    <row r="3806" spans="8:20">
      <c r="H3806" s="14"/>
      <c r="K3806" s="14"/>
      <c r="M3806" s="14"/>
      <c r="N3806" s="14"/>
      <c r="O3806" s="14"/>
      <c r="P3806" s="14"/>
      <c r="S3806" s="16"/>
      <c r="T3806" s="16"/>
    </row>
    <row r="3807" spans="8:20">
      <c r="H3807" s="14"/>
      <c r="K3807" s="14"/>
      <c r="M3807" s="14"/>
      <c r="N3807" s="14"/>
      <c r="O3807" s="14"/>
      <c r="P3807" s="14"/>
      <c r="S3807" s="16"/>
      <c r="T3807" s="16"/>
    </row>
    <row r="3808" spans="8:20">
      <c r="H3808" s="14"/>
      <c r="K3808" s="14"/>
      <c r="M3808" s="14"/>
      <c r="N3808" s="14"/>
      <c r="O3808" s="14"/>
      <c r="P3808" s="14"/>
      <c r="S3808" s="16"/>
      <c r="T3808" s="16"/>
    </row>
    <row r="3809" spans="8:20">
      <c r="H3809" s="14"/>
      <c r="K3809" s="14"/>
      <c r="M3809" s="14"/>
      <c r="N3809" s="14"/>
      <c r="O3809" s="14"/>
      <c r="P3809" s="14"/>
      <c r="S3809" s="16"/>
      <c r="T3809" s="16"/>
    </row>
    <row r="3810" spans="8:20">
      <c r="H3810" s="14"/>
      <c r="K3810" s="14"/>
      <c r="M3810" s="14"/>
      <c r="N3810" s="14"/>
      <c r="O3810" s="14"/>
      <c r="P3810" s="14"/>
      <c r="S3810" s="16"/>
      <c r="T3810" s="16"/>
    </row>
    <row r="3811" spans="8:20">
      <c r="H3811" s="14"/>
      <c r="K3811" s="14"/>
      <c r="M3811" s="14"/>
      <c r="N3811" s="14"/>
      <c r="O3811" s="14"/>
      <c r="P3811" s="14"/>
      <c r="S3811" s="16"/>
      <c r="T3811" s="16"/>
    </row>
    <row r="3812" spans="8:20">
      <c r="H3812" s="14"/>
      <c r="K3812" s="14"/>
      <c r="M3812" s="14"/>
      <c r="N3812" s="14"/>
      <c r="O3812" s="14"/>
      <c r="P3812" s="14"/>
      <c r="S3812" s="16"/>
      <c r="T3812" s="16"/>
    </row>
    <row r="3813" spans="8:20">
      <c r="H3813" s="14"/>
      <c r="K3813" s="14"/>
      <c r="M3813" s="14"/>
      <c r="N3813" s="14"/>
      <c r="O3813" s="14"/>
      <c r="P3813" s="14"/>
      <c r="S3813" s="16"/>
      <c r="T3813" s="16"/>
    </row>
    <row r="3814" spans="8:20">
      <c r="H3814" s="14"/>
      <c r="K3814" s="14"/>
      <c r="M3814" s="14"/>
      <c r="N3814" s="14"/>
      <c r="O3814" s="14"/>
      <c r="P3814" s="14"/>
      <c r="S3814" s="16"/>
      <c r="T3814" s="16"/>
    </row>
    <row r="3815" spans="8:20">
      <c r="H3815" s="14"/>
      <c r="K3815" s="14"/>
      <c r="M3815" s="14"/>
      <c r="N3815" s="14"/>
      <c r="O3815" s="14"/>
      <c r="P3815" s="14"/>
      <c r="S3815" s="16"/>
      <c r="T3815" s="16"/>
    </row>
    <row r="3816" spans="8:20">
      <c r="H3816" s="14"/>
      <c r="K3816" s="14"/>
      <c r="M3816" s="14"/>
      <c r="N3816" s="14"/>
      <c r="O3816" s="14"/>
      <c r="P3816" s="14"/>
      <c r="S3816" s="16"/>
      <c r="T3816" s="16"/>
    </row>
    <row r="3817" spans="8:20">
      <c r="H3817" s="14"/>
      <c r="K3817" s="14"/>
      <c r="M3817" s="14"/>
      <c r="N3817" s="14"/>
      <c r="O3817" s="14"/>
      <c r="P3817" s="14"/>
      <c r="S3817" s="16"/>
      <c r="T3817" s="16"/>
    </row>
    <row r="3818" spans="8:20">
      <c r="H3818" s="14"/>
      <c r="K3818" s="14"/>
      <c r="M3818" s="14"/>
      <c r="N3818" s="14"/>
      <c r="O3818" s="14"/>
      <c r="P3818" s="14"/>
      <c r="S3818" s="16"/>
      <c r="T3818" s="16"/>
    </row>
    <row r="3819" spans="8:20">
      <c r="H3819" s="14"/>
      <c r="K3819" s="14"/>
      <c r="M3819" s="14"/>
      <c r="N3819" s="14"/>
      <c r="O3819" s="14"/>
      <c r="P3819" s="14"/>
      <c r="S3819" s="16"/>
      <c r="T3819" s="16"/>
    </row>
    <row r="3820" spans="8:20">
      <c r="H3820" s="14"/>
      <c r="K3820" s="14"/>
      <c r="M3820" s="14"/>
      <c r="N3820" s="14"/>
      <c r="O3820" s="14"/>
      <c r="P3820" s="14"/>
      <c r="S3820" s="16"/>
      <c r="T3820" s="16"/>
    </row>
    <row r="3821" spans="8:20">
      <c r="H3821" s="14"/>
      <c r="K3821" s="14"/>
      <c r="M3821" s="14"/>
      <c r="N3821" s="14"/>
      <c r="O3821" s="14"/>
      <c r="P3821" s="14"/>
      <c r="S3821" s="16"/>
      <c r="T3821" s="16"/>
    </row>
    <row r="3822" spans="8:20">
      <c r="H3822" s="14"/>
      <c r="K3822" s="14"/>
      <c r="M3822" s="14"/>
      <c r="N3822" s="14"/>
      <c r="O3822" s="14"/>
      <c r="P3822" s="14"/>
      <c r="S3822" s="16"/>
      <c r="T3822" s="16"/>
    </row>
    <row r="3823" spans="8:20">
      <c r="H3823" s="14"/>
      <c r="K3823" s="14"/>
      <c r="M3823" s="14"/>
      <c r="N3823" s="14"/>
      <c r="O3823" s="14"/>
      <c r="P3823" s="14"/>
      <c r="S3823" s="16"/>
      <c r="T3823" s="16"/>
    </row>
    <row r="3824" spans="8:20">
      <c r="H3824" s="14"/>
      <c r="K3824" s="14"/>
      <c r="M3824" s="14"/>
      <c r="N3824" s="14"/>
      <c r="O3824" s="14"/>
      <c r="P3824" s="14"/>
      <c r="S3824" s="16"/>
      <c r="T3824" s="16"/>
    </row>
    <row r="3825" spans="8:20">
      <c r="H3825" s="14"/>
      <c r="K3825" s="14"/>
      <c r="M3825" s="14"/>
      <c r="N3825" s="14"/>
      <c r="O3825" s="14"/>
      <c r="P3825" s="14"/>
      <c r="S3825" s="16"/>
      <c r="T3825" s="16"/>
    </row>
    <row r="3826" spans="8:20">
      <c r="H3826" s="14"/>
      <c r="K3826" s="14"/>
      <c r="M3826" s="14"/>
      <c r="N3826" s="14"/>
      <c r="O3826" s="14"/>
      <c r="P3826" s="14"/>
      <c r="S3826" s="16"/>
      <c r="T3826" s="16"/>
    </row>
    <row r="3827" spans="8:20">
      <c r="H3827" s="14"/>
      <c r="K3827" s="14"/>
      <c r="M3827" s="14"/>
      <c r="N3827" s="14"/>
      <c r="O3827" s="14"/>
      <c r="P3827" s="14"/>
      <c r="S3827" s="16"/>
      <c r="T3827" s="16"/>
    </row>
    <row r="3828" spans="8:20">
      <c r="H3828" s="14"/>
      <c r="K3828" s="14"/>
      <c r="M3828" s="14"/>
      <c r="N3828" s="14"/>
      <c r="O3828" s="14"/>
      <c r="P3828" s="14"/>
      <c r="S3828" s="16"/>
      <c r="T3828" s="16"/>
    </row>
    <row r="3829" spans="8:20">
      <c r="H3829" s="14"/>
      <c r="K3829" s="14"/>
      <c r="M3829" s="14"/>
      <c r="N3829" s="14"/>
      <c r="O3829" s="14"/>
      <c r="P3829" s="14"/>
      <c r="S3829" s="16"/>
      <c r="T3829" s="16"/>
    </row>
    <row r="3830" spans="8:20">
      <c r="H3830" s="14"/>
      <c r="K3830" s="14"/>
      <c r="M3830" s="14"/>
      <c r="N3830" s="14"/>
      <c r="O3830" s="14"/>
      <c r="P3830" s="14"/>
      <c r="S3830" s="16"/>
      <c r="T3830" s="16"/>
    </row>
    <row r="3831" spans="8:20">
      <c r="H3831" s="14"/>
      <c r="K3831" s="14"/>
      <c r="M3831" s="14"/>
      <c r="N3831" s="14"/>
      <c r="O3831" s="14"/>
      <c r="P3831" s="14"/>
      <c r="S3831" s="16"/>
      <c r="T3831" s="16"/>
    </row>
    <row r="3832" spans="8:20">
      <c r="H3832" s="14"/>
      <c r="K3832" s="14"/>
      <c r="M3832" s="14"/>
      <c r="N3832" s="14"/>
      <c r="O3832" s="14"/>
      <c r="P3832" s="14"/>
      <c r="S3832" s="16"/>
      <c r="T3832" s="16"/>
    </row>
    <row r="3833" spans="8:20">
      <c r="H3833" s="14"/>
      <c r="K3833" s="14"/>
      <c r="M3833" s="14"/>
      <c r="N3833" s="14"/>
      <c r="O3833" s="14"/>
      <c r="P3833" s="14"/>
      <c r="S3833" s="16"/>
      <c r="T3833" s="16"/>
    </row>
    <row r="3834" spans="8:20">
      <c r="H3834" s="14"/>
      <c r="K3834" s="14"/>
      <c r="M3834" s="14"/>
      <c r="N3834" s="14"/>
      <c r="O3834" s="14"/>
      <c r="P3834" s="14"/>
      <c r="S3834" s="16"/>
      <c r="T3834" s="16"/>
    </row>
    <row r="3835" spans="8:20">
      <c r="H3835" s="14"/>
      <c r="K3835" s="14"/>
      <c r="M3835" s="14"/>
      <c r="N3835" s="14"/>
      <c r="O3835" s="14"/>
      <c r="P3835" s="14"/>
      <c r="S3835" s="16"/>
      <c r="T3835" s="16"/>
    </row>
    <row r="3836" spans="8:20">
      <c r="H3836" s="14"/>
      <c r="K3836" s="14"/>
      <c r="M3836" s="14"/>
      <c r="N3836" s="14"/>
      <c r="O3836" s="14"/>
      <c r="P3836" s="14"/>
      <c r="S3836" s="16"/>
      <c r="T3836" s="16"/>
    </row>
    <row r="3837" spans="8:20">
      <c r="H3837" s="14"/>
      <c r="K3837" s="14"/>
      <c r="M3837" s="14"/>
      <c r="N3837" s="14"/>
      <c r="O3837" s="14"/>
      <c r="P3837" s="14"/>
      <c r="S3837" s="16"/>
      <c r="T3837" s="16"/>
    </row>
    <row r="3838" spans="8:20">
      <c r="H3838" s="14"/>
      <c r="K3838" s="14"/>
      <c r="M3838" s="14"/>
      <c r="N3838" s="14"/>
      <c r="O3838" s="14"/>
      <c r="P3838" s="14"/>
      <c r="S3838" s="16"/>
      <c r="T3838" s="16"/>
    </row>
    <row r="3839" spans="8:20">
      <c r="H3839" s="14"/>
      <c r="K3839" s="14"/>
      <c r="M3839" s="14"/>
      <c r="N3839" s="14"/>
      <c r="O3839" s="14"/>
      <c r="P3839" s="14"/>
      <c r="S3839" s="16"/>
      <c r="T3839" s="16"/>
    </row>
    <row r="3840" spans="8:20">
      <c r="H3840" s="14"/>
      <c r="K3840" s="14"/>
      <c r="M3840" s="14"/>
      <c r="N3840" s="14"/>
      <c r="O3840" s="14"/>
      <c r="P3840" s="14"/>
      <c r="S3840" s="16"/>
      <c r="T3840" s="16"/>
    </row>
    <row r="3841" spans="8:20">
      <c r="H3841" s="14"/>
      <c r="K3841" s="14"/>
      <c r="M3841" s="14"/>
      <c r="N3841" s="14"/>
      <c r="O3841" s="14"/>
      <c r="P3841" s="14"/>
      <c r="S3841" s="16"/>
      <c r="T3841" s="16"/>
    </row>
    <row r="3842" spans="8:20">
      <c r="H3842" s="14"/>
      <c r="K3842" s="14"/>
      <c r="M3842" s="14"/>
      <c r="N3842" s="14"/>
      <c r="O3842" s="14"/>
      <c r="P3842" s="14"/>
      <c r="S3842" s="16"/>
      <c r="T3842" s="16"/>
    </row>
    <row r="3843" spans="8:20">
      <c r="H3843" s="14"/>
      <c r="K3843" s="14"/>
      <c r="M3843" s="14"/>
      <c r="N3843" s="14"/>
      <c r="O3843" s="14"/>
      <c r="P3843" s="14"/>
      <c r="S3843" s="16"/>
      <c r="T3843" s="16"/>
    </row>
    <row r="3844" spans="8:20">
      <c r="H3844" s="14"/>
      <c r="K3844" s="14"/>
      <c r="M3844" s="14"/>
      <c r="N3844" s="14"/>
      <c r="O3844" s="14"/>
      <c r="P3844" s="14"/>
      <c r="S3844" s="16"/>
      <c r="T3844" s="16"/>
    </row>
    <row r="3845" spans="8:20">
      <c r="H3845" s="14"/>
      <c r="K3845" s="14"/>
      <c r="M3845" s="14"/>
      <c r="N3845" s="14"/>
      <c r="O3845" s="14"/>
      <c r="P3845" s="14"/>
      <c r="S3845" s="16"/>
      <c r="T3845" s="16"/>
    </row>
    <row r="3846" spans="8:20">
      <c r="H3846" s="14"/>
      <c r="K3846" s="14"/>
      <c r="M3846" s="14"/>
      <c r="N3846" s="14"/>
      <c r="O3846" s="14"/>
      <c r="P3846" s="14"/>
      <c r="S3846" s="16"/>
      <c r="T3846" s="16"/>
    </row>
    <row r="3847" spans="8:20">
      <c r="H3847" s="14"/>
      <c r="K3847" s="14"/>
      <c r="M3847" s="14"/>
      <c r="N3847" s="14"/>
      <c r="O3847" s="14"/>
      <c r="P3847" s="14"/>
      <c r="S3847" s="16"/>
      <c r="T3847" s="16"/>
    </row>
    <row r="3848" spans="8:20">
      <c r="H3848" s="14"/>
      <c r="K3848" s="14"/>
      <c r="M3848" s="14"/>
      <c r="N3848" s="14"/>
      <c r="O3848" s="14"/>
      <c r="P3848" s="14"/>
      <c r="S3848" s="16"/>
      <c r="T3848" s="16"/>
    </row>
    <row r="3849" spans="8:20">
      <c r="H3849" s="14"/>
      <c r="K3849" s="14"/>
      <c r="M3849" s="14"/>
      <c r="N3849" s="14"/>
      <c r="O3849" s="14"/>
      <c r="P3849" s="14"/>
      <c r="S3849" s="16"/>
      <c r="T3849" s="16"/>
    </row>
    <row r="3850" spans="8:20">
      <c r="H3850" s="14"/>
      <c r="K3850" s="14"/>
      <c r="M3850" s="14"/>
      <c r="N3850" s="14"/>
      <c r="O3850" s="14"/>
      <c r="P3850" s="14"/>
      <c r="S3850" s="16"/>
      <c r="T3850" s="16"/>
    </row>
    <row r="3851" spans="8:20">
      <c r="H3851" s="14"/>
      <c r="K3851" s="14"/>
      <c r="M3851" s="14"/>
      <c r="N3851" s="14"/>
      <c r="O3851" s="14"/>
      <c r="P3851" s="14"/>
      <c r="S3851" s="16"/>
      <c r="T3851" s="16"/>
    </row>
    <row r="3852" spans="8:20">
      <c r="H3852" s="14"/>
      <c r="K3852" s="14"/>
      <c r="M3852" s="14"/>
      <c r="N3852" s="14"/>
      <c r="O3852" s="14"/>
      <c r="P3852" s="14"/>
      <c r="S3852" s="16"/>
      <c r="T3852" s="16"/>
    </row>
    <row r="3853" spans="8:20">
      <c r="H3853" s="14"/>
      <c r="K3853" s="14"/>
      <c r="M3853" s="14"/>
      <c r="N3853" s="14"/>
      <c r="O3853" s="14"/>
      <c r="P3853" s="14"/>
      <c r="S3853" s="16"/>
      <c r="T3853" s="16"/>
    </row>
    <row r="3854" spans="8:20">
      <c r="H3854" s="14"/>
      <c r="K3854" s="14"/>
      <c r="M3854" s="14"/>
      <c r="N3854" s="14"/>
      <c r="O3854" s="14"/>
      <c r="P3854" s="14"/>
      <c r="S3854" s="16"/>
      <c r="T3854" s="16"/>
    </row>
    <row r="3855" spans="8:20">
      <c r="H3855" s="14"/>
      <c r="K3855" s="14"/>
      <c r="M3855" s="14"/>
      <c r="N3855" s="14"/>
      <c r="O3855" s="14"/>
      <c r="P3855" s="14"/>
      <c r="S3855" s="16"/>
      <c r="T3855" s="16"/>
    </row>
    <row r="3856" spans="8:20">
      <c r="H3856" s="14"/>
      <c r="K3856" s="14"/>
      <c r="M3856" s="14"/>
      <c r="N3856" s="14"/>
      <c r="O3856" s="14"/>
      <c r="P3856" s="14"/>
      <c r="S3856" s="16"/>
      <c r="T3856" s="16"/>
    </row>
    <row r="3857" spans="8:20">
      <c r="H3857" s="14"/>
      <c r="K3857" s="14"/>
      <c r="M3857" s="14"/>
      <c r="N3857" s="14"/>
      <c r="O3857" s="14"/>
      <c r="P3857" s="14"/>
      <c r="S3857" s="16"/>
      <c r="T3857" s="16"/>
    </row>
    <row r="3858" spans="8:20">
      <c r="H3858" s="14"/>
      <c r="K3858" s="14"/>
      <c r="M3858" s="14"/>
      <c r="N3858" s="14"/>
      <c r="O3858" s="14"/>
      <c r="P3858" s="14"/>
      <c r="S3858" s="16"/>
      <c r="T3858" s="16"/>
    </row>
    <row r="3859" spans="8:20">
      <c r="H3859" s="14"/>
      <c r="K3859" s="14"/>
      <c r="M3859" s="14"/>
      <c r="N3859" s="14"/>
      <c r="O3859" s="14"/>
      <c r="P3859" s="14"/>
      <c r="S3859" s="16"/>
      <c r="T3859" s="16"/>
    </row>
    <row r="3860" spans="8:20">
      <c r="H3860" s="14"/>
      <c r="K3860" s="14"/>
      <c r="M3860" s="14"/>
      <c r="N3860" s="14"/>
      <c r="O3860" s="14"/>
      <c r="P3860" s="14"/>
      <c r="S3860" s="16"/>
      <c r="T3860" s="16"/>
    </row>
    <row r="3861" spans="8:20">
      <c r="H3861" s="14"/>
      <c r="K3861" s="14"/>
      <c r="M3861" s="14"/>
      <c r="N3861" s="14"/>
      <c r="O3861" s="14"/>
      <c r="P3861" s="14"/>
      <c r="S3861" s="16"/>
      <c r="T3861" s="16"/>
    </row>
    <row r="3862" spans="8:20">
      <c r="H3862" s="14"/>
      <c r="K3862" s="14"/>
      <c r="M3862" s="14"/>
      <c r="N3862" s="14"/>
      <c r="O3862" s="14"/>
      <c r="P3862" s="14"/>
      <c r="S3862" s="16"/>
      <c r="T3862" s="16"/>
    </row>
    <row r="3863" spans="8:20">
      <c r="H3863" s="14"/>
      <c r="K3863" s="14"/>
      <c r="M3863" s="14"/>
      <c r="N3863" s="14"/>
      <c r="O3863" s="14"/>
      <c r="P3863" s="14"/>
      <c r="S3863" s="16"/>
      <c r="T3863" s="16"/>
    </row>
    <row r="3864" spans="8:20">
      <c r="H3864" s="14"/>
      <c r="K3864" s="14"/>
      <c r="M3864" s="14"/>
      <c r="N3864" s="14"/>
      <c r="O3864" s="14"/>
      <c r="P3864" s="14"/>
      <c r="S3864" s="16"/>
      <c r="T3864" s="16"/>
    </row>
    <row r="3865" spans="8:20">
      <c r="H3865" s="14"/>
      <c r="K3865" s="14"/>
      <c r="M3865" s="14"/>
      <c r="N3865" s="14"/>
      <c r="O3865" s="14"/>
      <c r="P3865" s="14"/>
      <c r="S3865" s="16"/>
      <c r="T3865" s="16"/>
    </row>
    <row r="3866" spans="8:20">
      <c r="H3866" s="14"/>
      <c r="K3866" s="14"/>
      <c r="M3866" s="14"/>
      <c r="N3866" s="14"/>
      <c r="O3866" s="14"/>
      <c r="P3866" s="14"/>
      <c r="S3866" s="16"/>
      <c r="T3866" s="16"/>
    </row>
    <row r="3867" spans="8:20">
      <c r="H3867" s="14"/>
      <c r="K3867" s="14"/>
      <c r="M3867" s="14"/>
      <c r="N3867" s="14"/>
      <c r="O3867" s="14"/>
      <c r="P3867" s="14"/>
      <c r="S3867" s="16"/>
      <c r="T3867" s="16"/>
    </row>
    <row r="3868" spans="8:20">
      <c r="H3868" s="14"/>
      <c r="K3868" s="14"/>
      <c r="M3868" s="14"/>
      <c r="N3868" s="14"/>
      <c r="O3868" s="14"/>
      <c r="P3868" s="14"/>
      <c r="S3868" s="16"/>
      <c r="T3868" s="16"/>
    </row>
    <row r="3869" spans="8:20">
      <c r="H3869" s="14"/>
      <c r="K3869" s="14"/>
      <c r="M3869" s="14"/>
      <c r="N3869" s="14"/>
      <c r="O3869" s="14"/>
      <c r="P3869" s="14"/>
      <c r="S3869" s="16"/>
      <c r="T3869" s="16"/>
    </row>
    <row r="3870" spans="8:20">
      <c r="H3870" s="14"/>
      <c r="K3870" s="14"/>
      <c r="M3870" s="14"/>
      <c r="N3870" s="14"/>
      <c r="O3870" s="14"/>
      <c r="P3870" s="14"/>
      <c r="S3870" s="16"/>
      <c r="T3870" s="16"/>
    </row>
    <row r="3871" spans="8:20">
      <c r="H3871" s="14"/>
      <c r="K3871" s="14"/>
      <c r="M3871" s="14"/>
      <c r="N3871" s="14"/>
      <c r="O3871" s="14"/>
      <c r="P3871" s="14"/>
      <c r="S3871" s="16"/>
      <c r="T3871" s="16"/>
    </row>
    <row r="3872" spans="8:20">
      <c r="H3872" s="14"/>
      <c r="K3872" s="14"/>
      <c r="M3872" s="14"/>
      <c r="N3872" s="14"/>
      <c r="O3872" s="14"/>
      <c r="P3872" s="14"/>
      <c r="S3872" s="16"/>
      <c r="T3872" s="16"/>
    </row>
    <row r="3873" spans="8:20">
      <c r="H3873" s="14"/>
      <c r="K3873" s="14"/>
      <c r="M3873" s="14"/>
      <c r="N3873" s="14"/>
      <c r="O3873" s="14"/>
      <c r="P3873" s="14"/>
      <c r="S3873" s="16"/>
      <c r="T3873" s="16"/>
    </row>
    <row r="3874" spans="8:20">
      <c r="H3874" s="14"/>
      <c r="K3874" s="14"/>
      <c r="M3874" s="14"/>
      <c r="N3874" s="14"/>
      <c r="O3874" s="14"/>
      <c r="P3874" s="14"/>
      <c r="S3874" s="16"/>
      <c r="T3874" s="16"/>
    </row>
    <row r="3875" spans="8:20">
      <c r="H3875" s="14"/>
      <c r="K3875" s="14"/>
      <c r="M3875" s="14"/>
      <c r="N3875" s="14"/>
      <c r="O3875" s="14"/>
      <c r="P3875" s="14"/>
      <c r="S3875" s="16"/>
      <c r="T3875" s="16"/>
    </row>
    <row r="3876" spans="8:20">
      <c r="H3876" s="14"/>
      <c r="K3876" s="14"/>
      <c r="M3876" s="14"/>
      <c r="N3876" s="14"/>
      <c r="O3876" s="14"/>
      <c r="P3876" s="14"/>
      <c r="S3876" s="16"/>
      <c r="T3876" s="16"/>
    </row>
    <row r="3877" spans="8:20">
      <c r="H3877" s="14"/>
      <c r="K3877" s="14"/>
      <c r="M3877" s="14"/>
      <c r="N3877" s="14"/>
      <c r="O3877" s="14"/>
      <c r="P3877" s="14"/>
      <c r="S3877" s="16"/>
      <c r="T3877" s="16"/>
    </row>
    <row r="3878" spans="8:20">
      <c r="H3878" s="14"/>
      <c r="K3878" s="14"/>
      <c r="M3878" s="14"/>
      <c r="N3878" s="14"/>
      <c r="O3878" s="14"/>
      <c r="P3878" s="14"/>
      <c r="S3878" s="16"/>
      <c r="T3878" s="16"/>
    </row>
    <row r="3879" spans="8:20">
      <c r="H3879" s="14"/>
      <c r="K3879" s="14"/>
      <c r="M3879" s="14"/>
      <c r="N3879" s="14"/>
      <c r="O3879" s="14"/>
      <c r="P3879" s="14"/>
      <c r="S3879" s="16"/>
      <c r="T3879" s="16"/>
    </row>
    <row r="3880" spans="8:20">
      <c r="H3880" s="14"/>
      <c r="K3880" s="14"/>
      <c r="M3880" s="14"/>
      <c r="N3880" s="14"/>
      <c r="O3880" s="14"/>
      <c r="P3880" s="14"/>
      <c r="S3880" s="16"/>
      <c r="T3880" s="16"/>
    </row>
    <row r="3881" spans="8:20">
      <c r="H3881" s="14"/>
      <c r="K3881" s="14"/>
      <c r="M3881" s="14"/>
      <c r="N3881" s="14"/>
      <c r="O3881" s="14"/>
      <c r="P3881" s="14"/>
      <c r="S3881" s="16"/>
      <c r="T3881" s="16"/>
    </row>
    <row r="3882" spans="8:20">
      <c r="H3882" s="14"/>
      <c r="K3882" s="14"/>
      <c r="M3882" s="14"/>
      <c r="N3882" s="14"/>
      <c r="O3882" s="14"/>
      <c r="P3882" s="14"/>
      <c r="S3882" s="16"/>
      <c r="T3882" s="16"/>
    </row>
    <row r="3883" spans="8:20">
      <c r="H3883" s="14"/>
      <c r="K3883" s="14"/>
      <c r="M3883" s="14"/>
      <c r="N3883" s="14"/>
      <c r="O3883" s="14"/>
      <c r="P3883" s="14"/>
      <c r="S3883" s="16"/>
      <c r="T3883" s="16"/>
    </row>
    <row r="3884" spans="8:20">
      <c r="H3884" s="14"/>
      <c r="K3884" s="14"/>
      <c r="M3884" s="14"/>
      <c r="N3884" s="14"/>
      <c r="O3884" s="14"/>
      <c r="P3884" s="14"/>
      <c r="S3884" s="16"/>
      <c r="T3884" s="16"/>
    </row>
    <row r="3885" spans="8:20">
      <c r="H3885" s="14"/>
      <c r="K3885" s="14"/>
      <c r="M3885" s="14"/>
      <c r="N3885" s="14"/>
      <c r="O3885" s="14"/>
      <c r="P3885" s="14"/>
      <c r="S3885" s="16"/>
      <c r="T3885" s="16"/>
    </row>
    <row r="3886" spans="8:20">
      <c r="H3886" s="14"/>
      <c r="K3886" s="14"/>
      <c r="M3886" s="14"/>
      <c r="N3886" s="14"/>
      <c r="O3886" s="14"/>
      <c r="P3886" s="14"/>
      <c r="S3886" s="16"/>
      <c r="T3886" s="16"/>
    </row>
    <row r="3887" spans="8:20">
      <c r="H3887" s="14"/>
      <c r="K3887" s="14"/>
      <c r="M3887" s="14"/>
      <c r="N3887" s="14"/>
      <c r="O3887" s="14"/>
      <c r="P3887" s="14"/>
      <c r="S3887" s="16"/>
      <c r="T3887" s="16"/>
    </row>
    <row r="3888" spans="8:20">
      <c r="H3888" s="14"/>
      <c r="K3888" s="14"/>
      <c r="M3888" s="14"/>
      <c r="N3888" s="14"/>
      <c r="O3888" s="14"/>
      <c r="P3888" s="14"/>
      <c r="S3888" s="16"/>
      <c r="T3888" s="16"/>
    </row>
    <row r="3889" spans="8:20">
      <c r="H3889" s="14"/>
      <c r="K3889" s="14"/>
      <c r="M3889" s="14"/>
      <c r="N3889" s="14"/>
      <c r="O3889" s="14"/>
      <c r="P3889" s="14"/>
      <c r="S3889" s="16"/>
      <c r="T3889" s="16"/>
    </row>
    <row r="3890" spans="8:20">
      <c r="H3890" s="14"/>
      <c r="K3890" s="14"/>
      <c r="M3890" s="14"/>
      <c r="N3890" s="14"/>
      <c r="O3890" s="14"/>
      <c r="P3890" s="14"/>
      <c r="S3890" s="16"/>
      <c r="T3890" s="16"/>
    </row>
    <row r="3891" spans="8:20">
      <c r="H3891" s="14"/>
      <c r="K3891" s="14"/>
      <c r="M3891" s="14"/>
      <c r="N3891" s="14"/>
      <c r="O3891" s="14"/>
      <c r="P3891" s="14"/>
      <c r="S3891" s="16"/>
      <c r="T3891" s="16"/>
    </row>
    <row r="3892" spans="8:20">
      <c r="H3892" s="14"/>
      <c r="K3892" s="14"/>
      <c r="M3892" s="14"/>
      <c r="N3892" s="14"/>
      <c r="O3892" s="14"/>
      <c r="P3892" s="14"/>
      <c r="S3892" s="16"/>
      <c r="T3892" s="16"/>
    </row>
    <row r="3893" spans="8:20">
      <c r="H3893" s="14"/>
      <c r="K3893" s="14"/>
      <c r="M3893" s="14"/>
      <c r="N3893" s="14"/>
      <c r="O3893" s="14"/>
      <c r="P3893" s="14"/>
      <c r="S3893" s="16"/>
      <c r="T3893" s="16"/>
    </row>
    <row r="3894" spans="8:20">
      <c r="H3894" s="14"/>
      <c r="K3894" s="14"/>
      <c r="M3894" s="14"/>
      <c r="N3894" s="14"/>
      <c r="O3894" s="14"/>
      <c r="P3894" s="14"/>
      <c r="S3894" s="16"/>
      <c r="T3894" s="16"/>
    </row>
    <row r="3895" spans="8:20">
      <c r="H3895" s="14"/>
      <c r="K3895" s="14"/>
      <c r="M3895" s="14"/>
      <c r="N3895" s="14"/>
      <c r="O3895" s="14"/>
      <c r="P3895" s="14"/>
      <c r="S3895" s="16"/>
      <c r="T3895" s="16"/>
    </row>
    <row r="3896" spans="8:20">
      <c r="H3896" s="14"/>
      <c r="K3896" s="14"/>
      <c r="M3896" s="14"/>
      <c r="N3896" s="14"/>
      <c r="O3896" s="14"/>
      <c r="P3896" s="14"/>
      <c r="S3896" s="16"/>
      <c r="T3896" s="16"/>
    </row>
    <row r="3897" spans="8:20">
      <c r="H3897" s="14"/>
      <c r="K3897" s="14"/>
      <c r="M3897" s="14"/>
      <c r="N3897" s="14"/>
      <c r="O3897" s="14"/>
      <c r="P3897" s="14"/>
      <c r="S3897" s="16"/>
      <c r="T3897" s="16"/>
    </row>
    <row r="3898" spans="8:20">
      <c r="H3898" s="14"/>
      <c r="K3898" s="14"/>
      <c r="M3898" s="14"/>
      <c r="N3898" s="14"/>
      <c r="O3898" s="14"/>
      <c r="P3898" s="14"/>
      <c r="S3898" s="16"/>
      <c r="T3898" s="16"/>
    </row>
    <row r="3899" spans="8:20">
      <c r="H3899" s="14"/>
      <c r="K3899" s="14"/>
      <c r="M3899" s="14"/>
      <c r="N3899" s="14"/>
      <c r="O3899" s="14"/>
      <c r="P3899" s="14"/>
      <c r="S3899" s="16"/>
      <c r="T3899" s="16"/>
    </row>
    <row r="3900" spans="8:20">
      <c r="H3900" s="14"/>
      <c r="K3900" s="14"/>
      <c r="M3900" s="14"/>
      <c r="N3900" s="14"/>
      <c r="O3900" s="14"/>
      <c r="P3900" s="14"/>
      <c r="S3900" s="16"/>
      <c r="T3900" s="16"/>
    </row>
    <row r="3901" spans="8:20">
      <c r="H3901" s="14"/>
      <c r="K3901" s="14"/>
      <c r="M3901" s="14"/>
      <c r="N3901" s="14"/>
      <c r="O3901" s="14"/>
      <c r="P3901" s="14"/>
      <c r="S3901" s="16"/>
      <c r="T3901" s="16"/>
    </row>
    <row r="3902" spans="8:20">
      <c r="H3902" s="14"/>
      <c r="K3902" s="14"/>
      <c r="M3902" s="14"/>
      <c r="N3902" s="14"/>
      <c r="O3902" s="14"/>
      <c r="P3902" s="14"/>
      <c r="S3902" s="16"/>
      <c r="T3902" s="16"/>
    </row>
    <row r="3903" spans="8:20">
      <c r="H3903" s="14"/>
      <c r="K3903" s="14"/>
      <c r="M3903" s="14"/>
      <c r="N3903" s="14"/>
      <c r="O3903" s="14"/>
      <c r="P3903" s="14"/>
      <c r="S3903" s="16"/>
      <c r="T3903" s="16"/>
    </row>
    <row r="3904" spans="8:20">
      <c r="H3904" s="14"/>
      <c r="K3904" s="14"/>
      <c r="M3904" s="14"/>
      <c r="N3904" s="14"/>
      <c r="O3904" s="14"/>
      <c r="P3904" s="14"/>
      <c r="S3904" s="16"/>
      <c r="T3904" s="16"/>
    </row>
    <row r="3905" spans="8:20">
      <c r="H3905" s="14"/>
      <c r="K3905" s="14"/>
      <c r="M3905" s="14"/>
      <c r="N3905" s="14"/>
      <c r="O3905" s="14"/>
      <c r="P3905" s="14"/>
      <c r="S3905" s="16"/>
      <c r="T3905" s="16"/>
    </row>
    <row r="3906" spans="8:20">
      <c r="H3906" s="14"/>
      <c r="K3906" s="14"/>
      <c r="M3906" s="14"/>
      <c r="N3906" s="14"/>
      <c r="O3906" s="14"/>
      <c r="P3906" s="14"/>
      <c r="S3906" s="16"/>
      <c r="T3906" s="16"/>
    </row>
    <row r="3907" spans="8:20">
      <c r="H3907" s="14"/>
      <c r="K3907" s="14"/>
      <c r="M3907" s="14"/>
      <c r="N3907" s="14"/>
      <c r="O3907" s="14"/>
      <c r="P3907" s="14"/>
      <c r="S3907" s="16"/>
      <c r="T3907" s="16"/>
    </row>
    <row r="3908" spans="8:20">
      <c r="H3908" s="14"/>
      <c r="K3908" s="14"/>
      <c r="M3908" s="14"/>
      <c r="N3908" s="14"/>
      <c r="O3908" s="14"/>
      <c r="P3908" s="14"/>
      <c r="S3908" s="16"/>
      <c r="T3908" s="16"/>
    </row>
    <row r="3909" spans="8:20">
      <c r="H3909" s="14"/>
      <c r="K3909" s="14"/>
      <c r="M3909" s="14"/>
      <c r="N3909" s="14"/>
      <c r="O3909" s="14"/>
      <c r="P3909" s="14"/>
      <c r="S3909" s="16"/>
      <c r="T3909" s="16"/>
    </row>
    <row r="3910" spans="8:20">
      <c r="H3910" s="14"/>
      <c r="K3910" s="14"/>
      <c r="M3910" s="14"/>
      <c r="N3910" s="14"/>
      <c r="O3910" s="14"/>
      <c r="P3910" s="14"/>
      <c r="S3910" s="16"/>
      <c r="T3910" s="16"/>
    </row>
    <row r="3911" spans="8:20">
      <c r="H3911" s="14"/>
      <c r="K3911" s="14"/>
      <c r="M3911" s="14"/>
      <c r="N3911" s="14"/>
      <c r="O3911" s="14"/>
      <c r="P3911" s="14"/>
      <c r="S3911" s="16"/>
      <c r="T3911" s="16"/>
    </row>
    <row r="3912" spans="8:20">
      <c r="H3912" s="14"/>
      <c r="K3912" s="14"/>
      <c r="M3912" s="14"/>
      <c r="N3912" s="14"/>
      <c r="O3912" s="14"/>
      <c r="P3912" s="14"/>
      <c r="S3912" s="16"/>
      <c r="T3912" s="16"/>
    </row>
    <row r="3913" spans="8:20">
      <c r="H3913" s="14"/>
      <c r="K3913" s="14"/>
      <c r="M3913" s="14"/>
      <c r="N3913" s="14"/>
      <c r="O3913" s="14"/>
      <c r="P3913" s="14"/>
      <c r="S3913" s="16"/>
      <c r="T3913" s="16"/>
    </row>
    <row r="3914" spans="8:20">
      <c r="H3914" s="14"/>
      <c r="K3914" s="14"/>
      <c r="M3914" s="14"/>
      <c r="N3914" s="14"/>
      <c r="O3914" s="14"/>
      <c r="P3914" s="14"/>
      <c r="S3914" s="16"/>
      <c r="T3914" s="16"/>
    </row>
    <row r="3915" spans="8:20">
      <c r="H3915" s="14"/>
      <c r="K3915" s="14"/>
      <c r="M3915" s="14"/>
      <c r="N3915" s="14"/>
      <c r="O3915" s="14"/>
      <c r="P3915" s="14"/>
      <c r="S3915" s="16"/>
      <c r="T3915" s="16"/>
    </row>
    <row r="3916" spans="8:20">
      <c r="H3916" s="14"/>
      <c r="K3916" s="14"/>
      <c r="M3916" s="14"/>
      <c r="N3916" s="14"/>
      <c r="O3916" s="14"/>
      <c r="P3916" s="14"/>
      <c r="S3916" s="16"/>
      <c r="T3916" s="16"/>
    </row>
    <row r="3917" spans="8:20">
      <c r="H3917" s="14"/>
      <c r="K3917" s="14"/>
      <c r="M3917" s="14"/>
      <c r="N3917" s="14"/>
      <c r="O3917" s="14"/>
      <c r="P3917" s="14"/>
      <c r="S3917" s="16"/>
      <c r="T3917" s="16"/>
    </row>
    <row r="3918" spans="8:20">
      <c r="H3918" s="14"/>
      <c r="K3918" s="14"/>
      <c r="M3918" s="14"/>
      <c r="N3918" s="14"/>
      <c r="O3918" s="14"/>
      <c r="P3918" s="14"/>
      <c r="S3918" s="16"/>
      <c r="T3918" s="16"/>
    </row>
    <row r="3919" spans="8:20">
      <c r="H3919" s="14"/>
      <c r="K3919" s="14"/>
      <c r="M3919" s="14"/>
      <c r="N3919" s="14"/>
      <c r="O3919" s="14"/>
      <c r="P3919" s="14"/>
      <c r="S3919" s="16"/>
      <c r="T3919" s="16"/>
    </row>
    <row r="3920" spans="8:20">
      <c r="H3920" s="14"/>
      <c r="K3920" s="14"/>
      <c r="M3920" s="14"/>
      <c r="N3920" s="14"/>
      <c r="O3920" s="14"/>
      <c r="P3920" s="14"/>
      <c r="S3920" s="16"/>
      <c r="T3920" s="16"/>
    </row>
    <row r="3921" spans="8:20">
      <c r="H3921" s="14"/>
      <c r="K3921" s="14"/>
      <c r="M3921" s="14"/>
      <c r="N3921" s="14"/>
      <c r="O3921" s="14"/>
      <c r="P3921" s="14"/>
      <c r="S3921" s="16"/>
      <c r="T3921" s="16"/>
    </row>
    <row r="3922" spans="8:20">
      <c r="H3922" s="14"/>
      <c r="K3922" s="14"/>
      <c r="M3922" s="14"/>
      <c r="N3922" s="14"/>
      <c r="O3922" s="14"/>
      <c r="P3922" s="14"/>
      <c r="S3922" s="16"/>
      <c r="T3922" s="16"/>
    </row>
    <row r="3923" spans="8:20">
      <c r="H3923" s="14"/>
      <c r="K3923" s="14"/>
      <c r="M3923" s="14"/>
      <c r="N3923" s="14"/>
      <c r="O3923" s="14"/>
      <c r="P3923" s="14"/>
      <c r="S3923" s="16"/>
      <c r="T3923" s="16"/>
    </row>
    <row r="3924" spans="8:20">
      <c r="H3924" s="14"/>
      <c r="K3924" s="14"/>
      <c r="M3924" s="14"/>
      <c r="N3924" s="14"/>
      <c r="O3924" s="14"/>
      <c r="P3924" s="14"/>
      <c r="S3924" s="16"/>
      <c r="T3924" s="16"/>
    </row>
    <row r="3925" spans="8:20">
      <c r="H3925" s="14"/>
      <c r="K3925" s="14"/>
      <c r="M3925" s="14"/>
      <c r="N3925" s="14"/>
      <c r="O3925" s="14"/>
      <c r="P3925" s="14"/>
      <c r="S3925" s="16"/>
      <c r="T3925" s="16"/>
    </row>
    <row r="3926" spans="8:20">
      <c r="H3926" s="14"/>
      <c r="K3926" s="14"/>
      <c r="M3926" s="14"/>
      <c r="N3926" s="14"/>
      <c r="O3926" s="14"/>
      <c r="P3926" s="14"/>
      <c r="S3926" s="16"/>
      <c r="T3926" s="16"/>
    </row>
    <row r="3927" spans="8:20">
      <c r="H3927" s="14"/>
      <c r="K3927" s="14"/>
      <c r="M3927" s="14"/>
      <c r="N3927" s="14"/>
      <c r="O3927" s="14"/>
      <c r="P3927" s="14"/>
      <c r="S3927" s="16"/>
      <c r="T3927" s="16"/>
    </row>
    <row r="3928" spans="8:20">
      <c r="H3928" s="14"/>
      <c r="K3928" s="14"/>
      <c r="M3928" s="14"/>
      <c r="N3928" s="14"/>
      <c r="O3928" s="14"/>
      <c r="P3928" s="14"/>
      <c r="S3928" s="16"/>
      <c r="T3928" s="16"/>
    </row>
    <row r="3929" spans="8:20">
      <c r="H3929" s="14"/>
      <c r="K3929" s="14"/>
      <c r="M3929" s="14"/>
      <c r="N3929" s="14"/>
      <c r="O3929" s="14"/>
      <c r="P3929" s="14"/>
      <c r="S3929" s="16"/>
      <c r="T3929" s="16"/>
    </row>
    <row r="3930" spans="8:20">
      <c r="H3930" s="14"/>
      <c r="K3930" s="14"/>
      <c r="M3930" s="14"/>
      <c r="N3930" s="14"/>
      <c r="O3930" s="14"/>
      <c r="P3930" s="14"/>
      <c r="S3930" s="16"/>
      <c r="T3930" s="16"/>
    </row>
    <row r="3931" spans="8:20">
      <c r="H3931" s="14"/>
      <c r="K3931" s="14"/>
      <c r="M3931" s="14"/>
      <c r="N3931" s="14"/>
      <c r="O3931" s="14"/>
      <c r="P3931" s="14"/>
      <c r="S3931" s="16"/>
      <c r="T3931" s="16"/>
    </row>
    <row r="3932" spans="8:20">
      <c r="H3932" s="14"/>
      <c r="K3932" s="14"/>
      <c r="M3932" s="14"/>
      <c r="N3932" s="14"/>
      <c r="O3932" s="14"/>
      <c r="P3932" s="14"/>
      <c r="S3932" s="16"/>
      <c r="T3932" s="16"/>
    </row>
    <row r="3933" spans="8:20">
      <c r="H3933" s="14"/>
      <c r="K3933" s="14"/>
      <c r="M3933" s="14"/>
      <c r="N3933" s="14"/>
      <c r="O3933" s="14"/>
      <c r="P3933" s="14"/>
      <c r="S3933" s="16"/>
      <c r="T3933" s="16"/>
    </row>
    <row r="3934" spans="8:20">
      <c r="H3934" s="14"/>
      <c r="K3934" s="14"/>
      <c r="M3934" s="14"/>
      <c r="N3934" s="14"/>
      <c r="O3934" s="14"/>
      <c r="P3934" s="14"/>
      <c r="S3934" s="16"/>
      <c r="T3934" s="16"/>
    </row>
    <row r="3935" spans="8:20">
      <c r="H3935" s="14"/>
      <c r="K3935" s="14"/>
      <c r="M3935" s="14"/>
      <c r="N3935" s="14"/>
      <c r="O3935" s="14"/>
      <c r="P3935" s="14"/>
      <c r="S3935" s="16"/>
      <c r="T3935" s="16"/>
    </row>
    <row r="3936" spans="8:20">
      <c r="H3936" s="14"/>
      <c r="K3936" s="14"/>
      <c r="M3936" s="14"/>
      <c r="N3936" s="14"/>
      <c r="O3936" s="14"/>
      <c r="P3936" s="14"/>
      <c r="S3936" s="16"/>
      <c r="T3936" s="16"/>
    </row>
    <row r="3937" spans="8:20">
      <c r="H3937" s="14"/>
      <c r="K3937" s="14"/>
      <c r="M3937" s="14"/>
      <c r="N3937" s="14"/>
      <c r="O3937" s="14"/>
      <c r="P3937" s="14"/>
      <c r="S3937" s="16"/>
      <c r="T3937" s="16"/>
    </row>
    <row r="3938" spans="8:20">
      <c r="H3938" s="14"/>
      <c r="K3938" s="14"/>
      <c r="M3938" s="14"/>
      <c r="N3938" s="14"/>
      <c r="O3938" s="14"/>
      <c r="P3938" s="14"/>
      <c r="S3938" s="16"/>
      <c r="T3938" s="16"/>
    </row>
    <row r="3939" spans="8:20">
      <c r="H3939" s="14"/>
      <c r="K3939" s="14"/>
      <c r="M3939" s="14"/>
      <c r="N3939" s="14"/>
      <c r="O3939" s="14"/>
      <c r="P3939" s="14"/>
      <c r="S3939" s="16"/>
      <c r="T3939" s="16"/>
    </row>
    <row r="3940" spans="8:20">
      <c r="H3940" s="14"/>
      <c r="K3940" s="14"/>
      <c r="M3940" s="14"/>
      <c r="N3940" s="14"/>
      <c r="O3940" s="14"/>
      <c r="P3940" s="14"/>
      <c r="S3940" s="16"/>
      <c r="T3940" s="16"/>
    </row>
    <row r="3941" spans="8:20">
      <c r="H3941" s="14"/>
      <c r="K3941" s="14"/>
      <c r="M3941" s="14"/>
      <c r="N3941" s="14"/>
      <c r="O3941" s="14"/>
      <c r="P3941" s="14"/>
      <c r="S3941" s="16"/>
      <c r="T3941" s="16"/>
    </row>
    <row r="3942" spans="8:20">
      <c r="H3942" s="14"/>
      <c r="K3942" s="14"/>
      <c r="M3942" s="14"/>
      <c r="N3942" s="14"/>
      <c r="O3942" s="14"/>
      <c r="P3942" s="14"/>
      <c r="S3942" s="16"/>
      <c r="T3942" s="16"/>
    </row>
    <row r="3943" spans="8:20">
      <c r="H3943" s="14"/>
      <c r="K3943" s="14"/>
      <c r="M3943" s="14"/>
      <c r="N3943" s="14"/>
      <c r="O3943" s="14"/>
      <c r="P3943" s="14"/>
      <c r="S3943" s="16"/>
      <c r="T3943" s="16"/>
    </row>
    <row r="3944" spans="8:20">
      <c r="H3944" s="14"/>
      <c r="K3944" s="14"/>
      <c r="M3944" s="14"/>
      <c r="N3944" s="14"/>
      <c r="O3944" s="14"/>
      <c r="P3944" s="14"/>
      <c r="S3944" s="16"/>
      <c r="T3944" s="16"/>
    </row>
    <row r="3945" spans="8:20">
      <c r="H3945" s="14"/>
      <c r="K3945" s="14"/>
      <c r="M3945" s="14"/>
      <c r="N3945" s="14"/>
      <c r="O3945" s="14"/>
      <c r="P3945" s="14"/>
      <c r="S3945" s="16"/>
      <c r="T3945" s="16"/>
    </row>
    <row r="3946" spans="8:20">
      <c r="H3946" s="14"/>
      <c r="K3946" s="14"/>
      <c r="M3946" s="14"/>
      <c r="N3946" s="14"/>
      <c r="O3946" s="14"/>
      <c r="P3946" s="14"/>
      <c r="S3946" s="16"/>
      <c r="T3946" s="16"/>
    </row>
    <row r="3947" spans="8:20">
      <c r="H3947" s="14"/>
      <c r="K3947" s="14"/>
      <c r="M3947" s="14"/>
      <c r="N3947" s="14"/>
      <c r="O3947" s="14"/>
      <c r="P3947" s="14"/>
      <c r="S3947" s="16"/>
      <c r="T3947" s="16"/>
    </row>
    <row r="3948" spans="8:20">
      <c r="H3948" s="14"/>
      <c r="K3948" s="14"/>
      <c r="M3948" s="14"/>
      <c r="N3948" s="14"/>
      <c r="O3948" s="14"/>
      <c r="P3948" s="14"/>
      <c r="S3948" s="16"/>
      <c r="T3948" s="16"/>
    </row>
    <row r="3949" spans="8:20">
      <c r="H3949" s="14"/>
      <c r="K3949" s="14"/>
      <c r="M3949" s="14"/>
      <c r="N3949" s="14"/>
      <c r="O3949" s="14"/>
      <c r="P3949" s="14"/>
      <c r="S3949" s="16"/>
      <c r="T3949" s="16"/>
    </row>
    <row r="3950" spans="8:20">
      <c r="H3950" s="14"/>
      <c r="K3950" s="14"/>
      <c r="M3950" s="14"/>
      <c r="N3950" s="14"/>
      <c r="O3950" s="14"/>
      <c r="P3950" s="14"/>
      <c r="S3950" s="16"/>
      <c r="T3950" s="16"/>
    </row>
    <row r="3951" spans="8:20">
      <c r="H3951" s="14"/>
      <c r="K3951" s="14"/>
      <c r="M3951" s="14"/>
      <c r="N3951" s="14"/>
      <c r="O3951" s="14"/>
      <c r="P3951" s="14"/>
      <c r="S3951" s="16"/>
      <c r="T3951" s="16"/>
    </row>
    <row r="3952" spans="8:20">
      <c r="H3952" s="14"/>
      <c r="K3952" s="14"/>
      <c r="M3952" s="14"/>
      <c r="N3952" s="14"/>
      <c r="O3952" s="14"/>
      <c r="P3952" s="14"/>
      <c r="S3952" s="16"/>
      <c r="T3952" s="16"/>
    </row>
    <row r="3953" spans="8:20">
      <c r="H3953" s="14"/>
      <c r="K3953" s="14"/>
      <c r="M3953" s="14"/>
      <c r="N3953" s="14"/>
      <c r="O3953" s="14"/>
      <c r="P3953" s="14"/>
      <c r="S3953" s="16"/>
      <c r="T3953" s="16"/>
    </row>
    <row r="3954" spans="8:20">
      <c r="H3954" s="14"/>
      <c r="K3954" s="14"/>
      <c r="M3954" s="14"/>
      <c r="N3954" s="14"/>
      <c r="O3954" s="14"/>
      <c r="P3954" s="14"/>
      <c r="S3954" s="16"/>
      <c r="T3954" s="16"/>
    </row>
    <row r="3955" spans="8:20">
      <c r="H3955" s="14"/>
      <c r="K3955" s="14"/>
      <c r="M3955" s="14"/>
      <c r="N3955" s="14"/>
      <c r="O3955" s="14"/>
      <c r="P3955" s="14"/>
      <c r="S3955" s="16"/>
      <c r="T3955" s="16"/>
    </row>
    <row r="3956" spans="8:20">
      <c r="H3956" s="14"/>
      <c r="K3956" s="14"/>
      <c r="M3956" s="14"/>
      <c r="N3956" s="14"/>
      <c r="O3956" s="14"/>
      <c r="P3956" s="14"/>
      <c r="S3956" s="16"/>
      <c r="T3956" s="16"/>
    </row>
    <row r="3957" spans="8:20">
      <c r="H3957" s="14"/>
      <c r="K3957" s="14"/>
      <c r="M3957" s="14"/>
      <c r="N3957" s="14"/>
      <c r="O3957" s="14"/>
      <c r="P3957" s="14"/>
      <c r="S3957" s="16"/>
      <c r="T3957" s="16"/>
    </row>
    <row r="3958" spans="8:20">
      <c r="H3958" s="14"/>
      <c r="K3958" s="14"/>
      <c r="M3958" s="14"/>
      <c r="N3958" s="14"/>
      <c r="O3958" s="14"/>
      <c r="P3958" s="14"/>
      <c r="S3958" s="16"/>
      <c r="T3958" s="16"/>
    </row>
    <row r="3959" spans="8:20">
      <c r="H3959" s="14"/>
      <c r="I3959" s="24"/>
      <c r="K3959" s="14"/>
      <c r="M3959" s="14"/>
      <c r="N3959" s="14"/>
      <c r="O3959" s="14"/>
      <c r="P3959" s="14"/>
      <c r="S3959" s="16"/>
      <c r="T3959" s="16"/>
    </row>
    <row r="3960" spans="8:20">
      <c r="H3960" s="14"/>
      <c r="K3960" s="14"/>
      <c r="M3960" s="14"/>
      <c r="N3960" s="14"/>
      <c r="O3960" s="14"/>
      <c r="P3960" s="14"/>
      <c r="S3960" s="16"/>
      <c r="T3960" s="16"/>
    </row>
    <row r="3961" spans="8:20">
      <c r="H3961" s="14"/>
      <c r="K3961" s="14"/>
      <c r="M3961" s="14"/>
      <c r="N3961" s="14"/>
      <c r="O3961" s="14"/>
      <c r="P3961" s="14"/>
      <c r="S3961" s="16"/>
      <c r="T3961" s="16"/>
    </row>
    <row r="3962" spans="8:20">
      <c r="H3962" s="14"/>
      <c r="K3962" s="14"/>
      <c r="M3962" s="14"/>
      <c r="N3962" s="14"/>
      <c r="O3962" s="14"/>
      <c r="P3962" s="14"/>
      <c r="S3962" s="16"/>
      <c r="T3962" s="16"/>
    </row>
    <row r="3963" spans="8:20">
      <c r="H3963" s="14"/>
      <c r="K3963" s="14"/>
      <c r="M3963" s="14"/>
      <c r="N3963" s="14"/>
      <c r="O3963" s="14"/>
      <c r="P3963" s="14"/>
      <c r="S3963" s="16"/>
      <c r="T3963" s="16"/>
    </row>
    <row r="3964" spans="8:20">
      <c r="H3964" s="14"/>
      <c r="K3964" s="14"/>
      <c r="M3964" s="14"/>
      <c r="N3964" s="14"/>
      <c r="O3964" s="14"/>
      <c r="P3964" s="14"/>
      <c r="S3964" s="16"/>
      <c r="T3964" s="16"/>
    </row>
    <row r="3965" spans="8:20">
      <c r="H3965" s="14"/>
      <c r="K3965" s="14"/>
      <c r="M3965" s="14"/>
      <c r="N3965" s="14"/>
      <c r="O3965" s="14"/>
      <c r="P3965" s="14"/>
      <c r="S3965" s="16"/>
      <c r="T3965" s="16"/>
    </row>
    <row r="3966" spans="8:20">
      <c r="H3966" s="14"/>
      <c r="K3966" s="14"/>
      <c r="M3966" s="14"/>
      <c r="N3966" s="14"/>
      <c r="O3966" s="14"/>
      <c r="P3966" s="14"/>
      <c r="S3966" s="16"/>
      <c r="T3966" s="16"/>
    </row>
    <row r="3967" spans="8:20">
      <c r="H3967" s="14"/>
      <c r="K3967" s="14"/>
      <c r="M3967" s="14"/>
      <c r="N3967" s="14"/>
      <c r="O3967" s="14"/>
      <c r="P3967" s="14"/>
      <c r="S3967" s="16"/>
      <c r="T3967" s="16"/>
    </row>
    <row r="3968" spans="8:20">
      <c r="H3968" s="14"/>
      <c r="K3968" s="14"/>
      <c r="M3968" s="14"/>
      <c r="N3968" s="14"/>
      <c r="O3968" s="14"/>
      <c r="P3968" s="14"/>
      <c r="S3968" s="16"/>
      <c r="T3968" s="16"/>
    </row>
    <row r="3969" spans="8:20">
      <c r="H3969" s="14"/>
      <c r="K3969" s="14"/>
      <c r="M3969" s="14"/>
      <c r="N3969" s="14"/>
      <c r="O3969" s="14"/>
      <c r="P3969" s="14"/>
      <c r="S3969" s="16"/>
      <c r="T3969" s="16"/>
    </row>
    <row r="3970" spans="8:20">
      <c r="H3970" s="14"/>
      <c r="K3970" s="14"/>
      <c r="M3970" s="14"/>
      <c r="N3970" s="14"/>
      <c r="O3970" s="14"/>
      <c r="P3970" s="14"/>
      <c r="S3970" s="16"/>
      <c r="T3970" s="16"/>
    </row>
    <row r="3971" spans="8:20">
      <c r="H3971" s="14"/>
      <c r="K3971" s="14"/>
      <c r="M3971" s="14"/>
      <c r="N3971" s="14"/>
      <c r="O3971" s="14"/>
      <c r="P3971" s="14"/>
      <c r="S3971" s="16"/>
      <c r="T3971" s="16"/>
    </row>
    <row r="3972" spans="8:20">
      <c r="H3972" s="14"/>
      <c r="K3972" s="14"/>
      <c r="M3972" s="14"/>
      <c r="N3972" s="14"/>
      <c r="O3972" s="14"/>
      <c r="P3972" s="14"/>
      <c r="S3972" s="16"/>
      <c r="T3972" s="16"/>
    </row>
    <row r="3973" spans="8:20">
      <c r="H3973" s="14"/>
      <c r="K3973" s="14"/>
      <c r="M3973" s="14"/>
      <c r="N3973" s="14"/>
      <c r="O3973" s="14"/>
      <c r="P3973" s="14"/>
      <c r="S3973" s="16"/>
      <c r="T3973" s="16"/>
    </row>
    <row r="3974" spans="8:20">
      <c r="H3974" s="14"/>
      <c r="K3974" s="14"/>
      <c r="M3974" s="14"/>
      <c r="N3974" s="14"/>
      <c r="O3974" s="14"/>
      <c r="P3974" s="14"/>
      <c r="S3974" s="16"/>
      <c r="T3974" s="16"/>
    </row>
    <row r="3975" spans="8:20">
      <c r="H3975" s="14"/>
      <c r="K3975" s="14"/>
      <c r="M3975" s="14"/>
      <c r="N3975" s="14"/>
      <c r="O3975" s="14"/>
      <c r="P3975" s="14"/>
      <c r="S3975" s="16"/>
      <c r="T3975" s="16"/>
    </row>
    <row r="3976" spans="8:20">
      <c r="H3976" s="14"/>
      <c r="K3976" s="14"/>
      <c r="M3976" s="14"/>
      <c r="N3976" s="14"/>
      <c r="O3976" s="14"/>
      <c r="P3976" s="14"/>
      <c r="S3976" s="16"/>
      <c r="T3976" s="16"/>
    </row>
    <row r="3977" spans="8:20">
      <c r="H3977" s="14"/>
      <c r="K3977" s="14"/>
      <c r="M3977" s="14"/>
      <c r="N3977" s="14"/>
      <c r="O3977" s="14"/>
      <c r="P3977" s="14"/>
      <c r="S3977" s="16"/>
      <c r="T3977" s="16"/>
    </row>
    <row r="3978" spans="8:20">
      <c r="H3978" s="14"/>
      <c r="K3978" s="14"/>
      <c r="M3978" s="14"/>
      <c r="N3978" s="14"/>
      <c r="O3978" s="14"/>
      <c r="P3978" s="14"/>
      <c r="S3978" s="16"/>
      <c r="T3978" s="16"/>
    </row>
    <row r="3979" spans="8:20">
      <c r="H3979" s="14"/>
      <c r="K3979" s="14"/>
      <c r="M3979" s="14"/>
      <c r="N3979" s="14"/>
      <c r="O3979" s="14"/>
      <c r="P3979" s="14"/>
      <c r="S3979" s="16"/>
      <c r="T3979" s="16"/>
    </row>
    <row r="3980" spans="8:20">
      <c r="H3980" s="14"/>
      <c r="K3980" s="14"/>
      <c r="M3980" s="14"/>
      <c r="N3980" s="14"/>
      <c r="O3980" s="14"/>
      <c r="P3980" s="14"/>
      <c r="S3980" s="16"/>
      <c r="T3980" s="16"/>
    </row>
    <row r="3981" spans="8:20">
      <c r="H3981" s="14"/>
      <c r="K3981" s="14"/>
      <c r="M3981" s="14"/>
      <c r="N3981" s="14"/>
      <c r="O3981" s="14"/>
      <c r="P3981" s="14"/>
      <c r="S3981" s="16"/>
      <c r="T3981" s="16"/>
    </row>
    <row r="3982" spans="8:20">
      <c r="H3982" s="14"/>
      <c r="K3982" s="14"/>
      <c r="M3982" s="14"/>
      <c r="N3982" s="14"/>
      <c r="O3982" s="14"/>
      <c r="P3982" s="14"/>
      <c r="S3982" s="16"/>
      <c r="T3982" s="16"/>
    </row>
    <row r="3983" spans="8:20">
      <c r="H3983" s="14"/>
      <c r="K3983" s="14"/>
      <c r="M3983" s="14"/>
      <c r="N3983" s="14"/>
      <c r="O3983" s="14"/>
      <c r="P3983" s="14"/>
      <c r="S3983" s="16"/>
      <c r="T3983" s="16"/>
    </row>
    <row r="3984" spans="8:20">
      <c r="H3984" s="14"/>
      <c r="K3984" s="14"/>
      <c r="M3984" s="14"/>
      <c r="N3984" s="14"/>
      <c r="O3984" s="14"/>
      <c r="P3984" s="14"/>
      <c r="S3984" s="16"/>
      <c r="T3984" s="16"/>
    </row>
    <row r="3985" spans="8:20">
      <c r="H3985" s="14"/>
      <c r="K3985" s="14"/>
      <c r="M3985" s="14"/>
      <c r="N3985" s="14"/>
      <c r="O3985" s="14"/>
      <c r="P3985" s="14"/>
      <c r="S3985" s="16"/>
      <c r="T3985" s="16"/>
    </row>
    <row r="3986" spans="8:20">
      <c r="H3986" s="14"/>
      <c r="K3986" s="14"/>
      <c r="M3986" s="14"/>
      <c r="N3986" s="14"/>
      <c r="O3986" s="14"/>
      <c r="P3986" s="14"/>
      <c r="S3986" s="16"/>
      <c r="T3986" s="16"/>
    </row>
    <row r="3987" spans="8:20">
      <c r="H3987" s="14"/>
      <c r="K3987" s="14"/>
      <c r="M3987" s="14"/>
      <c r="N3987" s="14"/>
      <c r="O3987" s="14"/>
      <c r="P3987" s="14"/>
      <c r="S3987" s="16"/>
      <c r="T3987" s="16"/>
    </row>
    <row r="3988" spans="8:20">
      <c r="H3988" s="14"/>
      <c r="K3988" s="14"/>
      <c r="M3988" s="14"/>
      <c r="N3988" s="14"/>
      <c r="O3988" s="14"/>
      <c r="P3988" s="14"/>
      <c r="S3988" s="16"/>
      <c r="T3988" s="16"/>
    </row>
    <row r="3989" spans="8:20">
      <c r="H3989" s="14"/>
      <c r="K3989" s="14"/>
      <c r="M3989" s="14"/>
      <c r="N3989" s="14"/>
      <c r="O3989" s="14"/>
      <c r="P3989" s="14"/>
      <c r="S3989" s="16"/>
      <c r="T3989" s="16"/>
    </row>
    <row r="3990" spans="8:20">
      <c r="H3990" s="14"/>
      <c r="K3990" s="14"/>
      <c r="M3990" s="14"/>
      <c r="N3990" s="14"/>
      <c r="O3990" s="14"/>
      <c r="P3990" s="14"/>
      <c r="S3990" s="16"/>
      <c r="T3990" s="16"/>
    </row>
    <row r="3991" spans="8:20">
      <c r="H3991" s="14"/>
      <c r="K3991" s="14"/>
      <c r="M3991" s="14"/>
      <c r="N3991" s="14"/>
      <c r="O3991" s="14"/>
      <c r="P3991" s="14"/>
      <c r="S3991" s="16"/>
      <c r="T3991" s="16"/>
    </row>
    <row r="3992" spans="8:20">
      <c r="H3992" s="14"/>
      <c r="K3992" s="14"/>
      <c r="M3992" s="14"/>
      <c r="N3992" s="14"/>
      <c r="O3992" s="14"/>
      <c r="P3992" s="14"/>
      <c r="S3992" s="16"/>
      <c r="T3992" s="16"/>
    </row>
    <row r="3993" spans="8:20">
      <c r="H3993" s="14"/>
      <c r="K3993" s="14"/>
      <c r="M3993" s="14"/>
      <c r="N3993" s="14"/>
      <c r="O3993" s="14"/>
      <c r="P3993" s="14"/>
      <c r="S3993" s="16"/>
      <c r="T3993" s="16"/>
    </row>
    <row r="3994" spans="8:20">
      <c r="H3994" s="14"/>
      <c r="K3994" s="14"/>
      <c r="M3994" s="14"/>
      <c r="N3994" s="14"/>
      <c r="O3994" s="14"/>
      <c r="P3994" s="14"/>
      <c r="S3994" s="16"/>
      <c r="T3994" s="16"/>
    </row>
    <row r="3995" spans="8:20">
      <c r="H3995" s="14"/>
      <c r="K3995" s="14"/>
      <c r="M3995" s="14"/>
      <c r="N3995" s="14"/>
      <c r="O3995" s="14"/>
      <c r="P3995" s="14"/>
      <c r="S3995" s="16"/>
      <c r="T3995" s="16"/>
    </row>
    <row r="3996" spans="8:20">
      <c r="H3996" s="14"/>
      <c r="K3996" s="14"/>
      <c r="M3996" s="14"/>
      <c r="N3996" s="14"/>
      <c r="O3996" s="14"/>
      <c r="P3996" s="14"/>
      <c r="S3996" s="16"/>
      <c r="T3996" s="16"/>
    </row>
    <row r="3997" spans="8:20">
      <c r="H3997" s="14"/>
      <c r="K3997" s="14"/>
      <c r="M3997" s="14"/>
      <c r="N3997" s="14"/>
      <c r="O3997" s="14"/>
      <c r="P3997" s="14"/>
      <c r="S3997" s="16"/>
      <c r="T3997" s="16"/>
    </row>
    <row r="3998" spans="8:20">
      <c r="H3998" s="14"/>
      <c r="K3998" s="14"/>
      <c r="M3998" s="14"/>
      <c r="N3998" s="14"/>
      <c r="O3998" s="14"/>
      <c r="P3998" s="14"/>
      <c r="S3998" s="16"/>
      <c r="T3998" s="16"/>
    </row>
    <row r="3999" spans="8:20">
      <c r="H3999" s="14"/>
      <c r="K3999" s="14"/>
      <c r="M3999" s="14"/>
      <c r="N3999" s="14"/>
      <c r="O3999" s="14"/>
      <c r="P3999" s="14"/>
      <c r="S3999" s="16"/>
      <c r="T3999" s="16"/>
    </row>
    <row r="4000" spans="8:20">
      <c r="H4000" s="14"/>
      <c r="K4000" s="14"/>
      <c r="M4000" s="14"/>
      <c r="N4000" s="14"/>
      <c r="O4000" s="14"/>
      <c r="P4000" s="14"/>
      <c r="S4000" s="16"/>
      <c r="T4000" s="16"/>
    </row>
    <row r="4001" spans="8:20">
      <c r="H4001" s="14"/>
      <c r="K4001" s="14"/>
      <c r="M4001" s="14"/>
      <c r="N4001" s="14"/>
      <c r="O4001" s="14"/>
      <c r="P4001" s="14"/>
      <c r="S4001" s="16"/>
      <c r="T4001" s="16"/>
    </row>
    <row r="4002" spans="8:20">
      <c r="H4002" s="14"/>
      <c r="K4002" s="14"/>
      <c r="M4002" s="14"/>
      <c r="N4002" s="14"/>
      <c r="O4002" s="14"/>
      <c r="P4002" s="14"/>
      <c r="S4002" s="16"/>
      <c r="T4002" s="16"/>
    </row>
    <row r="4003" spans="8:20">
      <c r="H4003" s="14"/>
      <c r="K4003" s="14"/>
      <c r="M4003" s="14"/>
      <c r="N4003" s="14"/>
      <c r="O4003" s="14"/>
      <c r="P4003" s="14"/>
      <c r="S4003" s="16"/>
      <c r="T4003" s="16"/>
    </row>
    <row r="4004" spans="8:20">
      <c r="H4004" s="14"/>
      <c r="K4004" s="14"/>
      <c r="M4004" s="14"/>
      <c r="N4004" s="14"/>
      <c r="O4004" s="14"/>
      <c r="P4004" s="14"/>
      <c r="S4004" s="16"/>
      <c r="T4004" s="16"/>
    </row>
    <row r="4005" spans="8:20">
      <c r="H4005" s="14"/>
      <c r="K4005" s="14"/>
      <c r="M4005" s="14"/>
      <c r="N4005" s="14"/>
      <c r="O4005" s="14"/>
      <c r="P4005" s="14"/>
      <c r="S4005" s="16"/>
      <c r="T4005" s="16"/>
    </row>
    <row r="4006" spans="8:20">
      <c r="H4006" s="14"/>
      <c r="K4006" s="14"/>
      <c r="M4006" s="14"/>
      <c r="N4006" s="14"/>
      <c r="O4006" s="14"/>
      <c r="P4006" s="14"/>
      <c r="S4006" s="16"/>
      <c r="T4006" s="16"/>
    </row>
    <row r="4007" spans="8:20">
      <c r="H4007" s="14"/>
      <c r="K4007" s="14"/>
      <c r="M4007" s="14"/>
      <c r="N4007" s="14"/>
      <c r="O4007" s="14"/>
      <c r="P4007" s="14"/>
      <c r="S4007" s="16"/>
      <c r="T4007" s="16"/>
    </row>
    <row r="4008" spans="8:20">
      <c r="H4008" s="14"/>
      <c r="K4008" s="14"/>
      <c r="M4008" s="14"/>
      <c r="N4008" s="14"/>
      <c r="O4008" s="14"/>
      <c r="P4008" s="14"/>
      <c r="S4008" s="16"/>
      <c r="T4008" s="16"/>
    </row>
    <row r="4009" spans="8:20">
      <c r="H4009" s="14"/>
      <c r="K4009" s="14"/>
      <c r="M4009" s="14"/>
      <c r="N4009" s="14"/>
      <c r="O4009" s="14"/>
      <c r="P4009" s="14"/>
      <c r="S4009" s="16"/>
      <c r="T4009" s="16"/>
    </row>
    <row r="4010" spans="8:20">
      <c r="H4010" s="14"/>
      <c r="K4010" s="14"/>
      <c r="M4010" s="14"/>
      <c r="N4010" s="14"/>
      <c r="O4010" s="14"/>
      <c r="P4010" s="14"/>
      <c r="S4010" s="16"/>
      <c r="T4010" s="16"/>
    </row>
    <row r="4011" spans="8:20">
      <c r="H4011" s="14"/>
      <c r="K4011" s="14"/>
      <c r="M4011" s="14"/>
      <c r="N4011" s="14"/>
      <c r="O4011" s="14"/>
      <c r="P4011" s="14"/>
      <c r="S4011" s="16"/>
      <c r="T4011" s="16"/>
    </row>
    <row r="4012" spans="8:20">
      <c r="H4012" s="14"/>
      <c r="K4012" s="14"/>
      <c r="M4012" s="14"/>
      <c r="N4012" s="14"/>
      <c r="O4012" s="14"/>
      <c r="P4012" s="14"/>
      <c r="S4012" s="16"/>
      <c r="T4012" s="16"/>
    </row>
    <row r="4013" spans="8:20">
      <c r="H4013" s="14"/>
      <c r="K4013" s="14"/>
      <c r="M4013" s="14"/>
      <c r="N4013" s="14"/>
      <c r="O4013" s="14"/>
      <c r="P4013" s="14"/>
      <c r="S4013" s="16"/>
      <c r="T4013" s="16"/>
    </row>
    <row r="4014" spans="8:20">
      <c r="H4014" s="14"/>
      <c r="K4014" s="14"/>
      <c r="M4014" s="14"/>
      <c r="N4014" s="14"/>
      <c r="O4014" s="14"/>
      <c r="P4014" s="14"/>
      <c r="S4014" s="16"/>
      <c r="T4014" s="16"/>
    </row>
    <row r="4015" spans="8:20">
      <c r="H4015" s="14"/>
      <c r="K4015" s="14"/>
      <c r="M4015" s="14"/>
      <c r="N4015" s="14"/>
      <c r="O4015" s="14"/>
      <c r="P4015" s="14"/>
      <c r="S4015" s="16"/>
      <c r="T4015" s="16"/>
    </row>
    <row r="4016" spans="8:20">
      <c r="H4016" s="14"/>
      <c r="K4016" s="14"/>
      <c r="M4016" s="14"/>
      <c r="N4016" s="14"/>
      <c r="O4016" s="14"/>
      <c r="P4016" s="14"/>
      <c r="S4016" s="16"/>
      <c r="T4016" s="16"/>
    </row>
    <row r="4017" spans="8:20">
      <c r="H4017" s="14"/>
      <c r="K4017" s="14"/>
      <c r="M4017" s="14"/>
      <c r="N4017" s="14"/>
      <c r="O4017" s="14"/>
      <c r="P4017" s="14"/>
      <c r="S4017" s="16"/>
      <c r="T4017" s="16"/>
    </row>
    <row r="4018" spans="8:20">
      <c r="H4018" s="14"/>
      <c r="K4018" s="14"/>
      <c r="M4018" s="14"/>
      <c r="N4018" s="14"/>
      <c r="O4018" s="14"/>
      <c r="P4018" s="14"/>
      <c r="S4018" s="16"/>
      <c r="T4018" s="16"/>
    </row>
    <row r="4019" spans="8:20">
      <c r="H4019" s="14"/>
      <c r="K4019" s="14"/>
      <c r="M4019" s="14"/>
      <c r="N4019" s="14"/>
      <c r="O4019" s="14"/>
      <c r="P4019" s="14"/>
      <c r="S4019" s="16"/>
      <c r="T4019" s="16"/>
    </row>
    <row r="4020" spans="8:20">
      <c r="H4020" s="14"/>
      <c r="K4020" s="14"/>
      <c r="M4020" s="14"/>
      <c r="N4020" s="14"/>
      <c r="O4020" s="14"/>
      <c r="P4020" s="14"/>
      <c r="S4020" s="16"/>
      <c r="T4020" s="16"/>
    </row>
    <row r="4021" spans="8:20">
      <c r="H4021" s="14"/>
      <c r="K4021" s="14"/>
      <c r="M4021" s="14"/>
      <c r="N4021" s="14"/>
      <c r="O4021" s="14"/>
      <c r="P4021" s="14"/>
      <c r="S4021" s="16"/>
      <c r="T4021" s="16"/>
    </row>
    <row r="4022" spans="8:20">
      <c r="H4022" s="14"/>
      <c r="K4022" s="14"/>
      <c r="M4022" s="14"/>
      <c r="N4022" s="14"/>
      <c r="O4022" s="14"/>
      <c r="P4022" s="14"/>
      <c r="S4022" s="16"/>
      <c r="T4022" s="16"/>
    </row>
    <row r="4023" spans="8:20">
      <c r="H4023" s="14"/>
      <c r="K4023" s="14"/>
      <c r="M4023" s="14"/>
      <c r="N4023" s="14"/>
      <c r="O4023" s="14"/>
      <c r="P4023" s="14"/>
      <c r="S4023" s="16"/>
      <c r="T4023" s="16"/>
    </row>
    <row r="4024" spans="8:20">
      <c r="H4024" s="14"/>
      <c r="K4024" s="14"/>
      <c r="M4024" s="14"/>
      <c r="N4024" s="14"/>
      <c r="O4024" s="14"/>
      <c r="P4024" s="14"/>
      <c r="S4024" s="16"/>
      <c r="T4024" s="16"/>
    </row>
    <row r="4025" spans="8:20">
      <c r="H4025" s="14"/>
      <c r="K4025" s="14"/>
      <c r="M4025" s="14"/>
      <c r="N4025" s="14"/>
      <c r="O4025" s="14"/>
      <c r="P4025" s="14"/>
      <c r="S4025" s="16"/>
      <c r="T4025" s="16"/>
    </row>
    <row r="4026" spans="8:20">
      <c r="H4026" s="14"/>
      <c r="K4026" s="14"/>
      <c r="M4026" s="14"/>
      <c r="N4026" s="14"/>
      <c r="O4026" s="14"/>
      <c r="P4026" s="14"/>
      <c r="S4026" s="16"/>
      <c r="T4026" s="16"/>
    </row>
    <row r="4027" spans="8:20">
      <c r="H4027" s="14"/>
      <c r="K4027" s="14"/>
      <c r="M4027" s="14"/>
      <c r="N4027" s="14"/>
      <c r="O4027" s="14"/>
      <c r="P4027" s="14"/>
      <c r="S4027" s="16"/>
      <c r="T4027" s="16"/>
    </row>
    <row r="4028" spans="8:20">
      <c r="H4028" s="14"/>
      <c r="K4028" s="14"/>
      <c r="M4028" s="14"/>
      <c r="N4028" s="14"/>
      <c r="O4028" s="14"/>
      <c r="P4028" s="14"/>
      <c r="S4028" s="16"/>
      <c r="T4028" s="16"/>
    </row>
    <row r="4029" spans="8:20">
      <c r="H4029" s="14"/>
      <c r="K4029" s="14"/>
      <c r="M4029" s="14"/>
      <c r="N4029" s="14"/>
      <c r="O4029" s="14"/>
      <c r="P4029" s="14"/>
      <c r="S4029" s="16"/>
      <c r="T4029" s="16"/>
    </row>
    <row r="4030" spans="8:20">
      <c r="H4030" s="14"/>
      <c r="K4030" s="14"/>
      <c r="M4030" s="14"/>
      <c r="N4030" s="14"/>
      <c r="O4030" s="14"/>
      <c r="P4030" s="14"/>
      <c r="S4030" s="16"/>
      <c r="T4030" s="16"/>
    </row>
    <row r="4031" spans="8:20">
      <c r="H4031" s="14"/>
      <c r="K4031" s="14"/>
      <c r="M4031" s="14"/>
      <c r="N4031" s="14"/>
      <c r="O4031" s="14"/>
      <c r="P4031" s="14"/>
      <c r="S4031" s="16"/>
      <c r="T4031" s="16"/>
    </row>
    <row r="4032" spans="8:20">
      <c r="H4032" s="14"/>
      <c r="K4032" s="14"/>
      <c r="M4032" s="14"/>
      <c r="N4032" s="14"/>
      <c r="O4032" s="14"/>
      <c r="P4032" s="14"/>
      <c r="S4032" s="16"/>
      <c r="T4032" s="16"/>
    </row>
    <row r="4033" spans="8:20">
      <c r="H4033" s="14"/>
      <c r="K4033" s="14"/>
      <c r="M4033" s="14"/>
      <c r="N4033" s="14"/>
      <c r="O4033" s="14"/>
      <c r="P4033" s="14"/>
      <c r="S4033" s="16"/>
      <c r="T4033" s="16"/>
    </row>
    <row r="4034" spans="8:20">
      <c r="H4034" s="14"/>
      <c r="K4034" s="14"/>
      <c r="M4034" s="14"/>
      <c r="N4034" s="14"/>
      <c r="O4034" s="14"/>
      <c r="P4034" s="14"/>
      <c r="S4034" s="16"/>
      <c r="T4034" s="16"/>
    </row>
    <row r="4035" spans="8:20">
      <c r="H4035" s="14"/>
      <c r="K4035" s="14"/>
      <c r="M4035" s="14"/>
      <c r="N4035" s="14"/>
      <c r="O4035" s="14"/>
      <c r="P4035" s="14"/>
      <c r="S4035" s="16"/>
      <c r="T4035" s="16"/>
    </row>
    <row r="4036" spans="8:20">
      <c r="H4036" s="14"/>
      <c r="K4036" s="14"/>
      <c r="M4036" s="14"/>
      <c r="N4036" s="14"/>
      <c r="O4036" s="14"/>
      <c r="P4036" s="14"/>
      <c r="S4036" s="16"/>
      <c r="T4036" s="16"/>
    </row>
    <row r="4037" spans="8:20">
      <c r="H4037" s="14"/>
      <c r="K4037" s="14"/>
      <c r="M4037" s="14"/>
      <c r="N4037" s="14"/>
      <c r="O4037" s="14"/>
      <c r="P4037" s="14"/>
      <c r="S4037" s="16"/>
      <c r="T4037" s="16"/>
    </row>
    <row r="4038" spans="8:20">
      <c r="H4038" s="14"/>
      <c r="K4038" s="14"/>
      <c r="M4038" s="14"/>
      <c r="N4038" s="14"/>
      <c r="O4038" s="14"/>
      <c r="P4038" s="14"/>
      <c r="S4038" s="16"/>
      <c r="T4038" s="16"/>
    </row>
    <row r="4039" spans="8:20">
      <c r="H4039" s="14"/>
      <c r="K4039" s="14"/>
      <c r="M4039" s="14"/>
      <c r="N4039" s="14"/>
      <c r="O4039" s="14"/>
      <c r="P4039" s="14"/>
      <c r="S4039" s="16"/>
      <c r="T4039" s="16"/>
    </row>
    <row r="4040" spans="8:20">
      <c r="H4040" s="14"/>
      <c r="K4040" s="14"/>
      <c r="M4040" s="14"/>
      <c r="N4040" s="14"/>
      <c r="O4040" s="14"/>
      <c r="P4040" s="14"/>
      <c r="S4040" s="16"/>
      <c r="T4040" s="16"/>
    </row>
    <row r="4041" spans="8:20">
      <c r="H4041" s="14"/>
      <c r="K4041" s="14"/>
      <c r="M4041" s="14"/>
      <c r="N4041" s="14"/>
      <c r="O4041" s="14"/>
      <c r="P4041" s="14"/>
      <c r="S4041" s="16"/>
      <c r="T4041" s="16"/>
    </row>
    <row r="4042" spans="8:20">
      <c r="H4042" s="14"/>
      <c r="K4042" s="14"/>
      <c r="M4042" s="14"/>
      <c r="N4042" s="14"/>
      <c r="O4042" s="14"/>
      <c r="P4042" s="14"/>
      <c r="S4042" s="16"/>
      <c r="T4042" s="16"/>
    </row>
    <row r="4043" spans="8:20">
      <c r="H4043" s="14"/>
      <c r="K4043" s="14"/>
      <c r="M4043" s="14"/>
      <c r="N4043" s="14"/>
      <c r="O4043" s="14"/>
      <c r="P4043" s="14"/>
      <c r="S4043" s="16"/>
      <c r="T4043" s="16"/>
    </row>
    <row r="4044" spans="8:20">
      <c r="H4044" s="14"/>
      <c r="K4044" s="14"/>
      <c r="M4044" s="14"/>
      <c r="N4044" s="14"/>
      <c r="O4044" s="14"/>
      <c r="P4044" s="14"/>
      <c r="S4044" s="16"/>
      <c r="T4044" s="16"/>
    </row>
    <row r="4045" spans="8:20">
      <c r="H4045" s="14"/>
      <c r="K4045" s="14"/>
      <c r="M4045" s="14"/>
      <c r="N4045" s="14"/>
      <c r="O4045" s="14"/>
      <c r="P4045" s="14"/>
      <c r="S4045" s="16"/>
      <c r="T4045" s="16"/>
    </row>
    <row r="4046" spans="8:20">
      <c r="H4046" s="14"/>
      <c r="K4046" s="14"/>
      <c r="M4046" s="14"/>
      <c r="N4046" s="14"/>
      <c r="O4046" s="14"/>
      <c r="P4046" s="14"/>
      <c r="S4046" s="16"/>
      <c r="T4046" s="16"/>
    </row>
    <row r="4047" spans="8:20">
      <c r="H4047" s="14"/>
      <c r="K4047" s="14"/>
      <c r="M4047" s="14"/>
      <c r="N4047" s="14"/>
      <c r="O4047" s="14"/>
      <c r="P4047" s="14"/>
      <c r="S4047" s="16"/>
      <c r="T4047" s="16"/>
    </row>
    <row r="4048" spans="8:20">
      <c r="H4048" s="14"/>
      <c r="K4048" s="14"/>
      <c r="M4048" s="14"/>
      <c r="N4048" s="14"/>
      <c r="O4048" s="14"/>
      <c r="P4048" s="14"/>
      <c r="S4048" s="16"/>
      <c r="T4048" s="16"/>
    </row>
    <row r="4049" spans="8:20">
      <c r="H4049" s="14"/>
      <c r="K4049" s="14"/>
      <c r="M4049" s="14"/>
      <c r="N4049" s="14"/>
      <c r="O4049" s="14"/>
      <c r="P4049" s="14"/>
      <c r="S4049" s="16"/>
      <c r="T4049" s="16"/>
    </row>
    <row r="4050" spans="8:20">
      <c r="H4050" s="14"/>
      <c r="K4050" s="14"/>
      <c r="M4050" s="14"/>
      <c r="N4050" s="14"/>
      <c r="O4050" s="14"/>
      <c r="P4050" s="14"/>
      <c r="S4050" s="16"/>
      <c r="T4050" s="16"/>
    </row>
    <row r="4051" spans="8:20">
      <c r="H4051" s="14"/>
      <c r="K4051" s="14"/>
      <c r="M4051" s="14"/>
      <c r="N4051" s="14"/>
      <c r="O4051" s="14"/>
      <c r="P4051" s="14"/>
      <c r="S4051" s="16"/>
      <c r="T4051" s="16"/>
    </row>
    <row r="4052" spans="8:20">
      <c r="H4052" s="14"/>
      <c r="K4052" s="14"/>
      <c r="M4052" s="14"/>
      <c r="N4052" s="14"/>
      <c r="O4052" s="14"/>
      <c r="P4052" s="14"/>
      <c r="S4052" s="16"/>
      <c r="T4052" s="16"/>
    </row>
    <row r="4053" spans="8:20">
      <c r="H4053" s="14"/>
      <c r="K4053" s="14"/>
      <c r="M4053" s="14"/>
      <c r="N4053" s="14"/>
      <c r="O4053" s="14"/>
      <c r="P4053" s="14"/>
      <c r="S4053" s="16"/>
      <c r="T4053" s="16"/>
    </row>
    <row r="4054" spans="8:20">
      <c r="H4054" s="14"/>
      <c r="K4054" s="14"/>
      <c r="M4054" s="14"/>
      <c r="N4054" s="14"/>
      <c r="O4054" s="14"/>
      <c r="P4054" s="14"/>
      <c r="S4054" s="16"/>
      <c r="T4054" s="16"/>
    </row>
    <row r="4055" spans="8:20">
      <c r="H4055" s="14"/>
      <c r="K4055" s="14"/>
      <c r="M4055" s="14"/>
      <c r="N4055" s="14"/>
      <c r="O4055" s="14"/>
      <c r="P4055" s="14"/>
      <c r="S4055" s="16"/>
      <c r="T4055" s="16"/>
    </row>
    <row r="4056" spans="8:20">
      <c r="H4056" s="14"/>
      <c r="K4056" s="14"/>
      <c r="M4056" s="14"/>
      <c r="N4056" s="14"/>
      <c r="O4056" s="14"/>
      <c r="P4056" s="14"/>
      <c r="S4056" s="16"/>
      <c r="T4056" s="16"/>
    </row>
    <row r="4057" spans="8:20">
      <c r="H4057" s="14"/>
      <c r="K4057" s="14"/>
      <c r="M4057" s="14"/>
      <c r="N4057" s="14"/>
      <c r="O4057" s="14"/>
      <c r="P4057" s="14"/>
      <c r="S4057" s="16"/>
      <c r="T4057" s="16"/>
    </row>
    <row r="4058" spans="8:20">
      <c r="H4058" s="14"/>
      <c r="K4058" s="14"/>
      <c r="M4058" s="14"/>
      <c r="N4058" s="14"/>
      <c r="O4058" s="14"/>
      <c r="P4058" s="14"/>
      <c r="S4058" s="16"/>
      <c r="T4058" s="16"/>
    </row>
    <row r="4059" spans="8:20">
      <c r="H4059" s="14"/>
      <c r="K4059" s="14"/>
      <c r="M4059" s="14"/>
      <c r="N4059" s="14"/>
      <c r="O4059" s="14"/>
      <c r="P4059" s="14"/>
      <c r="S4059" s="16"/>
      <c r="T4059" s="16"/>
    </row>
    <row r="4060" spans="8:20">
      <c r="H4060" s="14"/>
      <c r="K4060" s="14"/>
      <c r="M4060" s="14"/>
      <c r="N4060" s="14"/>
      <c r="O4060" s="14"/>
      <c r="P4060" s="14"/>
      <c r="S4060" s="16"/>
      <c r="T4060" s="16"/>
    </row>
    <row r="4061" spans="8:20">
      <c r="H4061" s="14"/>
      <c r="K4061" s="14"/>
      <c r="M4061" s="14"/>
      <c r="N4061" s="14"/>
      <c r="O4061" s="14"/>
      <c r="P4061" s="14"/>
      <c r="S4061" s="16"/>
      <c r="T4061" s="16"/>
    </row>
    <row r="4062" spans="8:20">
      <c r="H4062" s="14"/>
      <c r="K4062" s="14"/>
      <c r="M4062" s="14"/>
      <c r="N4062" s="14"/>
      <c r="O4062" s="14"/>
      <c r="P4062" s="14"/>
      <c r="S4062" s="16"/>
      <c r="T4062" s="16"/>
    </row>
    <row r="4063" spans="8:20">
      <c r="H4063" s="14"/>
      <c r="K4063" s="14"/>
      <c r="M4063" s="14"/>
      <c r="N4063" s="14"/>
      <c r="O4063" s="14"/>
      <c r="P4063" s="14"/>
      <c r="S4063" s="16"/>
      <c r="T4063" s="16"/>
    </row>
    <row r="4064" spans="8:20">
      <c r="H4064" s="14"/>
      <c r="K4064" s="14"/>
      <c r="M4064" s="14"/>
      <c r="N4064" s="14"/>
      <c r="O4064" s="14"/>
      <c r="P4064" s="14"/>
      <c r="S4064" s="16"/>
      <c r="T4064" s="16"/>
    </row>
    <row r="4065" spans="8:20">
      <c r="H4065" s="14"/>
      <c r="K4065" s="14"/>
      <c r="M4065" s="14"/>
      <c r="N4065" s="14"/>
      <c r="O4065" s="14"/>
      <c r="P4065" s="14"/>
      <c r="S4065" s="16"/>
      <c r="T4065" s="16"/>
    </row>
    <row r="4066" spans="8:20">
      <c r="H4066" s="14"/>
      <c r="K4066" s="14"/>
      <c r="M4066" s="14"/>
      <c r="N4066" s="14"/>
      <c r="O4066" s="14"/>
      <c r="P4066" s="14"/>
      <c r="S4066" s="16"/>
      <c r="T4066" s="16"/>
    </row>
    <row r="4067" spans="8:20">
      <c r="H4067" s="14"/>
      <c r="K4067" s="14"/>
      <c r="M4067" s="14"/>
      <c r="N4067" s="14"/>
      <c r="O4067" s="14"/>
      <c r="P4067" s="14"/>
      <c r="S4067" s="16"/>
      <c r="T4067" s="16"/>
    </row>
    <row r="4068" spans="8:20">
      <c r="H4068" s="14"/>
      <c r="K4068" s="14"/>
      <c r="M4068" s="14"/>
      <c r="N4068" s="14"/>
      <c r="O4068" s="14"/>
      <c r="P4068" s="14"/>
      <c r="S4068" s="16"/>
      <c r="T4068" s="16"/>
    </row>
    <row r="4069" spans="8:20">
      <c r="H4069" s="14"/>
      <c r="K4069" s="14"/>
      <c r="M4069" s="14"/>
      <c r="N4069" s="14"/>
      <c r="O4069" s="14"/>
      <c r="P4069" s="14"/>
      <c r="S4069" s="16"/>
      <c r="T4069" s="16"/>
    </row>
    <row r="4070" spans="8:20">
      <c r="H4070" s="14"/>
      <c r="K4070" s="14"/>
      <c r="M4070" s="14"/>
      <c r="N4070" s="14"/>
      <c r="O4070" s="14"/>
      <c r="P4070" s="14"/>
      <c r="S4070" s="16"/>
      <c r="T4070" s="16"/>
    </row>
    <row r="4071" spans="8:20">
      <c r="H4071" s="14"/>
      <c r="K4071" s="14"/>
      <c r="M4071" s="14"/>
      <c r="N4071" s="14"/>
      <c r="O4071" s="14"/>
      <c r="P4071" s="14"/>
      <c r="S4071" s="16"/>
      <c r="T4071" s="16"/>
    </row>
    <row r="4072" spans="8:20">
      <c r="H4072" s="14"/>
      <c r="K4072" s="14"/>
      <c r="M4072" s="14"/>
      <c r="N4072" s="14"/>
      <c r="O4072" s="14"/>
      <c r="P4072" s="14"/>
      <c r="S4072" s="16"/>
      <c r="T4072" s="16"/>
    </row>
    <row r="4073" spans="8:20">
      <c r="H4073" s="14"/>
      <c r="K4073" s="14"/>
      <c r="M4073" s="14"/>
      <c r="N4073" s="14"/>
      <c r="O4073" s="14"/>
      <c r="P4073" s="14"/>
      <c r="S4073" s="16"/>
      <c r="T4073" s="16"/>
    </row>
    <row r="4074" spans="8:20">
      <c r="H4074" s="14"/>
      <c r="K4074" s="14"/>
      <c r="M4074" s="14"/>
      <c r="N4074" s="14"/>
      <c r="O4074" s="14"/>
      <c r="P4074" s="14"/>
      <c r="S4074" s="16"/>
      <c r="T4074" s="16"/>
    </row>
    <row r="4075" spans="8:20">
      <c r="H4075" s="14"/>
      <c r="K4075" s="14"/>
      <c r="M4075" s="14"/>
      <c r="N4075" s="14"/>
      <c r="O4075" s="14"/>
      <c r="P4075" s="14"/>
      <c r="S4075" s="16"/>
      <c r="T4075" s="16"/>
    </row>
    <row r="4076" spans="8:20">
      <c r="H4076" s="14"/>
      <c r="K4076" s="14"/>
      <c r="M4076" s="14"/>
      <c r="N4076" s="14"/>
      <c r="O4076" s="14"/>
      <c r="P4076" s="14"/>
      <c r="S4076" s="16"/>
      <c r="T4076" s="16"/>
    </row>
    <row r="4077" spans="8:20">
      <c r="H4077" s="14"/>
      <c r="K4077" s="14"/>
      <c r="M4077" s="14"/>
      <c r="N4077" s="14"/>
      <c r="O4077" s="14"/>
      <c r="P4077" s="14"/>
      <c r="S4077" s="16"/>
      <c r="T4077" s="16"/>
    </row>
    <row r="4078" spans="8:20">
      <c r="H4078" s="14"/>
      <c r="K4078" s="14"/>
      <c r="M4078" s="14"/>
      <c r="N4078" s="14"/>
      <c r="O4078" s="14"/>
      <c r="P4078" s="14"/>
      <c r="S4078" s="16"/>
      <c r="T4078" s="16"/>
    </row>
    <row r="4079" spans="8:20">
      <c r="H4079" s="14"/>
      <c r="K4079" s="14"/>
      <c r="M4079" s="14"/>
      <c r="N4079" s="14"/>
      <c r="O4079" s="14"/>
      <c r="P4079" s="14"/>
      <c r="S4079" s="16"/>
      <c r="T4079" s="16"/>
    </row>
    <row r="4080" spans="8:20">
      <c r="H4080" s="14"/>
      <c r="K4080" s="14"/>
      <c r="M4080" s="14"/>
      <c r="N4080" s="14"/>
      <c r="O4080" s="14"/>
      <c r="P4080" s="14"/>
      <c r="S4080" s="16"/>
      <c r="T4080" s="16"/>
    </row>
    <row r="4081" spans="8:20">
      <c r="H4081" s="14"/>
      <c r="K4081" s="14"/>
      <c r="M4081" s="14"/>
      <c r="N4081" s="14"/>
      <c r="O4081" s="14"/>
      <c r="P4081" s="14"/>
      <c r="S4081" s="16"/>
      <c r="T4081" s="16"/>
    </row>
    <row r="4082" spans="8:20">
      <c r="H4082" s="14"/>
      <c r="K4082" s="14"/>
      <c r="M4082" s="14"/>
      <c r="N4082" s="14"/>
      <c r="O4082" s="14"/>
      <c r="P4082" s="14"/>
      <c r="S4082" s="16"/>
      <c r="T4082" s="16"/>
    </row>
    <row r="4083" spans="8:20">
      <c r="H4083" s="14"/>
      <c r="K4083" s="14"/>
      <c r="M4083" s="14"/>
      <c r="N4083" s="14"/>
      <c r="O4083" s="14"/>
      <c r="P4083" s="14"/>
      <c r="S4083" s="16"/>
      <c r="T4083" s="16"/>
    </row>
    <row r="4084" spans="8:20">
      <c r="H4084" s="14"/>
      <c r="K4084" s="14"/>
      <c r="M4084" s="14"/>
      <c r="N4084" s="14"/>
      <c r="O4084" s="14"/>
      <c r="P4084" s="14"/>
      <c r="S4084" s="16"/>
      <c r="T4084" s="16"/>
    </row>
    <row r="4085" spans="8:20">
      <c r="H4085" s="14"/>
      <c r="K4085" s="14"/>
      <c r="M4085" s="14"/>
      <c r="N4085" s="14"/>
      <c r="O4085" s="14"/>
      <c r="P4085" s="14"/>
      <c r="S4085" s="16"/>
      <c r="T4085" s="16"/>
    </row>
    <row r="4086" spans="8:20">
      <c r="H4086" s="14"/>
      <c r="K4086" s="14"/>
      <c r="M4086" s="14"/>
      <c r="N4086" s="14"/>
      <c r="O4086" s="14"/>
      <c r="P4086" s="14"/>
      <c r="S4086" s="16"/>
      <c r="T4086" s="16"/>
    </row>
    <row r="4087" spans="8:20">
      <c r="H4087" s="14"/>
      <c r="K4087" s="14"/>
      <c r="M4087" s="14"/>
      <c r="N4087" s="14"/>
      <c r="O4087" s="14"/>
      <c r="P4087" s="14"/>
      <c r="S4087" s="16"/>
      <c r="T4087" s="16"/>
    </row>
    <row r="4088" spans="8:20">
      <c r="H4088" s="14"/>
      <c r="K4088" s="14"/>
      <c r="M4088" s="14"/>
      <c r="N4088" s="14"/>
      <c r="O4088" s="14"/>
      <c r="P4088" s="14"/>
      <c r="S4088" s="16"/>
      <c r="T4088" s="16"/>
    </row>
    <row r="4089" spans="8:20">
      <c r="H4089" s="14"/>
      <c r="K4089" s="14"/>
      <c r="M4089" s="14"/>
      <c r="N4089" s="14"/>
      <c r="O4089" s="14"/>
      <c r="P4089" s="14"/>
      <c r="S4089" s="16"/>
      <c r="T4089" s="16"/>
    </row>
    <row r="4090" spans="8:20">
      <c r="H4090" s="14"/>
      <c r="K4090" s="14"/>
      <c r="M4090" s="14"/>
      <c r="N4090" s="14"/>
      <c r="O4090" s="14"/>
      <c r="P4090" s="14"/>
      <c r="S4090" s="16"/>
      <c r="T4090" s="16"/>
    </row>
    <row r="4091" spans="8:20">
      <c r="H4091" s="14"/>
      <c r="K4091" s="14"/>
      <c r="M4091" s="14"/>
      <c r="N4091" s="14"/>
      <c r="O4091" s="14"/>
      <c r="P4091" s="14"/>
      <c r="S4091" s="16"/>
      <c r="T4091" s="16"/>
    </row>
    <row r="4092" spans="8:20">
      <c r="H4092" s="14"/>
      <c r="K4092" s="14"/>
      <c r="M4092" s="14"/>
      <c r="N4092" s="14"/>
      <c r="O4092" s="14"/>
      <c r="P4092" s="14"/>
      <c r="S4092" s="16"/>
      <c r="T4092" s="16"/>
    </row>
    <row r="4093" spans="8:20">
      <c r="H4093" s="14"/>
      <c r="K4093" s="14"/>
      <c r="M4093" s="14"/>
      <c r="N4093" s="14"/>
      <c r="O4093" s="14"/>
      <c r="P4093" s="14"/>
      <c r="S4093" s="16"/>
      <c r="T4093" s="16"/>
    </row>
    <row r="4094" spans="8:20">
      <c r="H4094" s="14"/>
      <c r="K4094" s="14"/>
      <c r="M4094" s="14"/>
      <c r="N4094" s="14"/>
      <c r="O4094" s="14"/>
      <c r="P4094" s="14"/>
      <c r="S4094" s="16"/>
      <c r="T4094" s="16"/>
    </row>
    <row r="4095" spans="8:20">
      <c r="H4095" s="14"/>
      <c r="K4095" s="14"/>
      <c r="M4095" s="14"/>
      <c r="N4095" s="14"/>
      <c r="O4095" s="14"/>
      <c r="P4095" s="14"/>
      <c r="S4095" s="16"/>
      <c r="T4095" s="16"/>
    </row>
    <row r="4096" spans="8:20">
      <c r="H4096" s="14"/>
      <c r="K4096" s="14"/>
      <c r="M4096" s="14"/>
      <c r="N4096" s="14"/>
      <c r="O4096" s="14"/>
      <c r="P4096" s="14"/>
      <c r="S4096" s="16"/>
      <c r="T4096" s="16"/>
    </row>
    <row r="4097" spans="8:20">
      <c r="H4097" s="14"/>
      <c r="K4097" s="14"/>
      <c r="M4097" s="14"/>
      <c r="N4097" s="14"/>
      <c r="O4097" s="14"/>
      <c r="P4097" s="14"/>
      <c r="S4097" s="16"/>
      <c r="T4097" s="16"/>
    </row>
    <row r="4098" spans="8:20">
      <c r="H4098" s="14"/>
      <c r="K4098" s="14"/>
      <c r="M4098" s="14"/>
      <c r="N4098" s="14"/>
      <c r="O4098" s="14"/>
      <c r="P4098" s="14"/>
      <c r="S4098" s="16"/>
      <c r="T4098" s="16"/>
    </row>
    <row r="4099" spans="8:20">
      <c r="H4099" s="14"/>
      <c r="K4099" s="14"/>
      <c r="M4099" s="14"/>
      <c r="N4099" s="14"/>
      <c r="O4099" s="14"/>
      <c r="P4099" s="14"/>
      <c r="S4099" s="16"/>
      <c r="T4099" s="16"/>
    </row>
    <row r="4100" spans="8:20">
      <c r="H4100" s="14"/>
      <c r="K4100" s="14"/>
      <c r="M4100" s="14"/>
      <c r="N4100" s="14"/>
      <c r="O4100" s="14"/>
      <c r="P4100" s="14"/>
      <c r="S4100" s="16"/>
      <c r="T4100" s="16"/>
    </row>
    <row r="4101" spans="8:20">
      <c r="H4101" s="14"/>
      <c r="K4101" s="14"/>
      <c r="M4101" s="14"/>
      <c r="N4101" s="14"/>
      <c r="O4101" s="14"/>
      <c r="P4101" s="14"/>
      <c r="S4101" s="16"/>
      <c r="T4101" s="16"/>
    </row>
    <row r="4102" spans="8:20">
      <c r="H4102" s="14"/>
      <c r="K4102" s="14"/>
      <c r="M4102" s="14"/>
      <c r="N4102" s="14"/>
      <c r="O4102" s="14"/>
      <c r="P4102" s="14"/>
      <c r="S4102" s="16"/>
      <c r="T4102" s="16"/>
    </row>
    <row r="4103" spans="8:20">
      <c r="H4103" s="14"/>
      <c r="K4103" s="14"/>
      <c r="M4103" s="14"/>
      <c r="N4103" s="14"/>
      <c r="O4103" s="14"/>
      <c r="P4103" s="14"/>
      <c r="S4103" s="16"/>
      <c r="T4103" s="16"/>
    </row>
    <row r="4104" spans="8:20">
      <c r="H4104" s="14"/>
      <c r="K4104" s="14"/>
      <c r="M4104" s="14"/>
      <c r="N4104" s="14"/>
      <c r="O4104" s="14"/>
      <c r="P4104" s="14"/>
      <c r="S4104" s="16"/>
      <c r="T4104" s="16"/>
    </row>
    <row r="4105" spans="8:20">
      <c r="H4105" s="14"/>
      <c r="K4105" s="14"/>
      <c r="M4105" s="14"/>
      <c r="N4105" s="14"/>
      <c r="O4105" s="14"/>
      <c r="P4105" s="14"/>
      <c r="S4105" s="16"/>
      <c r="T4105" s="16"/>
    </row>
    <row r="4106" spans="8:20">
      <c r="H4106" s="14"/>
      <c r="K4106" s="14"/>
      <c r="M4106" s="14"/>
      <c r="N4106" s="14"/>
      <c r="O4106" s="14"/>
      <c r="P4106" s="14"/>
      <c r="S4106" s="16"/>
      <c r="T4106" s="16"/>
    </row>
    <row r="4107" spans="8:20">
      <c r="H4107" s="14"/>
      <c r="K4107" s="14"/>
      <c r="M4107" s="14"/>
      <c r="N4107" s="14"/>
      <c r="O4107" s="14"/>
      <c r="P4107" s="14"/>
      <c r="S4107" s="16"/>
      <c r="T4107" s="16"/>
    </row>
    <row r="4108" spans="8:20">
      <c r="H4108" s="14"/>
      <c r="K4108" s="14"/>
      <c r="M4108" s="14"/>
      <c r="N4108" s="14"/>
      <c r="O4108" s="14"/>
      <c r="P4108" s="14"/>
      <c r="S4108" s="16"/>
      <c r="T4108" s="16"/>
    </row>
    <row r="4109" spans="8:20">
      <c r="H4109" s="14"/>
      <c r="K4109" s="14"/>
      <c r="M4109" s="14"/>
      <c r="N4109" s="14"/>
      <c r="O4109" s="14"/>
      <c r="P4109" s="14"/>
      <c r="S4109" s="16"/>
      <c r="T4109" s="16"/>
    </row>
    <row r="4110" spans="8:20">
      <c r="H4110" s="14"/>
      <c r="K4110" s="14"/>
      <c r="M4110" s="14"/>
      <c r="N4110" s="14"/>
      <c r="O4110" s="14"/>
      <c r="P4110" s="14"/>
      <c r="S4110" s="16"/>
      <c r="T4110" s="16"/>
    </row>
    <row r="4111" spans="8:20">
      <c r="H4111" s="14"/>
      <c r="K4111" s="14"/>
      <c r="M4111" s="14"/>
      <c r="N4111" s="14"/>
      <c r="O4111" s="14"/>
      <c r="P4111" s="14"/>
      <c r="S4111" s="16"/>
      <c r="T4111" s="16"/>
    </row>
    <row r="4112" spans="8:20">
      <c r="H4112" s="14"/>
      <c r="K4112" s="14"/>
      <c r="M4112" s="14"/>
      <c r="N4112" s="14"/>
      <c r="O4112" s="14"/>
      <c r="P4112" s="14"/>
      <c r="S4112" s="16"/>
      <c r="T4112" s="16"/>
    </row>
    <row r="4113" spans="8:20">
      <c r="H4113" s="14"/>
      <c r="K4113" s="14"/>
      <c r="M4113" s="14"/>
      <c r="N4113" s="14"/>
      <c r="O4113" s="14"/>
      <c r="P4113" s="14"/>
      <c r="S4113" s="16"/>
      <c r="T4113" s="16"/>
    </row>
    <row r="4114" spans="8:20">
      <c r="H4114" s="14"/>
      <c r="K4114" s="14"/>
      <c r="M4114" s="14"/>
      <c r="N4114" s="14"/>
      <c r="O4114" s="14"/>
      <c r="P4114" s="14"/>
      <c r="S4114" s="16"/>
      <c r="T4114" s="16"/>
    </row>
    <row r="4115" spans="8:20">
      <c r="H4115" s="14"/>
      <c r="K4115" s="14"/>
      <c r="M4115" s="14"/>
      <c r="N4115" s="14"/>
      <c r="O4115" s="14"/>
      <c r="P4115" s="14"/>
      <c r="S4115" s="16"/>
      <c r="T4115" s="16"/>
    </row>
    <row r="4116" spans="8:20">
      <c r="H4116" s="14"/>
      <c r="K4116" s="14"/>
      <c r="M4116" s="14"/>
      <c r="N4116" s="14"/>
      <c r="O4116" s="14"/>
      <c r="P4116" s="14"/>
      <c r="S4116" s="16"/>
      <c r="T4116" s="16"/>
    </row>
    <row r="4117" spans="8:20">
      <c r="H4117" s="14"/>
      <c r="K4117" s="14"/>
      <c r="M4117" s="14"/>
      <c r="N4117" s="14"/>
      <c r="O4117" s="14"/>
      <c r="P4117" s="14"/>
      <c r="S4117" s="16"/>
      <c r="T4117" s="16"/>
    </row>
    <row r="4118" spans="8:20">
      <c r="H4118" s="14"/>
      <c r="K4118" s="14"/>
      <c r="M4118" s="14"/>
      <c r="N4118" s="14"/>
      <c r="O4118" s="14"/>
      <c r="P4118" s="14"/>
      <c r="S4118" s="16"/>
      <c r="T4118" s="16"/>
    </row>
    <row r="4119" spans="8:20">
      <c r="H4119" s="14"/>
      <c r="K4119" s="14"/>
      <c r="M4119" s="14"/>
      <c r="N4119" s="14"/>
      <c r="O4119" s="14"/>
      <c r="P4119" s="14"/>
      <c r="S4119" s="16"/>
      <c r="T4119" s="16"/>
    </row>
    <row r="4120" spans="8:20">
      <c r="H4120" s="14"/>
      <c r="K4120" s="14"/>
      <c r="M4120" s="14"/>
      <c r="N4120" s="14"/>
      <c r="O4120" s="14"/>
      <c r="P4120" s="14"/>
      <c r="S4120" s="16"/>
      <c r="T4120" s="16"/>
    </row>
    <row r="4121" spans="8:20">
      <c r="H4121" s="14"/>
      <c r="K4121" s="14"/>
      <c r="M4121" s="14"/>
      <c r="N4121" s="14"/>
      <c r="O4121" s="14"/>
      <c r="P4121" s="14"/>
      <c r="S4121" s="16"/>
      <c r="T4121" s="16"/>
    </row>
    <row r="4122" spans="8:20">
      <c r="H4122" s="14"/>
      <c r="K4122" s="14"/>
      <c r="M4122" s="14"/>
      <c r="N4122" s="14"/>
      <c r="O4122" s="14"/>
      <c r="P4122" s="14"/>
      <c r="S4122" s="16"/>
      <c r="T4122" s="16"/>
    </row>
    <row r="4123" spans="8:20">
      <c r="H4123" s="14"/>
      <c r="K4123" s="14"/>
      <c r="M4123" s="14"/>
      <c r="N4123" s="14"/>
      <c r="O4123" s="14"/>
      <c r="P4123" s="14"/>
      <c r="S4123" s="16"/>
      <c r="T4123" s="16"/>
    </row>
    <row r="4124" spans="8:20">
      <c r="H4124" s="14"/>
      <c r="K4124" s="14"/>
      <c r="M4124" s="14"/>
      <c r="N4124" s="14"/>
      <c r="O4124" s="14"/>
      <c r="P4124" s="14"/>
      <c r="S4124" s="16"/>
      <c r="T4124" s="16"/>
    </row>
    <row r="4125" spans="8:20">
      <c r="H4125" s="14"/>
      <c r="K4125" s="14"/>
      <c r="M4125" s="14"/>
      <c r="N4125" s="14"/>
      <c r="O4125" s="14"/>
      <c r="P4125" s="14"/>
      <c r="S4125" s="16"/>
      <c r="T4125" s="16"/>
    </row>
    <row r="4126" spans="8:20">
      <c r="H4126" s="14"/>
      <c r="K4126" s="14"/>
      <c r="M4126" s="14"/>
      <c r="N4126" s="14"/>
      <c r="O4126" s="14"/>
      <c r="P4126" s="14"/>
      <c r="S4126" s="16"/>
      <c r="T4126" s="16"/>
    </row>
    <row r="4127" spans="8:20">
      <c r="H4127" s="14"/>
      <c r="K4127" s="14"/>
      <c r="M4127" s="14"/>
      <c r="N4127" s="14"/>
      <c r="O4127" s="14"/>
      <c r="P4127" s="14"/>
      <c r="S4127" s="16"/>
      <c r="T4127" s="16"/>
    </row>
    <row r="4128" spans="8:20">
      <c r="H4128" s="14"/>
      <c r="K4128" s="14"/>
      <c r="M4128" s="14"/>
      <c r="N4128" s="14"/>
      <c r="O4128" s="14"/>
      <c r="P4128" s="14"/>
      <c r="S4128" s="16"/>
      <c r="T4128" s="16"/>
    </row>
    <row r="4129" spans="8:20">
      <c r="H4129" s="14"/>
      <c r="K4129" s="14"/>
      <c r="M4129" s="14"/>
      <c r="N4129" s="14"/>
      <c r="O4129" s="14"/>
      <c r="P4129" s="14"/>
      <c r="S4129" s="16"/>
      <c r="T4129" s="16"/>
    </row>
    <row r="4130" spans="8:20">
      <c r="H4130" s="14"/>
      <c r="K4130" s="14"/>
      <c r="M4130" s="14"/>
      <c r="N4130" s="14"/>
      <c r="O4130" s="14"/>
      <c r="P4130" s="14"/>
      <c r="S4130" s="16"/>
      <c r="T4130" s="16"/>
    </row>
    <row r="4131" spans="8:20">
      <c r="H4131" s="14"/>
      <c r="K4131" s="14"/>
      <c r="M4131" s="14"/>
      <c r="N4131" s="14"/>
      <c r="O4131" s="14"/>
      <c r="P4131" s="14"/>
      <c r="S4131" s="16"/>
      <c r="T4131" s="16"/>
    </row>
    <row r="4132" spans="8:20">
      <c r="H4132" s="14"/>
      <c r="K4132" s="14"/>
      <c r="M4132" s="14"/>
      <c r="N4132" s="14"/>
      <c r="O4132" s="14"/>
      <c r="P4132" s="14"/>
      <c r="S4132" s="16"/>
      <c r="T4132" s="16"/>
    </row>
    <row r="4133" spans="8:20">
      <c r="H4133" s="14"/>
      <c r="K4133" s="14"/>
      <c r="M4133" s="14"/>
      <c r="N4133" s="14"/>
      <c r="O4133" s="14"/>
      <c r="P4133" s="14"/>
      <c r="S4133" s="16"/>
      <c r="T4133" s="16"/>
    </row>
    <row r="4134" spans="8:20">
      <c r="H4134" s="14"/>
      <c r="K4134" s="14"/>
      <c r="M4134" s="14"/>
      <c r="N4134" s="14"/>
      <c r="O4134" s="14"/>
      <c r="P4134" s="14"/>
      <c r="S4134" s="16"/>
      <c r="T4134" s="16"/>
    </row>
    <row r="4135" spans="8:20">
      <c r="H4135" s="14"/>
      <c r="K4135" s="14"/>
      <c r="M4135" s="14"/>
      <c r="N4135" s="14"/>
      <c r="O4135" s="14"/>
      <c r="P4135" s="14"/>
      <c r="S4135" s="16"/>
      <c r="T4135" s="16"/>
    </row>
    <row r="4136" spans="8:20">
      <c r="H4136" s="14"/>
      <c r="K4136" s="14"/>
      <c r="M4136" s="14"/>
      <c r="N4136" s="14"/>
      <c r="O4136" s="14"/>
      <c r="P4136" s="14"/>
      <c r="S4136" s="16"/>
      <c r="T4136" s="16"/>
    </row>
    <row r="4137" spans="8:20">
      <c r="H4137" s="14"/>
      <c r="K4137" s="14"/>
      <c r="M4137" s="14"/>
      <c r="N4137" s="14"/>
      <c r="O4137" s="14"/>
      <c r="P4137" s="14"/>
      <c r="S4137" s="16"/>
      <c r="T4137" s="16"/>
    </row>
    <row r="4138" spans="8:20">
      <c r="H4138" s="14"/>
      <c r="K4138" s="14"/>
      <c r="M4138" s="14"/>
      <c r="N4138" s="14"/>
      <c r="O4138" s="14"/>
      <c r="P4138" s="14"/>
      <c r="S4138" s="16"/>
      <c r="T4138" s="16"/>
    </row>
    <row r="4139" spans="8:20">
      <c r="H4139" s="14"/>
      <c r="K4139" s="14"/>
      <c r="M4139" s="14"/>
      <c r="N4139" s="14"/>
      <c r="O4139" s="14"/>
      <c r="P4139" s="14"/>
      <c r="S4139" s="16"/>
      <c r="T4139" s="16"/>
    </row>
    <row r="4140" spans="8:20">
      <c r="H4140" s="14"/>
      <c r="K4140" s="14"/>
      <c r="M4140" s="14"/>
      <c r="N4140" s="14"/>
      <c r="O4140" s="14"/>
      <c r="P4140" s="14"/>
      <c r="S4140" s="16"/>
      <c r="T4140" s="16"/>
    </row>
    <row r="4141" spans="8:20">
      <c r="H4141" s="14"/>
      <c r="K4141" s="14"/>
      <c r="M4141" s="14"/>
      <c r="N4141" s="14"/>
      <c r="O4141" s="14"/>
      <c r="P4141" s="14"/>
      <c r="S4141" s="16"/>
      <c r="T4141" s="16"/>
    </row>
    <row r="4142" spans="8:20">
      <c r="H4142" s="14"/>
      <c r="K4142" s="14"/>
      <c r="M4142" s="14"/>
      <c r="N4142" s="14"/>
      <c r="O4142" s="14"/>
      <c r="P4142" s="14"/>
      <c r="S4142" s="16"/>
      <c r="T4142" s="16"/>
    </row>
    <row r="4143" spans="8:20">
      <c r="H4143" s="14"/>
      <c r="K4143" s="14"/>
      <c r="M4143" s="14"/>
      <c r="N4143" s="14"/>
      <c r="O4143" s="14"/>
      <c r="P4143" s="14"/>
      <c r="S4143" s="16"/>
      <c r="T4143" s="16"/>
    </row>
    <row r="4144" spans="8:20">
      <c r="H4144" s="14"/>
      <c r="K4144" s="14"/>
      <c r="M4144" s="14"/>
      <c r="N4144" s="14"/>
      <c r="O4144" s="14"/>
      <c r="P4144" s="14"/>
      <c r="S4144" s="16"/>
      <c r="T4144" s="16"/>
    </row>
    <row r="4145" spans="8:20">
      <c r="H4145" s="14"/>
      <c r="K4145" s="14"/>
      <c r="M4145" s="14"/>
      <c r="N4145" s="14"/>
      <c r="O4145" s="14"/>
      <c r="P4145" s="14"/>
      <c r="S4145" s="16"/>
      <c r="T4145" s="16"/>
    </row>
    <row r="4146" spans="8:20">
      <c r="H4146" s="14"/>
      <c r="K4146" s="14"/>
      <c r="M4146" s="14"/>
      <c r="N4146" s="14"/>
      <c r="O4146" s="14"/>
      <c r="P4146" s="14"/>
      <c r="S4146" s="16"/>
      <c r="T4146" s="16"/>
    </row>
    <row r="4147" spans="8:20">
      <c r="H4147" s="14"/>
      <c r="K4147" s="14"/>
      <c r="M4147" s="14"/>
      <c r="N4147" s="14"/>
      <c r="O4147" s="14"/>
      <c r="P4147" s="14"/>
      <c r="S4147" s="16"/>
      <c r="T4147" s="16"/>
    </row>
    <row r="4148" spans="8:20">
      <c r="H4148" s="14"/>
      <c r="K4148" s="14"/>
      <c r="M4148" s="14"/>
      <c r="N4148" s="14"/>
      <c r="O4148" s="14"/>
      <c r="P4148" s="14"/>
      <c r="S4148" s="16"/>
      <c r="T4148" s="16"/>
    </row>
    <row r="4149" spans="8:20">
      <c r="H4149" s="14"/>
      <c r="K4149" s="14"/>
      <c r="M4149" s="14"/>
      <c r="N4149" s="14"/>
      <c r="O4149" s="14"/>
      <c r="P4149" s="14"/>
      <c r="S4149" s="16"/>
      <c r="T4149" s="16"/>
    </row>
    <row r="4150" spans="8:20">
      <c r="H4150" s="14"/>
      <c r="K4150" s="14"/>
      <c r="M4150" s="14"/>
      <c r="N4150" s="14"/>
      <c r="O4150" s="14"/>
      <c r="P4150" s="14"/>
      <c r="S4150" s="16"/>
      <c r="T4150" s="16"/>
    </row>
    <row r="4151" spans="8:20">
      <c r="H4151" s="14"/>
      <c r="K4151" s="14"/>
      <c r="M4151" s="14"/>
      <c r="N4151" s="14"/>
      <c r="O4151" s="14"/>
      <c r="P4151" s="14"/>
      <c r="S4151" s="16"/>
      <c r="T4151" s="16"/>
    </row>
    <row r="4152" spans="8:20">
      <c r="H4152" s="14"/>
      <c r="K4152" s="14"/>
      <c r="M4152" s="14"/>
      <c r="N4152" s="14"/>
      <c r="O4152" s="14"/>
      <c r="P4152" s="14"/>
      <c r="S4152" s="16"/>
      <c r="T4152" s="16"/>
    </row>
    <row r="4153" spans="8:20">
      <c r="H4153" s="14"/>
      <c r="K4153" s="14"/>
      <c r="M4153" s="14"/>
      <c r="N4153" s="14"/>
      <c r="O4153" s="14"/>
      <c r="P4153" s="14"/>
      <c r="S4153" s="16"/>
      <c r="T4153" s="16"/>
    </row>
    <row r="4154" spans="8:20">
      <c r="H4154" s="14"/>
      <c r="K4154" s="14"/>
      <c r="M4154" s="14"/>
      <c r="N4154" s="14"/>
      <c r="O4154" s="14"/>
      <c r="P4154" s="14"/>
      <c r="S4154" s="16"/>
      <c r="T4154" s="16"/>
    </row>
    <row r="4155" spans="8:20">
      <c r="H4155" s="14"/>
      <c r="K4155" s="14"/>
      <c r="M4155" s="14"/>
      <c r="N4155" s="14"/>
      <c r="O4155" s="14"/>
      <c r="P4155" s="14"/>
      <c r="S4155" s="16"/>
      <c r="T4155" s="16"/>
    </row>
    <row r="4156" spans="8:20">
      <c r="H4156" s="14"/>
      <c r="K4156" s="14"/>
      <c r="M4156" s="14"/>
      <c r="N4156" s="14"/>
      <c r="O4156" s="14"/>
      <c r="P4156" s="14"/>
      <c r="S4156" s="16"/>
      <c r="T4156" s="16"/>
    </row>
    <row r="4157" spans="8:20">
      <c r="H4157" s="14"/>
      <c r="K4157" s="14"/>
      <c r="M4157" s="14"/>
      <c r="N4157" s="14"/>
      <c r="O4157" s="14"/>
      <c r="P4157" s="14"/>
      <c r="S4157" s="16"/>
      <c r="T4157" s="16"/>
    </row>
    <row r="4158" spans="8:20">
      <c r="H4158" s="14"/>
      <c r="K4158" s="14"/>
      <c r="M4158" s="14"/>
      <c r="N4158" s="14"/>
      <c r="O4158" s="14"/>
      <c r="P4158" s="14"/>
      <c r="S4158" s="16"/>
      <c r="T4158" s="16"/>
    </row>
    <row r="4159" spans="8:20">
      <c r="H4159" s="14"/>
      <c r="K4159" s="14"/>
      <c r="M4159" s="14"/>
      <c r="N4159" s="14"/>
      <c r="O4159" s="14"/>
      <c r="P4159" s="14"/>
      <c r="S4159" s="16"/>
      <c r="T4159" s="16"/>
    </row>
    <row r="4160" spans="8:20">
      <c r="H4160" s="14"/>
      <c r="K4160" s="14"/>
      <c r="M4160" s="14"/>
      <c r="N4160" s="14"/>
      <c r="O4160" s="14"/>
      <c r="P4160" s="14"/>
      <c r="S4160" s="16"/>
      <c r="T4160" s="16"/>
    </row>
    <row r="4161" spans="8:20">
      <c r="H4161" s="14"/>
      <c r="K4161" s="14"/>
      <c r="M4161" s="14"/>
      <c r="N4161" s="14"/>
      <c r="O4161" s="14"/>
      <c r="P4161" s="14"/>
      <c r="S4161" s="16"/>
      <c r="T4161" s="16"/>
    </row>
    <row r="4162" spans="8:20">
      <c r="H4162" s="14"/>
      <c r="K4162" s="14"/>
      <c r="M4162" s="14"/>
      <c r="N4162" s="14"/>
      <c r="O4162" s="14"/>
      <c r="P4162" s="14"/>
      <c r="S4162" s="16"/>
      <c r="T4162" s="16"/>
    </row>
    <row r="4163" spans="8:20">
      <c r="H4163" s="14"/>
      <c r="K4163" s="14"/>
      <c r="M4163" s="14"/>
      <c r="N4163" s="14"/>
      <c r="O4163" s="14"/>
      <c r="P4163" s="14"/>
      <c r="S4163" s="16"/>
      <c r="T4163" s="16"/>
    </row>
    <row r="4164" spans="8:20">
      <c r="H4164" s="14"/>
      <c r="K4164" s="14"/>
      <c r="M4164" s="14"/>
      <c r="N4164" s="14"/>
      <c r="O4164" s="14"/>
      <c r="P4164" s="14"/>
      <c r="S4164" s="16"/>
      <c r="T4164" s="16"/>
    </row>
    <row r="4165" spans="8:20">
      <c r="H4165" s="14"/>
      <c r="K4165" s="14"/>
      <c r="M4165" s="14"/>
      <c r="N4165" s="14"/>
      <c r="O4165" s="14"/>
      <c r="P4165" s="14"/>
      <c r="S4165" s="16"/>
      <c r="T4165" s="16"/>
    </row>
    <row r="4166" spans="8:20">
      <c r="H4166" s="14"/>
      <c r="K4166" s="14"/>
      <c r="M4166" s="14"/>
      <c r="N4166" s="14"/>
      <c r="O4166" s="14"/>
      <c r="P4166" s="14"/>
      <c r="S4166" s="16"/>
      <c r="T4166" s="16"/>
    </row>
    <row r="4167" spans="8:20">
      <c r="H4167" s="14"/>
      <c r="K4167" s="14"/>
      <c r="M4167" s="14"/>
      <c r="N4167" s="14"/>
      <c r="O4167" s="14"/>
      <c r="P4167" s="14"/>
      <c r="S4167" s="16"/>
      <c r="T4167" s="16"/>
    </row>
    <row r="4168" spans="8:20">
      <c r="H4168" s="14"/>
      <c r="K4168" s="14"/>
      <c r="M4168" s="14"/>
      <c r="N4168" s="14"/>
      <c r="O4168" s="14"/>
      <c r="P4168" s="14"/>
      <c r="S4168" s="16"/>
      <c r="T4168" s="16"/>
    </row>
    <row r="4169" spans="8:20">
      <c r="H4169" s="14"/>
      <c r="K4169" s="14"/>
      <c r="M4169" s="14"/>
      <c r="N4169" s="14"/>
      <c r="O4169" s="14"/>
      <c r="P4169" s="14"/>
      <c r="S4169" s="16"/>
      <c r="T4169" s="16"/>
    </row>
    <row r="4170" spans="8:20">
      <c r="H4170" s="14"/>
      <c r="K4170" s="14"/>
      <c r="M4170" s="14"/>
      <c r="N4170" s="14"/>
      <c r="O4170" s="14"/>
      <c r="P4170" s="14"/>
      <c r="S4170" s="16"/>
      <c r="T4170" s="16"/>
    </row>
    <row r="4171" spans="8:20">
      <c r="H4171" s="14"/>
      <c r="K4171" s="14"/>
      <c r="M4171" s="14"/>
      <c r="N4171" s="14"/>
      <c r="O4171" s="14"/>
      <c r="P4171" s="14"/>
      <c r="S4171" s="16"/>
      <c r="T4171" s="16"/>
    </row>
    <row r="4172" spans="8:20">
      <c r="H4172" s="14"/>
      <c r="K4172" s="14"/>
      <c r="M4172" s="14"/>
      <c r="N4172" s="14"/>
      <c r="O4172" s="14"/>
      <c r="P4172" s="14"/>
      <c r="S4172" s="16"/>
      <c r="T4172" s="16"/>
    </row>
    <row r="4173" spans="8:20">
      <c r="H4173" s="14"/>
      <c r="K4173" s="14"/>
      <c r="M4173" s="14"/>
      <c r="N4173" s="14"/>
      <c r="O4173" s="14"/>
      <c r="P4173" s="14"/>
      <c r="S4173" s="16"/>
      <c r="T4173" s="16"/>
    </row>
    <row r="4174" spans="8:20">
      <c r="H4174" s="14"/>
      <c r="K4174" s="14"/>
      <c r="M4174" s="14"/>
      <c r="N4174" s="14"/>
      <c r="O4174" s="14"/>
      <c r="P4174" s="14"/>
      <c r="S4174" s="16"/>
      <c r="T4174" s="16"/>
    </row>
    <row r="4175" spans="8:20">
      <c r="H4175" s="14"/>
      <c r="K4175" s="14"/>
      <c r="M4175" s="14"/>
      <c r="N4175" s="14"/>
      <c r="O4175" s="14"/>
      <c r="P4175" s="14"/>
      <c r="S4175" s="16"/>
      <c r="T4175" s="16"/>
    </row>
    <row r="4176" spans="8:20">
      <c r="H4176" s="14"/>
      <c r="K4176" s="14"/>
      <c r="M4176" s="14"/>
      <c r="N4176" s="14"/>
      <c r="O4176" s="14"/>
      <c r="P4176" s="14"/>
      <c r="S4176" s="16"/>
      <c r="T4176" s="16"/>
    </row>
    <row r="4177" spans="8:20">
      <c r="H4177" s="14"/>
      <c r="K4177" s="14"/>
      <c r="M4177" s="14"/>
      <c r="N4177" s="14"/>
      <c r="O4177" s="14"/>
      <c r="P4177" s="14"/>
      <c r="S4177" s="16"/>
      <c r="T4177" s="16"/>
    </row>
    <row r="4178" spans="8:20">
      <c r="H4178" s="14"/>
      <c r="K4178" s="14"/>
      <c r="M4178" s="14"/>
      <c r="N4178" s="14"/>
      <c r="O4178" s="14"/>
      <c r="P4178" s="14"/>
      <c r="S4178" s="16"/>
      <c r="T4178" s="16"/>
    </row>
    <row r="4179" spans="8:20">
      <c r="H4179" s="14"/>
      <c r="K4179" s="14"/>
      <c r="M4179" s="14"/>
      <c r="N4179" s="14"/>
      <c r="O4179" s="14"/>
      <c r="P4179" s="14"/>
      <c r="S4179" s="16"/>
      <c r="T4179" s="16"/>
    </row>
    <row r="4180" spans="8:20">
      <c r="H4180" s="14"/>
      <c r="K4180" s="14"/>
      <c r="M4180" s="14"/>
      <c r="N4180" s="14"/>
      <c r="O4180" s="14"/>
      <c r="P4180" s="14"/>
      <c r="S4180" s="16"/>
      <c r="T4180" s="16"/>
    </row>
    <row r="4181" spans="8:20">
      <c r="H4181" s="14"/>
      <c r="K4181" s="14"/>
      <c r="M4181" s="14"/>
      <c r="N4181" s="14"/>
      <c r="O4181" s="14"/>
      <c r="P4181" s="14"/>
      <c r="S4181" s="16"/>
      <c r="T4181" s="16"/>
    </row>
    <row r="4182" spans="8:20">
      <c r="H4182" s="14"/>
      <c r="K4182" s="14"/>
      <c r="M4182" s="14"/>
      <c r="N4182" s="14"/>
      <c r="O4182" s="14"/>
      <c r="P4182" s="14"/>
      <c r="S4182" s="16"/>
      <c r="T4182" s="16"/>
    </row>
    <row r="4183" spans="8:20">
      <c r="H4183" s="14"/>
      <c r="K4183" s="14"/>
      <c r="M4183" s="14"/>
      <c r="N4183" s="14"/>
      <c r="O4183" s="14"/>
      <c r="P4183" s="14"/>
      <c r="S4183" s="16"/>
      <c r="T4183" s="16"/>
    </row>
    <row r="4184" spans="8:20">
      <c r="H4184" s="14"/>
      <c r="K4184" s="14"/>
      <c r="M4184" s="14"/>
      <c r="N4184" s="14"/>
      <c r="O4184" s="14"/>
      <c r="P4184" s="14"/>
      <c r="S4184" s="16"/>
      <c r="T4184" s="16"/>
    </row>
    <row r="4185" spans="8:20">
      <c r="H4185" s="14"/>
      <c r="K4185" s="14"/>
      <c r="M4185" s="14"/>
      <c r="N4185" s="14"/>
      <c r="O4185" s="14"/>
      <c r="P4185" s="14"/>
      <c r="S4185" s="16"/>
      <c r="T4185" s="16"/>
    </row>
    <row r="4186" spans="8:20">
      <c r="H4186" s="14"/>
      <c r="K4186" s="14"/>
      <c r="M4186" s="14"/>
      <c r="N4186" s="14"/>
      <c r="O4186" s="14"/>
      <c r="P4186" s="14"/>
      <c r="S4186" s="16"/>
      <c r="T4186" s="16"/>
    </row>
    <row r="4187" spans="8:20">
      <c r="H4187" s="14"/>
      <c r="K4187" s="14"/>
      <c r="M4187" s="14"/>
      <c r="N4187" s="14"/>
      <c r="O4187" s="14"/>
      <c r="P4187" s="14"/>
      <c r="S4187" s="16"/>
      <c r="T4187" s="16"/>
    </row>
    <row r="4188" spans="8:20">
      <c r="H4188" s="14"/>
      <c r="K4188" s="14"/>
      <c r="M4188" s="14"/>
      <c r="N4188" s="14"/>
      <c r="O4188" s="14"/>
      <c r="P4188" s="14"/>
      <c r="S4188" s="16"/>
      <c r="T4188" s="16"/>
    </row>
    <row r="4189" spans="8:20">
      <c r="H4189" s="14"/>
      <c r="K4189" s="14"/>
      <c r="M4189" s="14"/>
      <c r="N4189" s="14"/>
      <c r="O4189" s="14"/>
      <c r="P4189" s="14"/>
      <c r="S4189" s="16"/>
      <c r="T4189" s="16"/>
    </row>
    <row r="4190" spans="8:20">
      <c r="H4190" s="14"/>
      <c r="K4190" s="14"/>
      <c r="M4190" s="14"/>
      <c r="N4190" s="14"/>
      <c r="O4190" s="14"/>
      <c r="P4190" s="14"/>
      <c r="S4190" s="16"/>
      <c r="T4190" s="16"/>
    </row>
    <row r="4191" spans="8:20">
      <c r="H4191" s="14"/>
      <c r="K4191" s="14"/>
      <c r="M4191" s="14"/>
      <c r="N4191" s="14"/>
      <c r="O4191" s="14"/>
      <c r="P4191" s="14"/>
      <c r="S4191" s="16"/>
      <c r="T4191" s="16"/>
    </row>
    <row r="4192" spans="8:20">
      <c r="H4192" s="14"/>
      <c r="K4192" s="14"/>
      <c r="M4192" s="14"/>
      <c r="N4192" s="14"/>
      <c r="O4192" s="14"/>
      <c r="P4192" s="14"/>
      <c r="S4192" s="16"/>
      <c r="T4192" s="16"/>
    </row>
    <row r="4193" spans="8:20">
      <c r="H4193" s="14"/>
      <c r="K4193" s="14"/>
      <c r="M4193" s="14"/>
      <c r="N4193" s="14"/>
      <c r="O4193" s="14"/>
      <c r="P4193" s="14"/>
      <c r="S4193" s="16"/>
      <c r="T4193" s="16"/>
    </row>
    <row r="4194" spans="8:20">
      <c r="H4194" s="14"/>
      <c r="K4194" s="14"/>
      <c r="M4194" s="14"/>
      <c r="N4194" s="14"/>
      <c r="O4194" s="14"/>
      <c r="P4194" s="14"/>
      <c r="S4194" s="16"/>
      <c r="T4194" s="16"/>
    </row>
    <row r="4195" spans="8:20">
      <c r="H4195" s="14"/>
      <c r="K4195" s="14"/>
      <c r="M4195" s="14"/>
      <c r="N4195" s="14"/>
      <c r="O4195" s="14"/>
      <c r="P4195" s="14"/>
      <c r="S4195" s="16"/>
      <c r="T4195" s="16"/>
    </row>
    <row r="4196" spans="8:20">
      <c r="H4196" s="14"/>
      <c r="K4196" s="14"/>
      <c r="M4196" s="14"/>
      <c r="N4196" s="14"/>
      <c r="O4196" s="14"/>
      <c r="P4196" s="14"/>
      <c r="S4196" s="16"/>
      <c r="T4196" s="16"/>
    </row>
    <row r="4197" spans="8:20">
      <c r="H4197" s="14"/>
      <c r="K4197" s="14"/>
      <c r="M4197" s="14"/>
      <c r="N4197" s="14"/>
      <c r="O4197" s="14"/>
      <c r="P4197" s="14"/>
      <c r="S4197" s="16"/>
      <c r="T4197" s="16"/>
    </row>
    <row r="4198" spans="8:20">
      <c r="H4198" s="14"/>
      <c r="K4198" s="14"/>
      <c r="M4198" s="14"/>
      <c r="N4198" s="14"/>
      <c r="O4198" s="14"/>
      <c r="P4198" s="14"/>
      <c r="S4198" s="16"/>
      <c r="T4198" s="16"/>
    </row>
    <row r="4199" spans="8:20">
      <c r="H4199" s="14"/>
      <c r="K4199" s="14"/>
      <c r="M4199" s="14"/>
      <c r="N4199" s="14"/>
      <c r="O4199" s="14"/>
      <c r="P4199" s="14"/>
      <c r="S4199" s="16"/>
      <c r="T4199" s="16"/>
    </row>
    <row r="4200" spans="8:20">
      <c r="H4200" s="14"/>
      <c r="K4200" s="14"/>
      <c r="M4200" s="14"/>
      <c r="N4200" s="14"/>
      <c r="O4200" s="14"/>
      <c r="P4200" s="14"/>
      <c r="S4200" s="16"/>
      <c r="T4200" s="16"/>
    </row>
    <row r="4201" spans="8:20">
      <c r="H4201" s="14"/>
      <c r="K4201" s="14"/>
      <c r="M4201" s="14"/>
      <c r="N4201" s="14"/>
      <c r="O4201" s="14"/>
      <c r="P4201" s="14"/>
      <c r="S4201" s="16"/>
      <c r="T4201" s="16"/>
    </row>
    <row r="4202" spans="8:20">
      <c r="H4202" s="14"/>
      <c r="K4202" s="14"/>
      <c r="M4202" s="14"/>
      <c r="N4202" s="14"/>
      <c r="O4202" s="14"/>
      <c r="P4202" s="14"/>
      <c r="S4202" s="16"/>
      <c r="T4202" s="16"/>
    </row>
    <row r="4203" spans="8:20">
      <c r="H4203" s="14"/>
      <c r="K4203" s="14"/>
      <c r="M4203" s="14"/>
      <c r="N4203" s="14"/>
      <c r="O4203" s="14"/>
      <c r="P4203" s="14"/>
      <c r="S4203" s="16"/>
      <c r="T4203" s="16"/>
    </row>
    <row r="4204" spans="8:20">
      <c r="H4204" s="14"/>
      <c r="K4204" s="14"/>
      <c r="M4204" s="14"/>
      <c r="N4204" s="14"/>
      <c r="O4204" s="14"/>
      <c r="P4204" s="14"/>
      <c r="S4204" s="16"/>
      <c r="T4204" s="16"/>
    </row>
    <row r="4205" spans="8:20">
      <c r="H4205" s="14"/>
      <c r="K4205" s="14"/>
      <c r="M4205" s="14"/>
      <c r="N4205" s="14"/>
      <c r="O4205" s="14"/>
      <c r="P4205" s="14"/>
      <c r="S4205" s="16"/>
      <c r="T4205" s="16"/>
    </row>
    <row r="4206" spans="8:20">
      <c r="H4206" s="14"/>
      <c r="K4206" s="14"/>
      <c r="M4206" s="14"/>
      <c r="N4206" s="14"/>
      <c r="O4206" s="14"/>
      <c r="P4206" s="14"/>
      <c r="S4206" s="16"/>
      <c r="T4206" s="16"/>
    </row>
    <row r="4207" spans="8:20">
      <c r="H4207" s="14"/>
      <c r="K4207" s="14"/>
      <c r="M4207" s="14"/>
      <c r="N4207" s="14"/>
      <c r="O4207" s="14"/>
      <c r="P4207" s="14"/>
      <c r="S4207" s="16"/>
      <c r="T4207" s="16"/>
    </row>
    <row r="4208" spans="8:20">
      <c r="H4208" s="14"/>
      <c r="K4208" s="14"/>
      <c r="M4208" s="14"/>
      <c r="N4208" s="14"/>
      <c r="O4208" s="14"/>
      <c r="P4208" s="14"/>
      <c r="S4208" s="16"/>
      <c r="T4208" s="16"/>
    </row>
    <row r="4209" spans="8:20">
      <c r="H4209" s="14"/>
      <c r="K4209" s="14"/>
      <c r="M4209" s="14"/>
      <c r="N4209" s="14"/>
      <c r="O4209" s="14"/>
      <c r="P4209" s="14"/>
      <c r="S4209" s="16"/>
      <c r="T4209" s="16"/>
    </row>
    <row r="4210" spans="8:20">
      <c r="H4210" s="14"/>
      <c r="K4210" s="14"/>
      <c r="M4210" s="14"/>
      <c r="N4210" s="14"/>
      <c r="O4210" s="14"/>
      <c r="P4210" s="14"/>
      <c r="S4210" s="16"/>
      <c r="T4210" s="16"/>
    </row>
    <row r="4211" spans="8:20">
      <c r="H4211" s="14"/>
      <c r="K4211" s="14"/>
      <c r="M4211" s="14"/>
      <c r="N4211" s="14"/>
      <c r="O4211" s="14"/>
      <c r="P4211" s="14"/>
      <c r="S4211" s="16"/>
      <c r="T4211" s="16"/>
    </row>
    <row r="4212" spans="8:20">
      <c r="H4212" s="14"/>
      <c r="K4212" s="14"/>
      <c r="M4212" s="14"/>
      <c r="N4212" s="14"/>
      <c r="O4212" s="14"/>
      <c r="P4212" s="14"/>
      <c r="S4212" s="16"/>
      <c r="T4212" s="16"/>
    </row>
    <row r="4213" spans="8:20">
      <c r="H4213" s="14"/>
      <c r="K4213" s="14"/>
      <c r="M4213" s="14"/>
      <c r="N4213" s="14"/>
      <c r="O4213" s="14"/>
      <c r="P4213" s="14"/>
      <c r="S4213" s="16"/>
      <c r="T4213" s="16"/>
    </row>
    <row r="4214" spans="8:20">
      <c r="H4214" s="14"/>
      <c r="K4214" s="14"/>
      <c r="M4214" s="14"/>
      <c r="N4214" s="14"/>
      <c r="O4214" s="14"/>
      <c r="P4214" s="14"/>
      <c r="S4214" s="16"/>
      <c r="T4214" s="16"/>
    </row>
    <row r="4215" spans="8:20">
      <c r="H4215" s="14"/>
      <c r="K4215" s="14"/>
      <c r="M4215" s="14"/>
      <c r="N4215" s="14"/>
      <c r="O4215" s="14"/>
      <c r="P4215" s="14"/>
      <c r="S4215" s="16"/>
      <c r="T4215" s="16"/>
    </row>
    <row r="4216" spans="8:20">
      <c r="H4216" s="14"/>
      <c r="K4216" s="14"/>
      <c r="M4216" s="14"/>
      <c r="N4216" s="14"/>
      <c r="O4216" s="14"/>
      <c r="P4216" s="14"/>
      <c r="S4216" s="16"/>
      <c r="T4216" s="16"/>
    </row>
    <row r="4217" spans="8:20">
      <c r="H4217" s="14"/>
      <c r="K4217" s="14"/>
      <c r="M4217" s="14"/>
      <c r="N4217" s="14"/>
      <c r="O4217" s="14"/>
      <c r="P4217" s="14"/>
      <c r="S4217" s="16"/>
      <c r="T4217" s="16"/>
    </row>
    <row r="4218" spans="8:20">
      <c r="H4218" s="14"/>
      <c r="K4218" s="14"/>
      <c r="M4218" s="14"/>
      <c r="N4218" s="14"/>
      <c r="O4218" s="14"/>
      <c r="P4218" s="14"/>
      <c r="S4218" s="16"/>
      <c r="T4218" s="16"/>
    </row>
    <row r="4219" spans="8:20">
      <c r="H4219" s="14"/>
      <c r="K4219" s="14"/>
      <c r="M4219" s="14"/>
      <c r="N4219" s="14"/>
      <c r="O4219" s="14"/>
      <c r="P4219" s="14"/>
      <c r="S4219" s="16"/>
      <c r="T4219" s="16"/>
    </row>
    <row r="4220" spans="8:20">
      <c r="H4220" s="14"/>
      <c r="K4220" s="14"/>
      <c r="M4220" s="14"/>
      <c r="N4220" s="14"/>
      <c r="O4220" s="14"/>
      <c r="P4220" s="14"/>
      <c r="S4220" s="16"/>
      <c r="T4220" s="16"/>
    </row>
    <row r="4221" spans="8:20">
      <c r="H4221" s="14"/>
      <c r="K4221" s="14"/>
      <c r="M4221" s="14"/>
      <c r="N4221" s="14"/>
      <c r="O4221" s="14"/>
      <c r="P4221" s="14"/>
      <c r="S4221" s="16"/>
      <c r="T4221" s="16"/>
    </row>
    <row r="4222" spans="8:20">
      <c r="H4222" s="14"/>
      <c r="K4222" s="14"/>
      <c r="M4222" s="14"/>
      <c r="N4222" s="14"/>
      <c r="O4222" s="14"/>
      <c r="P4222" s="14"/>
      <c r="S4222" s="16"/>
      <c r="T4222" s="16"/>
    </row>
    <row r="4223" spans="8:20">
      <c r="H4223" s="14"/>
      <c r="K4223" s="14"/>
      <c r="M4223" s="14"/>
      <c r="N4223" s="14"/>
      <c r="O4223" s="14"/>
      <c r="P4223" s="14"/>
      <c r="S4223" s="16"/>
      <c r="T4223" s="16"/>
    </row>
    <row r="4224" spans="8:20">
      <c r="H4224" s="14"/>
      <c r="K4224" s="14"/>
      <c r="M4224" s="14"/>
      <c r="N4224" s="14"/>
      <c r="O4224" s="14"/>
      <c r="P4224" s="14"/>
      <c r="S4224" s="16"/>
      <c r="T4224" s="16"/>
    </row>
    <row r="4225" spans="8:20">
      <c r="H4225" s="14"/>
      <c r="K4225" s="14"/>
      <c r="M4225" s="14"/>
      <c r="N4225" s="14"/>
      <c r="O4225" s="14"/>
      <c r="P4225" s="14"/>
      <c r="S4225" s="16"/>
      <c r="T4225" s="16"/>
    </row>
    <row r="4226" spans="8:20">
      <c r="H4226" s="14"/>
      <c r="K4226" s="14"/>
      <c r="M4226" s="14"/>
      <c r="N4226" s="14"/>
      <c r="O4226" s="14"/>
      <c r="P4226" s="14"/>
      <c r="S4226" s="16"/>
      <c r="T4226" s="16"/>
    </row>
    <row r="4227" spans="8:20">
      <c r="H4227" s="14"/>
      <c r="K4227" s="14"/>
      <c r="M4227" s="14"/>
      <c r="N4227" s="14"/>
      <c r="O4227" s="14"/>
      <c r="P4227" s="14"/>
      <c r="S4227" s="16"/>
      <c r="T4227" s="16"/>
    </row>
    <row r="4228" spans="8:20">
      <c r="H4228" s="14"/>
      <c r="K4228" s="14"/>
      <c r="M4228" s="14"/>
      <c r="N4228" s="14"/>
      <c r="O4228" s="14"/>
      <c r="P4228" s="14"/>
      <c r="S4228" s="16"/>
      <c r="T4228" s="16"/>
    </row>
    <row r="4229" spans="8:20">
      <c r="H4229" s="14"/>
      <c r="K4229" s="14"/>
      <c r="M4229" s="14"/>
      <c r="N4229" s="14"/>
      <c r="O4229" s="14"/>
      <c r="P4229" s="14"/>
      <c r="S4229" s="16"/>
      <c r="T4229" s="16"/>
    </row>
    <row r="4230" spans="8:20">
      <c r="H4230" s="14"/>
      <c r="K4230" s="14"/>
      <c r="M4230" s="14"/>
      <c r="N4230" s="14"/>
      <c r="O4230" s="14"/>
      <c r="P4230" s="14"/>
      <c r="S4230" s="16"/>
      <c r="T4230" s="16"/>
    </row>
    <row r="4231" spans="8:20">
      <c r="H4231" s="14"/>
      <c r="K4231" s="14"/>
      <c r="M4231" s="14"/>
      <c r="N4231" s="14"/>
      <c r="O4231" s="14"/>
      <c r="P4231" s="14"/>
      <c r="S4231" s="16"/>
      <c r="T4231" s="16"/>
    </row>
    <row r="4232" spans="8:20">
      <c r="H4232" s="14"/>
      <c r="K4232" s="14"/>
      <c r="M4232" s="14"/>
      <c r="N4232" s="14"/>
      <c r="O4232" s="14"/>
      <c r="P4232" s="14"/>
      <c r="S4232" s="16"/>
      <c r="T4232" s="16"/>
    </row>
    <row r="4233" spans="8:20">
      <c r="H4233" s="14"/>
      <c r="K4233" s="14"/>
      <c r="M4233" s="14"/>
      <c r="N4233" s="14"/>
      <c r="O4233" s="14"/>
      <c r="P4233" s="14"/>
      <c r="S4233" s="16"/>
      <c r="T4233" s="16"/>
    </row>
    <row r="4234" spans="8:20">
      <c r="H4234" s="14"/>
      <c r="K4234" s="14"/>
      <c r="M4234" s="14"/>
      <c r="N4234" s="14"/>
      <c r="O4234" s="14"/>
      <c r="P4234" s="14"/>
      <c r="S4234" s="16"/>
      <c r="T4234" s="16"/>
    </row>
    <row r="4235" spans="8:20">
      <c r="H4235" s="14"/>
      <c r="K4235" s="14"/>
      <c r="M4235" s="14"/>
      <c r="N4235" s="14"/>
      <c r="O4235" s="14"/>
      <c r="P4235" s="14"/>
      <c r="S4235" s="16"/>
      <c r="T4235" s="16"/>
    </row>
    <row r="4236" spans="8:20">
      <c r="H4236" s="14"/>
      <c r="K4236" s="14"/>
      <c r="M4236" s="14"/>
      <c r="N4236" s="14"/>
      <c r="O4236" s="14"/>
      <c r="P4236" s="14"/>
      <c r="S4236" s="16"/>
      <c r="T4236" s="16"/>
    </row>
    <row r="4237" spans="8:20">
      <c r="H4237" s="14"/>
      <c r="K4237" s="14"/>
      <c r="M4237" s="14"/>
      <c r="N4237" s="14"/>
      <c r="O4237" s="14"/>
      <c r="P4237" s="14"/>
      <c r="S4237" s="16"/>
      <c r="T4237" s="16"/>
    </row>
    <row r="4238" spans="8:20">
      <c r="H4238" s="14"/>
      <c r="K4238" s="14"/>
      <c r="M4238" s="14"/>
      <c r="N4238" s="14"/>
      <c r="O4238" s="14"/>
      <c r="P4238" s="14"/>
      <c r="S4238" s="16"/>
      <c r="T4238" s="16"/>
    </row>
    <row r="4239" spans="8:20">
      <c r="H4239" s="14"/>
      <c r="K4239" s="14"/>
      <c r="M4239" s="14"/>
      <c r="N4239" s="14"/>
      <c r="O4239" s="14"/>
      <c r="P4239" s="14"/>
      <c r="S4239" s="16"/>
      <c r="T4239" s="16"/>
    </row>
    <row r="4240" spans="8:20">
      <c r="H4240" s="14"/>
      <c r="K4240" s="14"/>
      <c r="M4240" s="14"/>
      <c r="N4240" s="14"/>
      <c r="O4240" s="14"/>
      <c r="P4240" s="14"/>
      <c r="S4240" s="16"/>
      <c r="T4240" s="16"/>
    </row>
    <row r="4241" spans="8:20">
      <c r="H4241" s="14"/>
      <c r="K4241" s="14"/>
      <c r="M4241" s="14"/>
      <c r="N4241" s="14"/>
      <c r="O4241" s="14"/>
      <c r="P4241" s="14"/>
      <c r="S4241" s="16"/>
      <c r="T4241" s="16"/>
    </row>
    <row r="4242" spans="8:20">
      <c r="H4242" s="14"/>
      <c r="K4242" s="14"/>
      <c r="M4242" s="14"/>
      <c r="N4242" s="14"/>
      <c r="O4242" s="14"/>
      <c r="P4242" s="14"/>
      <c r="S4242" s="16"/>
      <c r="T4242" s="16"/>
    </row>
    <row r="4243" spans="8:20">
      <c r="H4243" s="14"/>
      <c r="K4243" s="14"/>
      <c r="M4243" s="14"/>
      <c r="N4243" s="14"/>
      <c r="O4243" s="14"/>
      <c r="P4243" s="14"/>
      <c r="S4243" s="16"/>
      <c r="T4243" s="16"/>
    </row>
    <row r="4244" spans="8:20">
      <c r="H4244" s="14"/>
      <c r="K4244" s="14"/>
      <c r="M4244" s="14"/>
      <c r="N4244" s="14"/>
      <c r="O4244" s="14"/>
      <c r="P4244" s="14"/>
      <c r="S4244" s="16"/>
      <c r="T4244" s="16"/>
    </row>
    <row r="4245" spans="8:20">
      <c r="H4245" s="14"/>
      <c r="K4245" s="14"/>
      <c r="M4245" s="14"/>
      <c r="N4245" s="14"/>
      <c r="O4245" s="14"/>
      <c r="P4245" s="14"/>
      <c r="S4245" s="16"/>
      <c r="T4245" s="16"/>
    </row>
    <row r="4246" spans="8:20">
      <c r="H4246" s="14"/>
      <c r="K4246" s="14"/>
      <c r="M4246" s="14"/>
      <c r="N4246" s="14"/>
      <c r="O4246" s="14"/>
      <c r="P4246" s="14"/>
      <c r="S4246" s="16"/>
      <c r="T4246" s="16"/>
    </row>
    <row r="4247" spans="8:20">
      <c r="H4247" s="14"/>
      <c r="K4247" s="14"/>
      <c r="M4247" s="14"/>
      <c r="N4247" s="14"/>
      <c r="O4247" s="14"/>
      <c r="P4247" s="14"/>
      <c r="S4247" s="16"/>
      <c r="T4247" s="16"/>
    </row>
    <row r="4248" spans="8:20">
      <c r="H4248" s="14"/>
      <c r="K4248" s="14"/>
      <c r="M4248" s="14"/>
      <c r="N4248" s="14"/>
      <c r="O4248" s="14"/>
      <c r="P4248" s="14"/>
      <c r="S4248" s="16"/>
      <c r="T4248" s="16"/>
    </row>
    <row r="4249" spans="8:20">
      <c r="H4249" s="14"/>
      <c r="K4249" s="14"/>
      <c r="M4249" s="14"/>
      <c r="N4249" s="14"/>
      <c r="O4249" s="14"/>
      <c r="P4249" s="14"/>
      <c r="S4249" s="16"/>
      <c r="T4249" s="16"/>
    </row>
    <row r="4250" spans="8:20">
      <c r="H4250" s="14"/>
      <c r="K4250" s="14"/>
      <c r="M4250" s="14"/>
      <c r="N4250" s="14"/>
      <c r="O4250" s="14"/>
      <c r="P4250" s="14"/>
      <c r="S4250" s="16"/>
      <c r="T4250" s="16"/>
    </row>
    <row r="4251" spans="8:20">
      <c r="H4251" s="14"/>
      <c r="K4251" s="14"/>
      <c r="M4251" s="14"/>
      <c r="N4251" s="14"/>
      <c r="O4251" s="14"/>
      <c r="P4251" s="14"/>
      <c r="S4251" s="16"/>
      <c r="T4251" s="16"/>
    </row>
    <row r="4252" spans="8:20">
      <c r="H4252" s="14"/>
      <c r="K4252" s="14"/>
      <c r="M4252" s="14"/>
      <c r="N4252" s="14"/>
      <c r="O4252" s="14"/>
      <c r="P4252" s="14"/>
      <c r="S4252" s="16"/>
      <c r="T4252" s="16"/>
    </row>
    <row r="4253" spans="8:20">
      <c r="H4253" s="14"/>
      <c r="K4253" s="14"/>
      <c r="M4253" s="14"/>
      <c r="N4253" s="14"/>
      <c r="O4253" s="14"/>
      <c r="P4253" s="14"/>
      <c r="S4253" s="16"/>
      <c r="T4253" s="16"/>
    </row>
    <row r="4254" spans="8:20">
      <c r="H4254" s="14"/>
      <c r="K4254" s="14"/>
      <c r="M4254" s="14"/>
      <c r="N4254" s="14"/>
      <c r="O4254" s="14"/>
      <c r="P4254" s="14"/>
      <c r="S4254" s="16"/>
      <c r="T4254" s="16"/>
    </row>
    <row r="4255" spans="8:20">
      <c r="H4255" s="14"/>
      <c r="K4255" s="14"/>
      <c r="M4255" s="14"/>
      <c r="N4255" s="14"/>
      <c r="O4255" s="14"/>
      <c r="P4255" s="14"/>
      <c r="S4255" s="16"/>
      <c r="T4255" s="16"/>
    </row>
    <row r="4256" spans="8:20">
      <c r="H4256" s="14"/>
      <c r="K4256" s="14"/>
      <c r="M4256" s="14"/>
      <c r="N4256" s="14"/>
      <c r="O4256" s="14"/>
      <c r="P4256" s="14"/>
      <c r="S4256" s="16"/>
      <c r="T4256" s="16"/>
    </row>
    <row r="4257" spans="8:20">
      <c r="H4257" s="14"/>
      <c r="K4257" s="14"/>
      <c r="M4257" s="14"/>
      <c r="N4257" s="14"/>
      <c r="O4257" s="14"/>
      <c r="P4257" s="14"/>
      <c r="S4257" s="16"/>
      <c r="T4257" s="16"/>
    </row>
    <row r="4258" spans="8:20">
      <c r="H4258" s="14"/>
      <c r="K4258" s="14"/>
      <c r="M4258" s="14"/>
      <c r="N4258" s="14"/>
      <c r="O4258" s="14"/>
      <c r="P4258" s="14"/>
      <c r="S4258" s="16"/>
      <c r="T4258" s="16"/>
    </row>
    <row r="4259" spans="8:20">
      <c r="H4259" s="14"/>
      <c r="K4259" s="14"/>
      <c r="M4259" s="14"/>
      <c r="N4259" s="14"/>
      <c r="O4259" s="14"/>
      <c r="P4259" s="14"/>
      <c r="S4259" s="16"/>
      <c r="T4259" s="16"/>
    </row>
    <row r="4260" spans="8:20">
      <c r="H4260" s="14"/>
      <c r="K4260" s="14"/>
      <c r="M4260" s="14"/>
      <c r="N4260" s="14"/>
      <c r="O4260" s="14"/>
      <c r="P4260" s="14"/>
      <c r="S4260" s="16"/>
      <c r="T4260" s="16"/>
    </row>
    <row r="4261" spans="8:20">
      <c r="H4261" s="14"/>
      <c r="K4261" s="14"/>
      <c r="M4261" s="14"/>
      <c r="N4261" s="14"/>
      <c r="O4261" s="14"/>
      <c r="P4261" s="14"/>
      <c r="S4261" s="16"/>
      <c r="T4261" s="16"/>
    </row>
    <row r="4262" spans="8:20">
      <c r="H4262" s="14"/>
      <c r="K4262" s="14"/>
      <c r="M4262" s="14"/>
      <c r="N4262" s="14"/>
      <c r="O4262" s="14"/>
      <c r="P4262" s="14"/>
      <c r="S4262" s="16"/>
      <c r="T4262" s="16"/>
    </row>
    <row r="4263" spans="8:20">
      <c r="H4263" s="14"/>
      <c r="K4263" s="14"/>
      <c r="M4263" s="14"/>
      <c r="N4263" s="14"/>
      <c r="O4263" s="14"/>
      <c r="P4263" s="14"/>
      <c r="S4263" s="16"/>
      <c r="T4263" s="16"/>
    </row>
    <row r="4264" spans="8:20">
      <c r="H4264" s="14"/>
      <c r="K4264" s="14"/>
      <c r="M4264" s="14"/>
      <c r="N4264" s="14"/>
      <c r="O4264" s="14"/>
      <c r="P4264" s="14"/>
      <c r="S4264" s="16"/>
      <c r="T4264" s="16"/>
    </row>
    <row r="4265" spans="8:20">
      <c r="H4265" s="14"/>
      <c r="K4265" s="14"/>
      <c r="M4265" s="14"/>
      <c r="N4265" s="14"/>
      <c r="O4265" s="14"/>
      <c r="P4265" s="14"/>
      <c r="S4265" s="16"/>
      <c r="T4265" s="16"/>
    </row>
    <row r="4266" spans="8:20">
      <c r="H4266" s="14"/>
      <c r="K4266" s="14"/>
      <c r="M4266" s="14"/>
      <c r="N4266" s="14"/>
      <c r="O4266" s="14"/>
      <c r="P4266" s="14"/>
      <c r="S4266" s="16"/>
      <c r="T4266" s="16"/>
    </row>
    <row r="4267" spans="8:20">
      <c r="H4267" s="14"/>
      <c r="K4267" s="14"/>
      <c r="M4267" s="14"/>
      <c r="N4267" s="14"/>
      <c r="O4267" s="14"/>
      <c r="P4267" s="14"/>
      <c r="S4267" s="16"/>
      <c r="T4267" s="16"/>
    </row>
    <row r="4268" spans="8:20">
      <c r="H4268" s="14"/>
      <c r="K4268" s="14"/>
      <c r="M4268" s="14"/>
      <c r="N4268" s="14"/>
      <c r="O4268" s="14"/>
      <c r="P4268" s="14"/>
      <c r="S4268" s="16"/>
      <c r="T4268" s="16"/>
    </row>
    <row r="4269" spans="8:20">
      <c r="H4269" s="14"/>
      <c r="K4269" s="14"/>
      <c r="M4269" s="14"/>
      <c r="N4269" s="14"/>
      <c r="O4269" s="14"/>
      <c r="P4269" s="14"/>
      <c r="S4269" s="16"/>
      <c r="T4269" s="16"/>
    </row>
    <row r="4270" spans="8:20">
      <c r="H4270" s="14"/>
      <c r="K4270" s="14"/>
      <c r="M4270" s="14"/>
      <c r="N4270" s="14"/>
      <c r="O4270" s="14"/>
      <c r="P4270" s="14"/>
      <c r="S4270" s="16"/>
      <c r="T4270" s="16"/>
    </row>
    <row r="4271" spans="8:20">
      <c r="H4271" s="14"/>
      <c r="K4271" s="14"/>
      <c r="M4271" s="14"/>
      <c r="N4271" s="14"/>
      <c r="O4271" s="14"/>
      <c r="P4271" s="14"/>
      <c r="S4271" s="16"/>
      <c r="T4271" s="16"/>
    </row>
    <row r="4272" spans="8:20">
      <c r="H4272" s="14"/>
      <c r="K4272" s="14"/>
      <c r="M4272" s="14"/>
      <c r="N4272" s="14"/>
      <c r="O4272" s="14"/>
      <c r="P4272" s="14"/>
      <c r="S4272" s="16"/>
      <c r="T4272" s="16"/>
    </row>
    <row r="4273" spans="8:20">
      <c r="H4273" s="14"/>
      <c r="K4273" s="14"/>
      <c r="M4273" s="14"/>
      <c r="N4273" s="14"/>
      <c r="O4273" s="14"/>
      <c r="P4273" s="14"/>
      <c r="S4273" s="16"/>
      <c r="T4273" s="16"/>
    </row>
    <row r="4274" spans="8:20">
      <c r="H4274" s="14"/>
      <c r="K4274" s="14"/>
      <c r="M4274" s="14"/>
      <c r="N4274" s="14"/>
      <c r="O4274" s="14"/>
      <c r="P4274" s="14"/>
      <c r="S4274" s="16"/>
      <c r="T4274" s="16"/>
    </row>
    <row r="4275" spans="8:20">
      <c r="H4275" s="14"/>
      <c r="K4275" s="14"/>
      <c r="M4275" s="14"/>
      <c r="N4275" s="14"/>
      <c r="O4275" s="14"/>
      <c r="P4275" s="14"/>
      <c r="S4275" s="16"/>
      <c r="T4275" s="16"/>
    </row>
    <row r="4276" spans="8:20">
      <c r="H4276" s="14"/>
      <c r="K4276" s="14"/>
      <c r="M4276" s="14"/>
      <c r="N4276" s="14"/>
      <c r="O4276" s="14"/>
      <c r="P4276" s="14"/>
      <c r="S4276" s="16"/>
      <c r="T4276" s="16"/>
    </row>
    <row r="4277" spans="8:20">
      <c r="H4277" s="14"/>
      <c r="K4277" s="14"/>
      <c r="M4277" s="14"/>
      <c r="N4277" s="14"/>
      <c r="O4277" s="14"/>
      <c r="P4277" s="14"/>
      <c r="S4277" s="16"/>
      <c r="T4277" s="16"/>
    </row>
    <row r="4278" spans="8:20">
      <c r="H4278" s="14"/>
      <c r="K4278" s="14"/>
      <c r="M4278" s="14"/>
      <c r="N4278" s="14"/>
      <c r="O4278" s="14"/>
      <c r="P4278" s="14"/>
      <c r="S4278" s="16"/>
      <c r="T4278" s="16"/>
    </row>
    <row r="4279" spans="8:20">
      <c r="H4279" s="14"/>
      <c r="K4279" s="14"/>
      <c r="M4279" s="14"/>
      <c r="N4279" s="14"/>
      <c r="O4279" s="14"/>
      <c r="P4279" s="14"/>
      <c r="S4279" s="16"/>
      <c r="T4279" s="16"/>
    </row>
    <row r="4280" spans="8:20">
      <c r="H4280" s="14"/>
      <c r="K4280" s="14"/>
      <c r="M4280" s="14"/>
      <c r="N4280" s="14"/>
      <c r="O4280" s="14"/>
      <c r="P4280" s="14"/>
      <c r="S4280" s="16"/>
      <c r="T4280" s="16"/>
    </row>
    <row r="4281" spans="8:20">
      <c r="H4281" s="14"/>
      <c r="K4281" s="14"/>
      <c r="M4281" s="14"/>
      <c r="N4281" s="14"/>
      <c r="O4281" s="14"/>
      <c r="P4281" s="14"/>
      <c r="S4281" s="16"/>
      <c r="T4281" s="16"/>
    </row>
    <row r="4282" spans="8:20">
      <c r="H4282" s="14"/>
      <c r="K4282" s="14"/>
      <c r="M4282" s="14"/>
      <c r="N4282" s="14"/>
      <c r="O4282" s="14"/>
      <c r="P4282" s="14"/>
      <c r="S4282" s="16"/>
      <c r="T4282" s="16"/>
    </row>
    <row r="4283" spans="8:20">
      <c r="H4283" s="14"/>
      <c r="K4283" s="14"/>
      <c r="M4283" s="14"/>
      <c r="N4283" s="14"/>
      <c r="O4283" s="14"/>
      <c r="P4283" s="14"/>
      <c r="S4283" s="16"/>
      <c r="T4283" s="16"/>
    </row>
    <row r="4284" spans="8:20">
      <c r="H4284" s="14"/>
      <c r="K4284" s="14"/>
      <c r="M4284" s="14"/>
      <c r="N4284" s="14"/>
      <c r="O4284" s="14"/>
      <c r="P4284" s="14"/>
      <c r="S4284" s="16"/>
      <c r="T4284" s="16"/>
    </row>
    <row r="4285" spans="8:20">
      <c r="H4285" s="14"/>
      <c r="K4285" s="14"/>
      <c r="M4285" s="14"/>
      <c r="N4285" s="14"/>
      <c r="O4285" s="14"/>
      <c r="P4285" s="14"/>
      <c r="S4285" s="16"/>
      <c r="T4285" s="16"/>
    </row>
    <row r="4286" spans="8:20">
      <c r="H4286" s="14"/>
      <c r="K4286" s="14"/>
      <c r="M4286" s="14"/>
      <c r="N4286" s="14"/>
      <c r="O4286" s="14"/>
      <c r="P4286" s="14"/>
      <c r="S4286" s="16"/>
      <c r="T4286" s="16"/>
    </row>
    <row r="4287" spans="8:20">
      <c r="H4287" s="14"/>
      <c r="K4287" s="14"/>
      <c r="M4287" s="14"/>
      <c r="N4287" s="14"/>
      <c r="O4287" s="14"/>
      <c r="P4287" s="14"/>
      <c r="S4287" s="16"/>
      <c r="T4287" s="16"/>
    </row>
    <row r="4288" spans="8:20">
      <c r="H4288" s="14"/>
      <c r="K4288" s="14"/>
      <c r="M4288" s="14"/>
      <c r="N4288" s="14"/>
      <c r="O4288" s="14"/>
      <c r="P4288" s="14"/>
      <c r="S4288" s="16"/>
      <c r="T4288" s="16"/>
    </row>
    <row r="4289" spans="8:20">
      <c r="H4289" s="14"/>
      <c r="K4289" s="14"/>
      <c r="M4289" s="14"/>
      <c r="N4289" s="14"/>
      <c r="O4289" s="14"/>
      <c r="P4289" s="14"/>
      <c r="S4289" s="16"/>
      <c r="T4289" s="16"/>
    </row>
    <row r="4290" spans="8:20">
      <c r="H4290" s="14"/>
      <c r="K4290" s="14"/>
      <c r="M4290" s="14"/>
      <c r="N4290" s="14"/>
      <c r="O4290" s="14"/>
      <c r="P4290" s="14"/>
      <c r="S4290" s="16"/>
      <c r="T4290" s="16"/>
    </row>
    <row r="4291" spans="8:20">
      <c r="H4291" s="14"/>
      <c r="K4291" s="14"/>
      <c r="M4291" s="14"/>
      <c r="N4291" s="14"/>
      <c r="O4291" s="14"/>
      <c r="P4291" s="14"/>
      <c r="S4291" s="16"/>
      <c r="T4291" s="16"/>
    </row>
    <row r="4292" spans="8:20">
      <c r="H4292" s="14"/>
      <c r="K4292" s="14"/>
      <c r="M4292" s="14"/>
      <c r="N4292" s="14"/>
      <c r="O4292" s="14"/>
      <c r="P4292" s="14"/>
      <c r="S4292" s="16"/>
      <c r="T4292" s="16"/>
    </row>
    <row r="4293" spans="8:20">
      <c r="H4293" s="14"/>
      <c r="K4293" s="14"/>
      <c r="M4293" s="14"/>
      <c r="N4293" s="14"/>
      <c r="O4293" s="14"/>
      <c r="P4293" s="14"/>
      <c r="S4293" s="16"/>
      <c r="T4293" s="16"/>
    </row>
    <row r="4294" spans="8:20">
      <c r="H4294" s="14"/>
      <c r="K4294" s="14"/>
      <c r="M4294" s="14"/>
      <c r="N4294" s="14"/>
      <c r="O4294" s="14"/>
      <c r="P4294" s="14"/>
      <c r="S4294" s="16"/>
      <c r="T4294" s="16"/>
    </row>
    <row r="4295" spans="8:20">
      <c r="H4295" s="14"/>
      <c r="K4295" s="14"/>
      <c r="M4295" s="14"/>
      <c r="N4295" s="14"/>
      <c r="O4295" s="14"/>
      <c r="P4295" s="14"/>
      <c r="S4295" s="16"/>
      <c r="T4295" s="16"/>
    </row>
    <row r="4296" spans="8:20">
      <c r="H4296" s="14"/>
      <c r="K4296" s="14"/>
      <c r="M4296" s="14"/>
      <c r="N4296" s="14"/>
      <c r="O4296" s="14"/>
      <c r="P4296" s="14"/>
      <c r="S4296" s="16"/>
      <c r="T4296" s="16"/>
    </row>
    <row r="4297" spans="8:20">
      <c r="H4297" s="14"/>
      <c r="K4297" s="14"/>
      <c r="M4297" s="14"/>
      <c r="N4297" s="14"/>
      <c r="O4297" s="14"/>
      <c r="P4297" s="14"/>
      <c r="S4297" s="16"/>
      <c r="T4297" s="16"/>
    </row>
    <row r="4298" spans="8:20">
      <c r="H4298" s="14"/>
      <c r="K4298" s="14"/>
      <c r="M4298" s="14"/>
      <c r="N4298" s="14"/>
      <c r="O4298" s="14"/>
      <c r="P4298" s="14"/>
      <c r="S4298" s="16"/>
      <c r="T4298" s="16"/>
    </row>
    <row r="4299" spans="8:20">
      <c r="H4299" s="14"/>
      <c r="K4299" s="14"/>
      <c r="M4299" s="14"/>
      <c r="N4299" s="14"/>
      <c r="O4299" s="14"/>
      <c r="P4299" s="14"/>
      <c r="S4299" s="16"/>
      <c r="T4299" s="16"/>
    </row>
    <row r="4300" spans="8:20">
      <c r="H4300" s="14"/>
      <c r="K4300" s="14"/>
      <c r="M4300" s="14"/>
      <c r="N4300" s="14"/>
      <c r="O4300" s="14"/>
      <c r="P4300" s="14"/>
      <c r="S4300" s="16"/>
      <c r="T4300" s="16"/>
    </row>
    <row r="4301" spans="8:20">
      <c r="H4301" s="14"/>
      <c r="K4301" s="14"/>
      <c r="M4301" s="14"/>
      <c r="N4301" s="14"/>
      <c r="O4301" s="14"/>
      <c r="P4301" s="14"/>
      <c r="S4301" s="16"/>
      <c r="T4301" s="16"/>
    </row>
    <row r="4302" spans="8:20">
      <c r="H4302" s="14"/>
      <c r="K4302" s="14"/>
      <c r="M4302" s="14"/>
      <c r="N4302" s="14"/>
      <c r="O4302" s="14"/>
      <c r="P4302" s="14"/>
      <c r="S4302" s="16"/>
      <c r="T4302" s="16"/>
    </row>
    <row r="4303" spans="8:20">
      <c r="H4303" s="14"/>
      <c r="K4303" s="14"/>
      <c r="M4303" s="14"/>
      <c r="N4303" s="14"/>
      <c r="O4303" s="14"/>
      <c r="P4303" s="14"/>
      <c r="S4303" s="16"/>
      <c r="T4303" s="16"/>
    </row>
    <row r="4304" spans="8:20">
      <c r="H4304" s="14"/>
      <c r="K4304" s="14"/>
      <c r="M4304" s="14"/>
      <c r="N4304" s="14"/>
      <c r="O4304" s="14"/>
      <c r="P4304" s="14"/>
      <c r="S4304" s="16"/>
      <c r="T4304" s="16"/>
    </row>
    <row r="4305" spans="8:20">
      <c r="H4305" s="14"/>
      <c r="K4305" s="14"/>
      <c r="M4305" s="14"/>
      <c r="N4305" s="14"/>
      <c r="O4305" s="14"/>
      <c r="P4305" s="14"/>
      <c r="S4305" s="16"/>
      <c r="T4305" s="16"/>
    </row>
    <row r="4306" spans="8:20">
      <c r="H4306" s="14"/>
      <c r="K4306" s="14"/>
      <c r="M4306" s="14"/>
      <c r="N4306" s="14"/>
      <c r="O4306" s="14"/>
      <c r="P4306" s="14"/>
      <c r="S4306" s="16"/>
      <c r="T4306" s="16"/>
    </row>
    <row r="4307" spans="8:20">
      <c r="H4307" s="14"/>
      <c r="K4307" s="14"/>
      <c r="M4307" s="14"/>
      <c r="N4307" s="14"/>
      <c r="O4307" s="14"/>
      <c r="P4307" s="14"/>
      <c r="S4307" s="16"/>
      <c r="T4307" s="16"/>
    </row>
    <row r="4308" spans="8:20">
      <c r="H4308" s="14"/>
      <c r="K4308" s="14"/>
      <c r="M4308" s="14"/>
      <c r="N4308" s="14"/>
      <c r="O4308" s="14"/>
      <c r="P4308" s="14"/>
      <c r="S4308" s="16"/>
      <c r="T4308" s="16"/>
    </row>
    <row r="4309" spans="8:20">
      <c r="H4309" s="14"/>
      <c r="K4309" s="14"/>
      <c r="M4309" s="14"/>
      <c r="N4309" s="14"/>
      <c r="O4309" s="14"/>
      <c r="P4309" s="14"/>
      <c r="S4309" s="16"/>
      <c r="T4309" s="16"/>
    </row>
    <row r="4310" spans="8:20">
      <c r="H4310" s="14"/>
      <c r="K4310" s="14"/>
      <c r="M4310" s="14"/>
      <c r="N4310" s="14"/>
      <c r="O4310" s="14"/>
      <c r="P4310" s="14"/>
      <c r="S4310" s="16"/>
      <c r="T4310" s="16"/>
    </row>
    <row r="4311" spans="8:20">
      <c r="H4311" s="14"/>
      <c r="K4311" s="14"/>
      <c r="M4311" s="14"/>
      <c r="N4311" s="14"/>
      <c r="O4311" s="14"/>
      <c r="P4311" s="14"/>
      <c r="S4311" s="16"/>
      <c r="T4311" s="16"/>
    </row>
    <row r="4312" spans="8:20">
      <c r="H4312" s="14"/>
      <c r="K4312" s="14"/>
      <c r="M4312" s="14"/>
      <c r="N4312" s="14"/>
      <c r="O4312" s="14"/>
      <c r="P4312" s="14"/>
      <c r="S4312" s="16"/>
      <c r="T4312" s="16"/>
    </row>
    <row r="4313" spans="8:20">
      <c r="H4313" s="14"/>
      <c r="K4313" s="14"/>
      <c r="M4313" s="14"/>
      <c r="N4313" s="14"/>
      <c r="O4313" s="14"/>
      <c r="P4313" s="14"/>
      <c r="S4313" s="16"/>
      <c r="T4313" s="16"/>
    </row>
    <row r="4314" spans="8:20">
      <c r="H4314" s="14"/>
      <c r="K4314" s="14"/>
      <c r="M4314" s="14"/>
      <c r="N4314" s="14"/>
      <c r="O4314" s="14"/>
      <c r="P4314" s="14"/>
      <c r="S4314" s="16"/>
      <c r="T4314" s="16"/>
    </row>
    <row r="4315" spans="8:20">
      <c r="H4315" s="14"/>
      <c r="K4315" s="14"/>
      <c r="M4315" s="14"/>
      <c r="N4315" s="14"/>
      <c r="O4315" s="14"/>
      <c r="P4315" s="14"/>
      <c r="S4315" s="16"/>
      <c r="T4315" s="16"/>
    </row>
    <row r="4316" spans="8:20">
      <c r="H4316" s="14"/>
      <c r="K4316" s="14"/>
      <c r="M4316" s="14"/>
      <c r="N4316" s="14"/>
      <c r="O4316" s="14"/>
      <c r="P4316" s="14"/>
      <c r="S4316" s="16"/>
      <c r="T4316" s="16"/>
    </row>
    <row r="4317" spans="8:20">
      <c r="H4317" s="14"/>
      <c r="K4317" s="14"/>
      <c r="M4317" s="14"/>
      <c r="N4317" s="14"/>
      <c r="O4317" s="14"/>
      <c r="P4317" s="14"/>
      <c r="S4317" s="16"/>
      <c r="T4317" s="16"/>
    </row>
    <row r="4318" spans="8:20">
      <c r="H4318" s="14"/>
      <c r="K4318" s="14"/>
      <c r="M4318" s="14"/>
      <c r="N4318" s="14"/>
      <c r="O4318" s="14"/>
      <c r="P4318" s="14"/>
      <c r="S4318" s="16"/>
      <c r="T4318" s="16"/>
    </row>
    <row r="4319" spans="8:20">
      <c r="H4319" s="14"/>
      <c r="K4319" s="14"/>
      <c r="M4319" s="14"/>
      <c r="N4319" s="14"/>
      <c r="O4319" s="14"/>
      <c r="P4319" s="14"/>
      <c r="S4319" s="16"/>
      <c r="T4319" s="16"/>
    </row>
    <row r="4320" spans="8:20">
      <c r="H4320" s="14"/>
      <c r="K4320" s="14"/>
      <c r="M4320" s="14"/>
      <c r="N4320" s="14"/>
      <c r="O4320" s="14"/>
      <c r="P4320" s="14"/>
      <c r="S4320" s="16"/>
      <c r="T4320" s="16"/>
    </row>
    <row r="4321" spans="8:20">
      <c r="H4321" s="14"/>
      <c r="K4321" s="14"/>
      <c r="M4321" s="14"/>
      <c r="N4321" s="14"/>
      <c r="O4321" s="14"/>
      <c r="P4321" s="14"/>
      <c r="S4321" s="16"/>
      <c r="T4321" s="16"/>
    </row>
    <row r="4322" spans="8:20">
      <c r="H4322" s="14"/>
      <c r="K4322" s="14"/>
      <c r="M4322" s="14"/>
      <c r="N4322" s="14"/>
      <c r="O4322" s="14"/>
      <c r="P4322" s="14"/>
      <c r="S4322" s="16"/>
      <c r="T4322" s="16"/>
    </row>
    <row r="4323" spans="8:20">
      <c r="H4323" s="14"/>
      <c r="K4323" s="14"/>
      <c r="M4323" s="14"/>
      <c r="N4323" s="14"/>
      <c r="O4323" s="14"/>
      <c r="P4323" s="14"/>
      <c r="S4323" s="16"/>
      <c r="T4323" s="16"/>
    </row>
    <row r="4324" spans="8:20">
      <c r="H4324" s="14"/>
      <c r="K4324" s="14"/>
      <c r="M4324" s="14"/>
      <c r="N4324" s="14"/>
      <c r="O4324" s="14"/>
      <c r="P4324" s="14"/>
      <c r="S4324" s="16"/>
      <c r="T4324" s="16"/>
    </row>
    <row r="4325" spans="8:20">
      <c r="H4325" s="14"/>
      <c r="K4325" s="14"/>
      <c r="M4325" s="14"/>
      <c r="N4325" s="14"/>
      <c r="O4325" s="14"/>
      <c r="P4325" s="14"/>
      <c r="S4325" s="16"/>
      <c r="T4325" s="16"/>
    </row>
    <row r="4326" spans="8:20">
      <c r="H4326" s="14"/>
      <c r="K4326" s="14"/>
      <c r="M4326" s="14"/>
      <c r="N4326" s="14"/>
      <c r="O4326" s="14"/>
      <c r="P4326" s="14"/>
      <c r="S4326" s="16"/>
      <c r="T4326" s="16"/>
    </row>
    <row r="4327" spans="8:20">
      <c r="H4327" s="14"/>
      <c r="K4327" s="14"/>
      <c r="M4327" s="14"/>
      <c r="N4327" s="14"/>
      <c r="O4327" s="14"/>
      <c r="P4327" s="14"/>
      <c r="S4327" s="16"/>
      <c r="T4327" s="16"/>
    </row>
    <row r="4328" spans="8:20">
      <c r="H4328" s="14"/>
      <c r="K4328" s="14"/>
      <c r="M4328" s="14"/>
      <c r="N4328" s="14"/>
      <c r="O4328" s="14"/>
      <c r="P4328" s="14"/>
      <c r="S4328" s="16"/>
      <c r="T4328" s="16"/>
    </row>
    <row r="4329" spans="8:20">
      <c r="H4329" s="14"/>
      <c r="K4329" s="14"/>
      <c r="M4329" s="14"/>
      <c r="N4329" s="14"/>
      <c r="O4329" s="14"/>
      <c r="P4329" s="14"/>
      <c r="S4329" s="16"/>
      <c r="T4329" s="16"/>
    </row>
    <row r="4330" spans="8:20">
      <c r="H4330" s="14"/>
      <c r="K4330" s="14"/>
      <c r="M4330" s="14"/>
      <c r="N4330" s="14"/>
      <c r="O4330" s="14"/>
      <c r="P4330" s="14"/>
      <c r="S4330" s="16"/>
      <c r="T4330" s="16"/>
    </row>
    <row r="4331" spans="8:20">
      <c r="H4331" s="14"/>
      <c r="K4331" s="14"/>
      <c r="M4331" s="14"/>
      <c r="N4331" s="14"/>
      <c r="O4331" s="14"/>
      <c r="P4331" s="14"/>
      <c r="S4331" s="16"/>
      <c r="T4331" s="16"/>
    </row>
    <row r="4332" spans="8:20">
      <c r="H4332" s="14"/>
      <c r="K4332" s="14"/>
      <c r="M4332" s="14"/>
      <c r="N4332" s="14"/>
      <c r="O4332" s="14"/>
      <c r="P4332" s="14"/>
      <c r="S4332" s="16"/>
      <c r="T4332" s="16"/>
    </row>
    <row r="4333" spans="8:20">
      <c r="H4333" s="14"/>
      <c r="K4333" s="14"/>
      <c r="M4333" s="14"/>
      <c r="N4333" s="14"/>
      <c r="O4333" s="14"/>
      <c r="P4333" s="14"/>
      <c r="S4333" s="16"/>
      <c r="T4333" s="16"/>
    </row>
    <row r="4334" spans="8:20">
      <c r="H4334" s="14"/>
      <c r="K4334" s="14"/>
      <c r="M4334" s="14"/>
      <c r="N4334" s="14"/>
      <c r="O4334" s="14"/>
      <c r="P4334" s="14"/>
      <c r="S4334" s="16"/>
      <c r="T4334" s="16"/>
    </row>
    <row r="4335" spans="8:20">
      <c r="H4335" s="14"/>
      <c r="K4335" s="14"/>
      <c r="M4335" s="14"/>
      <c r="N4335" s="14"/>
      <c r="O4335" s="14"/>
      <c r="P4335" s="14"/>
      <c r="S4335" s="16"/>
      <c r="T4335" s="16"/>
    </row>
    <row r="4336" spans="8:20">
      <c r="H4336" s="14"/>
      <c r="K4336" s="14"/>
      <c r="M4336" s="14"/>
      <c r="N4336" s="14"/>
      <c r="O4336" s="14"/>
      <c r="P4336" s="14"/>
      <c r="S4336" s="16"/>
      <c r="T4336" s="16"/>
    </row>
    <row r="4337" spans="8:20">
      <c r="H4337" s="14"/>
      <c r="K4337" s="14"/>
      <c r="M4337" s="14"/>
      <c r="N4337" s="14"/>
      <c r="O4337" s="14"/>
      <c r="P4337" s="14"/>
      <c r="S4337" s="16"/>
      <c r="T4337" s="16"/>
    </row>
    <row r="4338" spans="8:20">
      <c r="H4338" s="14"/>
      <c r="K4338" s="14"/>
      <c r="M4338" s="14"/>
      <c r="N4338" s="14"/>
      <c r="O4338" s="14"/>
      <c r="P4338" s="14"/>
      <c r="S4338" s="16"/>
      <c r="T4338" s="16"/>
    </row>
    <row r="4339" spans="8:20">
      <c r="H4339" s="14"/>
      <c r="K4339" s="14"/>
      <c r="M4339" s="14"/>
      <c r="N4339" s="14"/>
      <c r="O4339" s="14"/>
      <c r="P4339" s="14"/>
      <c r="S4339" s="16"/>
      <c r="T4339" s="16"/>
    </row>
    <row r="4340" spans="8:20">
      <c r="H4340" s="14"/>
      <c r="K4340" s="14"/>
      <c r="M4340" s="14"/>
      <c r="N4340" s="14"/>
      <c r="O4340" s="14"/>
      <c r="P4340" s="14"/>
      <c r="S4340" s="16"/>
      <c r="T4340" s="16"/>
    </row>
    <row r="4341" spans="8:20">
      <c r="H4341" s="14"/>
      <c r="K4341" s="14"/>
      <c r="M4341" s="14"/>
      <c r="N4341" s="14"/>
      <c r="O4341" s="14"/>
      <c r="P4341" s="14"/>
      <c r="S4341" s="16"/>
      <c r="T4341" s="16"/>
    </row>
    <row r="4342" spans="8:20">
      <c r="H4342" s="14"/>
      <c r="K4342" s="14"/>
      <c r="M4342" s="14"/>
      <c r="N4342" s="14"/>
      <c r="O4342" s="14"/>
      <c r="P4342" s="14"/>
      <c r="S4342" s="16"/>
      <c r="T4342" s="16"/>
    </row>
    <row r="4343" spans="8:20">
      <c r="H4343" s="14"/>
      <c r="K4343" s="14"/>
      <c r="M4343" s="14"/>
      <c r="N4343" s="14"/>
      <c r="O4343" s="14"/>
      <c r="P4343" s="14"/>
      <c r="S4343" s="16"/>
      <c r="T4343" s="16"/>
    </row>
    <row r="4344" spans="8:20">
      <c r="H4344" s="14"/>
      <c r="K4344" s="14"/>
      <c r="M4344" s="14"/>
      <c r="N4344" s="14"/>
      <c r="O4344" s="14"/>
      <c r="P4344" s="14"/>
      <c r="S4344" s="16"/>
      <c r="T4344" s="16"/>
    </row>
    <row r="4345" spans="8:20">
      <c r="H4345" s="14"/>
      <c r="K4345" s="14"/>
      <c r="M4345" s="14"/>
      <c r="N4345" s="14"/>
      <c r="O4345" s="14"/>
      <c r="P4345" s="14"/>
      <c r="S4345" s="16"/>
      <c r="T4345" s="16"/>
    </row>
    <row r="4346" spans="8:20">
      <c r="H4346" s="14"/>
      <c r="K4346" s="14"/>
      <c r="M4346" s="14"/>
      <c r="N4346" s="14"/>
      <c r="O4346" s="14"/>
      <c r="P4346" s="14"/>
      <c r="S4346" s="16"/>
      <c r="T4346" s="16"/>
    </row>
    <row r="4347" spans="8:20">
      <c r="H4347" s="14"/>
      <c r="K4347" s="14"/>
      <c r="M4347" s="14"/>
      <c r="N4347" s="14"/>
      <c r="O4347" s="14"/>
      <c r="P4347" s="14"/>
      <c r="S4347" s="16"/>
      <c r="T4347" s="16"/>
    </row>
    <row r="4348" spans="8:20">
      <c r="H4348" s="14"/>
      <c r="K4348" s="14"/>
      <c r="M4348" s="14"/>
      <c r="N4348" s="14"/>
      <c r="O4348" s="14"/>
      <c r="P4348" s="14"/>
      <c r="S4348" s="16"/>
      <c r="T4348" s="16"/>
    </row>
    <row r="4349" spans="8:20">
      <c r="H4349" s="14"/>
      <c r="K4349" s="14"/>
      <c r="M4349" s="14"/>
      <c r="N4349" s="14"/>
      <c r="O4349" s="14"/>
      <c r="P4349" s="14"/>
      <c r="S4349" s="16"/>
      <c r="T4349" s="16"/>
    </row>
    <row r="4350" spans="8:20">
      <c r="H4350" s="14"/>
      <c r="K4350" s="14"/>
      <c r="M4350" s="14"/>
      <c r="N4350" s="14"/>
      <c r="O4350" s="14"/>
      <c r="P4350" s="14"/>
      <c r="S4350" s="16"/>
      <c r="T4350" s="16"/>
    </row>
    <row r="4351" spans="8:20">
      <c r="H4351" s="14"/>
      <c r="K4351" s="14"/>
      <c r="M4351" s="14"/>
      <c r="N4351" s="14"/>
      <c r="O4351" s="14"/>
      <c r="P4351" s="14"/>
      <c r="S4351" s="16"/>
      <c r="T4351" s="16"/>
    </row>
    <row r="4352" spans="8:20">
      <c r="H4352" s="14"/>
      <c r="K4352" s="14"/>
      <c r="M4352" s="14"/>
      <c r="N4352" s="14"/>
      <c r="O4352" s="14"/>
      <c r="P4352" s="14"/>
      <c r="S4352" s="16"/>
      <c r="T4352" s="16"/>
    </row>
    <row r="4353" spans="8:20">
      <c r="H4353" s="14"/>
      <c r="K4353" s="14"/>
      <c r="M4353" s="14"/>
      <c r="N4353" s="14"/>
      <c r="O4353" s="14"/>
      <c r="P4353" s="14"/>
      <c r="S4353" s="16"/>
      <c r="T4353" s="16"/>
    </row>
    <row r="4354" spans="8:20">
      <c r="H4354" s="14"/>
      <c r="K4354" s="14"/>
      <c r="M4354" s="14"/>
      <c r="N4354" s="14"/>
      <c r="O4354" s="14"/>
      <c r="P4354" s="14"/>
      <c r="S4354" s="16"/>
      <c r="T4354" s="16"/>
    </row>
    <row r="4355" spans="8:20">
      <c r="H4355" s="14"/>
      <c r="K4355" s="14"/>
      <c r="M4355" s="14"/>
      <c r="N4355" s="14"/>
      <c r="O4355" s="14"/>
      <c r="P4355" s="14"/>
      <c r="S4355" s="16"/>
      <c r="T4355" s="16"/>
    </row>
    <row r="4356" spans="8:20">
      <c r="H4356" s="14"/>
      <c r="K4356" s="14"/>
      <c r="M4356" s="14"/>
      <c r="N4356" s="14"/>
      <c r="O4356" s="14"/>
      <c r="P4356" s="14"/>
      <c r="S4356" s="16"/>
      <c r="T4356" s="16"/>
    </row>
    <row r="4357" spans="8:20">
      <c r="H4357" s="14"/>
      <c r="K4357" s="14"/>
      <c r="M4357" s="14"/>
      <c r="N4357" s="14"/>
      <c r="O4357" s="14"/>
      <c r="P4357" s="14"/>
      <c r="S4357" s="16"/>
      <c r="T4357" s="16"/>
    </row>
    <row r="4358" spans="8:20">
      <c r="H4358" s="14"/>
      <c r="K4358" s="14"/>
      <c r="M4358" s="14"/>
      <c r="N4358" s="14"/>
      <c r="O4358" s="14"/>
      <c r="P4358" s="14"/>
      <c r="S4358" s="16"/>
      <c r="T4358" s="16"/>
    </row>
    <row r="4359" spans="8:20">
      <c r="H4359" s="14"/>
      <c r="K4359" s="14"/>
      <c r="M4359" s="14"/>
      <c r="N4359" s="14"/>
      <c r="O4359" s="14"/>
      <c r="P4359" s="14"/>
      <c r="S4359" s="16"/>
      <c r="T4359" s="16"/>
    </row>
    <row r="4360" spans="8:20">
      <c r="H4360" s="14"/>
      <c r="K4360" s="14"/>
      <c r="M4360" s="14"/>
      <c r="N4360" s="14"/>
      <c r="O4360" s="14"/>
      <c r="P4360" s="14"/>
      <c r="S4360" s="16"/>
      <c r="T4360" s="16"/>
    </row>
    <row r="4361" spans="8:20">
      <c r="H4361" s="14"/>
      <c r="K4361" s="14"/>
      <c r="M4361" s="14"/>
      <c r="N4361" s="14"/>
      <c r="O4361" s="14"/>
      <c r="P4361" s="14"/>
      <c r="S4361" s="16"/>
      <c r="T4361" s="16"/>
    </row>
    <row r="4362" spans="8:20">
      <c r="H4362" s="14"/>
      <c r="K4362" s="14"/>
      <c r="M4362" s="14"/>
      <c r="N4362" s="14"/>
      <c r="O4362" s="14"/>
      <c r="P4362" s="14"/>
      <c r="S4362" s="16"/>
      <c r="T4362" s="16"/>
    </row>
    <row r="4363" spans="8:20">
      <c r="H4363" s="14"/>
      <c r="K4363" s="14"/>
      <c r="M4363" s="14"/>
      <c r="N4363" s="14"/>
      <c r="O4363" s="14"/>
      <c r="P4363" s="14"/>
      <c r="S4363" s="16"/>
      <c r="T4363" s="16"/>
    </row>
    <row r="4364" spans="8:20">
      <c r="H4364" s="14"/>
      <c r="K4364" s="14"/>
      <c r="M4364" s="14"/>
      <c r="N4364" s="14"/>
      <c r="O4364" s="14"/>
      <c r="P4364" s="14"/>
      <c r="S4364" s="16"/>
      <c r="T4364" s="16"/>
    </row>
    <row r="4365" spans="8:20">
      <c r="H4365" s="14"/>
      <c r="K4365" s="14"/>
      <c r="M4365" s="14"/>
      <c r="N4365" s="14"/>
      <c r="O4365" s="14"/>
      <c r="P4365" s="14"/>
      <c r="S4365" s="16"/>
      <c r="T4365" s="16"/>
    </row>
    <row r="4366" spans="8:20">
      <c r="H4366" s="14"/>
      <c r="K4366" s="14"/>
      <c r="M4366" s="14"/>
      <c r="N4366" s="14"/>
      <c r="O4366" s="14"/>
      <c r="P4366" s="14"/>
      <c r="S4366" s="16"/>
      <c r="T4366" s="16"/>
    </row>
    <row r="4367" spans="8:20">
      <c r="H4367" s="14"/>
      <c r="K4367" s="14"/>
      <c r="M4367" s="14"/>
      <c r="N4367" s="14"/>
      <c r="O4367" s="14"/>
      <c r="P4367" s="14"/>
      <c r="S4367" s="16"/>
      <c r="T4367" s="16"/>
    </row>
    <row r="4368" spans="8:20">
      <c r="H4368" s="14"/>
      <c r="K4368" s="14"/>
      <c r="M4368" s="14"/>
      <c r="N4368" s="14"/>
      <c r="O4368" s="14"/>
      <c r="P4368" s="14"/>
      <c r="S4368" s="16"/>
      <c r="T4368" s="16"/>
    </row>
    <row r="4369" spans="8:20">
      <c r="H4369" s="14"/>
      <c r="K4369" s="14"/>
      <c r="M4369" s="14"/>
      <c r="N4369" s="14"/>
      <c r="O4369" s="14"/>
      <c r="P4369" s="14"/>
      <c r="S4369" s="16"/>
      <c r="T4369" s="16"/>
    </row>
    <row r="4370" spans="8:20">
      <c r="H4370" s="14"/>
      <c r="K4370" s="14"/>
      <c r="M4370" s="14"/>
      <c r="N4370" s="14"/>
      <c r="O4370" s="14"/>
      <c r="P4370" s="14"/>
      <c r="S4370" s="16"/>
      <c r="T4370" s="16"/>
    </row>
    <row r="4371" spans="8:20">
      <c r="H4371" s="14"/>
      <c r="K4371" s="14"/>
      <c r="M4371" s="14"/>
      <c r="N4371" s="14"/>
      <c r="O4371" s="14"/>
      <c r="P4371" s="14"/>
      <c r="S4371" s="16"/>
      <c r="T4371" s="16"/>
    </row>
    <row r="4372" spans="8:20">
      <c r="H4372" s="14"/>
      <c r="K4372" s="14"/>
      <c r="M4372" s="14"/>
      <c r="N4372" s="14"/>
      <c r="O4372" s="14"/>
      <c r="P4372" s="14"/>
      <c r="S4372" s="16"/>
      <c r="T4372" s="16"/>
    </row>
    <row r="4373" spans="8:20">
      <c r="H4373" s="14"/>
      <c r="K4373" s="14"/>
      <c r="M4373" s="14"/>
      <c r="N4373" s="14"/>
      <c r="O4373" s="14"/>
      <c r="P4373" s="14"/>
      <c r="S4373" s="16"/>
      <c r="T4373" s="16"/>
    </row>
    <row r="4374" spans="8:20">
      <c r="H4374" s="14"/>
      <c r="K4374" s="14"/>
      <c r="M4374" s="14"/>
      <c r="N4374" s="14"/>
      <c r="O4374" s="14"/>
      <c r="P4374" s="14"/>
      <c r="S4374" s="16"/>
      <c r="T4374" s="16"/>
    </row>
    <row r="4375" spans="8:20">
      <c r="H4375" s="14"/>
      <c r="K4375" s="14"/>
      <c r="M4375" s="14"/>
      <c r="N4375" s="14"/>
      <c r="O4375" s="14"/>
      <c r="P4375" s="14"/>
      <c r="S4375" s="16"/>
      <c r="T4375" s="16"/>
    </row>
    <row r="4376" spans="8:20">
      <c r="H4376" s="14"/>
      <c r="K4376" s="14"/>
      <c r="M4376" s="14"/>
      <c r="N4376" s="14"/>
      <c r="O4376" s="14"/>
      <c r="P4376" s="14"/>
      <c r="S4376" s="16"/>
      <c r="T4376" s="16"/>
    </row>
    <row r="4377" spans="8:20">
      <c r="H4377" s="14"/>
      <c r="K4377" s="14"/>
      <c r="M4377" s="14"/>
      <c r="N4377" s="14"/>
      <c r="O4377" s="14"/>
      <c r="P4377" s="14"/>
      <c r="S4377" s="16"/>
      <c r="T4377" s="16"/>
    </row>
    <row r="4378" spans="8:20">
      <c r="H4378" s="14"/>
      <c r="K4378" s="14"/>
      <c r="M4378" s="14"/>
      <c r="N4378" s="14"/>
      <c r="O4378" s="14"/>
      <c r="P4378" s="14"/>
      <c r="S4378" s="16"/>
      <c r="T4378" s="16"/>
    </row>
    <row r="4379" spans="8:20">
      <c r="H4379" s="14"/>
      <c r="K4379" s="14"/>
      <c r="M4379" s="14"/>
      <c r="N4379" s="14"/>
      <c r="O4379" s="14"/>
      <c r="P4379" s="14"/>
      <c r="S4379" s="16"/>
      <c r="T4379" s="16"/>
    </row>
    <row r="4380" spans="8:20">
      <c r="H4380" s="14"/>
      <c r="K4380" s="14"/>
      <c r="M4380" s="14"/>
      <c r="N4380" s="14"/>
      <c r="O4380" s="14"/>
      <c r="P4380" s="14"/>
      <c r="S4380" s="16"/>
      <c r="T4380" s="16"/>
    </row>
    <row r="4381" spans="8:20">
      <c r="H4381" s="14"/>
      <c r="K4381" s="14"/>
      <c r="M4381" s="14"/>
      <c r="N4381" s="14"/>
      <c r="O4381" s="14"/>
      <c r="P4381" s="14"/>
      <c r="S4381" s="16"/>
      <c r="T4381" s="16"/>
    </row>
    <row r="4382" spans="8:20">
      <c r="H4382" s="14"/>
      <c r="K4382" s="14"/>
      <c r="M4382" s="14"/>
      <c r="N4382" s="14"/>
      <c r="O4382" s="14"/>
      <c r="P4382" s="14"/>
      <c r="S4382" s="16"/>
      <c r="T4382" s="16"/>
    </row>
    <row r="4383" spans="8:20">
      <c r="H4383" s="14"/>
      <c r="K4383" s="14"/>
      <c r="M4383" s="14"/>
      <c r="N4383" s="14"/>
      <c r="O4383" s="14"/>
      <c r="P4383" s="14"/>
      <c r="S4383" s="16"/>
      <c r="T4383" s="16"/>
    </row>
    <row r="4384" spans="8:20">
      <c r="H4384" s="14"/>
      <c r="K4384" s="14"/>
      <c r="M4384" s="14"/>
      <c r="N4384" s="14"/>
      <c r="O4384" s="14"/>
      <c r="P4384" s="14"/>
      <c r="S4384" s="16"/>
      <c r="T4384" s="16"/>
    </row>
    <row r="4385" spans="8:20">
      <c r="H4385" s="14"/>
      <c r="K4385" s="14"/>
      <c r="M4385" s="14"/>
      <c r="N4385" s="14"/>
      <c r="O4385" s="14"/>
      <c r="P4385" s="14"/>
      <c r="S4385" s="16"/>
      <c r="T4385" s="16"/>
    </row>
    <row r="4386" spans="8:20">
      <c r="H4386" s="14"/>
      <c r="K4386" s="14"/>
      <c r="M4386" s="14"/>
      <c r="N4386" s="14"/>
      <c r="O4386" s="14"/>
      <c r="P4386" s="14"/>
      <c r="S4386" s="16"/>
      <c r="T4386" s="16"/>
    </row>
    <row r="4387" spans="8:20">
      <c r="H4387" s="14"/>
      <c r="K4387" s="14"/>
      <c r="M4387" s="14"/>
      <c r="N4387" s="14"/>
      <c r="O4387" s="14"/>
      <c r="P4387" s="14"/>
      <c r="S4387" s="16"/>
      <c r="T4387" s="16"/>
    </row>
    <row r="4388" spans="8:20">
      <c r="H4388" s="14"/>
      <c r="K4388" s="14"/>
      <c r="M4388" s="14"/>
      <c r="N4388" s="14"/>
      <c r="O4388" s="14"/>
      <c r="P4388" s="14"/>
      <c r="S4388" s="16"/>
      <c r="T4388" s="16"/>
    </row>
    <row r="4389" spans="8:20">
      <c r="H4389" s="14"/>
      <c r="K4389" s="14"/>
      <c r="M4389" s="14"/>
      <c r="N4389" s="14"/>
      <c r="O4389" s="14"/>
      <c r="P4389" s="14"/>
      <c r="S4389" s="16"/>
      <c r="T4389" s="16"/>
    </row>
    <row r="4390" spans="8:20">
      <c r="H4390" s="14"/>
      <c r="K4390" s="14"/>
      <c r="M4390" s="14"/>
      <c r="N4390" s="14"/>
      <c r="O4390" s="14"/>
      <c r="P4390" s="14"/>
      <c r="S4390" s="16"/>
      <c r="T4390" s="16"/>
    </row>
    <row r="4391" spans="8:20">
      <c r="H4391" s="14"/>
      <c r="K4391" s="14"/>
      <c r="M4391" s="14"/>
      <c r="N4391" s="14"/>
      <c r="O4391" s="14"/>
      <c r="P4391" s="14"/>
      <c r="S4391" s="16"/>
      <c r="T4391" s="16"/>
    </row>
    <row r="4392" spans="8:20">
      <c r="H4392" s="14"/>
      <c r="K4392" s="14"/>
      <c r="M4392" s="14"/>
      <c r="N4392" s="14"/>
      <c r="O4392" s="14"/>
      <c r="P4392" s="14"/>
      <c r="S4392" s="16"/>
      <c r="T4392" s="16"/>
    </row>
    <row r="4393" spans="8:20">
      <c r="H4393" s="14"/>
      <c r="K4393" s="14"/>
      <c r="M4393" s="14"/>
      <c r="N4393" s="14"/>
      <c r="O4393" s="14"/>
      <c r="P4393" s="14"/>
      <c r="S4393" s="16"/>
      <c r="T4393" s="16"/>
    </row>
    <row r="4394" spans="8:20">
      <c r="H4394" s="14"/>
      <c r="K4394" s="14"/>
      <c r="M4394" s="14"/>
      <c r="N4394" s="14"/>
      <c r="O4394" s="14"/>
      <c r="P4394" s="14"/>
      <c r="S4394" s="16"/>
      <c r="T4394" s="16"/>
    </row>
    <row r="4395" spans="8:20">
      <c r="H4395" s="14"/>
      <c r="K4395" s="14"/>
      <c r="M4395" s="14"/>
      <c r="N4395" s="14"/>
      <c r="O4395" s="14"/>
      <c r="P4395" s="14"/>
      <c r="S4395" s="16"/>
      <c r="T4395" s="16"/>
    </row>
    <row r="4396" spans="8:20">
      <c r="H4396" s="14"/>
      <c r="K4396" s="14"/>
      <c r="M4396" s="14"/>
      <c r="N4396" s="14"/>
      <c r="O4396" s="14"/>
      <c r="P4396" s="14"/>
      <c r="S4396" s="16"/>
      <c r="T4396" s="16"/>
    </row>
    <row r="4397" spans="8:20">
      <c r="H4397" s="14"/>
      <c r="K4397" s="14"/>
      <c r="M4397" s="14"/>
      <c r="N4397" s="14"/>
      <c r="O4397" s="14"/>
      <c r="P4397" s="14"/>
      <c r="S4397" s="16"/>
      <c r="T4397" s="16"/>
    </row>
    <row r="4398" spans="8:20">
      <c r="H4398" s="14"/>
      <c r="K4398" s="14"/>
      <c r="M4398" s="14"/>
      <c r="N4398" s="14"/>
      <c r="O4398" s="14"/>
      <c r="P4398" s="14"/>
      <c r="S4398" s="16"/>
      <c r="T4398" s="16"/>
    </row>
    <row r="4399" spans="8:20">
      <c r="H4399" s="14"/>
      <c r="K4399" s="14"/>
      <c r="M4399" s="14"/>
      <c r="N4399" s="14"/>
      <c r="O4399" s="14"/>
      <c r="P4399" s="14"/>
      <c r="S4399" s="16"/>
      <c r="T4399" s="16"/>
    </row>
    <row r="4400" spans="8:20">
      <c r="H4400" s="14"/>
      <c r="K4400" s="14"/>
      <c r="M4400" s="14"/>
      <c r="N4400" s="14"/>
      <c r="O4400" s="14"/>
      <c r="P4400" s="14"/>
      <c r="S4400" s="16"/>
      <c r="T4400" s="16"/>
    </row>
    <row r="4401" spans="8:20">
      <c r="H4401" s="14"/>
      <c r="K4401" s="14"/>
      <c r="M4401" s="14"/>
      <c r="N4401" s="14"/>
      <c r="O4401" s="14"/>
      <c r="P4401" s="14"/>
      <c r="S4401" s="16"/>
      <c r="T4401" s="16"/>
    </row>
    <row r="4402" spans="8:20">
      <c r="H4402" s="14"/>
      <c r="K4402" s="14"/>
      <c r="M4402" s="14"/>
      <c r="N4402" s="14"/>
      <c r="O4402" s="14"/>
      <c r="P4402" s="14"/>
      <c r="S4402" s="16"/>
      <c r="T4402" s="16"/>
    </row>
    <row r="4403" spans="8:20">
      <c r="H4403" s="14"/>
      <c r="K4403" s="14"/>
      <c r="M4403" s="14"/>
      <c r="N4403" s="14"/>
      <c r="O4403" s="14"/>
      <c r="P4403" s="14"/>
      <c r="S4403" s="16"/>
      <c r="T4403" s="16"/>
    </row>
    <row r="4404" spans="8:20">
      <c r="H4404" s="14"/>
      <c r="K4404" s="14"/>
      <c r="M4404" s="14"/>
      <c r="N4404" s="14"/>
      <c r="O4404" s="14"/>
      <c r="P4404" s="14"/>
      <c r="S4404" s="16"/>
      <c r="T4404" s="16"/>
    </row>
    <row r="4405" spans="8:20">
      <c r="H4405" s="14"/>
      <c r="K4405" s="14"/>
      <c r="M4405" s="14"/>
      <c r="N4405" s="14"/>
      <c r="O4405" s="14"/>
      <c r="P4405" s="14"/>
      <c r="S4405" s="16"/>
      <c r="T4405" s="16"/>
    </row>
    <row r="4406" spans="8:20">
      <c r="H4406" s="14"/>
      <c r="K4406" s="14"/>
      <c r="M4406" s="14"/>
      <c r="N4406" s="14"/>
      <c r="O4406" s="14"/>
      <c r="P4406" s="14"/>
      <c r="S4406" s="16"/>
      <c r="T4406" s="16"/>
    </row>
    <row r="4407" spans="8:20">
      <c r="H4407" s="14"/>
      <c r="K4407" s="14"/>
      <c r="M4407" s="14"/>
      <c r="N4407" s="14"/>
      <c r="O4407" s="14"/>
      <c r="P4407" s="14"/>
      <c r="S4407" s="16"/>
      <c r="T4407" s="16"/>
    </row>
    <row r="4408" spans="8:20">
      <c r="H4408" s="14"/>
      <c r="K4408" s="14"/>
      <c r="M4408" s="14"/>
      <c r="N4408" s="14"/>
      <c r="O4408" s="14"/>
      <c r="P4408" s="14"/>
      <c r="S4408" s="16"/>
      <c r="T4408" s="16"/>
    </row>
    <row r="4409" spans="8:20">
      <c r="H4409" s="14"/>
      <c r="K4409" s="14"/>
      <c r="M4409" s="14"/>
      <c r="N4409" s="14"/>
      <c r="O4409" s="14"/>
      <c r="P4409" s="14"/>
      <c r="S4409" s="16"/>
      <c r="T4409" s="16"/>
    </row>
    <row r="4410" spans="8:20">
      <c r="H4410" s="14"/>
      <c r="K4410" s="14"/>
      <c r="M4410" s="14"/>
      <c r="N4410" s="14"/>
      <c r="O4410" s="14"/>
      <c r="P4410" s="14"/>
      <c r="S4410" s="16"/>
      <c r="T4410" s="16"/>
    </row>
    <row r="4411" spans="8:20">
      <c r="H4411" s="14"/>
      <c r="K4411" s="14"/>
      <c r="M4411" s="14"/>
      <c r="N4411" s="14"/>
      <c r="O4411" s="14"/>
      <c r="P4411" s="14"/>
      <c r="S4411" s="16"/>
      <c r="T4411" s="16"/>
    </row>
    <row r="4412" spans="8:20">
      <c r="H4412" s="14"/>
      <c r="K4412" s="14"/>
      <c r="M4412" s="14"/>
      <c r="N4412" s="14"/>
      <c r="O4412" s="14"/>
      <c r="P4412" s="14"/>
      <c r="S4412" s="16"/>
      <c r="T4412" s="16"/>
    </row>
    <row r="4413" spans="8:20">
      <c r="H4413" s="14"/>
      <c r="K4413" s="14"/>
      <c r="M4413" s="14"/>
      <c r="N4413" s="14"/>
      <c r="O4413" s="14"/>
      <c r="P4413" s="14"/>
      <c r="S4413" s="16"/>
      <c r="T4413" s="16"/>
    </row>
    <row r="4414" spans="8:20">
      <c r="H4414" s="14"/>
      <c r="K4414" s="14"/>
      <c r="M4414" s="14"/>
      <c r="N4414" s="14"/>
      <c r="O4414" s="14"/>
      <c r="P4414" s="14"/>
      <c r="S4414" s="16"/>
      <c r="T4414" s="16"/>
    </row>
    <row r="4415" spans="8:20">
      <c r="H4415" s="14"/>
      <c r="K4415" s="14"/>
      <c r="M4415" s="14"/>
      <c r="N4415" s="14"/>
      <c r="O4415" s="14"/>
      <c r="P4415" s="14"/>
      <c r="S4415" s="16"/>
      <c r="T4415" s="16"/>
    </row>
    <row r="4416" spans="8:20">
      <c r="H4416" s="14"/>
      <c r="K4416" s="14"/>
      <c r="M4416" s="14"/>
      <c r="N4416" s="14"/>
      <c r="O4416" s="14"/>
      <c r="P4416" s="14"/>
      <c r="S4416" s="16"/>
      <c r="T4416" s="16"/>
    </row>
    <row r="4417" spans="8:20">
      <c r="H4417" s="14"/>
      <c r="K4417" s="14"/>
      <c r="M4417" s="14"/>
      <c r="N4417" s="14"/>
      <c r="O4417" s="14"/>
      <c r="P4417" s="14"/>
      <c r="S4417" s="16"/>
      <c r="T4417" s="16"/>
    </row>
    <row r="4418" spans="8:20">
      <c r="H4418" s="14"/>
      <c r="K4418" s="14"/>
      <c r="M4418" s="14"/>
      <c r="N4418" s="14"/>
      <c r="O4418" s="14"/>
      <c r="P4418" s="14"/>
      <c r="S4418" s="16"/>
      <c r="T4418" s="16"/>
    </row>
    <row r="4419" spans="8:20">
      <c r="H4419" s="14"/>
      <c r="K4419" s="14"/>
      <c r="M4419" s="14"/>
      <c r="N4419" s="14"/>
      <c r="O4419" s="14"/>
      <c r="P4419" s="14"/>
      <c r="S4419" s="16"/>
      <c r="T4419" s="16"/>
    </row>
    <row r="4420" spans="8:20">
      <c r="H4420" s="14"/>
      <c r="K4420" s="14"/>
      <c r="M4420" s="14"/>
      <c r="N4420" s="14"/>
      <c r="O4420" s="14"/>
      <c r="P4420" s="14"/>
      <c r="S4420" s="16"/>
      <c r="T4420" s="16"/>
    </row>
    <row r="4421" spans="8:20">
      <c r="H4421" s="14"/>
      <c r="K4421" s="14"/>
      <c r="M4421" s="14"/>
      <c r="N4421" s="14"/>
      <c r="O4421" s="14"/>
      <c r="P4421" s="14"/>
      <c r="S4421" s="16"/>
      <c r="T4421" s="16"/>
    </row>
    <row r="4422" spans="8:20">
      <c r="H4422" s="14"/>
      <c r="K4422" s="14"/>
      <c r="M4422" s="14"/>
      <c r="N4422" s="14"/>
      <c r="O4422" s="14"/>
      <c r="P4422" s="14"/>
      <c r="S4422" s="16"/>
      <c r="T4422" s="16"/>
    </row>
    <row r="4423" spans="8:20">
      <c r="H4423" s="14"/>
      <c r="K4423" s="14"/>
      <c r="M4423" s="14"/>
      <c r="N4423" s="14"/>
      <c r="O4423" s="14"/>
      <c r="P4423" s="14"/>
      <c r="S4423" s="16"/>
      <c r="T4423" s="16"/>
    </row>
    <row r="4424" spans="8:20">
      <c r="H4424" s="14"/>
      <c r="K4424" s="14"/>
      <c r="M4424" s="14"/>
      <c r="N4424" s="14"/>
      <c r="O4424" s="14"/>
      <c r="P4424" s="14"/>
      <c r="S4424" s="16"/>
      <c r="T4424" s="16"/>
    </row>
    <row r="4425" spans="8:20">
      <c r="H4425" s="14"/>
      <c r="K4425" s="14"/>
      <c r="M4425" s="14"/>
      <c r="N4425" s="14"/>
      <c r="O4425" s="14"/>
      <c r="P4425" s="14"/>
      <c r="S4425" s="16"/>
      <c r="T4425" s="16"/>
    </row>
    <row r="4426" spans="8:20">
      <c r="H4426" s="14"/>
      <c r="K4426" s="14"/>
      <c r="M4426" s="14"/>
      <c r="N4426" s="14"/>
      <c r="O4426" s="14"/>
      <c r="P4426" s="14"/>
      <c r="S4426" s="16"/>
      <c r="T4426" s="16"/>
    </row>
    <row r="4427" spans="8:20">
      <c r="H4427" s="14"/>
      <c r="K4427" s="14"/>
      <c r="M4427" s="14"/>
      <c r="N4427" s="14"/>
      <c r="O4427" s="14"/>
      <c r="P4427" s="14"/>
      <c r="S4427" s="16"/>
      <c r="T4427" s="16"/>
    </row>
    <row r="4428" spans="8:20">
      <c r="H4428" s="14"/>
      <c r="K4428" s="14"/>
      <c r="M4428" s="14"/>
      <c r="N4428" s="14"/>
      <c r="O4428" s="14"/>
      <c r="P4428" s="14"/>
      <c r="S4428" s="16"/>
      <c r="T4428" s="16"/>
    </row>
    <row r="4429" spans="8:20">
      <c r="H4429" s="14"/>
      <c r="K4429" s="14"/>
      <c r="M4429" s="14"/>
      <c r="N4429" s="14"/>
      <c r="O4429" s="14"/>
      <c r="P4429" s="14"/>
      <c r="S4429" s="16"/>
      <c r="T4429" s="16"/>
    </row>
    <row r="4430" spans="8:20">
      <c r="H4430" s="14"/>
      <c r="K4430" s="14"/>
      <c r="M4430" s="14"/>
      <c r="N4430" s="14"/>
      <c r="O4430" s="14"/>
      <c r="P4430" s="14"/>
      <c r="S4430" s="16"/>
      <c r="T4430" s="16"/>
    </row>
    <row r="4431" spans="8:20">
      <c r="H4431" s="14"/>
      <c r="K4431" s="14"/>
      <c r="M4431" s="14"/>
      <c r="N4431" s="14"/>
      <c r="O4431" s="14"/>
      <c r="P4431" s="14"/>
      <c r="S4431" s="16"/>
      <c r="T4431" s="16"/>
    </row>
    <row r="4432" spans="8:20">
      <c r="H4432" s="14"/>
      <c r="K4432" s="14"/>
      <c r="M4432" s="14"/>
      <c r="N4432" s="14"/>
      <c r="O4432" s="14"/>
      <c r="P4432" s="14"/>
      <c r="S4432" s="16"/>
      <c r="T4432" s="16"/>
    </row>
    <row r="4433" spans="8:20">
      <c r="H4433" s="14"/>
      <c r="K4433" s="14"/>
      <c r="M4433" s="14"/>
      <c r="N4433" s="14"/>
      <c r="O4433" s="14"/>
      <c r="P4433" s="14"/>
      <c r="S4433" s="16"/>
      <c r="T4433" s="16"/>
    </row>
    <row r="4434" spans="8:20">
      <c r="H4434" s="14"/>
      <c r="K4434" s="14"/>
      <c r="M4434" s="14"/>
      <c r="N4434" s="14"/>
      <c r="O4434" s="14"/>
      <c r="P4434" s="14"/>
      <c r="S4434" s="16"/>
      <c r="T4434" s="16"/>
    </row>
    <row r="4435" spans="8:20">
      <c r="H4435" s="14"/>
      <c r="K4435" s="14"/>
      <c r="M4435" s="14"/>
      <c r="N4435" s="14"/>
      <c r="O4435" s="14"/>
      <c r="P4435" s="14"/>
      <c r="S4435" s="16"/>
      <c r="T4435" s="16"/>
    </row>
    <row r="4436" spans="8:20">
      <c r="H4436" s="14"/>
      <c r="K4436" s="14"/>
      <c r="M4436" s="14"/>
      <c r="N4436" s="14"/>
      <c r="O4436" s="14"/>
      <c r="P4436" s="14"/>
      <c r="S4436" s="16"/>
      <c r="T4436" s="16"/>
    </row>
    <row r="4437" spans="8:20">
      <c r="H4437" s="14"/>
      <c r="K4437" s="14"/>
      <c r="M4437" s="14"/>
      <c r="N4437" s="14"/>
      <c r="O4437" s="14"/>
      <c r="P4437" s="14"/>
      <c r="S4437" s="16"/>
      <c r="T4437" s="16"/>
    </row>
    <row r="4438" spans="8:20">
      <c r="H4438" s="14"/>
      <c r="K4438" s="14"/>
      <c r="M4438" s="14"/>
      <c r="N4438" s="14"/>
      <c r="O4438" s="14"/>
      <c r="P4438" s="14"/>
      <c r="S4438" s="16"/>
      <c r="T4438" s="16"/>
    </row>
    <row r="4439" spans="8:20">
      <c r="H4439" s="14"/>
      <c r="K4439" s="14"/>
      <c r="M4439" s="14"/>
      <c r="N4439" s="14"/>
      <c r="O4439" s="14"/>
      <c r="P4439" s="14"/>
      <c r="S4439" s="16"/>
      <c r="T4439" s="16"/>
    </row>
    <row r="4440" spans="8:20">
      <c r="H4440" s="14"/>
      <c r="K4440" s="14"/>
      <c r="M4440" s="14"/>
      <c r="N4440" s="14"/>
      <c r="O4440" s="14"/>
      <c r="P4440" s="14"/>
      <c r="S4440" s="16"/>
      <c r="T4440" s="16"/>
    </row>
    <row r="4441" spans="8:20">
      <c r="H4441" s="14"/>
      <c r="K4441" s="14"/>
      <c r="M4441" s="14"/>
      <c r="N4441" s="14"/>
      <c r="O4441" s="14"/>
      <c r="P4441" s="14"/>
      <c r="S4441" s="16"/>
      <c r="T4441" s="16"/>
    </row>
    <row r="4442" spans="8:20">
      <c r="H4442" s="14"/>
      <c r="K4442" s="14"/>
      <c r="M4442" s="14"/>
      <c r="N4442" s="14"/>
      <c r="O4442" s="14"/>
      <c r="P4442" s="14"/>
      <c r="S4442" s="16"/>
      <c r="T4442" s="16"/>
    </row>
    <row r="4443" spans="8:20">
      <c r="H4443" s="14"/>
      <c r="K4443" s="14"/>
      <c r="M4443" s="14"/>
      <c r="N4443" s="14"/>
      <c r="O4443" s="14"/>
      <c r="P4443" s="14"/>
      <c r="S4443" s="16"/>
      <c r="T4443" s="16"/>
    </row>
    <row r="4444" spans="8:20">
      <c r="H4444" s="14"/>
      <c r="K4444" s="14"/>
      <c r="M4444" s="14"/>
      <c r="N4444" s="14"/>
      <c r="O4444" s="14"/>
      <c r="P4444" s="14"/>
      <c r="S4444" s="16"/>
      <c r="T4444" s="16"/>
    </row>
    <row r="4445" spans="8:20">
      <c r="H4445" s="14"/>
      <c r="K4445" s="14"/>
      <c r="M4445" s="14"/>
      <c r="N4445" s="14"/>
      <c r="O4445" s="14"/>
      <c r="P4445" s="14"/>
      <c r="S4445" s="16"/>
      <c r="T4445" s="16"/>
    </row>
    <row r="4446" spans="8:20">
      <c r="H4446" s="14"/>
      <c r="K4446" s="14"/>
      <c r="M4446" s="14"/>
      <c r="N4446" s="14"/>
      <c r="O4446" s="14"/>
      <c r="P4446" s="14"/>
      <c r="S4446" s="16"/>
      <c r="T4446" s="16"/>
    </row>
    <row r="4447" spans="8:20">
      <c r="H4447" s="14"/>
      <c r="K4447" s="14"/>
      <c r="M4447" s="14"/>
      <c r="N4447" s="14"/>
      <c r="O4447" s="14"/>
      <c r="P4447" s="14"/>
      <c r="S4447" s="16"/>
      <c r="T4447" s="16"/>
    </row>
    <row r="4448" spans="8:20">
      <c r="H4448" s="14"/>
      <c r="K4448" s="14"/>
      <c r="M4448" s="14"/>
      <c r="N4448" s="14"/>
      <c r="O4448" s="14"/>
      <c r="P4448" s="14"/>
      <c r="S4448" s="16"/>
      <c r="T4448" s="16"/>
    </row>
    <row r="4449" spans="8:20">
      <c r="H4449" s="14"/>
      <c r="K4449" s="14"/>
      <c r="M4449" s="14"/>
      <c r="N4449" s="14"/>
      <c r="O4449" s="14"/>
      <c r="P4449" s="14"/>
      <c r="S4449" s="16"/>
      <c r="T4449" s="16"/>
    </row>
    <row r="4450" spans="8:20">
      <c r="H4450" s="14"/>
      <c r="K4450" s="14"/>
      <c r="M4450" s="14"/>
      <c r="N4450" s="14"/>
      <c r="O4450" s="14"/>
      <c r="P4450" s="14"/>
      <c r="S4450" s="16"/>
      <c r="T4450" s="16"/>
    </row>
    <row r="4451" spans="8:20">
      <c r="H4451" s="14"/>
      <c r="K4451" s="14"/>
      <c r="M4451" s="14"/>
      <c r="N4451" s="14"/>
      <c r="O4451" s="14"/>
      <c r="P4451" s="14"/>
      <c r="S4451" s="16"/>
      <c r="T4451" s="16"/>
    </row>
    <row r="4452" spans="8:20">
      <c r="H4452" s="14"/>
      <c r="K4452" s="14"/>
      <c r="M4452" s="14"/>
      <c r="N4452" s="14"/>
      <c r="O4452" s="14"/>
      <c r="P4452" s="14"/>
      <c r="S4452" s="16"/>
      <c r="T4452" s="16"/>
    </row>
    <row r="4453" spans="8:20">
      <c r="H4453" s="14"/>
      <c r="K4453" s="14"/>
      <c r="M4453" s="14"/>
      <c r="N4453" s="14"/>
      <c r="O4453" s="14"/>
      <c r="P4453" s="14"/>
      <c r="S4453" s="16"/>
      <c r="T4453" s="16"/>
    </row>
    <row r="4454" spans="8:20">
      <c r="H4454" s="14"/>
      <c r="K4454" s="14"/>
      <c r="M4454" s="14"/>
      <c r="N4454" s="14"/>
      <c r="O4454" s="14"/>
      <c r="P4454" s="14"/>
      <c r="S4454" s="16"/>
      <c r="T4454" s="16"/>
    </row>
    <row r="4455" spans="8:20">
      <c r="H4455" s="14"/>
      <c r="K4455" s="14"/>
      <c r="M4455" s="14"/>
      <c r="N4455" s="14"/>
      <c r="O4455" s="14"/>
      <c r="P4455" s="14"/>
      <c r="S4455" s="16"/>
      <c r="T4455" s="16"/>
    </row>
    <row r="4456" spans="8:20">
      <c r="H4456" s="14"/>
      <c r="K4456" s="14"/>
      <c r="M4456" s="14"/>
      <c r="N4456" s="14"/>
      <c r="O4456" s="14"/>
      <c r="P4456" s="14"/>
      <c r="S4456" s="16"/>
      <c r="T4456" s="16"/>
    </row>
    <row r="4457" spans="8:20">
      <c r="H4457" s="14"/>
      <c r="K4457" s="14"/>
      <c r="M4457" s="14"/>
      <c r="N4457" s="14"/>
      <c r="O4457" s="14"/>
      <c r="P4457" s="14"/>
      <c r="S4457" s="16"/>
      <c r="T4457" s="16"/>
    </row>
    <row r="4458" spans="8:20">
      <c r="H4458" s="14"/>
      <c r="K4458" s="14"/>
      <c r="M4458" s="14"/>
      <c r="N4458" s="14"/>
      <c r="O4458" s="14"/>
      <c r="P4458" s="14"/>
      <c r="S4458" s="16"/>
      <c r="T4458" s="16"/>
    </row>
    <row r="4459" spans="8:20">
      <c r="H4459" s="14"/>
      <c r="K4459" s="14"/>
      <c r="M4459" s="14"/>
      <c r="N4459" s="14"/>
      <c r="O4459" s="14"/>
      <c r="P4459" s="14"/>
      <c r="S4459" s="16"/>
      <c r="T4459" s="16"/>
    </row>
    <row r="4460" spans="8:20">
      <c r="H4460" s="14"/>
      <c r="K4460" s="14"/>
      <c r="M4460" s="14"/>
      <c r="N4460" s="14"/>
      <c r="O4460" s="14"/>
      <c r="P4460" s="14"/>
      <c r="S4460" s="16"/>
      <c r="T4460" s="16"/>
    </row>
    <row r="4461" spans="8:20">
      <c r="H4461" s="14"/>
      <c r="K4461" s="14"/>
      <c r="M4461" s="14"/>
      <c r="N4461" s="14"/>
      <c r="O4461" s="14"/>
      <c r="P4461" s="14"/>
      <c r="S4461" s="16"/>
      <c r="T4461" s="16"/>
    </row>
    <row r="4462" spans="8:20">
      <c r="H4462" s="14"/>
      <c r="K4462" s="14"/>
      <c r="M4462" s="14"/>
      <c r="N4462" s="14"/>
      <c r="O4462" s="14"/>
      <c r="P4462" s="14"/>
      <c r="S4462" s="16"/>
      <c r="T4462" s="16"/>
    </row>
    <row r="4463" spans="8:20">
      <c r="H4463" s="14"/>
      <c r="K4463" s="14"/>
      <c r="M4463" s="14"/>
      <c r="N4463" s="14"/>
      <c r="O4463" s="14"/>
      <c r="P4463" s="14"/>
      <c r="S4463" s="16"/>
      <c r="T4463" s="16"/>
    </row>
    <row r="4464" spans="8:20">
      <c r="H4464" s="14"/>
      <c r="K4464" s="14"/>
      <c r="M4464" s="14"/>
      <c r="N4464" s="14"/>
      <c r="O4464" s="14"/>
      <c r="P4464" s="14"/>
      <c r="S4464" s="16"/>
      <c r="T4464" s="16"/>
    </row>
    <row r="4465" spans="8:20">
      <c r="H4465" s="14"/>
      <c r="K4465" s="14"/>
      <c r="M4465" s="14"/>
      <c r="N4465" s="14"/>
      <c r="O4465" s="14"/>
      <c r="P4465" s="14"/>
      <c r="S4465" s="16"/>
      <c r="T4465" s="16"/>
    </row>
    <row r="4466" spans="8:20">
      <c r="H4466" s="14"/>
      <c r="K4466" s="14"/>
      <c r="M4466" s="14"/>
      <c r="N4466" s="14"/>
      <c r="O4466" s="14"/>
      <c r="P4466" s="14"/>
      <c r="S4466" s="16"/>
      <c r="T4466" s="16"/>
    </row>
    <row r="4467" spans="8:20">
      <c r="H4467" s="14"/>
      <c r="K4467" s="14"/>
      <c r="M4467" s="14"/>
      <c r="N4467" s="14"/>
      <c r="O4467" s="14"/>
      <c r="P4467" s="14"/>
      <c r="S4467" s="16"/>
      <c r="T4467" s="16"/>
    </row>
    <row r="4468" spans="8:20">
      <c r="H4468" s="14"/>
      <c r="K4468" s="14"/>
      <c r="M4468" s="14"/>
      <c r="N4468" s="14"/>
      <c r="O4468" s="14"/>
      <c r="P4468" s="14"/>
      <c r="S4468" s="16"/>
      <c r="T4468" s="16"/>
    </row>
    <row r="4469" spans="8:20">
      <c r="H4469" s="14"/>
      <c r="K4469" s="14"/>
      <c r="M4469" s="14"/>
      <c r="N4469" s="14"/>
      <c r="O4469" s="14"/>
      <c r="P4469" s="14"/>
      <c r="S4469" s="16"/>
      <c r="T4469" s="16"/>
    </row>
    <row r="4470" spans="8:20">
      <c r="H4470" s="14"/>
      <c r="K4470" s="14"/>
      <c r="M4470" s="14"/>
      <c r="N4470" s="14"/>
      <c r="O4470" s="14"/>
      <c r="P4470" s="14"/>
      <c r="S4470" s="16"/>
      <c r="T4470" s="16"/>
    </row>
    <row r="4471" spans="8:20">
      <c r="H4471" s="14"/>
      <c r="K4471" s="14"/>
      <c r="M4471" s="14"/>
      <c r="N4471" s="14"/>
      <c r="O4471" s="14"/>
      <c r="P4471" s="14"/>
      <c r="S4471" s="16"/>
      <c r="T4471" s="16"/>
    </row>
    <row r="4472" spans="8:20">
      <c r="H4472" s="14"/>
      <c r="K4472" s="14"/>
      <c r="M4472" s="14"/>
      <c r="N4472" s="14"/>
      <c r="O4472" s="14"/>
      <c r="P4472" s="14"/>
      <c r="S4472" s="16"/>
      <c r="T4472" s="16"/>
    </row>
    <row r="4473" spans="8:20">
      <c r="H4473" s="14"/>
      <c r="K4473" s="14"/>
      <c r="M4473" s="14"/>
      <c r="N4473" s="14"/>
      <c r="O4473" s="14"/>
      <c r="P4473" s="14"/>
      <c r="S4473" s="16"/>
      <c r="T4473" s="16"/>
    </row>
    <row r="4474" spans="8:20">
      <c r="H4474" s="14"/>
      <c r="K4474" s="14"/>
      <c r="M4474" s="14"/>
      <c r="N4474" s="14"/>
      <c r="O4474" s="14"/>
      <c r="P4474" s="14"/>
      <c r="S4474" s="16"/>
      <c r="T4474" s="16"/>
    </row>
    <row r="4475" spans="8:20">
      <c r="H4475" s="14"/>
      <c r="K4475" s="14"/>
      <c r="M4475" s="14"/>
      <c r="N4475" s="14"/>
      <c r="O4475" s="14"/>
      <c r="P4475" s="14"/>
      <c r="S4475" s="16"/>
      <c r="T4475" s="16"/>
    </row>
    <row r="4476" spans="8:20">
      <c r="H4476" s="14"/>
      <c r="K4476" s="14"/>
      <c r="M4476" s="14"/>
      <c r="N4476" s="14"/>
      <c r="O4476" s="14"/>
      <c r="P4476" s="14"/>
      <c r="S4476" s="16"/>
      <c r="T4476" s="16"/>
    </row>
    <row r="4477" spans="8:20">
      <c r="H4477" s="14"/>
      <c r="K4477" s="14"/>
      <c r="M4477" s="14"/>
      <c r="N4477" s="14"/>
      <c r="O4477" s="14"/>
      <c r="P4477" s="14"/>
      <c r="S4477" s="16"/>
      <c r="T4477" s="16"/>
    </row>
    <row r="4478" spans="8:20">
      <c r="H4478" s="14"/>
      <c r="K4478" s="14"/>
      <c r="M4478" s="14"/>
      <c r="N4478" s="14"/>
      <c r="O4478" s="14"/>
      <c r="P4478" s="14"/>
      <c r="S4478" s="16"/>
      <c r="T4478" s="16"/>
    </row>
    <row r="4479" spans="8:20">
      <c r="H4479" s="14"/>
      <c r="K4479" s="14"/>
      <c r="M4479" s="14"/>
      <c r="N4479" s="14"/>
      <c r="O4479" s="14"/>
      <c r="P4479" s="14"/>
      <c r="S4479" s="16"/>
      <c r="T4479" s="16"/>
    </row>
    <row r="4480" spans="8:20">
      <c r="H4480" s="14"/>
      <c r="K4480" s="14"/>
      <c r="M4480" s="14"/>
      <c r="N4480" s="14"/>
      <c r="O4480" s="14"/>
      <c r="P4480" s="14"/>
      <c r="S4480" s="16"/>
      <c r="T4480" s="16"/>
    </row>
    <row r="4481" spans="8:20">
      <c r="H4481" s="14"/>
      <c r="K4481" s="14"/>
      <c r="M4481" s="14"/>
      <c r="N4481" s="14"/>
      <c r="O4481" s="14"/>
      <c r="P4481" s="14"/>
      <c r="S4481" s="16"/>
      <c r="T4481" s="16"/>
    </row>
    <row r="4482" spans="8:20">
      <c r="H4482" s="14"/>
      <c r="K4482" s="14"/>
      <c r="M4482" s="14"/>
      <c r="N4482" s="14"/>
      <c r="O4482" s="14"/>
      <c r="P4482" s="14"/>
      <c r="S4482" s="16"/>
      <c r="T4482" s="16"/>
    </row>
    <row r="4483" spans="8:20">
      <c r="H4483" s="14"/>
      <c r="K4483" s="14"/>
      <c r="M4483" s="14"/>
      <c r="N4483" s="14"/>
      <c r="O4483" s="14"/>
      <c r="P4483" s="14"/>
      <c r="S4483" s="16"/>
      <c r="T4483" s="16"/>
    </row>
    <row r="4484" spans="8:20">
      <c r="H4484" s="14"/>
      <c r="K4484" s="14"/>
      <c r="M4484" s="14"/>
      <c r="N4484" s="14"/>
      <c r="O4484" s="14"/>
      <c r="P4484" s="14"/>
      <c r="S4484" s="16"/>
      <c r="T4484" s="16"/>
    </row>
    <row r="4485" spans="8:20">
      <c r="H4485" s="14"/>
      <c r="K4485" s="14"/>
      <c r="M4485" s="14"/>
      <c r="N4485" s="14"/>
      <c r="O4485" s="14"/>
      <c r="P4485" s="14"/>
      <c r="S4485" s="16"/>
      <c r="T4485" s="16"/>
    </row>
    <row r="4486" spans="8:20">
      <c r="H4486" s="14"/>
      <c r="K4486" s="14"/>
      <c r="M4486" s="14"/>
      <c r="N4486" s="14"/>
      <c r="O4486" s="14"/>
      <c r="P4486" s="14"/>
      <c r="S4486" s="16"/>
      <c r="T4486" s="16"/>
    </row>
    <row r="4487" spans="8:20">
      <c r="H4487" s="14"/>
      <c r="K4487" s="14"/>
      <c r="M4487" s="14"/>
      <c r="N4487" s="14"/>
      <c r="O4487" s="14"/>
      <c r="P4487" s="14"/>
      <c r="S4487" s="16"/>
      <c r="T4487" s="16"/>
    </row>
    <row r="4488" spans="8:20">
      <c r="H4488" s="14"/>
      <c r="K4488" s="14"/>
      <c r="M4488" s="14"/>
      <c r="N4488" s="14"/>
      <c r="O4488" s="14"/>
      <c r="P4488" s="14"/>
      <c r="S4488" s="16"/>
      <c r="T4488" s="16"/>
    </row>
    <row r="4489" spans="8:20">
      <c r="H4489" s="14"/>
      <c r="K4489" s="14"/>
      <c r="M4489" s="14"/>
      <c r="N4489" s="14"/>
      <c r="O4489" s="14"/>
      <c r="P4489" s="14"/>
      <c r="S4489" s="16"/>
      <c r="T4489" s="16"/>
    </row>
    <row r="4490" spans="8:20">
      <c r="H4490" s="14"/>
      <c r="K4490" s="14"/>
      <c r="M4490" s="14"/>
      <c r="N4490" s="14"/>
      <c r="O4490" s="14"/>
      <c r="P4490" s="14"/>
      <c r="S4490" s="16"/>
      <c r="T4490" s="16"/>
    </row>
    <row r="4491" spans="8:20">
      <c r="H4491" s="14"/>
      <c r="K4491" s="14"/>
      <c r="M4491" s="14"/>
      <c r="N4491" s="14"/>
      <c r="O4491" s="14"/>
      <c r="P4491" s="14"/>
      <c r="S4491" s="16"/>
      <c r="T4491" s="16"/>
    </row>
    <row r="4492" spans="8:20">
      <c r="H4492" s="14"/>
      <c r="K4492" s="14"/>
      <c r="M4492" s="14"/>
      <c r="N4492" s="14"/>
      <c r="O4492" s="14"/>
      <c r="P4492" s="14"/>
      <c r="S4492" s="16"/>
      <c r="T4492" s="16"/>
    </row>
    <row r="4493" spans="8:20">
      <c r="H4493" s="14"/>
      <c r="K4493" s="14"/>
      <c r="M4493" s="14"/>
      <c r="N4493" s="14"/>
      <c r="O4493" s="14"/>
      <c r="P4493" s="14"/>
      <c r="S4493" s="16"/>
      <c r="T4493" s="16"/>
    </row>
    <row r="4494" spans="8:20">
      <c r="H4494" s="14"/>
      <c r="K4494" s="14"/>
      <c r="M4494" s="14"/>
      <c r="N4494" s="14"/>
      <c r="O4494" s="14"/>
      <c r="P4494" s="14"/>
      <c r="S4494" s="16"/>
      <c r="T4494" s="16"/>
    </row>
    <row r="4495" spans="8:20">
      <c r="H4495" s="14"/>
      <c r="K4495" s="14"/>
      <c r="M4495" s="14"/>
      <c r="N4495" s="14"/>
      <c r="O4495" s="14"/>
      <c r="P4495" s="14"/>
      <c r="S4495" s="16"/>
      <c r="T4495" s="16"/>
    </row>
    <row r="4496" spans="8:20">
      <c r="H4496" s="14"/>
      <c r="K4496" s="14"/>
      <c r="M4496" s="14"/>
      <c r="N4496" s="14"/>
      <c r="O4496" s="14"/>
      <c r="P4496" s="14"/>
      <c r="S4496" s="16"/>
      <c r="T4496" s="16"/>
    </row>
    <row r="4497" spans="8:20">
      <c r="H4497" s="14"/>
      <c r="K4497" s="14"/>
      <c r="M4497" s="14"/>
      <c r="N4497" s="14"/>
      <c r="O4497" s="14"/>
      <c r="P4497" s="14"/>
      <c r="S4497" s="16"/>
      <c r="T4497" s="16"/>
    </row>
    <row r="4498" spans="8:20">
      <c r="H4498" s="14"/>
      <c r="K4498" s="14"/>
      <c r="M4498" s="14"/>
      <c r="N4498" s="14"/>
      <c r="O4498" s="14"/>
      <c r="P4498" s="14"/>
      <c r="S4498" s="16"/>
      <c r="T4498" s="16"/>
    </row>
    <row r="4499" spans="8:20">
      <c r="H4499" s="14"/>
      <c r="K4499" s="14"/>
      <c r="M4499" s="14"/>
      <c r="N4499" s="14"/>
      <c r="O4499" s="14"/>
      <c r="P4499" s="14"/>
      <c r="S4499" s="16"/>
      <c r="T4499" s="16"/>
    </row>
    <row r="4500" spans="8:20">
      <c r="H4500" s="14"/>
      <c r="K4500" s="14"/>
      <c r="M4500" s="14"/>
      <c r="N4500" s="14"/>
      <c r="O4500" s="14"/>
      <c r="P4500" s="14"/>
      <c r="S4500" s="16"/>
      <c r="T4500" s="16"/>
    </row>
    <row r="4501" spans="8:20">
      <c r="H4501" s="14"/>
      <c r="K4501" s="14"/>
      <c r="M4501" s="14"/>
      <c r="N4501" s="14"/>
      <c r="O4501" s="14"/>
      <c r="P4501" s="14"/>
      <c r="S4501" s="16"/>
      <c r="T4501" s="16"/>
    </row>
    <row r="4502" spans="8:20">
      <c r="H4502" s="14"/>
      <c r="K4502" s="14"/>
      <c r="M4502" s="14"/>
      <c r="N4502" s="14"/>
      <c r="O4502" s="14"/>
      <c r="P4502" s="14"/>
      <c r="S4502" s="16"/>
      <c r="T4502" s="16"/>
    </row>
    <row r="4503" spans="8:20">
      <c r="H4503" s="14"/>
      <c r="K4503" s="14"/>
      <c r="M4503" s="14"/>
      <c r="N4503" s="14"/>
      <c r="O4503" s="14"/>
      <c r="P4503" s="14"/>
      <c r="S4503" s="16"/>
      <c r="T4503" s="16"/>
    </row>
    <row r="4504" spans="8:20">
      <c r="H4504" s="14"/>
      <c r="K4504" s="14"/>
      <c r="M4504" s="14"/>
      <c r="N4504" s="14"/>
      <c r="O4504" s="14"/>
      <c r="P4504" s="14"/>
      <c r="S4504" s="16"/>
      <c r="T4504" s="16"/>
    </row>
    <row r="4505" spans="8:20">
      <c r="H4505" s="14"/>
      <c r="K4505" s="14"/>
      <c r="M4505" s="14"/>
      <c r="N4505" s="14"/>
      <c r="O4505" s="14"/>
      <c r="P4505" s="14"/>
      <c r="S4505" s="16"/>
      <c r="T4505" s="16"/>
    </row>
    <row r="4506" spans="8:20">
      <c r="H4506" s="14"/>
      <c r="K4506" s="14"/>
      <c r="M4506" s="14"/>
      <c r="N4506" s="14"/>
      <c r="O4506" s="14"/>
      <c r="P4506" s="14"/>
      <c r="S4506" s="16"/>
      <c r="T4506" s="16"/>
    </row>
    <row r="4507" spans="8:20">
      <c r="H4507" s="14"/>
      <c r="K4507" s="14"/>
      <c r="M4507" s="14"/>
      <c r="N4507" s="14"/>
      <c r="O4507" s="14"/>
      <c r="P4507" s="14"/>
      <c r="S4507" s="16"/>
      <c r="T4507" s="16"/>
    </row>
    <row r="4508" spans="8:20">
      <c r="H4508" s="14"/>
      <c r="K4508" s="14"/>
      <c r="M4508" s="14"/>
      <c r="N4508" s="14"/>
      <c r="O4508" s="14"/>
      <c r="P4508" s="14"/>
      <c r="S4508" s="16"/>
      <c r="T4508" s="16"/>
    </row>
    <row r="4509" spans="8:20">
      <c r="H4509" s="14"/>
      <c r="K4509" s="14"/>
      <c r="M4509" s="14"/>
      <c r="N4509" s="14"/>
      <c r="O4509" s="14"/>
      <c r="P4509" s="14"/>
      <c r="S4509" s="16"/>
      <c r="T4509" s="16"/>
    </row>
    <row r="4510" spans="8:20">
      <c r="H4510" s="14"/>
      <c r="K4510" s="14"/>
      <c r="M4510" s="14"/>
      <c r="N4510" s="14"/>
      <c r="O4510" s="14"/>
      <c r="P4510" s="14"/>
      <c r="S4510" s="16"/>
      <c r="T4510" s="16"/>
    </row>
    <row r="4511" spans="8:20">
      <c r="H4511" s="14"/>
      <c r="K4511" s="14"/>
      <c r="M4511" s="14"/>
      <c r="N4511" s="14"/>
      <c r="O4511" s="14"/>
      <c r="P4511" s="14"/>
      <c r="S4511" s="16"/>
      <c r="T4511" s="16"/>
    </row>
    <row r="4512" spans="8:20">
      <c r="H4512" s="14"/>
      <c r="K4512" s="14"/>
      <c r="M4512" s="14"/>
      <c r="N4512" s="14"/>
      <c r="O4512" s="14"/>
      <c r="P4512" s="14"/>
      <c r="S4512" s="16"/>
      <c r="T4512" s="16"/>
    </row>
    <row r="4513" spans="8:20">
      <c r="H4513" s="14"/>
      <c r="K4513" s="14"/>
      <c r="M4513" s="14"/>
      <c r="N4513" s="14"/>
      <c r="O4513" s="14"/>
      <c r="P4513" s="14"/>
      <c r="S4513" s="16"/>
      <c r="T4513" s="16"/>
    </row>
    <row r="4514" spans="8:20">
      <c r="H4514" s="14"/>
      <c r="K4514" s="14"/>
      <c r="M4514" s="14"/>
      <c r="N4514" s="14"/>
      <c r="O4514" s="14"/>
      <c r="P4514" s="14"/>
      <c r="S4514" s="16"/>
      <c r="T4514" s="16"/>
    </row>
    <row r="4515" spans="8:20">
      <c r="H4515" s="14"/>
      <c r="K4515" s="14"/>
      <c r="M4515" s="14"/>
      <c r="N4515" s="14"/>
      <c r="O4515" s="14"/>
      <c r="P4515" s="14"/>
      <c r="S4515" s="16"/>
      <c r="T4515" s="16"/>
    </row>
    <row r="4516" spans="8:20">
      <c r="H4516" s="14"/>
      <c r="K4516" s="14"/>
      <c r="M4516" s="14"/>
      <c r="N4516" s="14"/>
      <c r="O4516" s="14"/>
      <c r="P4516" s="14"/>
      <c r="S4516" s="16"/>
      <c r="T4516" s="16"/>
    </row>
    <row r="4517" spans="8:20">
      <c r="H4517" s="14"/>
      <c r="K4517" s="14"/>
      <c r="M4517" s="14"/>
      <c r="N4517" s="14"/>
      <c r="O4517" s="14"/>
      <c r="P4517" s="14"/>
      <c r="S4517" s="16"/>
      <c r="T4517" s="16"/>
    </row>
    <row r="4518" spans="8:20">
      <c r="H4518" s="14"/>
      <c r="K4518" s="14"/>
      <c r="M4518" s="14"/>
      <c r="N4518" s="14"/>
      <c r="O4518" s="14"/>
      <c r="P4518" s="14"/>
      <c r="S4518" s="16"/>
      <c r="T4518" s="16"/>
    </row>
    <row r="4519" spans="8:20">
      <c r="H4519" s="14"/>
      <c r="K4519" s="14"/>
      <c r="M4519" s="14"/>
      <c r="N4519" s="14"/>
      <c r="O4519" s="14"/>
      <c r="P4519" s="14"/>
      <c r="S4519" s="16"/>
      <c r="T4519" s="16"/>
    </row>
    <row r="4520" spans="8:20">
      <c r="H4520" s="14"/>
      <c r="K4520" s="14"/>
      <c r="M4520" s="14"/>
      <c r="N4520" s="14"/>
      <c r="O4520" s="14"/>
      <c r="P4520" s="14"/>
      <c r="S4520" s="16"/>
      <c r="T4520" s="16"/>
    </row>
    <row r="4521" spans="8:20">
      <c r="H4521" s="14"/>
      <c r="K4521" s="14"/>
      <c r="M4521" s="14"/>
      <c r="N4521" s="14"/>
      <c r="O4521" s="14"/>
      <c r="P4521" s="14"/>
      <c r="S4521" s="16"/>
      <c r="T4521" s="16"/>
    </row>
    <row r="4522" spans="8:20">
      <c r="H4522" s="14"/>
      <c r="K4522" s="14"/>
      <c r="M4522" s="14"/>
      <c r="N4522" s="14"/>
      <c r="O4522" s="14"/>
      <c r="P4522" s="14"/>
      <c r="S4522" s="16"/>
      <c r="T4522" s="16"/>
    </row>
    <row r="4523" spans="8:20">
      <c r="H4523" s="14"/>
      <c r="K4523" s="14"/>
      <c r="M4523" s="14"/>
      <c r="N4523" s="14"/>
      <c r="O4523" s="14"/>
      <c r="P4523" s="14"/>
      <c r="S4523" s="16"/>
      <c r="T4523" s="16"/>
    </row>
    <row r="4524" spans="8:20">
      <c r="H4524" s="14"/>
      <c r="K4524" s="14"/>
      <c r="M4524" s="14"/>
      <c r="N4524" s="14"/>
      <c r="O4524" s="14"/>
      <c r="P4524" s="14"/>
      <c r="S4524" s="16"/>
      <c r="T4524" s="16"/>
    </row>
    <row r="4525" spans="8:20">
      <c r="H4525" s="14"/>
      <c r="K4525" s="14"/>
      <c r="M4525" s="14"/>
      <c r="N4525" s="14"/>
      <c r="O4525" s="14"/>
      <c r="P4525" s="14"/>
      <c r="S4525" s="16"/>
      <c r="T4525" s="16"/>
    </row>
    <row r="4526" spans="8:20">
      <c r="H4526" s="14"/>
      <c r="K4526" s="14"/>
      <c r="M4526" s="14"/>
      <c r="N4526" s="14"/>
      <c r="O4526" s="14"/>
      <c r="P4526" s="14"/>
      <c r="S4526" s="16"/>
      <c r="T4526" s="16"/>
    </row>
    <row r="4527" spans="8:20">
      <c r="H4527" s="14"/>
      <c r="K4527" s="14"/>
      <c r="M4527" s="14"/>
      <c r="N4527" s="14"/>
      <c r="O4527" s="14"/>
      <c r="P4527" s="14"/>
      <c r="S4527" s="16"/>
      <c r="T4527" s="16"/>
    </row>
    <row r="4528" spans="8:20">
      <c r="H4528" s="14"/>
      <c r="K4528" s="14"/>
      <c r="M4528" s="14"/>
      <c r="N4528" s="14"/>
      <c r="O4528" s="14"/>
      <c r="P4528" s="14"/>
      <c r="S4528" s="16"/>
      <c r="T4528" s="16"/>
    </row>
    <row r="4529" spans="8:20">
      <c r="H4529" s="14"/>
      <c r="K4529" s="14"/>
      <c r="M4529" s="14"/>
      <c r="N4529" s="14"/>
      <c r="O4529" s="14"/>
      <c r="P4529" s="14"/>
      <c r="S4529" s="16"/>
      <c r="T4529" s="16"/>
    </row>
    <row r="4530" spans="8:20">
      <c r="H4530" s="14"/>
      <c r="K4530" s="14"/>
      <c r="M4530" s="14"/>
      <c r="N4530" s="14"/>
      <c r="O4530" s="14"/>
      <c r="P4530" s="14"/>
      <c r="S4530" s="16"/>
      <c r="T4530" s="16"/>
    </row>
    <row r="4531" spans="8:20">
      <c r="H4531" s="14"/>
      <c r="K4531" s="14"/>
      <c r="M4531" s="14"/>
      <c r="N4531" s="14"/>
      <c r="O4531" s="14"/>
      <c r="P4531" s="14"/>
      <c r="S4531" s="16"/>
      <c r="T4531" s="16"/>
    </row>
    <row r="4532" spans="8:20">
      <c r="H4532" s="14"/>
      <c r="K4532" s="14"/>
      <c r="M4532" s="14"/>
      <c r="N4532" s="14"/>
      <c r="O4532" s="14"/>
      <c r="P4532" s="14"/>
      <c r="S4532" s="16"/>
      <c r="T4532" s="16"/>
    </row>
    <row r="4533" spans="8:20">
      <c r="H4533" s="14"/>
      <c r="K4533" s="14"/>
      <c r="M4533" s="14"/>
      <c r="N4533" s="14"/>
      <c r="O4533" s="14"/>
      <c r="P4533" s="14"/>
      <c r="S4533" s="16"/>
      <c r="T4533" s="16"/>
    </row>
    <row r="4534" spans="8:20">
      <c r="H4534" s="14"/>
      <c r="K4534" s="14"/>
      <c r="M4534" s="14"/>
      <c r="N4534" s="14"/>
      <c r="O4534" s="14"/>
      <c r="P4534" s="14"/>
      <c r="S4534" s="16"/>
      <c r="T4534" s="16"/>
    </row>
    <row r="4535" spans="8:20">
      <c r="H4535" s="14"/>
      <c r="K4535" s="14"/>
      <c r="M4535" s="14"/>
      <c r="N4535" s="14"/>
      <c r="O4535" s="14"/>
      <c r="P4535" s="14"/>
      <c r="S4535" s="16"/>
      <c r="T4535" s="16"/>
    </row>
    <row r="4536" spans="8:20">
      <c r="H4536" s="14"/>
      <c r="K4536" s="14"/>
      <c r="M4536" s="14"/>
      <c r="N4536" s="14"/>
      <c r="O4536" s="14"/>
      <c r="P4536" s="14"/>
      <c r="S4536" s="16"/>
      <c r="T4536" s="16"/>
    </row>
    <row r="4537" spans="8:20">
      <c r="H4537" s="14"/>
      <c r="K4537" s="14"/>
      <c r="M4537" s="14"/>
      <c r="N4537" s="14"/>
      <c r="O4537" s="14"/>
      <c r="P4537" s="14"/>
      <c r="S4537" s="16"/>
      <c r="T4537" s="16"/>
    </row>
    <row r="4538" spans="8:20">
      <c r="H4538" s="14"/>
      <c r="K4538" s="14"/>
      <c r="M4538" s="14"/>
      <c r="N4538" s="14"/>
      <c r="O4538" s="14"/>
      <c r="P4538" s="14"/>
      <c r="S4538" s="16"/>
      <c r="T4538" s="16"/>
    </row>
    <row r="4539" spans="8:20">
      <c r="H4539" s="14"/>
      <c r="K4539" s="14"/>
      <c r="M4539" s="14"/>
      <c r="N4539" s="14"/>
      <c r="O4539" s="14"/>
      <c r="P4539" s="14"/>
      <c r="S4539" s="16"/>
      <c r="T4539" s="16"/>
    </row>
    <row r="4540" spans="8:20">
      <c r="H4540" s="14"/>
      <c r="K4540" s="14"/>
      <c r="M4540" s="14"/>
      <c r="N4540" s="14"/>
      <c r="O4540" s="14"/>
      <c r="P4540" s="14"/>
      <c r="S4540" s="16"/>
      <c r="T4540" s="16"/>
    </row>
    <row r="4541" spans="8:20">
      <c r="H4541" s="14"/>
      <c r="K4541" s="14"/>
      <c r="M4541" s="14"/>
      <c r="N4541" s="14"/>
      <c r="O4541" s="14"/>
      <c r="P4541" s="14"/>
      <c r="S4541" s="16"/>
      <c r="T4541" s="16"/>
    </row>
    <row r="4542" spans="8:20">
      <c r="H4542" s="14"/>
      <c r="K4542" s="14"/>
      <c r="M4542" s="14"/>
      <c r="N4542" s="14"/>
      <c r="O4542" s="14"/>
      <c r="P4542" s="14"/>
      <c r="S4542" s="16"/>
      <c r="T4542" s="16"/>
    </row>
    <row r="4543" spans="8:20">
      <c r="H4543" s="14"/>
      <c r="K4543" s="14"/>
      <c r="M4543" s="14"/>
      <c r="N4543" s="14"/>
      <c r="O4543" s="14"/>
      <c r="P4543" s="14"/>
      <c r="S4543" s="16"/>
      <c r="T4543" s="16"/>
    </row>
    <row r="4544" spans="8:20">
      <c r="H4544" s="14"/>
      <c r="K4544" s="14"/>
      <c r="M4544" s="14"/>
      <c r="N4544" s="14"/>
      <c r="O4544" s="14"/>
      <c r="P4544" s="14"/>
      <c r="S4544" s="16"/>
      <c r="T4544" s="16"/>
    </row>
    <row r="4545" spans="8:20">
      <c r="H4545" s="14"/>
      <c r="K4545" s="14"/>
      <c r="M4545" s="14"/>
      <c r="N4545" s="14"/>
      <c r="O4545" s="14"/>
      <c r="P4545" s="14"/>
      <c r="S4545" s="16"/>
      <c r="T4545" s="16"/>
    </row>
    <row r="4546" spans="8:20">
      <c r="H4546" s="14"/>
      <c r="K4546" s="14"/>
      <c r="M4546" s="14"/>
      <c r="N4546" s="14"/>
      <c r="O4546" s="14"/>
      <c r="P4546" s="14"/>
      <c r="S4546" s="16"/>
      <c r="T4546" s="16"/>
    </row>
    <row r="4547" spans="8:20">
      <c r="H4547" s="14"/>
      <c r="K4547" s="14"/>
      <c r="M4547" s="14"/>
      <c r="N4547" s="14"/>
      <c r="O4547" s="14"/>
      <c r="P4547" s="14"/>
      <c r="S4547" s="16"/>
      <c r="T4547" s="16"/>
    </row>
    <row r="4548" spans="8:20">
      <c r="H4548" s="14"/>
      <c r="K4548" s="14"/>
      <c r="M4548" s="14"/>
      <c r="N4548" s="14"/>
      <c r="O4548" s="14"/>
      <c r="P4548" s="14"/>
      <c r="S4548" s="16"/>
      <c r="T4548" s="16"/>
    </row>
    <row r="4549" spans="8:20">
      <c r="H4549" s="14"/>
      <c r="K4549" s="14"/>
      <c r="M4549" s="14"/>
      <c r="N4549" s="14"/>
      <c r="O4549" s="14"/>
      <c r="P4549" s="14"/>
      <c r="S4549" s="16"/>
      <c r="T4549" s="16"/>
    </row>
    <row r="4550" spans="8:20">
      <c r="H4550" s="14"/>
      <c r="K4550" s="14"/>
      <c r="M4550" s="14"/>
      <c r="N4550" s="14"/>
      <c r="O4550" s="14"/>
      <c r="P4550" s="14"/>
      <c r="S4550" s="16"/>
      <c r="T4550" s="16"/>
    </row>
    <row r="4551" spans="8:20">
      <c r="H4551" s="14"/>
      <c r="K4551" s="14"/>
      <c r="M4551" s="14"/>
      <c r="N4551" s="14"/>
      <c r="O4551" s="14"/>
      <c r="P4551" s="14"/>
      <c r="S4551" s="16"/>
      <c r="T4551" s="16"/>
    </row>
    <row r="4552" spans="8:20">
      <c r="H4552" s="14"/>
      <c r="K4552" s="14"/>
      <c r="M4552" s="14"/>
      <c r="N4552" s="14"/>
      <c r="O4552" s="14"/>
      <c r="P4552" s="14"/>
      <c r="S4552" s="16"/>
      <c r="T4552" s="16"/>
    </row>
    <row r="4553" spans="8:20">
      <c r="H4553" s="14"/>
      <c r="K4553" s="14"/>
      <c r="M4553" s="14"/>
      <c r="N4553" s="14"/>
      <c r="O4553" s="14"/>
      <c r="P4553" s="14"/>
      <c r="S4553" s="16"/>
      <c r="T4553" s="16"/>
    </row>
    <row r="4554" spans="8:20">
      <c r="H4554" s="14"/>
      <c r="K4554" s="14"/>
      <c r="M4554" s="14"/>
      <c r="N4554" s="14"/>
      <c r="O4554" s="14"/>
      <c r="P4554" s="14"/>
      <c r="S4554" s="16"/>
      <c r="T4554" s="16"/>
    </row>
    <row r="4555" spans="8:20">
      <c r="H4555" s="14"/>
      <c r="K4555" s="14"/>
      <c r="M4555" s="14"/>
      <c r="N4555" s="14"/>
      <c r="O4555" s="14"/>
      <c r="P4555" s="14"/>
      <c r="S4555" s="16"/>
      <c r="T4555" s="16"/>
    </row>
    <row r="4556" spans="8:20">
      <c r="H4556" s="14"/>
      <c r="K4556" s="14"/>
      <c r="M4556" s="14"/>
      <c r="N4556" s="14"/>
      <c r="O4556" s="14"/>
      <c r="P4556" s="14"/>
      <c r="S4556" s="16"/>
      <c r="T4556" s="16"/>
    </row>
    <row r="4557" spans="8:20">
      <c r="H4557" s="14"/>
      <c r="K4557" s="14"/>
      <c r="M4557" s="14"/>
      <c r="N4557" s="14"/>
      <c r="O4557" s="14"/>
      <c r="P4557" s="14"/>
      <c r="S4557" s="16"/>
      <c r="T4557" s="16"/>
    </row>
    <row r="4558" spans="8:20">
      <c r="H4558" s="14"/>
      <c r="K4558" s="14"/>
      <c r="M4558" s="14"/>
      <c r="N4558" s="14"/>
      <c r="O4558" s="14"/>
      <c r="P4558" s="14"/>
      <c r="S4558" s="16"/>
      <c r="T4558" s="16"/>
    </row>
    <row r="4559" spans="8:20">
      <c r="H4559" s="14"/>
      <c r="K4559" s="14"/>
      <c r="M4559" s="14"/>
      <c r="N4559" s="14"/>
      <c r="O4559" s="14"/>
      <c r="P4559" s="14"/>
      <c r="S4559" s="16"/>
      <c r="T4559" s="16"/>
    </row>
    <row r="4560" spans="8:20">
      <c r="H4560" s="14"/>
      <c r="K4560" s="14"/>
      <c r="M4560" s="14"/>
      <c r="N4560" s="14"/>
      <c r="O4560" s="14"/>
      <c r="P4560" s="14"/>
      <c r="S4560" s="16"/>
      <c r="T4560" s="16"/>
    </row>
    <row r="4561" spans="8:20">
      <c r="H4561" s="14"/>
      <c r="K4561" s="14"/>
      <c r="M4561" s="14"/>
      <c r="N4561" s="14"/>
      <c r="O4561" s="14"/>
      <c r="P4561" s="14"/>
      <c r="S4561" s="16"/>
      <c r="T4561" s="16"/>
    </row>
    <row r="4562" spans="8:20">
      <c r="H4562" s="14"/>
      <c r="K4562" s="14"/>
      <c r="M4562" s="14"/>
      <c r="N4562" s="14"/>
      <c r="O4562" s="14"/>
      <c r="P4562" s="14"/>
      <c r="S4562" s="16"/>
      <c r="T4562" s="16"/>
    </row>
    <row r="4563" spans="8:20">
      <c r="H4563" s="14"/>
      <c r="K4563" s="14"/>
      <c r="M4563" s="14"/>
      <c r="N4563" s="14"/>
      <c r="O4563" s="14"/>
      <c r="P4563" s="14"/>
      <c r="S4563" s="16"/>
      <c r="T4563" s="16"/>
    </row>
    <row r="4564" spans="8:20">
      <c r="H4564" s="14"/>
      <c r="K4564" s="14"/>
      <c r="M4564" s="14"/>
      <c r="N4564" s="14"/>
      <c r="O4564" s="14"/>
      <c r="P4564" s="14"/>
      <c r="S4564" s="16"/>
      <c r="T4564" s="16"/>
    </row>
    <row r="4565" spans="8:20">
      <c r="H4565" s="14"/>
      <c r="K4565" s="14"/>
      <c r="M4565" s="14"/>
      <c r="N4565" s="14"/>
      <c r="O4565" s="14"/>
      <c r="P4565" s="14"/>
      <c r="S4565" s="16"/>
      <c r="T4565" s="16"/>
    </row>
    <row r="4566" spans="8:20">
      <c r="H4566" s="14"/>
      <c r="K4566" s="14"/>
      <c r="M4566" s="14"/>
      <c r="N4566" s="14"/>
      <c r="O4566" s="14"/>
      <c r="P4566" s="14"/>
      <c r="S4566" s="16"/>
      <c r="T4566" s="16"/>
    </row>
    <row r="4567" spans="8:20">
      <c r="H4567" s="14"/>
      <c r="K4567" s="14"/>
      <c r="M4567" s="14"/>
      <c r="N4567" s="14"/>
      <c r="O4567" s="14"/>
      <c r="P4567" s="14"/>
      <c r="S4567" s="16"/>
      <c r="T4567" s="16"/>
    </row>
    <row r="4568" spans="8:20">
      <c r="H4568" s="14"/>
      <c r="K4568" s="14"/>
      <c r="M4568" s="14"/>
      <c r="N4568" s="14"/>
      <c r="O4568" s="14"/>
      <c r="P4568" s="14"/>
      <c r="S4568" s="16"/>
      <c r="T4568" s="16"/>
    </row>
    <row r="4569" spans="8:20">
      <c r="H4569" s="14"/>
      <c r="K4569" s="14"/>
      <c r="M4569" s="14"/>
      <c r="N4569" s="14"/>
      <c r="O4569" s="14"/>
      <c r="P4569" s="14"/>
      <c r="S4569" s="16"/>
      <c r="T4569" s="16"/>
    </row>
    <row r="4570" spans="8:20">
      <c r="H4570" s="14"/>
      <c r="K4570" s="14"/>
      <c r="M4570" s="14"/>
      <c r="N4570" s="14"/>
      <c r="O4570" s="14"/>
      <c r="P4570" s="14"/>
      <c r="S4570" s="16"/>
      <c r="T4570" s="16"/>
    </row>
    <row r="4571" spans="8:20">
      <c r="H4571" s="14"/>
      <c r="K4571" s="14"/>
      <c r="M4571" s="14"/>
      <c r="N4571" s="14"/>
      <c r="O4571" s="14"/>
      <c r="P4571" s="14"/>
      <c r="S4571" s="16"/>
      <c r="T4571" s="16"/>
    </row>
    <row r="4572" spans="8:20">
      <c r="H4572" s="14"/>
      <c r="K4572" s="14"/>
      <c r="M4572" s="14"/>
      <c r="N4572" s="14"/>
      <c r="O4572" s="14"/>
      <c r="P4572" s="14"/>
      <c r="S4572" s="16"/>
      <c r="T4572" s="16"/>
    </row>
    <row r="4573" spans="8:20">
      <c r="H4573" s="14"/>
      <c r="K4573" s="14"/>
      <c r="M4573" s="14"/>
      <c r="N4573" s="14"/>
      <c r="O4573" s="14"/>
      <c r="P4573" s="14"/>
      <c r="S4573" s="16"/>
      <c r="T4573" s="16"/>
    </row>
    <row r="4574" spans="8:20">
      <c r="H4574" s="14"/>
      <c r="K4574" s="14"/>
      <c r="M4574" s="14"/>
      <c r="N4574" s="14"/>
      <c r="O4574" s="14"/>
      <c r="P4574" s="14"/>
      <c r="S4574" s="16"/>
      <c r="T4574" s="16"/>
    </row>
    <row r="4575" spans="8:20">
      <c r="H4575" s="14"/>
      <c r="K4575" s="14"/>
      <c r="M4575" s="14"/>
      <c r="N4575" s="14"/>
      <c r="O4575" s="14"/>
      <c r="P4575" s="14"/>
      <c r="S4575" s="16"/>
      <c r="T4575" s="16"/>
    </row>
    <row r="4576" spans="8:20">
      <c r="H4576" s="14"/>
      <c r="K4576" s="14"/>
      <c r="M4576" s="14"/>
      <c r="N4576" s="14"/>
      <c r="O4576" s="14"/>
      <c r="P4576" s="14"/>
      <c r="S4576" s="16"/>
      <c r="T4576" s="16"/>
    </row>
    <row r="4577" spans="8:20">
      <c r="H4577" s="14"/>
      <c r="K4577" s="14"/>
      <c r="M4577" s="14"/>
      <c r="N4577" s="14"/>
      <c r="O4577" s="14"/>
      <c r="P4577" s="14"/>
      <c r="S4577" s="16"/>
      <c r="T4577" s="16"/>
    </row>
    <row r="4578" spans="8:20">
      <c r="H4578" s="14"/>
      <c r="K4578" s="14"/>
      <c r="M4578" s="14"/>
      <c r="N4578" s="14"/>
      <c r="O4578" s="14"/>
      <c r="P4578" s="14"/>
      <c r="S4578" s="16"/>
      <c r="T4578" s="16"/>
    </row>
    <row r="4579" spans="8:20">
      <c r="H4579" s="14"/>
      <c r="K4579" s="14"/>
      <c r="M4579" s="14"/>
      <c r="N4579" s="14"/>
      <c r="O4579" s="14"/>
      <c r="P4579" s="14"/>
      <c r="S4579" s="16"/>
      <c r="T4579" s="16"/>
    </row>
    <row r="4580" spans="8:20">
      <c r="H4580" s="14"/>
      <c r="K4580" s="14"/>
      <c r="M4580" s="14"/>
      <c r="N4580" s="14"/>
      <c r="O4580" s="14"/>
      <c r="P4580" s="14"/>
      <c r="S4580" s="16"/>
      <c r="T4580" s="16"/>
    </row>
    <row r="4581" spans="8:20">
      <c r="H4581" s="14"/>
      <c r="K4581" s="14"/>
      <c r="M4581" s="14"/>
      <c r="N4581" s="14"/>
      <c r="O4581" s="14"/>
      <c r="P4581" s="14"/>
      <c r="S4581" s="16"/>
      <c r="T4581" s="16"/>
    </row>
    <row r="4582" spans="8:20">
      <c r="H4582" s="14"/>
      <c r="K4582" s="14"/>
      <c r="M4582" s="14"/>
      <c r="N4582" s="14"/>
      <c r="O4582" s="14"/>
      <c r="P4582" s="14"/>
      <c r="S4582" s="16"/>
      <c r="T4582" s="16"/>
    </row>
    <row r="4583" spans="8:20">
      <c r="H4583" s="14"/>
      <c r="K4583" s="14"/>
      <c r="M4583" s="14"/>
      <c r="N4583" s="14"/>
      <c r="O4583" s="14"/>
      <c r="P4583" s="14"/>
      <c r="S4583" s="16"/>
      <c r="T4583" s="16"/>
    </row>
    <row r="4584" spans="8:20">
      <c r="H4584" s="14"/>
      <c r="K4584" s="14"/>
      <c r="M4584" s="14"/>
      <c r="N4584" s="14"/>
      <c r="O4584" s="14"/>
      <c r="P4584" s="14"/>
      <c r="S4584" s="16"/>
      <c r="T4584" s="16"/>
    </row>
    <row r="4585" spans="8:20">
      <c r="H4585" s="14"/>
      <c r="K4585" s="14"/>
      <c r="M4585" s="14"/>
      <c r="N4585" s="14"/>
      <c r="O4585" s="14"/>
      <c r="P4585" s="14"/>
      <c r="S4585" s="16"/>
      <c r="T4585" s="16"/>
    </row>
    <row r="4586" spans="8:20">
      <c r="H4586" s="14"/>
      <c r="K4586" s="14"/>
      <c r="M4586" s="14"/>
      <c r="N4586" s="14"/>
      <c r="O4586" s="14"/>
      <c r="P4586" s="14"/>
      <c r="S4586" s="16"/>
      <c r="T4586" s="16"/>
    </row>
    <row r="4587" spans="8:20">
      <c r="H4587" s="14"/>
      <c r="K4587" s="14"/>
      <c r="M4587" s="14"/>
      <c r="N4587" s="14"/>
      <c r="O4587" s="14"/>
      <c r="P4587" s="14"/>
      <c r="S4587" s="16"/>
      <c r="T4587" s="16"/>
    </row>
    <row r="4588" spans="8:20">
      <c r="H4588" s="14"/>
      <c r="K4588" s="14"/>
      <c r="M4588" s="14"/>
      <c r="N4588" s="14"/>
      <c r="O4588" s="14"/>
      <c r="P4588" s="14"/>
      <c r="S4588" s="16"/>
      <c r="T4588" s="16"/>
    </row>
    <row r="4589" spans="8:20">
      <c r="H4589" s="14"/>
      <c r="K4589" s="14"/>
      <c r="M4589" s="14"/>
      <c r="N4589" s="14"/>
      <c r="O4589" s="14"/>
      <c r="P4589" s="14"/>
      <c r="S4589" s="16"/>
      <c r="T4589" s="16"/>
    </row>
    <row r="4590" spans="8:20">
      <c r="H4590" s="14"/>
      <c r="K4590" s="14"/>
      <c r="M4590" s="14"/>
      <c r="N4590" s="14"/>
      <c r="O4590" s="14"/>
      <c r="P4590" s="14"/>
      <c r="S4590" s="16"/>
      <c r="T4590" s="16"/>
    </row>
    <row r="4591" spans="8:20">
      <c r="H4591" s="14"/>
      <c r="K4591" s="14"/>
      <c r="M4591" s="14"/>
      <c r="N4591" s="14"/>
      <c r="O4591" s="14"/>
      <c r="P4591" s="14"/>
      <c r="S4591" s="16"/>
      <c r="T4591" s="16"/>
    </row>
    <row r="4592" spans="8:20">
      <c r="H4592" s="14"/>
      <c r="K4592" s="14"/>
      <c r="M4592" s="14"/>
      <c r="N4592" s="14"/>
      <c r="O4592" s="14"/>
      <c r="P4592" s="14"/>
      <c r="S4592" s="16"/>
      <c r="T4592" s="16"/>
    </row>
    <row r="4593" spans="8:20">
      <c r="H4593" s="14"/>
      <c r="K4593" s="14"/>
      <c r="M4593" s="14"/>
      <c r="N4593" s="14"/>
      <c r="O4593" s="14"/>
      <c r="P4593" s="14"/>
      <c r="S4593" s="16"/>
      <c r="T4593" s="16"/>
    </row>
    <row r="4594" spans="8:20">
      <c r="H4594" s="14"/>
      <c r="K4594" s="14"/>
      <c r="M4594" s="14"/>
      <c r="N4594" s="14"/>
      <c r="O4594" s="14"/>
      <c r="P4594" s="14"/>
      <c r="S4594" s="16"/>
      <c r="T4594" s="16"/>
    </row>
    <row r="4595" spans="8:20">
      <c r="H4595" s="14"/>
      <c r="K4595" s="14"/>
      <c r="M4595" s="14"/>
      <c r="N4595" s="14"/>
      <c r="O4595" s="14"/>
      <c r="P4595" s="14"/>
      <c r="S4595" s="16"/>
      <c r="T4595" s="16"/>
    </row>
    <row r="4596" spans="8:20">
      <c r="H4596" s="14"/>
      <c r="K4596" s="14"/>
      <c r="M4596" s="14"/>
      <c r="N4596" s="14"/>
      <c r="O4596" s="14"/>
      <c r="P4596" s="14"/>
      <c r="S4596" s="16"/>
      <c r="T4596" s="16"/>
    </row>
    <row r="4597" spans="8:20">
      <c r="H4597" s="14"/>
      <c r="K4597" s="14"/>
      <c r="M4597" s="14"/>
      <c r="N4597" s="14"/>
      <c r="O4597" s="14"/>
      <c r="P4597" s="14"/>
      <c r="S4597" s="16"/>
      <c r="T4597" s="16"/>
    </row>
    <row r="4598" spans="8:20">
      <c r="H4598" s="14"/>
      <c r="K4598" s="14"/>
      <c r="M4598" s="14"/>
      <c r="N4598" s="14"/>
      <c r="O4598" s="14"/>
      <c r="P4598" s="14"/>
      <c r="S4598" s="16"/>
      <c r="T4598" s="16"/>
    </row>
    <row r="4599" spans="8:20">
      <c r="H4599" s="14"/>
      <c r="K4599" s="14"/>
      <c r="M4599" s="14"/>
      <c r="N4599" s="14"/>
      <c r="O4599" s="14"/>
      <c r="P4599" s="14"/>
      <c r="S4599" s="16"/>
      <c r="T4599" s="16"/>
    </row>
    <row r="4600" spans="8:20">
      <c r="H4600" s="14"/>
      <c r="K4600" s="14"/>
      <c r="M4600" s="14"/>
      <c r="N4600" s="14"/>
      <c r="O4600" s="14"/>
      <c r="P4600" s="14"/>
      <c r="S4600" s="16"/>
      <c r="T4600" s="16"/>
    </row>
    <row r="4601" spans="8:20">
      <c r="H4601" s="14"/>
      <c r="K4601" s="14"/>
      <c r="M4601" s="14"/>
      <c r="N4601" s="14"/>
      <c r="O4601" s="14"/>
      <c r="P4601" s="14"/>
      <c r="S4601" s="16"/>
      <c r="T4601" s="16"/>
    </row>
    <row r="4602" spans="8:20">
      <c r="H4602" s="14"/>
      <c r="K4602" s="14"/>
      <c r="M4602" s="14"/>
      <c r="N4602" s="14"/>
      <c r="O4602" s="14"/>
      <c r="P4602" s="14"/>
      <c r="S4602" s="16"/>
      <c r="T4602" s="16"/>
    </row>
    <row r="4603" spans="8:20">
      <c r="H4603" s="14"/>
      <c r="K4603" s="14"/>
      <c r="M4603" s="14"/>
      <c r="N4603" s="14"/>
      <c r="O4603" s="14"/>
      <c r="P4603" s="14"/>
      <c r="S4603" s="16"/>
      <c r="T4603" s="16"/>
    </row>
    <row r="4604" spans="8:20">
      <c r="H4604" s="14"/>
      <c r="K4604" s="14"/>
      <c r="M4604" s="14"/>
      <c r="N4604" s="14"/>
      <c r="O4604" s="14"/>
      <c r="P4604" s="14"/>
      <c r="S4604" s="16"/>
      <c r="T4604" s="16"/>
    </row>
    <row r="4605" spans="8:20">
      <c r="H4605" s="14"/>
      <c r="K4605" s="14"/>
      <c r="M4605" s="14"/>
      <c r="N4605" s="14"/>
      <c r="O4605" s="14"/>
      <c r="P4605" s="14"/>
      <c r="S4605" s="16"/>
      <c r="T4605" s="16"/>
    </row>
    <row r="4606" spans="8:20">
      <c r="H4606" s="14"/>
      <c r="K4606" s="14"/>
      <c r="M4606" s="14"/>
      <c r="N4606" s="14"/>
      <c r="O4606" s="14"/>
      <c r="P4606" s="14"/>
      <c r="S4606" s="16"/>
      <c r="T4606" s="16"/>
    </row>
    <row r="4607" spans="8:20">
      <c r="H4607" s="14"/>
      <c r="K4607" s="14"/>
      <c r="M4607" s="14"/>
      <c r="N4607" s="14"/>
      <c r="O4607" s="14"/>
      <c r="P4607" s="14"/>
      <c r="S4607" s="16"/>
      <c r="T4607" s="16"/>
    </row>
    <row r="4608" spans="8:20">
      <c r="H4608" s="14"/>
      <c r="K4608" s="14"/>
      <c r="M4608" s="14"/>
      <c r="N4608" s="14"/>
      <c r="O4608" s="14"/>
      <c r="P4608" s="14"/>
      <c r="S4608" s="16"/>
      <c r="T4608" s="16"/>
    </row>
    <row r="4609" spans="8:20">
      <c r="H4609" s="14"/>
      <c r="K4609" s="14"/>
      <c r="M4609" s="14"/>
      <c r="N4609" s="14"/>
      <c r="O4609" s="14"/>
      <c r="P4609" s="14"/>
      <c r="S4609" s="16"/>
      <c r="T4609" s="16"/>
    </row>
    <row r="4610" spans="8:20">
      <c r="H4610" s="14"/>
      <c r="K4610" s="14"/>
      <c r="M4610" s="14"/>
      <c r="N4610" s="14"/>
      <c r="O4610" s="14"/>
      <c r="P4610" s="14"/>
      <c r="S4610" s="16"/>
      <c r="T4610" s="16"/>
    </row>
    <row r="4611" spans="8:20">
      <c r="H4611" s="14"/>
      <c r="K4611" s="14"/>
      <c r="M4611" s="14"/>
      <c r="N4611" s="14"/>
      <c r="O4611" s="14"/>
      <c r="P4611" s="14"/>
      <c r="S4611" s="16"/>
      <c r="T4611" s="16"/>
    </row>
    <row r="4612" spans="8:20">
      <c r="H4612" s="14"/>
      <c r="K4612" s="14"/>
      <c r="M4612" s="14"/>
      <c r="N4612" s="14"/>
      <c r="O4612" s="14"/>
      <c r="P4612" s="14"/>
      <c r="S4612" s="16"/>
      <c r="T4612" s="16"/>
    </row>
    <row r="4613" spans="8:20">
      <c r="H4613" s="14"/>
      <c r="K4613" s="14"/>
      <c r="M4613" s="14"/>
      <c r="N4613" s="14"/>
      <c r="O4613" s="14"/>
      <c r="P4613" s="14"/>
      <c r="S4613" s="16"/>
      <c r="T4613" s="16"/>
    </row>
    <row r="4614" spans="8:20">
      <c r="H4614" s="14"/>
      <c r="K4614" s="14"/>
      <c r="M4614" s="14"/>
      <c r="N4614" s="14"/>
      <c r="O4614" s="14"/>
      <c r="P4614" s="14"/>
      <c r="S4614" s="16"/>
      <c r="T4614" s="16"/>
    </row>
    <row r="4615" spans="8:20">
      <c r="H4615" s="14"/>
      <c r="K4615" s="14"/>
      <c r="M4615" s="14"/>
      <c r="N4615" s="14"/>
      <c r="O4615" s="14"/>
      <c r="P4615" s="14"/>
      <c r="S4615" s="16"/>
      <c r="T4615" s="16"/>
    </row>
    <row r="4616" spans="8:20">
      <c r="H4616" s="14"/>
      <c r="K4616" s="14"/>
      <c r="M4616" s="14"/>
      <c r="N4616" s="14"/>
      <c r="O4616" s="14"/>
      <c r="P4616" s="14"/>
      <c r="S4616" s="16"/>
      <c r="T4616" s="16"/>
    </row>
    <row r="4617" spans="8:20">
      <c r="H4617" s="14"/>
      <c r="K4617" s="14"/>
      <c r="M4617" s="14"/>
      <c r="N4617" s="14"/>
      <c r="O4617" s="14"/>
      <c r="P4617" s="14"/>
      <c r="S4617" s="16"/>
      <c r="T4617" s="16"/>
    </row>
    <row r="4618" spans="8:20">
      <c r="H4618" s="14"/>
      <c r="K4618" s="14"/>
      <c r="M4618" s="14"/>
      <c r="N4618" s="14"/>
      <c r="O4618" s="14"/>
      <c r="P4618" s="14"/>
      <c r="S4618" s="16"/>
      <c r="T4618" s="16"/>
    </row>
    <row r="4619" spans="8:20">
      <c r="H4619" s="14"/>
      <c r="K4619" s="14"/>
      <c r="M4619" s="14"/>
      <c r="N4619" s="14"/>
      <c r="O4619" s="14"/>
      <c r="P4619" s="14"/>
      <c r="S4619" s="16"/>
      <c r="T4619" s="16"/>
    </row>
    <row r="4620" spans="8:20">
      <c r="H4620" s="14"/>
      <c r="K4620" s="14"/>
      <c r="M4620" s="14"/>
      <c r="N4620" s="14"/>
      <c r="O4620" s="14"/>
      <c r="P4620" s="14"/>
      <c r="S4620" s="16"/>
      <c r="T4620" s="16"/>
    </row>
    <row r="4621" spans="8:20">
      <c r="H4621" s="14"/>
      <c r="K4621" s="14"/>
      <c r="M4621" s="14"/>
      <c r="N4621" s="14"/>
      <c r="O4621" s="14"/>
      <c r="P4621" s="14"/>
      <c r="S4621" s="16"/>
      <c r="T4621" s="16"/>
    </row>
    <row r="4622" spans="8:20">
      <c r="H4622" s="14"/>
      <c r="K4622" s="14"/>
      <c r="M4622" s="14"/>
      <c r="N4622" s="14"/>
      <c r="O4622" s="14"/>
      <c r="P4622" s="14"/>
      <c r="S4622" s="16"/>
      <c r="T4622" s="16"/>
    </row>
    <row r="4623" spans="8:20">
      <c r="H4623" s="14"/>
      <c r="K4623" s="14"/>
      <c r="M4623" s="14"/>
      <c r="N4623" s="14"/>
      <c r="O4623" s="14"/>
      <c r="P4623" s="14"/>
      <c r="S4623" s="16"/>
      <c r="T4623" s="16"/>
    </row>
    <row r="4624" spans="8:20">
      <c r="H4624" s="14"/>
      <c r="K4624" s="14"/>
      <c r="M4624" s="14"/>
      <c r="N4624" s="14"/>
      <c r="O4624" s="14"/>
      <c r="P4624" s="14"/>
      <c r="S4624" s="16"/>
      <c r="T4624" s="16"/>
    </row>
    <row r="4625" spans="8:20">
      <c r="H4625" s="14"/>
      <c r="K4625" s="14"/>
      <c r="M4625" s="14"/>
      <c r="N4625" s="14"/>
      <c r="O4625" s="14"/>
      <c r="P4625" s="14"/>
      <c r="S4625" s="16"/>
      <c r="T4625" s="16"/>
    </row>
    <row r="4626" spans="8:20">
      <c r="H4626" s="14"/>
      <c r="K4626" s="14"/>
      <c r="M4626" s="14"/>
      <c r="N4626" s="14"/>
      <c r="O4626" s="14"/>
      <c r="P4626" s="14"/>
      <c r="S4626" s="16"/>
      <c r="T4626" s="16"/>
    </row>
    <row r="4627" spans="8:20">
      <c r="H4627" s="14"/>
      <c r="K4627" s="14"/>
      <c r="M4627" s="14"/>
      <c r="N4627" s="14"/>
      <c r="O4627" s="14"/>
      <c r="P4627" s="14"/>
      <c r="S4627" s="16"/>
      <c r="T4627" s="16"/>
    </row>
    <row r="4628" spans="8:20">
      <c r="H4628" s="14"/>
      <c r="K4628" s="14"/>
      <c r="M4628" s="14"/>
      <c r="N4628" s="14"/>
      <c r="O4628" s="14"/>
      <c r="P4628" s="14"/>
      <c r="S4628" s="16"/>
      <c r="T4628" s="16"/>
    </row>
    <row r="4629" spans="8:20">
      <c r="H4629" s="14"/>
      <c r="K4629" s="14"/>
      <c r="M4629" s="14"/>
      <c r="N4629" s="14"/>
      <c r="O4629" s="14"/>
      <c r="P4629" s="14"/>
      <c r="S4629" s="16"/>
      <c r="T4629" s="16"/>
    </row>
    <row r="4630" spans="8:20">
      <c r="H4630" s="14"/>
      <c r="K4630" s="14"/>
      <c r="M4630" s="14"/>
      <c r="N4630" s="14"/>
      <c r="O4630" s="14"/>
      <c r="P4630" s="14"/>
      <c r="S4630" s="16"/>
      <c r="T4630" s="16"/>
    </row>
    <row r="4631" spans="8:20">
      <c r="H4631" s="14"/>
      <c r="K4631" s="14"/>
      <c r="M4631" s="14"/>
      <c r="N4631" s="14"/>
      <c r="O4631" s="14"/>
      <c r="P4631" s="14"/>
      <c r="S4631" s="16"/>
      <c r="T4631" s="16"/>
    </row>
    <row r="4632" spans="8:20">
      <c r="H4632" s="14"/>
      <c r="K4632" s="14"/>
      <c r="M4632" s="14"/>
      <c r="N4632" s="14"/>
      <c r="O4632" s="14"/>
      <c r="P4632" s="14"/>
      <c r="S4632" s="16"/>
      <c r="T4632" s="16"/>
    </row>
    <row r="4633" spans="8:20">
      <c r="H4633" s="14"/>
      <c r="K4633" s="14"/>
      <c r="M4633" s="14"/>
      <c r="N4633" s="14"/>
      <c r="O4633" s="14"/>
      <c r="P4633" s="14"/>
      <c r="S4633" s="16"/>
      <c r="T4633" s="16"/>
    </row>
    <row r="4634" spans="8:20">
      <c r="H4634" s="14"/>
      <c r="K4634" s="14"/>
      <c r="M4634" s="14"/>
      <c r="N4634" s="14"/>
      <c r="O4634" s="14"/>
      <c r="P4634" s="14"/>
      <c r="S4634" s="16"/>
      <c r="T4634" s="16"/>
    </row>
    <row r="4635" spans="8:20">
      <c r="H4635" s="14"/>
      <c r="K4635" s="14"/>
      <c r="M4635" s="14"/>
      <c r="N4635" s="14"/>
      <c r="O4635" s="14"/>
      <c r="P4635" s="14"/>
      <c r="S4635" s="16"/>
      <c r="T4635" s="16"/>
    </row>
    <row r="4636" spans="8:20">
      <c r="H4636" s="14"/>
      <c r="K4636" s="14"/>
      <c r="M4636" s="14"/>
      <c r="N4636" s="14"/>
      <c r="O4636" s="14"/>
      <c r="P4636" s="14"/>
      <c r="S4636" s="16"/>
      <c r="T4636" s="16"/>
    </row>
    <row r="4637" spans="8:20">
      <c r="H4637" s="14"/>
      <c r="K4637" s="14"/>
      <c r="M4637" s="14"/>
      <c r="N4637" s="14"/>
      <c r="O4637" s="14"/>
      <c r="P4637" s="14"/>
      <c r="S4637" s="16"/>
      <c r="T4637" s="16"/>
    </row>
    <row r="4638" spans="8:20">
      <c r="H4638" s="14"/>
      <c r="K4638" s="14"/>
      <c r="M4638" s="14"/>
      <c r="N4638" s="14"/>
      <c r="O4638" s="14"/>
      <c r="P4638" s="14"/>
      <c r="S4638" s="16"/>
      <c r="T4638" s="16"/>
    </row>
    <row r="4639" spans="8:20">
      <c r="H4639" s="14"/>
      <c r="K4639" s="14"/>
      <c r="M4639" s="14"/>
      <c r="N4639" s="14"/>
      <c r="O4639" s="14"/>
      <c r="P4639" s="14"/>
      <c r="S4639" s="16"/>
      <c r="T4639" s="16"/>
    </row>
    <row r="4640" spans="8:20">
      <c r="H4640" s="14"/>
      <c r="K4640" s="14"/>
      <c r="M4640" s="14"/>
      <c r="N4640" s="14"/>
      <c r="O4640" s="14"/>
      <c r="P4640" s="14"/>
      <c r="S4640" s="16"/>
      <c r="T4640" s="16"/>
    </row>
    <row r="4641" spans="8:20">
      <c r="H4641" s="14"/>
      <c r="K4641" s="14"/>
      <c r="M4641" s="14"/>
      <c r="N4641" s="14"/>
      <c r="O4641" s="14"/>
      <c r="P4641" s="14"/>
      <c r="S4641" s="16"/>
      <c r="T4641" s="16"/>
    </row>
    <row r="4642" spans="8:20">
      <c r="H4642" s="14"/>
      <c r="K4642" s="14"/>
      <c r="M4642" s="14"/>
      <c r="N4642" s="14"/>
      <c r="O4642" s="14"/>
      <c r="P4642" s="14"/>
      <c r="S4642" s="16"/>
      <c r="T4642" s="16"/>
    </row>
    <row r="4643" spans="8:20">
      <c r="H4643" s="14"/>
      <c r="K4643" s="14"/>
      <c r="M4643" s="14"/>
      <c r="N4643" s="14"/>
      <c r="O4643" s="14"/>
      <c r="P4643" s="14"/>
      <c r="S4643" s="16"/>
      <c r="T4643" s="16"/>
    </row>
    <row r="4644" spans="8:20">
      <c r="H4644" s="14"/>
      <c r="K4644" s="14"/>
      <c r="M4644" s="14"/>
      <c r="N4644" s="14"/>
      <c r="O4644" s="14"/>
      <c r="P4644" s="14"/>
      <c r="S4644" s="16"/>
      <c r="T4644" s="16"/>
    </row>
    <row r="4645" spans="8:20">
      <c r="H4645" s="14"/>
      <c r="K4645" s="14"/>
      <c r="M4645" s="14"/>
      <c r="N4645" s="14"/>
      <c r="O4645" s="14"/>
      <c r="P4645" s="14"/>
      <c r="S4645" s="16"/>
      <c r="T4645" s="16"/>
    </row>
    <row r="4646" spans="8:20">
      <c r="H4646" s="14"/>
      <c r="K4646" s="14"/>
      <c r="M4646" s="14"/>
      <c r="N4646" s="14"/>
      <c r="O4646" s="14"/>
      <c r="P4646" s="14"/>
      <c r="S4646" s="16"/>
      <c r="T4646" s="16"/>
    </row>
    <row r="4647" spans="8:20">
      <c r="H4647" s="14"/>
      <c r="K4647" s="14"/>
      <c r="M4647" s="14"/>
      <c r="N4647" s="14"/>
      <c r="O4647" s="14"/>
      <c r="P4647" s="14"/>
      <c r="S4647" s="16"/>
      <c r="T4647" s="16"/>
    </row>
    <row r="4648" spans="8:20">
      <c r="H4648" s="14"/>
      <c r="K4648" s="14"/>
      <c r="M4648" s="14"/>
      <c r="N4648" s="14"/>
      <c r="O4648" s="14"/>
      <c r="P4648" s="14"/>
      <c r="S4648" s="16"/>
      <c r="T4648" s="16"/>
    </row>
    <row r="4649" spans="8:20">
      <c r="H4649" s="14"/>
      <c r="K4649" s="14"/>
      <c r="M4649" s="14"/>
      <c r="N4649" s="14"/>
      <c r="O4649" s="14"/>
      <c r="P4649" s="14"/>
      <c r="S4649" s="16"/>
      <c r="T4649" s="16"/>
    </row>
    <row r="4650" spans="8:20">
      <c r="H4650" s="14"/>
      <c r="K4650" s="14"/>
      <c r="M4650" s="14"/>
      <c r="N4650" s="14"/>
      <c r="O4650" s="14"/>
      <c r="P4650" s="14"/>
      <c r="S4650" s="16"/>
      <c r="T4650" s="16"/>
    </row>
    <row r="4651" spans="8:20">
      <c r="H4651" s="14"/>
      <c r="K4651" s="14"/>
      <c r="M4651" s="14"/>
      <c r="N4651" s="14"/>
      <c r="O4651" s="14"/>
      <c r="P4651" s="14"/>
      <c r="S4651" s="16"/>
      <c r="T4651" s="16"/>
    </row>
    <row r="4652" spans="8:20">
      <c r="H4652" s="14"/>
      <c r="K4652" s="14"/>
      <c r="M4652" s="14"/>
      <c r="N4652" s="14"/>
      <c r="O4652" s="14"/>
      <c r="P4652" s="14"/>
      <c r="S4652" s="16"/>
      <c r="T4652" s="16"/>
    </row>
    <row r="4653" spans="8:20">
      <c r="H4653" s="14"/>
      <c r="K4653" s="14"/>
      <c r="M4653" s="14"/>
      <c r="N4653" s="14"/>
      <c r="O4653" s="14"/>
      <c r="P4653" s="14"/>
      <c r="S4653" s="16"/>
      <c r="T4653" s="16"/>
    </row>
    <row r="4654" spans="8:20">
      <c r="H4654" s="14"/>
      <c r="K4654" s="14"/>
      <c r="M4654" s="14"/>
      <c r="N4654" s="14"/>
      <c r="O4654" s="14"/>
      <c r="P4654" s="14"/>
      <c r="S4654" s="16"/>
      <c r="T4654" s="16"/>
    </row>
    <row r="4655" spans="8:20">
      <c r="H4655" s="14"/>
      <c r="K4655" s="14"/>
      <c r="M4655" s="14"/>
      <c r="N4655" s="14"/>
      <c r="O4655" s="14"/>
      <c r="P4655" s="14"/>
      <c r="S4655" s="16"/>
      <c r="T4655" s="16"/>
    </row>
    <row r="4656" spans="8:20">
      <c r="H4656" s="14"/>
      <c r="K4656" s="14"/>
      <c r="M4656" s="14"/>
      <c r="N4656" s="14"/>
      <c r="O4656" s="14"/>
      <c r="P4656" s="14"/>
      <c r="S4656" s="16"/>
      <c r="T4656" s="16"/>
    </row>
    <row r="4657" spans="8:20">
      <c r="H4657" s="14"/>
      <c r="K4657" s="14"/>
      <c r="M4657" s="14"/>
      <c r="N4657" s="14"/>
      <c r="O4657" s="14"/>
      <c r="P4657" s="14"/>
      <c r="S4657" s="16"/>
      <c r="T4657" s="16"/>
    </row>
    <row r="4658" spans="8:20">
      <c r="H4658" s="14"/>
      <c r="K4658" s="14"/>
      <c r="M4658" s="14"/>
      <c r="N4658" s="14"/>
      <c r="O4658" s="14"/>
      <c r="P4658" s="14"/>
      <c r="S4658" s="16"/>
      <c r="T4658" s="16"/>
    </row>
    <row r="4659" spans="8:20">
      <c r="H4659" s="14"/>
      <c r="K4659" s="14"/>
      <c r="M4659" s="14"/>
      <c r="N4659" s="14"/>
      <c r="O4659" s="14"/>
      <c r="P4659" s="14"/>
      <c r="S4659" s="16"/>
      <c r="T4659" s="16"/>
    </row>
    <row r="4660" spans="8:20">
      <c r="H4660" s="14"/>
      <c r="K4660" s="14"/>
      <c r="M4660" s="14"/>
      <c r="N4660" s="14"/>
      <c r="O4660" s="14"/>
      <c r="P4660" s="14"/>
      <c r="S4660" s="16"/>
      <c r="T4660" s="16"/>
    </row>
    <row r="4661" spans="8:20">
      <c r="H4661" s="14"/>
      <c r="K4661" s="14"/>
      <c r="M4661" s="14"/>
      <c r="N4661" s="14"/>
      <c r="O4661" s="14"/>
      <c r="P4661" s="14"/>
      <c r="S4661" s="16"/>
      <c r="T4661" s="16"/>
    </row>
    <row r="4662" spans="8:20">
      <c r="H4662" s="14"/>
      <c r="K4662" s="14"/>
      <c r="M4662" s="14"/>
      <c r="N4662" s="14"/>
      <c r="O4662" s="14"/>
      <c r="P4662" s="14"/>
      <c r="S4662" s="16"/>
      <c r="T4662" s="16"/>
    </row>
    <row r="4663" spans="8:20">
      <c r="H4663" s="14"/>
      <c r="K4663" s="14"/>
      <c r="M4663" s="14"/>
      <c r="N4663" s="14"/>
      <c r="O4663" s="14"/>
      <c r="P4663" s="14"/>
      <c r="S4663" s="16"/>
      <c r="T4663" s="16"/>
    </row>
    <row r="4664" spans="8:20">
      <c r="H4664" s="14"/>
      <c r="K4664" s="14"/>
      <c r="M4664" s="14"/>
      <c r="N4664" s="14"/>
      <c r="O4664" s="14"/>
      <c r="P4664" s="14"/>
      <c r="S4664" s="16"/>
      <c r="T4664" s="16"/>
    </row>
    <row r="4665" spans="8:20">
      <c r="H4665" s="14"/>
      <c r="K4665" s="14"/>
      <c r="M4665" s="14"/>
      <c r="N4665" s="14"/>
      <c r="O4665" s="14"/>
      <c r="P4665" s="14"/>
      <c r="S4665" s="16"/>
      <c r="T4665" s="16"/>
    </row>
    <row r="4666" spans="8:20">
      <c r="H4666" s="14"/>
      <c r="K4666" s="14"/>
      <c r="M4666" s="14"/>
      <c r="N4666" s="14"/>
      <c r="O4666" s="14"/>
      <c r="P4666" s="14"/>
      <c r="S4666" s="16"/>
      <c r="T4666" s="16"/>
    </row>
    <row r="4667" spans="8:20">
      <c r="H4667" s="14"/>
      <c r="K4667" s="14"/>
      <c r="M4667" s="14"/>
      <c r="N4667" s="14"/>
      <c r="O4667" s="14"/>
      <c r="P4667" s="14"/>
      <c r="S4667" s="16"/>
      <c r="T4667" s="16"/>
    </row>
    <row r="4668" spans="8:20">
      <c r="H4668" s="14"/>
      <c r="K4668" s="14"/>
      <c r="M4668" s="14"/>
      <c r="N4668" s="14"/>
      <c r="O4668" s="14"/>
      <c r="P4668" s="14"/>
      <c r="S4668" s="16"/>
      <c r="T4668" s="16"/>
    </row>
    <row r="4669" spans="8:20">
      <c r="H4669" s="14"/>
      <c r="K4669" s="14"/>
      <c r="M4669" s="14"/>
      <c r="N4669" s="14"/>
      <c r="O4669" s="14"/>
      <c r="P4669" s="14"/>
      <c r="S4669" s="16"/>
      <c r="T4669" s="16"/>
    </row>
    <row r="4670" spans="8:20">
      <c r="H4670" s="14"/>
      <c r="K4670" s="14"/>
      <c r="M4670" s="14"/>
      <c r="N4670" s="14"/>
      <c r="O4670" s="14"/>
      <c r="P4670" s="14"/>
      <c r="S4670" s="16"/>
      <c r="T4670" s="16"/>
    </row>
    <row r="4671" spans="8:20">
      <c r="H4671" s="14"/>
      <c r="K4671" s="14"/>
      <c r="M4671" s="14"/>
      <c r="N4671" s="14"/>
      <c r="O4671" s="14"/>
      <c r="P4671" s="14"/>
      <c r="S4671" s="16"/>
      <c r="T4671" s="16"/>
    </row>
    <row r="4672" spans="8:20">
      <c r="H4672" s="14"/>
      <c r="K4672" s="14"/>
      <c r="M4672" s="14"/>
      <c r="N4672" s="14"/>
      <c r="O4672" s="14"/>
      <c r="P4672" s="14"/>
      <c r="S4672" s="16"/>
      <c r="T4672" s="16"/>
    </row>
    <row r="4673" spans="8:20">
      <c r="H4673" s="14"/>
      <c r="K4673" s="14"/>
      <c r="M4673" s="14"/>
      <c r="N4673" s="14"/>
      <c r="O4673" s="14"/>
      <c r="P4673" s="14"/>
      <c r="S4673" s="16"/>
      <c r="T4673" s="16"/>
    </row>
    <row r="4674" spans="8:20">
      <c r="H4674" s="14"/>
      <c r="K4674" s="14"/>
      <c r="M4674" s="14"/>
      <c r="N4674" s="14"/>
      <c r="O4674" s="14"/>
      <c r="P4674" s="14"/>
      <c r="S4674" s="16"/>
      <c r="T4674" s="16"/>
    </row>
    <row r="4675" spans="8:20">
      <c r="H4675" s="14"/>
      <c r="K4675" s="14"/>
      <c r="M4675" s="14"/>
      <c r="N4675" s="14"/>
      <c r="O4675" s="14"/>
      <c r="P4675" s="14"/>
      <c r="S4675" s="16"/>
      <c r="T4675" s="16"/>
    </row>
    <row r="4676" spans="8:20">
      <c r="H4676" s="14"/>
      <c r="K4676" s="14"/>
      <c r="M4676" s="14"/>
      <c r="N4676" s="14"/>
      <c r="O4676" s="14"/>
      <c r="P4676" s="14"/>
      <c r="S4676" s="16"/>
      <c r="T4676" s="16"/>
    </row>
    <row r="4677" spans="8:20">
      <c r="H4677" s="14"/>
      <c r="K4677" s="14"/>
      <c r="M4677" s="14"/>
      <c r="N4677" s="14"/>
      <c r="O4677" s="14"/>
      <c r="P4677" s="14"/>
      <c r="S4677" s="16"/>
      <c r="T4677" s="16"/>
    </row>
    <row r="4678" spans="8:20">
      <c r="H4678" s="14"/>
      <c r="K4678" s="14"/>
      <c r="M4678" s="14"/>
      <c r="N4678" s="14"/>
      <c r="O4678" s="14"/>
      <c r="P4678" s="14"/>
      <c r="S4678" s="16"/>
      <c r="T4678" s="16"/>
    </row>
    <row r="4679" spans="8:20">
      <c r="H4679" s="14"/>
      <c r="K4679" s="14"/>
      <c r="M4679" s="14"/>
      <c r="N4679" s="14"/>
      <c r="O4679" s="14"/>
      <c r="P4679" s="14"/>
      <c r="S4679" s="16"/>
      <c r="T4679" s="16"/>
    </row>
    <row r="4680" spans="8:20">
      <c r="H4680" s="14"/>
      <c r="K4680" s="14"/>
      <c r="M4680" s="14"/>
      <c r="N4680" s="14"/>
      <c r="O4680" s="14"/>
      <c r="P4680" s="14"/>
      <c r="S4680" s="16"/>
      <c r="T4680" s="16"/>
    </row>
    <row r="4681" spans="8:20">
      <c r="H4681" s="14"/>
      <c r="K4681" s="14"/>
      <c r="M4681" s="14"/>
      <c r="N4681" s="14"/>
      <c r="O4681" s="14"/>
      <c r="P4681" s="14"/>
      <c r="S4681" s="16"/>
      <c r="T4681" s="16"/>
    </row>
    <row r="4682" spans="8:20">
      <c r="H4682" s="14"/>
      <c r="K4682" s="14"/>
      <c r="M4682" s="14"/>
      <c r="N4682" s="14"/>
      <c r="O4682" s="14"/>
      <c r="P4682" s="14"/>
      <c r="S4682" s="16"/>
      <c r="T4682" s="16"/>
    </row>
    <row r="4683" spans="8:20">
      <c r="H4683" s="14"/>
      <c r="K4683" s="14"/>
      <c r="M4683" s="14"/>
      <c r="N4683" s="14"/>
      <c r="O4683" s="14"/>
      <c r="P4683" s="14"/>
      <c r="S4683" s="16"/>
      <c r="T4683" s="16"/>
    </row>
    <row r="4684" spans="8:20">
      <c r="H4684" s="14"/>
      <c r="K4684" s="14"/>
      <c r="M4684" s="14"/>
      <c r="N4684" s="14"/>
      <c r="O4684" s="14"/>
      <c r="P4684" s="14"/>
      <c r="S4684" s="16"/>
      <c r="T4684" s="16"/>
    </row>
    <row r="4685" spans="8:20">
      <c r="H4685" s="14"/>
      <c r="K4685" s="14"/>
      <c r="M4685" s="14"/>
      <c r="N4685" s="14"/>
      <c r="O4685" s="14"/>
      <c r="P4685" s="14"/>
      <c r="S4685" s="16"/>
      <c r="T4685" s="16"/>
    </row>
    <row r="4686" spans="8:20">
      <c r="H4686" s="14"/>
      <c r="K4686" s="14"/>
      <c r="M4686" s="14"/>
      <c r="N4686" s="14"/>
      <c r="O4686" s="14"/>
      <c r="P4686" s="14"/>
      <c r="S4686" s="16"/>
      <c r="T4686" s="16"/>
    </row>
    <row r="4687" spans="8:20">
      <c r="H4687" s="14"/>
      <c r="K4687" s="14"/>
      <c r="M4687" s="14"/>
      <c r="N4687" s="14"/>
      <c r="O4687" s="14"/>
      <c r="P4687" s="14"/>
      <c r="S4687" s="16"/>
      <c r="T4687" s="16"/>
    </row>
    <row r="4688" spans="8:20">
      <c r="H4688" s="14"/>
      <c r="K4688" s="14"/>
      <c r="M4688" s="14"/>
      <c r="N4688" s="14"/>
      <c r="O4688" s="14"/>
      <c r="P4688" s="14"/>
      <c r="S4688" s="16"/>
      <c r="T4688" s="16"/>
    </row>
    <row r="4689" spans="8:20">
      <c r="H4689" s="14"/>
      <c r="K4689" s="14"/>
      <c r="M4689" s="14"/>
      <c r="N4689" s="14"/>
      <c r="O4689" s="14"/>
      <c r="P4689" s="14"/>
      <c r="S4689" s="16"/>
      <c r="T4689" s="16"/>
    </row>
    <row r="4690" spans="8:20">
      <c r="H4690" s="14"/>
      <c r="K4690" s="14"/>
      <c r="M4690" s="14"/>
      <c r="N4690" s="14"/>
      <c r="O4690" s="14"/>
      <c r="P4690" s="14"/>
      <c r="S4690" s="16"/>
      <c r="T4690" s="16"/>
    </row>
    <row r="4691" spans="8:20">
      <c r="H4691" s="14"/>
      <c r="K4691" s="14"/>
      <c r="M4691" s="14"/>
      <c r="N4691" s="14"/>
      <c r="O4691" s="14"/>
      <c r="P4691" s="14"/>
      <c r="S4691" s="16"/>
      <c r="T4691" s="16"/>
    </row>
    <row r="4692" spans="8:20">
      <c r="H4692" s="14"/>
      <c r="K4692" s="14"/>
      <c r="M4692" s="14"/>
      <c r="N4692" s="14"/>
      <c r="O4692" s="14"/>
      <c r="P4692" s="14"/>
      <c r="S4692" s="16"/>
      <c r="T4692" s="16"/>
    </row>
    <row r="4693" spans="8:20">
      <c r="H4693" s="14"/>
      <c r="K4693" s="14"/>
      <c r="M4693" s="14"/>
      <c r="N4693" s="14"/>
      <c r="O4693" s="14"/>
      <c r="P4693" s="14"/>
      <c r="S4693" s="16"/>
      <c r="T4693" s="16"/>
    </row>
    <row r="4694" spans="8:20">
      <c r="H4694" s="14"/>
      <c r="K4694" s="14"/>
      <c r="M4694" s="14"/>
      <c r="N4694" s="14"/>
      <c r="O4694" s="14"/>
      <c r="P4694" s="14"/>
      <c r="S4694" s="16"/>
      <c r="T4694" s="16"/>
    </row>
    <row r="4695" spans="8:20">
      <c r="H4695" s="14"/>
      <c r="K4695" s="14"/>
      <c r="M4695" s="14"/>
      <c r="N4695" s="14"/>
      <c r="O4695" s="14"/>
      <c r="P4695" s="14"/>
      <c r="S4695" s="16"/>
      <c r="T4695" s="16"/>
    </row>
    <row r="4696" spans="8:20">
      <c r="H4696" s="14"/>
      <c r="K4696" s="14"/>
      <c r="M4696" s="14"/>
      <c r="N4696" s="14"/>
      <c r="O4696" s="14"/>
      <c r="P4696" s="14"/>
      <c r="S4696" s="16"/>
      <c r="T4696" s="16"/>
    </row>
    <row r="4697" spans="8:20">
      <c r="H4697" s="14"/>
      <c r="K4697" s="14"/>
      <c r="M4697" s="14"/>
      <c r="N4697" s="14"/>
      <c r="O4697" s="14"/>
      <c r="P4697" s="14"/>
      <c r="S4697" s="16"/>
      <c r="T4697" s="16"/>
    </row>
    <row r="4698" spans="8:20">
      <c r="H4698" s="14"/>
      <c r="K4698" s="14"/>
      <c r="M4698" s="14"/>
      <c r="N4698" s="14"/>
      <c r="O4698" s="14"/>
      <c r="P4698" s="14"/>
      <c r="S4698" s="16"/>
      <c r="T4698" s="16"/>
    </row>
    <row r="4699" spans="8:20">
      <c r="H4699" s="14"/>
      <c r="K4699" s="14"/>
      <c r="M4699" s="14"/>
      <c r="N4699" s="14"/>
      <c r="O4699" s="14"/>
      <c r="P4699" s="14"/>
      <c r="S4699" s="16"/>
      <c r="T4699" s="16"/>
    </row>
    <row r="4700" spans="8:20">
      <c r="H4700" s="14"/>
      <c r="K4700" s="14"/>
      <c r="M4700" s="14"/>
      <c r="N4700" s="14"/>
      <c r="O4700" s="14"/>
      <c r="P4700" s="14"/>
      <c r="S4700" s="16"/>
      <c r="T4700" s="16"/>
    </row>
    <row r="4701" spans="8:20">
      <c r="H4701" s="14"/>
      <c r="K4701" s="14"/>
      <c r="M4701" s="14"/>
      <c r="N4701" s="14"/>
      <c r="O4701" s="14"/>
      <c r="P4701" s="14"/>
      <c r="S4701" s="16"/>
      <c r="T4701" s="16"/>
    </row>
    <row r="4702" spans="8:20">
      <c r="H4702" s="14"/>
      <c r="K4702" s="14"/>
      <c r="M4702" s="14"/>
      <c r="N4702" s="14"/>
      <c r="O4702" s="14"/>
      <c r="P4702" s="14"/>
      <c r="S4702" s="16"/>
      <c r="T4702" s="16"/>
    </row>
    <row r="4703" spans="8:20">
      <c r="H4703" s="14"/>
      <c r="K4703" s="14"/>
      <c r="M4703" s="14"/>
      <c r="N4703" s="14"/>
      <c r="O4703" s="14"/>
      <c r="P4703" s="14"/>
      <c r="S4703" s="16"/>
      <c r="T4703" s="16"/>
    </row>
    <row r="4704" spans="8:20">
      <c r="H4704" s="14"/>
      <c r="K4704" s="14"/>
      <c r="M4704" s="14"/>
      <c r="N4704" s="14"/>
      <c r="O4704" s="14"/>
      <c r="P4704" s="14"/>
      <c r="S4704" s="16"/>
      <c r="T4704" s="16"/>
    </row>
    <row r="4705" spans="8:20">
      <c r="H4705" s="14"/>
      <c r="K4705" s="14"/>
      <c r="M4705" s="14"/>
      <c r="N4705" s="14"/>
      <c r="O4705" s="14"/>
      <c r="P4705" s="14"/>
      <c r="S4705" s="16"/>
      <c r="T4705" s="16"/>
    </row>
    <row r="4706" spans="8:20">
      <c r="H4706" s="14"/>
      <c r="K4706" s="14"/>
      <c r="M4706" s="14"/>
      <c r="N4706" s="14"/>
      <c r="O4706" s="14"/>
      <c r="P4706" s="14"/>
      <c r="S4706" s="16"/>
      <c r="T4706" s="16"/>
    </row>
    <row r="4707" spans="8:20">
      <c r="H4707" s="14"/>
      <c r="K4707" s="14"/>
      <c r="M4707" s="14"/>
      <c r="N4707" s="14"/>
      <c r="O4707" s="14"/>
      <c r="P4707" s="14"/>
      <c r="S4707" s="16"/>
      <c r="T4707" s="16"/>
    </row>
    <row r="4708" spans="8:20">
      <c r="H4708" s="14"/>
      <c r="K4708" s="14"/>
      <c r="M4708" s="14"/>
      <c r="N4708" s="14"/>
      <c r="O4708" s="14"/>
      <c r="P4708" s="14"/>
      <c r="S4708" s="16"/>
      <c r="T4708" s="16"/>
    </row>
    <row r="4709" spans="8:20">
      <c r="H4709" s="14"/>
      <c r="K4709" s="14"/>
      <c r="M4709" s="14"/>
      <c r="N4709" s="14"/>
      <c r="O4709" s="14"/>
      <c r="P4709" s="14"/>
      <c r="S4709" s="16"/>
      <c r="T4709" s="16"/>
    </row>
    <row r="4710" spans="8:20">
      <c r="H4710" s="14"/>
      <c r="K4710" s="14"/>
      <c r="M4710" s="14"/>
      <c r="N4710" s="14"/>
      <c r="O4710" s="14"/>
      <c r="P4710" s="14"/>
      <c r="S4710" s="16"/>
      <c r="T4710" s="16"/>
    </row>
    <row r="4711" spans="8:20">
      <c r="H4711" s="14"/>
      <c r="K4711" s="14"/>
      <c r="M4711" s="14"/>
      <c r="N4711" s="14"/>
      <c r="O4711" s="14"/>
      <c r="P4711" s="14"/>
      <c r="S4711" s="16"/>
      <c r="T4711" s="16"/>
    </row>
    <row r="4712" spans="8:20">
      <c r="H4712" s="14"/>
      <c r="K4712" s="14"/>
      <c r="M4712" s="14"/>
      <c r="N4712" s="14"/>
      <c r="O4712" s="14"/>
      <c r="P4712" s="14"/>
      <c r="S4712" s="16"/>
      <c r="T4712" s="16"/>
    </row>
    <row r="4713" spans="8:20">
      <c r="H4713" s="14"/>
      <c r="K4713" s="14"/>
      <c r="M4713" s="14"/>
      <c r="N4713" s="14"/>
      <c r="O4713" s="14"/>
      <c r="P4713" s="14"/>
      <c r="S4713" s="16"/>
      <c r="T4713" s="16"/>
    </row>
    <row r="4714" spans="8:20">
      <c r="H4714" s="14"/>
      <c r="K4714" s="14"/>
      <c r="M4714" s="14"/>
      <c r="N4714" s="14"/>
      <c r="O4714" s="14"/>
      <c r="P4714" s="14"/>
      <c r="S4714" s="16"/>
      <c r="T4714" s="16"/>
    </row>
    <row r="4715" spans="8:20">
      <c r="H4715" s="14"/>
      <c r="K4715" s="14"/>
      <c r="M4715" s="14"/>
      <c r="N4715" s="14"/>
      <c r="O4715" s="14"/>
      <c r="P4715" s="14"/>
      <c r="S4715" s="16"/>
      <c r="T4715" s="16"/>
    </row>
    <row r="4716" spans="8:20">
      <c r="H4716" s="14"/>
      <c r="K4716" s="14"/>
      <c r="M4716" s="14"/>
      <c r="N4716" s="14"/>
      <c r="O4716" s="14"/>
      <c r="P4716" s="14"/>
      <c r="S4716" s="16"/>
      <c r="T4716" s="16"/>
    </row>
    <row r="4717" spans="8:20">
      <c r="H4717" s="14"/>
      <c r="K4717" s="14"/>
      <c r="M4717" s="14"/>
      <c r="N4717" s="14"/>
      <c r="O4717" s="14"/>
      <c r="P4717" s="14"/>
      <c r="S4717" s="16"/>
      <c r="T4717" s="16"/>
    </row>
    <row r="4718" spans="8:20">
      <c r="H4718" s="14"/>
      <c r="K4718" s="14"/>
      <c r="M4718" s="14"/>
      <c r="N4718" s="14"/>
      <c r="O4718" s="14"/>
      <c r="P4718" s="14"/>
      <c r="S4718" s="16"/>
      <c r="T4718" s="16"/>
    </row>
    <row r="4719" spans="8:20">
      <c r="H4719" s="14"/>
      <c r="K4719" s="14"/>
      <c r="M4719" s="14"/>
      <c r="N4719" s="14"/>
      <c r="O4719" s="14"/>
      <c r="P4719" s="14"/>
      <c r="S4719" s="16"/>
      <c r="T4719" s="16"/>
    </row>
    <row r="4720" spans="8:20">
      <c r="H4720" s="14"/>
      <c r="K4720" s="14"/>
      <c r="M4720" s="14"/>
      <c r="N4720" s="14"/>
      <c r="O4720" s="14"/>
      <c r="P4720" s="14"/>
      <c r="S4720" s="16"/>
      <c r="T4720" s="16"/>
    </row>
    <row r="4721" spans="8:20">
      <c r="H4721" s="14"/>
      <c r="K4721" s="14"/>
      <c r="M4721" s="14"/>
      <c r="N4721" s="14"/>
      <c r="O4721" s="14"/>
      <c r="P4721" s="14"/>
      <c r="S4721" s="16"/>
      <c r="T4721" s="16"/>
    </row>
    <row r="4722" spans="8:20">
      <c r="H4722" s="14"/>
      <c r="K4722" s="14"/>
      <c r="M4722" s="14"/>
      <c r="N4722" s="14"/>
      <c r="O4722" s="14"/>
      <c r="P4722" s="14"/>
      <c r="S4722" s="16"/>
      <c r="T4722" s="16"/>
    </row>
    <row r="4723" spans="8:20">
      <c r="H4723" s="14"/>
      <c r="K4723" s="14"/>
      <c r="M4723" s="14"/>
      <c r="N4723" s="14"/>
      <c r="O4723" s="14"/>
      <c r="P4723" s="14"/>
      <c r="S4723" s="16"/>
      <c r="T4723" s="16"/>
    </row>
    <row r="4724" spans="8:20">
      <c r="H4724" s="14"/>
      <c r="K4724" s="14"/>
      <c r="M4724" s="14"/>
      <c r="N4724" s="14"/>
      <c r="O4724" s="14"/>
      <c r="P4724" s="14"/>
      <c r="S4724" s="16"/>
      <c r="T4724" s="16"/>
    </row>
    <row r="4725" spans="8:20">
      <c r="H4725" s="14"/>
      <c r="K4725" s="14"/>
      <c r="M4725" s="14"/>
      <c r="N4725" s="14"/>
      <c r="O4725" s="14"/>
      <c r="P4725" s="14"/>
      <c r="S4725" s="16"/>
      <c r="T4725" s="16"/>
    </row>
    <row r="4726" spans="8:20">
      <c r="H4726" s="14"/>
      <c r="K4726" s="14"/>
      <c r="M4726" s="14"/>
      <c r="N4726" s="14"/>
      <c r="O4726" s="14"/>
      <c r="P4726" s="14"/>
      <c r="S4726" s="16"/>
      <c r="T4726" s="16"/>
    </row>
    <row r="4727" spans="8:20">
      <c r="H4727" s="14"/>
      <c r="K4727" s="14"/>
      <c r="M4727" s="14"/>
      <c r="N4727" s="14"/>
      <c r="O4727" s="14"/>
      <c r="P4727" s="14"/>
      <c r="S4727" s="16"/>
      <c r="T4727" s="16"/>
    </row>
    <row r="4728" spans="8:20">
      <c r="H4728" s="14"/>
      <c r="K4728" s="14"/>
      <c r="M4728" s="14"/>
      <c r="N4728" s="14"/>
      <c r="O4728" s="14"/>
      <c r="P4728" s="14"/>
      <c r="S4728" s="16"/>
      <c r="T4728" s="16"/>
    </row>
    <row r="4729" spans="8:20">
      <c r="H4729" s="14"/>
      <c r="K4729" s="14"/>
      <c r="M4729" s="14"/>
      <c r="N4729" s="14"/>
      <c r="O4729" s="14"/>
      <c r="P4729" s="14"/>
      <c r="S4729" s="16"/>
      <c r="T4729" s="16"/>
    </row>
    <row r="4730" spans="8:20">
      <c r="H4730" s="14"/>
      <c r="K4730" s="14"/>
      <c r="M4730" s="14"/>
      <c r="N4730" s="14"/>
      <c r="O4730" s="14"/>
      <c r="P4730" s="14"/>
      <c r="S4730" s="16"/>
      <c r="T4730" s="16"/>
    </row>
    <row r="4731" spans="8:20">
      <c r="H4731" s="14"/>
      <c r="K4731" s="14"/>
      <c r="M4731" s="14"/>
      <c r="N4731" s="14"/>
      <c r="O4731" s="14"/>
      <c r="P4731" s="14"/>
      <c r="S4731" s="16"/>
      <c r="T4731" s="16"/>
    </row>
    <row r="4732" spans="8:20">
      <c r="H4732" s="14"/>
      <c r="K4732" s="14"/>
      <c r="M4732" s="14"/>
      <c r="N4732" s="14"/>
      <c r="O4732" s="14"/>
      <c r="P4732" s="14"/>
      <c r="S4732" s="16"/>
      <c r="T4732" s="16"/>
    </row>
    <row r="4733" spans="8:20">
      <c r="H4733" s="14"/>
      <c r="K4733" s="14"/>
      <c r="M4733" s="14"/>
      <c r="N4733" s="14"/>
      <c r="O4733" s="14"/>
      <c r="P4733" s="14"/>
      <c r="S4733" s="16"/>
      <c r="T4733" s="16"/>
    </row>
    <row r="4734" spans="8:20">
      <c r="H4734" s="14"/>
      <c r="K4734" s="14"/>
      <c r="M4734" s="14"/>
      <c r="N4734" s="14"/>
      <c r="O4734" s="14"/>
      <c r="P4734" s="14"/>
      <c r="S4734" s="16"/>
      <c r="T4734" s="16"/>
    </row>
    <row r="4735" spans="8:20">
      <c r="H4735" s="14"/>
      <c r="K4735" s="14"/>
      <c r="M4735" s="14"/>
      <c r="N4735" s="14"/>
      <c r="O4735" s="14"/>
      <c r="P4735" s="14"/>
      <c r="S4735" s="16"/>
      <c r="T4735" s="16"/>
    </row>
    <row r="4736" spans="8:20">
      <c r="H4736" s="14"/>
      <c r="K4736" s="14"/>
      <c r="M4736" s="14"/>
      <c r="N4736" s="14"/>
      <c r="O4736" s="14"/>
      <c r="P4736" s="14"/>
      <c r="S4736" s="16"/>
      <c r="T4736" s="16"/>
    </row>
    <row r="4737" spans="8:20">
      <c r="H4737" s="14"/>
      <c r="K4737" s="14"/>
      <c r="M4737" s="14"/>
      <c r="N4737" s="14"/>
      <c r="O4737" s="14"/>
      <c r="P4737" s="14"/>
      <c r="S4737" s="16"/>
      <c r="T4737" s="16"/>
    </row>
    <row r="4738" spans="8:20">
      <c r="H4738" s="14"/>
      <c r="K4738" s="14"/>
      <c r="M4738" s="14"/>
      <c r="N4738" s="14"/>
      <c r="O4738" s="14"/>
      <c r="P4738" s="14"/>
      <c r="S4738" s="16"/>
      <c r="T4738" s="16"/>
    </row>
    <row r="4739" spans="8:20">
      <c r="H4739" s="14"/>
      <c r="K4739" s="14"/>
      <c r="M4739" s="14"/>
      <c r="N4739" s="14"/>
      <c r="O4739" s="14"/>
      <c r="P4739" s="14"/>
      <c r="S4739" s="16"/>
      <c r="T4739" s="16"/>
    </row>
    <row r="4740" spans="8:20">
      <c r="H4740" s="14"/>
      <c r="K4740" s="14"/>
      <c r="M4740" s="14"/>
      <c r="N4740" s="14"/>
      <c r="O4740" s="14"/>
      <c r="P4740" s="14"/>
      <c r="S4740" s="16"/>
      <c r="T4740" s="16"/>
    </row>
    <row r="4741" spans="8:20">
      <c r="H4741" s="14"/>
      <c r="K4741" s="14"/>
      <c r="M4741" s="14"/>
      <c r="N4741" s="14"/>
      <c r="O4741" s="14"/>
      <c r="P4741" s="14"/>
      <c r="S4741" s="16"/>
      <c r="T4741" s="16"/>
    </row>
    <row r="4742" spans="8:20">
      <c r="H4742" s="14"/>
      <c r="K4742" s="14"/>
      <c r="M4742" s="14"/>
      <c r="N4742" s="14"/>
      <c r="O4742" s="14"/>
      <c r="P4742" s="14"/>
      <c r="S4742" s="16"/>
      <c r="T4742" s="16"/>
    </row>
    <row r="4743" spans="8:20">
      <c r="H4743" s="14"/>
      <c r="K4743" s="14"/>
      <c r="M4743" s="14"/>
      <c r="N4743" s="14"/>
      <c r="O4743" s="14"/>
      <c r="P4743" s="14"/>
      <c r="S4743" s="16"/>
      <c r="T4743" s="16"/>
    </row>
    <row r="4744" spans="8:20">
      <c r="H4744" s="14"/>
      <c r="K4744" s="14"/>
      <c r="M4744" s="14"/>
      <c r="N4744" s="14"/>
      <c r="O4744" s="14"/>
      <c r="P4744" s="14"/>
      <c r="S4744" s="16"/>
      <c r="T4744" s="16"/>
    </row>
    <row r="4745" spans="8:20">
      <c r="H4745" s="14"/>
      <c r="K4745" s="14"/>
      <c r="M4745" s="14"/>
      <c r="N4745" s="14"/>
      <c r="O4745" s="14"/>
      <c r="P4745" s="14"/>
      <c r="S4745" s="16"/>
      <c r="T4745" s="16"/>
    </row>
    <row r="4746" spans="8:20">
      <c r="H4746" s="14"/>
      <c r="K4746" s="14"/>
      <c r="M4746" s="14"/>
      <c r="N4746" s="14"/>
      <c r="O4746" s="14"/>
      <c r="P4746" s="14"/>
      <c r="S4746" s="16"/>
      <c r="T4746" s="16"/>
    </row>
    <row r="4747" spans="8:20">
      <c r="H4747" s="14"/>
      <c r="K4747" s="14"/>
      <c r="M4747" s="14"/>
      <c r="N4747" s="14"/>
      <c r="O4747" s="14"/>
      <c r="P4747" s="14"/>
      <c r="S4747" s="16"/>
      <c r="T4747" s="16"/>
    </row>
    <row r="4748" spans="8:20">
      <c r="H4748" s="14"/>
      <c r="K4748" s="14"/>
      <c r="M4748" s="14"/>
      <c r="N4748" s="14"/>
      <c r="O4748" s="14"/>
      <c r="P4748" s="14"/>
      <c r="S4748" s="16"/>
      <c r="T4748" s="16"/>
    </row>
    <row r="4749" spans="8:20">
      <c r="H4749" s="14"/>
      <c r="K4749" s="14"/>
      <c r="M4749" s="14"/>
      <c r="N4749" s="14"/>
      <c r="O4749" s="14"/>
      <c r="P4749" s="14"/>
      <c r="S4749" s="16"/>
      <c r="T4749" s="16"/>
    </row>
    <row r="4750" spans="8:20">
      <c r="H4750" s="14"/>
      <c r="K4750" s="14"/>
      <c r="M4750" s="14"/>
      <c r="N4750" s="14"/>
      <c r="O4750" s="14"/>
      <c r="P4750" s="14"/>
      <c r="S4750" s="16"/>
      <c r="T4750" s="16"/>
    </row>
    <row r="4751" spans="8:20">
      <c r="H4751" s="14"/>
      <c r="K4751" s="14"/>
      <c r="M4751" s="14"/>
      <c r="N4751" s="14"/>
      <c r="O4751" s="14"/>
      <c r="P4751" s="14"/>
      <c r="S4751" s="16"/>
      <c r="T4751" s="16"/>
    </row>
    <row r="4752" spans="8:20">
      <c r="H4752" s="14"/>
      <c r="K4752" s="14"/>
      <c r="M4752" s="14"/>
      <c r="N4752" s="14"/>
      <c r="O4752" s="14"/>
      <c r="P4752" s="14"/>
      <c r="S4752" s="16"/>
      <c r="T4752" s="16"/>
    </row>
    <row r="4753" spans="8:20">
      <c r="H4753" s="14"/>
      <c r="K4753" s="14"/>
      <c r="M4753" s="14"/>
      <c r="N4753" s="14"/>
      <c r="O4753" s="14"/>
      <c r="P4753" s="14"/>
      <c r="S4753" s="16"/>
      <c r="T4753" s="16"/>
    </row>
    <row r="4754" spans="8:20">
      <c r="H4754" s="14"/>
      <c r="K4754" s="14"/>
      <c r="M4754" s="14"/>
      <c r="N4754" s="14"/>
      <c r="O4754" s="14"/>
      <c r="P4754" s="14"/>
      <c r="S4754" s="16"/>
      <c r="T4754" s="16"/>
    </row>
    <row r="4755" spans="8:20">
      <c r="H4755" s="14"/>
      <c r="K4755" s="14"/>
      <c r="M4755" s="14"/>
      <c r="N4755" s="14"/>
      <c r="O4755" s="14"/>
      <c r="P4755" s="14"/>
      <c r="S4755" s="16"/>
      <c r="T4755" s="16"/>
    </row>
    <row r="4756" spans="8:20">
      <c r="H4756" s="14"/>
      <c r="K4756" s="14"/>
      <c r="M4756" s="14"/>
      <c r="N4756" s="14"/>
      <c r="O4756" s="14"/>
      <c r="P4756" s="14"/>
      <c r="S4756" s="16"/>
      <c r="T4756" s="16"/>
    </row>
    <row r="4757" spans="8:20">
      <c r="H4757" s="14"/>
      <c r="K4757" s="14"/>
      <c r="M4757" s="14"/>
      <c r="N4757" s="14"/>
      <c r="O4757" s="14"/>
      <c r="P4757" s="14"/>
      <c r="S4757" s="16"/>
      <c r="T4757" s="16"/>
    </row>
    <row r="4758" spans="8:20">
      <c r="H4758" s="14"/>
      <c r="K4758" s="14"/>
      <c r="M4758" s="14"/>
      <c r="N4758" s="14"/>
      <c r="O4758" s="14"/>
      <c r="P4758" s="14"/>
      <c r="S4758" s="16"/>
      <c r="T4758" s="16"/>
    </row>
    <row r="4759" spans="8:20">
      <c r="H4759" s="14"/>
      <c r="K4759" s="14"/>
      <c r="M4759" s="14"/>
      <c r="N4759" s="14"/>
      <c r="O4759" s="14"/>
      <c r="P4759" s="14"/>
      <c r="S4759" s="16"/>
      <c r="T4759" s="16"/>
    </row>
    <row r="4760" spans="8:20">
      <c r="H4760" s="14"/>
      <c r="K4760" s="14"/>
      <c r="M4760" s="14"/>
      <c r="N4760" s="14"/>
      <c r="O4760" s="14"/>
      <c r="P4760" s="14"/>
      <c r="S4760" s="16"/>
      <c r="T4760" s="16"/>
    </row>
    <row r="4761" spans="8:20">
      <c r="H4761" s="14"/>
      <c r="K4761" s="14"/>
      <c r="M4761" s="14"/>
      <c r="N4761" s="14"/>
      <c r="O4761" s="14"/>
      <c r="P4761" s="14"/>
      <c r="S4761" s="16"/>
      <c r="T4761" s="16"/>
    </row>
    <row r="4762" spans="8:20">
      <c r="H4762" s="14"/>
      <c r="K4762" s="14"/>
      <c r="M4762" s="14"/>
      <c r="N4762" s="14"/>
      <c r="O4762" s="14"/>
      <c r="P4762" s="14"/>
      <c r="S4762" s="16"/>
      <c r="T4762" s="16"/>
    </row>
    <row r="4763" spans="8:20">
      <c r="H4763" s="14"/>
      <c r="K4763" s="14"/>
      <c r="M4763" s="14"/>
      <c r="N4763" s="14"/>
      <c r="O4763" s="14"/>
      <c r="P4763" s="14"/>
      <c r="S4763" s="16"/>
      <c r="T4763" s="16"/>
    </row>
    <row r="4764" spans="8:20">
      <c r="H4764" s="14"/>
      <c r="K4764" s="14"/>
      <c r="M4764" s="14"/>
      <c r="N4764" s="14"/>
      <c r="O4764" s="14"/>
      <c r="P4764" s="14"/>
      <c r="S4764" s="16"/>
      <c r="T4764" s="16"/>
    </row>
    <row r="4765" spans="8:20">
      <c r="H4765" s="14"/>
      <c r="K4765" s="14"/>
      <c r="M4765" s="14"/>
      <c r="N4765" s="14"/>
      <c r="O4765" s="14"/>
      <c r="P4765" s="14"/>
      <c r="S4765" s="16"/>
      <c r="T4765" s="16"/>
    </row>
    <row r="4766" spans="8:20">
      <c r="H4766" s="14"/>
      <c r="K4766" s="14"/>
      <c r="M4766" s="14"/>
      <c r="N4766" s="14"/>
      <c r="O4766" s="14"/>
      <c r="P4766" s="14"/>
      <c r="S4766" s="16"/>
      <c r="T4766" s="16"/>
    </row>
    <row r="4767" spans="8:20">
      <c r="H4767" s="14"/>
      <c r="K4767" s="14"/>
      <c r="M4767" s="14"/>
      <c r="N4767" s="14"/>
      <c r="O4767" s="14"/>
      <c r="P4767" s="14"/>
      <c r="S4767" s="16"/>
      <c r="T4767" s="16"/>
    </row>
    <row r="4768" spans="8:20">
      <c r="H4768" s="14"/>
      <c r="K4768" s="14"/>
      <c r="M4768" s="14"/>
      <c r="N4768" s="14"/>
      <c r="O4768" s="14"/>
      <c r="P4768" s="14"/>
      <c r="S4768" s="16"/>
      <c r="T4768" s="16"/>
    </row>
    <row r="4769" spans="8:20">
      <c r="H4769" s="14"/>
      <c r="K4769" s="14"/>
      <c r="M4769" s="14"/>
      <c r="N4769" s="14"/>
      <c r="O4769" s="14"/>
      <c r="P4769" s="14"/>
      <c r="S4769" s="16"/>
      <c r="T4769" s="16"/>
    </row>
    <row r="4770" spans="8:20">
      <c r="H4770" s="14"/>
      <c r="K4770" s="14"/>
      <c r="M4770" s="14"/>
      <c r="N4770" s="14"/>
      <c r="O4770" s="14"/>
      <c r="P4770" s="14"/>
      <c r="S4770" s="16"/>
      <c r="T4770" s="16"/>
    </row>
    <row r="4771" spans="8:20">
      <c r="H4771" s="14"/>
      <c r="K4771" s="14"/>
      <c r="M4771" s="14"/>
      <c r="N4771" s="14"/>
      <c r="O4771" s="14"/>
      <c r="P4771" s="14"/>
      <c r="S4771" s="16"/>
      <c r="T4771" s="16"/>
    </row>
    <row r="4772" spans="8:20">
      <c r="H4772" s="14"/>
      <c r="K4772" s="14"/>
      <c r="M4772" s="14"/>
      <c r="N4772" s="14"/>
      <c r="O4772" s="14"/>
      <c r="P4772" s="14"/>
      <c r="S4772" s="16"/>
      <c r="T4772" s="16"/>
    </row>
    <row r="4773" spans="8:20">
      <c r="H4773" s="14"/>
      <c r="K4773" s="14"/>
      <c r="M4773" s="14"/>
      <c r="N4773" s="14"/>
      <c r="O4773" s="14"/>
      <c r="P4773" s="14"/>
      <c r="S4773" s="16"/>
      <c r="T4773" s="16"/>
    </row>
    <row r="4774" spans="8:20">
      <c r="H4774" s="14"/>
      <c r="K4774" s="14"/>
      <c r="M4774" s="14"/>
      <c r="N4774" s="14"/>
      <c r="O4774" s="14"/>
      <c r="P4774" s="14"/>
      <c r="S4774" s="16"/>
      <c r="T4774" s="16"/>
    </row>
    <row r="4775" spans="8:20">
      <c r="H4775" s="14"/>
      <c r="K4775" s="14"/>
      <c r="M4775" s="14"/>
      <c r="N4775" s="14"/>
      <c r="O4775" s="14"/>
      <c r="P4775" s="14"/>
      <c r="S4775" s="16"/>
      <c r="T4775" s="16"/>
    </row>
    <row r="4776" spans="8:20">
      <c r="H4776" s="14"/>
      <c r="K4776" s="14"/>
      <c r="M4776" s="14"/>
      <c r="N4776" s="14"/>
      <c r="O4776" s="14"/>
      <c r="P4776" s="14"/>
      <c r="S4776" s="16"/>
      <c r="T4776" s="16"/>
    </row>
    <row r="4777" spans="8:20">
      <c r="H4777" s="14"/>
      <c r="K4777" s="14"/>
      <c r="M4777" s="14"/>
      <c r="N4777" s="14"/>
      <c r="O4777" s="14"/>
      <c r="P4777" s="14"/>
      <c r="S4777" s="16"/>
      <c r="T4777" s="16"/>
    </row>
    <row r="4778" spans="8:20">
      <c r="H4778" s="14"/>
      <c r="K4778" s="14"/>
      <c r="M4778" s="14"/>
      <c r="N4778" s="14"/>
      <c r="O4778" s="14"/>
      <c r="P4778" s="14"/>
      <c r="S4778" s="16"/>
      <c r="T4778" s="16"/>
    </row>
    <row r="4779" spans="8:20">
      <c r="H4779" s="14"/>
      <c r="K4779" s="14"/>
      <c r="M4779" s="14"/>
      <c r="N4779" s="14"/>
      <c r="O4779" s="14"/>
      <c r="P4779" s="14"/>
      <c r="S4779" s="16"/>
      <c r="T4779" s="16"/>
    </row>
    <row r="4780" spans="8:20">
      <c r="H4780" s="14"/>
      <c r="K4780" s="14"/>
      <c r="M4780" s="14"/>
      <c r="N4780" s="14"/>
      <c r="O4780" s="14"/>
      <c r="P4780" s="14"/>
      <c r="S4780" s="16"/>
      <c r="T4780" s="16"/>
    </row>
    <row r="4781" spans="8:20">
      <c r="H4781" s="14"/>
      <c r="K4781" s="14"/>
      <c r="M4781" s="14"/>
      <c r="N4781" s="14"/>
      <c r="O4781" s="14"/>
      <c r="P4781" s="14"/>
      <c r="S4781" s="16"/>
      <c r="T4781" s="16"/>
    </row>
    <row r="4782" spans="8:20">
      <c r="H4782" s="14"/>
      <c r="K4782" s="14"/>
      <c r="M4782" s="14"/>
      <c r="N4782" s="14"/>
      <c r="O4782" s="14"/>
      <c r="P4782" s="14"/>
      <c r="S4782" s="16"/>
      <c r="T4782" s="16"/>
    </row>
    <row r="4783" spans="8:20">
      <c r="H4783" s="14"/>
      <c r="K4783" s="14"/>
      <c r="M4783" s="14"/>
      <c r="N4783" s="14"/>
      <c r="O4783" s="14"/>
      <c r="P4783" s="14"/>
      <c r="S4783" s="16"/>
      <c r="T4783" s="16"/>
    </row>
    <row r="4784" spans="8:20">
      <c r="H4784" s="14"/>
      <c r="K4784" s="14"/>
      <c r="M4784" s="14"/>
      <c r="N4784" s="14"/>
      <c r="O4784" s="14"/>
      <c r="P4784" s="14"/>
      <c r="S4784" s="16"/>
      <c r="T4784" s="16"/>
    </row>
    <row r="4785" spans="8:20">
      <c r="H4785" s="14"/>
      <c r="K4785" s="14"/>
      <c r="M4785" s="14"/>
      <c r="N4785" s="14"/>
      <c r="O4785" s="14"/>
      <c r="P4785" s="14"/>
      <c r="S4785" s="16"/>
      <c r="T4785" s="16"/>
    </row>
    <row r="4786" spans="8:20">
      <c r="H4786" s="14"/>
      <c r="K4786" s="14"/>
      <c r="M4786" s="14"/>
      <c r="N4786" s="14"/>
      <c r="O4786" s="14"/>
      <c r="P4786" s="14"/>
      <c r="S4786" s="16"/>
      <c r="T4786" s="16"/>
    </row>
    <row r="4787" spans="8:20">
      <c r="H4787" s="14"/>
      <c r="K4787" s="14"/>
      <c r="M4787" s="14"/>
      <c r="N4787" s="14"/>
      <c r="O4787" s="14"/>
      <c r="P4787" s="14"/>
      <c r="S4787" s="16"/>
      <c r="T4787" s="16"/>
    </row>
    <row r="4788" spans="8:20">
      <c r="H4788" s="14"/>
      <c r="K4788" s="14"/>
      <c r="M4788" s="14"/>
      <c r="N4788" s="14"/>
      <c r="O4788" s="14"/>
      <c r="P4788" s="14"/>
      <c r="S4788" s="16"/>
      <c r="T4788" s="16"/>
    </row>
    <row r="4789" spans="8:20">
      <c r="H4789" s="14"/>
      <c r="K4789" s="14"/>
      <c r="M4789" s="14"/>
      <c r="N4789" s="14"/>
      <c r="O4789" s="14"/>
      <c r="P4789" s="14"/>
      <c r="S4789" s="16"/>
      <c r="T4789" s="16"/>
    </row>
    <row r="4790" spans="8:20">
      <c r="H4790" s="14"/>
      <c r="K4790" s="14"/>
      <c r="M4790" s="14"/>
      <c r="N4790" s="14"/>
      <c r="O4790" s="14"/>
      <c r="P4790" s="14"/>
      <c r="S4790" s="16"/>
      <c r="T4790" s="16"/>
    </row>
    <row r="4791" spans="8:20">
      <c r="H4791" s="14"/>
      <c r="K4791" s="14"/>
      <c r="M4791" s="14"/>
      <c r="N4791" s="14"/>
      <c r="O4791" s="14"/>
      <c r="P4791" s="14"/>
      <c r="S4791" s="16"/>
      <c r="T4791" s="16"/>
    </row>
    <row r="4792" spans="8:20">
      <c r="H4792" s="14"/>
      <c r="K4792" s="14"/>
      <c r="M4792" s="14"/>
      <c r="N4792" s="14"/>
      <c r="O4792" s="14"/>
      <c r="P4792" s="14"/>
      <c r="S4792" s="16"/>
      <c r="T4792" s="16"/>
    </row>
    <row r="4793" spans="8:20">
      <c r="H4793" s="14"/>
      <c r="K4793" s="14"/>
      <c r="M4793" s="14"/>
      <c r="N4793" s="14"/>
      <c r="O4793" s="14"/>
      <c r="P4793" s="14"/>
      <c r="S4793" s="16"/>
      <c r="T4793" s="16"/>
    </row>
    <row r="4794" spans="8:20">
      <c r="H4794" s="14"/>
      <c r="K4794" s="14"/>
      <c r="M4794" s="14"/>
      <c r="N4794" s="14"/>
      <c r="O4794" s="14"/>
      <c r="P4794" s="14"/>
      <c r="S4794" s="16"/>
      <c r="T4794" s="16"/>
    </row>
    <row r="4795" spans="8:20">
      <c r="H4795" s="14"/>
      <c r="K4795" s="14"/>
      <c r="M4795" s="14"/>
      <c r="N4795" s="14"/>
      <c r="O4795" s="14"/>
      <c r="P4795" s="14"/>
      <c r="S4795" s="16"/>
      <c r="T4795" s="16"/>
    </row>
    <row r="4796" spans="8:20">
      <c r="H4796" s="14"/>
      <c r="K4796" s="14"/>
      <c r="M4796" s="14"/>
      <c r="N4796" s="14"/>
      <c r="O4796" s="14"/>
      <c r="P4796" s="14"/>
      <c r="S4796" s="16"/>
      <c r="T4796" s="16"/>
    </row>
    <row r="4797" spans="8:20">
      <c r="H4797" s="14"/>
      <c r="K4797" s="14"/>
      <c r="M4797" s="14"/>
      <c r="N4797" s="14"/>
      <c r="O4797" s="14"/>
      <c r="P4797" s="14"/>
      <c r="S4797" s="16"/>
      <c r="T4797" s="16"/>
    </row>
    <row r="4798" spans="8:20">
      <c r="H4798" s="14"/>
      <c r="K4798" s="14"/>
      <c r="M4798" s="14"/>
      <c r="N4798" s="14"/>
      <c r="O4798" s="14"/>
      <c r="P4798" s="14"/>
      <c r="S4798" s="16"/>
      <c r="T4798" s="16"/>
    </row>
    <row r="4799" spans="8:20">
      <c r="H4799" s="14"/>
      <c r="K4799" s="14"/>
      <c r="M4799" s="14"/>
      <c r="N4799" s="14"/>
      <c r="O4799" s="14"/>
      <c r="P4799" s="14"/>
      <c r="S4799" s="16"/>
      <c r="T4799" s="16"/>
    </row>
    <row r="4800" spans="8:20">
      <c r="H4800" s="14"/>
      <c r="K4800" s="14"/>
      <c r="M4800" s="14"/>
      <c r="N4800" s="14"/>
      <c r="O4800" s="14"/>
      <c r="P4800" s="14"/>
      <c r="S4800" s="16"/>
      <c r="T4800" s="16"/>
    </row>
    <row r="4801" spans="8:20">
      <c r="H4801" s="14"/>
      <c r="K4801" s="14"/>
      <c r="M4801" s="14"/>
      <c r="N4801" s="14"/>
      <c r="O4801" s="14"/>
      <c r="P4801" s="14"/>
      <c r="S4801" s="16"/>
      <c r="T4801" s="16"/>
    </row>
    <row r="4802" spans="8:20">
      <c r="H4802" s="14"/>
      <c r="K4802" s="14"/>
      <c r="M4802" s="14"/>
      <c r="N4802" s="14"/>
      <c r="O4802" s="14"/>
      <c r="P4802" s="14"/>
      <c r="S4802" s="16"/>
      <c r="T4802" s="16"/>
    </row>
    <row r="4803" spans="8:20">
      <c r="H4803" s="14"/>
      <c r="K4803" s="14"/>
      <c r="M4803" s="14"/>
      <c r="N4803" s="14"/>
      <c r="O4803" s="14"/>
      <c r="P4803" s="14"/>
      <c r="S4803" s="16"/>
      <c r="T4803" s="16"/>
    </row>
    <row r="4804" spans="8:20">
      <c r="H4804" s="14"/>
      <c r="K4804" s="14"/>
      <c r="M4804" s="14"/>
      <c r="N4804" s="14"/>
      <c r="O4804" s="14"/>
      <c r="P4804" s="14"/>
      <c r="S4804" s="16"/>
      <c r="T4804" s="16"/>
    </row>
    <row r="4805" spans="8:20">
      <c r="H4805" s="14"/>
      <c r="K4805" s="14"/>
      <c r="M4805" s="14"/>
      <c r="N4805" s="14"/>
      <c r="O4805" s="14"/>
      <c r="P4805" s="14"/>
      <c r="S4805" s="16"/>
      <c r="T4805" s="16"/>
    </row>
    <row r="4806" spans="8:20">
      <c r="H4806" s="14"/>
      <c r="K4806" s="14"/>
      <c r="M4806" s="14"/>
      <c r="N4806" s="14"/>
      <c r="O4806" s="14"/>
      <c r="P4806" s="14"/>
      <c r="S4806" s="16"/>
      <c r="T4806" s="16"/>
    </row>
    <row r="4807" spans="8:20">
      <c r="H4807" s="14"/>
      <c r="K4807" s="14"/>
      <c r="M4807" s="14"/>
      <c r="N4807" s="14"/>
      <c r="O4807" s="14"/>
      <c r="P4807" s="14"/>
      <c r="S4807" s="16"/>
      <c r="T4807" s="16"/>
    </row>
    <row r="4808" spans="8:20">
      <c r="H4808" s="14"/>
      <c r="K4808" s="14"/>
      <c r="M4808" s="14"/>
      <c r="N4808" s="14"/>
      <c r="O4808" s="14"/>
      <c r="P4808" s="14"/>
      <c r="S4808" s="16"/>
      <c r="T4808" s="16"/>
    </row>
    <row r="4809" spans="8:20">
      <c r="H4809" s="14"/>
      <c r="K4809" s="14"/>
      <c r="M4809" s="14"/>
      <c r="N4809" s="14"/>
      <c r="O4809" s="14"/>
      <c r="P4809" s="14"/>
      <c r="S4809" s="16"/>
      <c r="T4809" s="16"/>
    </row>
    <row r="4810" spans="8:20">
      <c r="H4810" s="14"/>
      <c r="K4810" s="14"/>
      <c r="M4810" s="14"/>
      <c r="N4810" s="14"/>
      <c r="O4810" s="14"/>
      <c r="P4810" s="14"/>
      <c r="S4810" s="16"/>
      <c r="T4810" s="16"/>
    </row>
    <row r="4811" spans="8:20">
      <c r="H4811" s="14"/>
      <c r="K4811" s="14"/>
      <c r="M4811" s="14"/>
      <c r="N4811" s="14"/>
      <c r="O4811" s="14"/>
      <c r="P4811" s="14"/>
      <c r="S4811" s="16"/>
      <c r="T4811" s="16"/>
    </row>
    <row r="4812" spans="8:20">
      <c r="H4812" s="14"/>
      <c r="K4812" s="14"/>
      <c r="M4812" s="14"/>
      <c r="N4812" s="14"/>
      <c r="O4812" s="14"/>
      <c r="P4812" s="14"/>
      <c r="S4812" s="16"/>
      <c r="T4812" s="16"/>
    </row>
    <row r="4813" spans="8:20">
      <c r="H4813" s="14"/>
      <c r="K4813" s="14"/>
      <c r="M4813" s="14"/>
      <c r="N4813" s="14"/>
      <c r="O4813" s="14"/>
      <c r="P4813" s="14"/>
      <c r="S4813" s="16"/>
      <c r="T4813" s="16"/>
    </row>
    <row r="4814" spans="8:20">
      <c r="H4814" s="14"/>
      <c r="K4814" s="14"/>
      <c r="M4814" s="14"/>
      <c r="N4814" s="14"/>
      <c r="O4814" s="14"/>
      <c r="P4814" s="14"/>
      <c r="S4814" s="16"/>
      <c r="T4814" s="16"/>
    </row>
    <row r="4815" spans="8:20">
      <c r="H4815" s="14"/>
      <c r="K4815" s="14"/>
      <c r="M4815" s="14"/>
      <c r="N4815" s="14"/>
      <c r="O4815" s="14"/>
      <c r="P4815" s="14"/>
      <c r="S4815" s="16"/>
      <c r="T4815" s="16"/>
    </row>
    <row r="4816" spans="8:20">
      <c r="H4816" s="14"/>
      <c r="K4816" s="14"/>
      <c r="M4816" s="14"/>
      <c r="N4816" s="14"/>
      <c r="O4816" s="14"/>
      <c r="P4816" s="14"/>
      <c r="S4816" s="16"/>
      <c r="T4816" s="16"/>
    </row>
    <row r="4817" spans="8:20">
      <c r="H4817" s="14"/>
      <c r="K4817" s="14"/>
      <c r="M4817" s="14"/>
      <c r="N4817" s="14"/>
      <c r="O4817" s="14"/>
      <c r="P4817" s="14"/>
      <c r="S4817" s="16"/>
      <c r="T4817" s="16"/>
    </row>
    <row r="4818" spans="8:20">
      <c r="H4818" s="14"/>
      <c r="K4818" s="14"/>
      <c r="M4818" s="14"/>
      <c r="N4818" s="14"/>
      <c r="O4818" s="14"/>
      <c r="P4818" s="14"/>
      <c r="S4818" s="16"/>
      <c r="T4818" s="16"/>
    </row>
    <row r="4819" spans="8:20">
      <c r="H4819" s="14"/>
      <c r="K4819" s="14"/>
      <c r="M4819" s="14"/>
      <c r="N4819" s="14"/>
      <c r="O4819" s="14"/>
      <c r="P4819" s="14"/>
      <c r="S4819" s="16"/>
      <c r="T4819" s="16"/>
    </row>
    <row r="4820" spans="8:20">
      <c r="H4820" s="14"/>
      <c r="K4820" s="14"/>
      <c r="M4820" s="14"/>
      <c r="N4820" s="14"/>
      <c r="O4820" s="14"/>
      <c r="P4820" s="14"/>
      <c r="S4820" s="16"/>
      <c r="T4820" s="16"/>
    </row>
    <row r="4821" spans="8:20">
      <c r="H4821" s="14"/>
      <c r="K4821" s="14"/>
      <c r="M4821" s="14"/>
      <c r="N4821" s="14"/>
      <c r="O4821" s="14"/>
      <c r="P4821" s="14"/>
      <c r="S4821" s="16"/>
      <c r="T4821" s="16"/>
    </row>
    <row r="4822" spans="8:20">
      <c r="H4822" s="14"/>
      <c r="K4822" s="14"/>
      <c r="M4822" s="14"/>
      <c r="N4822" s="14"/>
      <c r="O4822" s="14"/>
      <c r="P4822" s="14"/>
      <c r="S4822" s="16"/>
      <c r="T4822" s="16"/>
    </row>
    <row r="4823" spans="8:20">
      <c r="H4823" s="14"/>
      <c r="K4823" s="14"/>
      <c r="M4823" s="14"/>
      <c r="N4823" s="14"/>
      <c r="O4823" s="14"/>
      <c r="P4823" s="14"/>
      <c r="S4823" s="16"/>
      <c r="T4823" s="16"/>
    </row>
    <row r="4824" spans="8:20">
      <c r="H4824" s="14"/>
      <c r="K4824" s="14"/>
      <c r="M4824" s="14"/>
      <c r="N4824" s="14"/>
      <c r="O4824" s="14"/>
      <c r="P4824" s="14"/>
      <c r="S4824" s="16"/>
      <c r="T4824" s="16"/>
    </row>
    <row r="4825" spans="8:20">
      <c r="H4825" s="14"/>
      <c r="K4825" s="14"/>
      <c r="M4825" s="14"/>
      <c r="N4825" s="14"/>
      <c r="O4825" s="14"/>
      <c r="P4825" s="14"/>
      <c r="S4825" s="16"/>
      <c r="T4825" s="16"/>
    </row>
    <row r="4826" spans="8:20">
      <c r="H4826" s="14"/>
      <c r="K4826" s="14"/>
      <c r="M4826" s="14"/>
      <c r="N4826" s="14"/>
      <c r="O4826" s="14"/>
      <c r="P4826" s="14"/>
      <c r="S4826" s="16"/>
      <c r="T4826" s="16"/>
    </row>
    <row r="4827" spans="8:20">
      <c r="H4827" s="14"/>
      <c r="K4827" s="14"/>
      <c r="M4827" s="14"/>
      <c r="N4827" s="14"/>
      <c r="O4827" s="14"/>
      <c r="P4827" s="14"/>
      <c r="S4827" s="16"/>
      <c r="T4827" s="16"/>
    </row>
    <row r="4828" spans="8:20">
      <c r="H4828" s="14"/>
      <c r="K4828" s="14"/>
      <c r="M4828" s="14"/>
      <c r="N4828" s="14"/>
      <c r="O4828" s="14"/>
      <c r="P4828" s="14"/>
      <c r="S4828" s="16"/>
      <c r="T4828" s="16"/>
    </row>
    <row r="4829" spans="8:20">
      <c r="H4829" s="14"/>
      <c r="K4829" s="14"/>
      <c r="M4829" s="14"/>
      <c r="N4829" s="14"/>
      <c r="O4829" s="14"/>
      <c r="P4829" s="14"/>
      <c r="S4829" s="16"/>
      <c r="T4829" s="16"/>
    </row>
    <row r="4830" spans="8:20">
      <c r="H4830" s="14"/>
      <c r="K4830" s="14"/>
      <c r="M4830" s="14"/>
      <c r="N4830" s="14"/>
      <c r="O4830" s="14"/>
      <c r="P4830" s="14"/>
      <c r="S4830" s="16"/>
      <c r="T4830" s="16"/>
    </row>
    <row r="4831" spans="8:20">
      <c r="H4831" s="14"/>
      <c r="K4831" s="14"/>
      <c r="M4831" s="14"/>
      <c r="N4831" s="14"/>
      <c r="O4831" s="14"/>
      <c r="P4831" s="14"/>
      <c r="S4831" s="16"/>
      <c r="T4831" s="16"/>
    </row>
    <row r="4832" spans="8:20">
      <c r="H4832" s="14"/>
      <c r="K4832" s="14"/>
      <c r="M4832" s="14"/>
      <c r="N4832" s="14"/>
      <c r="O4832" s="14"/>
      <c r="P4832" s="14"/>
      <c r="S4832" s="16"/>
      <c r="T4832" s="16"/>
    </row>
    <row r="4833" spans="8:20">
      <c r="H4833" s="14"/>
      <c r="K4833" s="14"/>
      <c r="M4833" s="14"/>
      <c r="N4833" s="14"/>
      <c r="O4833" s="14"/>
      <c r="P4833" s="14"/>
      <c r="S4833" s="16"/>
      <c r="T4833" s="16"/>
    </row>
    <row r="4834" spans="8:20">
      <c r="H4834" s="14"/>
      <c r="K4834" s="14"/>
      <c r="M4834" s="14"/>
      <c r="N4834" s="14"/>
      <c r="O4834" s="14"/>
      <c r="P4834" s="14"/>
      <c r="S4834" s="16"/>
      <c r="T4834" s="16"/>
    </row>
    <row r="4835" spans="8:20">
      <c r="H4835" s="14"/>
      <c r="K4835" s="14"/>
      <c r="M4835" s="14"/>
      <c r="N4835" s="14"/>
      <c r="O4835" s="14"/>
      <c r="P4835" s="14"/>
      <c r="S4835" s="16"/>
      <c r="T4835" s="16"/>
    </row>
    <row r="4836" spans="8:20">
      <c r="H4836" s="14"/>
      <c r="K4836" s="14"/>
      <c r="M4836" s="14"/>
      <c r="N4836" s="14"/>
      <c r="O4836" s="14"/>
      <c r="P4836" s="14"/>
      <c r="S4836" s="16"/>
      <c r="T4836" s="16"/>
    </row>
    <row r="4837" spans="8:20">
      <c r="H4837" s="14"/>
      <c r="K4837" s="14"/>
      <c r="M4837" s="14"/>
      <c r="N4837" s="14"/>
      <c r="O4837" s="14"/>
      <c r="P4837" s="14"/>
      <c r="S4837" s="16"/>
      <c r="T4837" s="16"/>
    </row>
    <row r="4838" spans="8:20">
      <c r="H4838" s="14"/>
      <c r="K4838" s="14"/>
      <c r="M4838" s="14"/>
      <c r="N4838" s="14"/>
      <c r="O4838" s="14"/>
      <c r="P4838" s="14"/>
      <c r="S4838" s="16"/>
      <c r="T4838" s="16"/>
    </row>
    <row r="4839" spans="8:20">
      <c r="H4839" s="14"/>
      <c r="K4839" s="14"/>
      <c r="M4839" s="14"/>
      <c r="N4839" s="14"/>
      <c r="O4839" s="14"/>
      <c r="P4839" s="14"/>
      <c r="S4839" s="16"/>
      <c r="T4839" s="16"/>
    </row>
    <row r="4840" spans="8:20">
      <c r="H4840" s="14"/>
      <c r="K4840" s="14"/>
      <c r="M4840" s="14"/>
      <c r="N4840" s="14"/>
      <c r="O4840" s="14"/>
      <c r="P4840" s="14"/>
      <c r="S4840" s="16"/>
      <c r="T4840" s="16"/>
    </row>
    <row r="4841" spans="8:20">
      <c r="H4841" s="14"/>
      <c r="K4841" s="14"/>
      <c r="M4841" s="14"/>
      <c r="N4841" s="14"/>
      <c r="O4841" s="14"/>
      <c r="P4841" s="14"/>
      <c r="S4841" s="16"/>
      <c r="T4841" s="16"/>
    </row>
    <row r="4842" spans="8:20">
      <c r="H4842" s="14"/>
      <c r="K4842" s="14"/>
      <c r="M4842" s="14"/>
      <c r="N4842" s="14"/>
      <c r="O4842" s="14"/>
      <c r="P4842" s="14"/>
      <c r="S4842" s="16"/>
      <c r="T4842" s="16"/>
    </row>
    <row r="4843" spans="8:20">
      <c r="H4843" s="14"/>
      <c r="K4843" s="14"/>
      <c r="M4843" s="14"/>
      <c r="N4843" s="14"/>
      <c r="O4843" s="14"/>
      <c r="P4843" s="14"/>
      <c r="S4843" s="16"/>
      <c r="T4843" s="16"/>
    </row>
    <row r="4844" spans="8:20">
      <c r="H4844" s="14"/>
      <c r="K4844" s="14"/>
      <c r="M4844" s="14"/>
      <c r="N4844" s="14"/>
      <c r="O4844" s="14"/>
      <c r="P4844" s="14"/>
      <c r="S4844" s="16"/>
      <c r="T4844" s="16"/>
    </row>
    <row r="4845" spans="8:20">
      <c r="H4845" s="14"/>
      <c r="K4845" s="14"/>
      <c r="M4845" s="14"/>
      <c r="N4845" s="14"/>
      <c r="O4845" s="14"/>
      <c r="P4845" s="14"/>
      <c r="S4845" s="16"/>
      <c r="T4845" s="16"/>
    </row>
    <row r="4846" spans="8:20">
      <c r="H4846" s="14"/>
      <c r="K4846" s="14"/>
      <c r="M4846" s="14"/>
      <c r="N4846" s="14"/>
      <c r="O4846" s="14"/>
      <c r="P4846" s="14"/>
      <c r="S4846" s="16"/>
      <c r="T4846" s="16"/>
    </row>
    <row r="4847" spans="8:20">
      <c r="H4847" s="14"/>
      <c r="K4847" s="14"/>
      <c r="M4847" s="14"/>
      <c r="N4847" s="14"/>
      <c r="O4847" s="14"/>
      <c r="P4847" s="14"/>
      <c r="S4847" s="16"/>
      <c r="T4847" s="16"/>
    </row>
    <row r="4848" spans="8:20">
      <c r="H4848" s="14"/>
      <c r="K4848" s="14"/>
      <c r="M4848" s="14"/>
      <c r="N4848" s="14"/>
      <c r="O4848" s="14"/>
      <c r="P4848" s="14"/>
      <c r="S4848" s="16"/>
      <c r="T4848" s="16"/>
    </row>
    <row r="4849" spans="8:20">
      <c r="H4849" s="14"/>
      <c r="K4849" s="14"/>
      <c r="M4849" s="14"/>
      <c r="N4849" s="14"/>
      <c r="O4849" s="14"/>
      <c r="P4849" s="14"/>
      <c r="S4849" s="16"/>
      <c r="T4849" s="16"/>
    </row>
    <row r="4850" spans="8:20">
      <c r="H4850" s="14"/>
      <c r="K4850" s="14"/>
      <c r="M4850" s="14"/>
      <c r="N4850" s="14"/>
      <c r="O4850" s="14"/>
      <c r="P4850" s="14"/>
      <c r="S4850" s="16"/>
      <c r="T4850" s="16"/>
    </row>
    <row r="4851" spans="8:20">
      <c r="H4851" s="14"/>
      <c r="K4851" s="14"/>
      <c r="M4851" s="14"/>
      <c r="N4851" s="14"/>
      <c r="O4851" s="14"/>
      <c r="P4851" s="14"/>
      <c r="S4851" s="16"/>
      <c r="T4851" s="16"/>
    </row>
    <row r="4852" spans="8:20">
      <c r="H4852" s="14"/>
      <c r="K4852" s="14"/>
      <c r="M4852" s="14"/>
      <c r="N4852" s="14"/>
      <c r="O4852" s="14"/>
      <c r="P4852" s="14"/>
      <c r="S4852" s="16"/>
      <c r="T4852" s="16"/>
    </row>
    <row r="4853" spans="8:20">
      <c r="H4853" s="14"/>
      <c r="K4853" s="14"/>
      <c r="M4853" s="14"/>
      <c r="N4853" s="14"/>
      <c r="O4853" s="14"/>
      <c r="P4853" s="14"/>
      <c r="S4853" s="16"/>
      <c r="T4853" s="16"/>
    </row>
    <row r="4854" spans="8:20">
      <c r="H4854" s="14"/>
      <c r="K4854" s="14"/>
      <c r="M4854" s="14"/>
      <c r="N4854" s="14"/>
      <c r="O4854" s="14"/>
      <c r="P4854" s="14"/>
      <c r="S4854" s="16"/>
      <c r="T4854" s="16"/>
    </row>
    <row r="4855" spans="8:20">
      <c r="H4855" s="14"/>
      <c r="K4855" s="14"/>
      <c r="M4855" s="14"/>
      <c r="N4855" s="14"/>
      <c r="O4855" s="14"/>
      <c r="P4855" s="14"/>
      <c r="S4855" s="16"/>
      <c r="T4855" s="16"/>
    </row>
    <row r="4856" spans="8:20">
      <c r="H4856" s="14"/>
      <c r="K4856" s="14"/>
      <c r="M4856" s="14"/>
      <c r="N4856" s="14"/>
      <c r="O4856" s="14"/>
      <c r="P4856" s="14"/>
      <c r="S4856" s="16"/>
      <c r="T4856" s="16"/>
    </row>
    <row r="4857" spans="8:20">
      <c r="H4857" s="14"/>
      <c r="K4857" s="14"/>
      <c r="M4857" s="14"/>
      <c r="N4857" s="14"/>
      <c r="O4857" s="14"/>
      <c r="P4857" s="14"/>
      <c r="S4857" s="16"/>
      <c r="T4857" s="16"/>
    </row>
    <row r="4858" spans="8:20">
      <c r="H4858" s="14"/>
      <c r="K4858" s="14"/>
      <c r="M4858" s="14"/>
      <c r="N4858" s="14"/>
      <c r="O4858" s="14"/>
      <c r="P4858" s="14"/>
      <c r="S4858" s="16"/>
      <c r="T4858" s="16"/>
    </row>
    <row r="4859" spans="8:20">
      <c r="H4859" s="14"/>
      <c r="K4859" s="14"/>
      <c r="M4859" s="14"/>
      <c r="N4859" s="14"/>
      <c r="O4859" s="14"/>
      <c r="P4859" s="14"/>
      <c r="S4859" s="16"/>
      <c r="T4859" s="16"/>
    </row>
    <row r="4860" spans="8:20">
      <c r="H4860" s="14"/>
      <c r="K4860" s="14"/>
      <c r="M4860" s="14"/>
      <c r="N4860" s="14"/>
      <c r="O4860" s="14"/>
      <c r="P4860" s="14"/>
      <c r="S4860" s="16"/>
      <c r="T4860" s="16"/>
    </row>
    <row r="4861" spans="8:20">
      <c r="H4861" s="14"/>
      <c r="K4861" s="14"/>
      <c r="M4861" s="14"/>
      <c r="N4861" s="14"/>
      <c r="O4861" s="14"/>
      <c r="P4861" s="14"/>
      <c r="S4861" s="16"/>
      <c r="T4861" s="16"/>
    </row>
    <row r="4862" spans="8:20">
      <c r="H4862" s="14"/>
      <c r="K4862" s="14"/>
      <c r="M4862" s="14"/>
      <c r="N4862" s="14"/>
      <c r="O4862" s="14"/>
      <c r="P4862" s="14"/>
      <c r="S4862" s="16"/>
      <c r="T4862" s="16"/>
    </row>
    <row r="4863" spans="8:20">
      <c r="H4863" s="14"/>
      <c r="K4863" s="14"/>
      <c r="M4863" s="14"/>
      <c r="N4863" s="14"/>
      <c r="O4863" s="14"/>
      <c r="P4863" s="14"/>
      <c r="S4863" s="16"/>
      <c r="T4863" s="16"/>
    </row>
    <row r="4864" spans="8:20">
      <c r="H4864" s="14"/>
      <c r="K4864" s="14"/>
      <c r="M4864" s="14"/>
      <c r="N4864" s="14"/>
      <c r="O4864" s="14"/>
      <c r="P4864" s="14"/>
      <c r="S4864" s="16"/>
      <c r="T4864" s="16"/>
    </row>
    <row r="4865" spans="8:20">
      <c r="H4865" s="14"/>
      <c r="K4865" s="14"/>
      <c r="M4865" s="14"/>
      <c r="N4865" s="14"/>
      <c r="O4865" s="14"/>
      <c r="P4865" s="14"/>
      <c r="S4865" s="16"/>
      <c r="T4865" s="16"/>
    </row>
    <row r="4866" spans="8:20">
      <c r="H4866" s="14"/>
      <c r="K4866" s="14"/>
      <c r="M4866" s="14"/>
      <c r="N4866" s="14"/>
      <c r="O4866" s="14"/>
      <c r="P4866" s="14"/>
      <c r="S4866" s="16"/>
      <c r="T4866" s="16"/>
    </row>
    <row r="4867" spans="8:20">
      <c r="H4867" s="14"/>
      <c r="K4867" s="14"/>
      <c r="M4867" s="14"/>
      <c r="N4867" s="14"/>
      <c r="O4867" s="14"/>
      <c r="P4867" s="14"/>
      <c r="S4867" s="16"/>
      <c r="T4867" s="16"/>
    </row>
    <row r="4868" spans="8:20">
      <c r="H4868" s="14"/>
      <c r="K4868" s="14"/>
      <c r="M4868" s="14"/>
      <c r="N4868" s="14"/>
      <c r="O4868" s="14"/>
      <c r="P4868" s="14"/>
      <c r="S4868" s="16"/>
      <c r="T4868" s="16"/>
    </row>
    <row r="4869" spans="8:20">
      <c r="H4869" s="14"/>
      <c r="K4869" s="14"/>
      <c r="M4869" s="14"/>
      <c r="N4869" s="14"/>
      <c r="O4869" s="14"/>
      <c r="P4869" s="14"/>
      <c r="S4869" s="16"/>
      <c r="T4869" s="16"/>
    </row>
    <row r="4870" spans="8:20">
      <c r="H4870" s="14"/>
      <c r="K4870" s="14"/>
      <c r="M4870" s="14"/>
      <c r="N4870" s="14"/>
      <c r="O4870" s="14"/>
      <c r="P4870" s="14"/>
      <c r="S4870" s="16"/>
      <c r="T4870" s="16"/>
    </row>
    <row r="4871" spans="8:20">
      <c r="H4871" s="14"/>
      <c r="K4871" s="14"/>
      <c r="M4871" s="14"/>
      <c r="N4871" s="14"/>
      <c r="O4871" s="14"/>
      <c r="P4871" s="14"/>
      <c r="S4871" s="16"/>
      <c r="T4871" s="16"/>
    </row>
    <row r="4872" spans="8:20">
      <c r="H4872" s="14"/>
      <c r="K4872" s="14"/>
      <c r="M4872" s="14"/>
      <c r="N4872" s="14"/>
      <c r="O4872" s="14"/>
      <c r="P4872" s="14"/>
      <c r="S4872" s="16"/>
      <c r="T4872" s="16"/>
    </row>
    <row r="4873" spans="8:20">
      <c r="H4873" s="14"/>
      <c r="K4873" s="14"/>
      <c r="M4873" s="14"/>
      <c r="N4873" s="14"/>
      <c r="O4873" s="14"/>
      <c r="P4873" s="14"/>
      <c r="S4873" s="16"/>
      <c r="T4873" s="16"/>
    </row>
    <row r="4874" spans="8:20">
      <c r="H4874" s="14"/>
      <c r="K4874" s="14"/>
      <c r="M4874" s="14"/>
      <c r="N4874" s="14"/>
      <c r="O4874" s="14"/>
      <c r="P4874" s="14"/>
      <c r="S4874" s="16"/>
      <c r="T4874" s="16"/>
    </row>
    <row r="4875" spans="8:20">
      <c r="H4875" s="14"/>
      <c r="K4875" s="14"/>
      <c r="M4875" s="14"/>
      <c r="N4875" s="14"/>
      <c r="O4875" s="14"/>
      <c r="P4875" s="14"/>
      <c r="S4875" s="16"/>
      <c r="T4875" s="16"/>
    </row>
    <row r="4876" spans="8:20">
      <c r="H4876" s="14"/>
      <c r="K4876" s="14"/>
      <c r="M4876" s="14"/>
      <c r="N4876" s="14"/>
      <c r="O4876" s="14"/>
      <c r="P4876" s="14"/>
      <c r="S4876" s="16"/>
      <c r="T4876" s="16"/>
    </row>
    <row r="4877" spans="8:20">
      <c r="H4877" s="14"/>
      <c r="K4877" s="14"/>
      <c r="M4877" s="14"/>
      <c r="N4877" s="14"/>
      <c r="O4877" s="14"/>
      <c r="P4877" s="14"/>
      <c r="S4877" s="16"/>
      <c r="T4877" s="16"/>
    </row>
    <row r="4878" spans="8:20">
      <c r="H4878" s="14"/>
      <c r="K4878" s="14"/>
      <c r="M4878" s="14"/>
      <c r="N4878" s="14"/>
      <c r="O4878" s="14"/>
      <c r="P4878" s="14"/>
      <c r="S4878" s="16"/>
      <c r="T4878" s="16"/>
    </row>
    <row r="4879" spans="8:20">
      <c r="H4879" s="14"/>
      <c r="K4879" s="14"/>
      <c r="M4879" s="14"/>
      <c r="N4879" s="14"/>
      <c r="O4879" s="14"/>
      <c r="P4879" s="14"/>
      <c r="S4879" s="16"/>
      <c r="T4879" s="16"/>
    </row>
    <row r="4880" spans="8:20">
      <c r="H4880" s="14"/>
      <c r="K4880" s="14"/>
      <c r="M4880" s="14"/>
      <c r="N4880" s="14"/>
      <c r="O4880" s="14"/>
      <c r="P4880" s="14"/>
      <c r="S4880" s="16"/>
      <c r="T4880" s="16"/>
    </row>
    <row r="4881" spans="8:20">
      <c r="H4881" s="14"/>
      <c r="K4881" s="14"/>
      <c r="M4881" s="14"/>
      <c r="N4881" s="14"/>
      <c r="O4881" s="14"/>
      <c r="P4881" s="14"/>
      <c r="S4881" s="16"/>
      <c r="T4881" s="16"/>
    </row>
    <row r="4882" spans="8:20">
      <c r="H4882" s="14"/>
      <c r="K4882" s="14"/>
      <c r="M4882" s="14"/>
      <c r="N4882" s="14"/>
      <c r="O4882" s="14"/>
      <c r="P4882" s="14"/>
      <c r="S4882" s="16"/>
      <c r="T4882" s="16"/>
    </row>
    <row r="4883" spans="8:20">
      <c r="H4883" s="14"/>
      <c r="K4883" s="14"/>
      <c r="M4883" s="14"/>
      <c r="N4883" s="14"/>
      <c r="O4883" s="14"/>
      <c r="P4883" s="14"/>
      <c r="S4883" s="16"/>
      <c r="T4883" s="16"/>
    </row>
    <row r="4884" spans="8:20">
      <c r="H4884" s="14"/>
      <c r="K4884" s="14"/>
      <c r="M4884" s="14"/>
      <c r="N4884" s="14"/>
      <c r="O4884" s="14"/>
      <c r="P4884" s="14"/>
      <c r="S4884" s="16"/>
      <c r="T4884" s="16"/>
    </row>
    <row r="4885" spans="8:20">
      <c r="H4885" s="14"/>
      <c r="K4885" s="14"/>
      <c r="M4885" s="14"/>
      <c r="N4885" s="14"/>
      <c r="O4885" s="14"/>
      <c r="P4885" s="14"/>
      <c r="S4885" s="16"/>
      <c r="T4885" s="16"/>
    </row>
    <row r="4886" spans="8:20">
      <c r="H4886" s="14"/>
      <c r="K4886" s="14"/>
      <c r="M4886" s="14"/>
      <c r="N4886" s="14"/>
      <c r="O4886" s="14"/>
      <c r="P4886" s="14"/>
      <c r="S4886" s="16"/>
      <c r="T4886" s="16"/>
    </row>
    <row r="4887" spans="8:20">
      <c r="H4887" s="14"/>
      <c r="K4887" s="14"/>
      <c r="M4887" s="14"/>
      <c r="N4887" s="14"/>
      <c r="O4887" s="14"/>
      <c r="P4887" s="14"/>
      <c r="S4887" s="16"/>
      <c r="T4887" s="16"/>
    </row>
    <row r="4888" spans="8:20">
      <c r="H4888" s="14"/>
      <c r="K4888" s="14"/>
      <c r="M4888" s="14"/>
      <c r="N4888" s="14"/>
      <c r="O4888" s="14"/>
      <c r="P4888" s="14"/>
      <c r="S4888" s="16"/>
      <c r="T4888" s="16"/>
    </row>
    <row r="4889" spans="8:20">
      <c r="H4889" s="14"/>
      <c r="K4889" s="14"/>
      <c r="M4889" s="14"/>
      <c r="N4889" s="14"/>
      <c r="O4889" s="14"/>
      <c r="P4889" s="14"/>
      <c r="S4889" s="16"/>
      <c r="T4889" s="16"/>
    </row>
    <row r="4890" spans="8:20">
      <c r="H4890" s="14"/>
      <c r="K4890" s="14"/>
      <c r="M4890" s="14"/>
      <c r="N4890" s="14"/>
      <c r="O4890" s="14"/>
      <c r="P4890" s="14"/>
      <c r="S4890" s="16"/>
      <c r="T4890" s="16"/>
    </row>
    <row r="4891" spans="8:20">
      <c r="H4891" s="14"/>
      <c r="K4891" s="14"/>
      <c r="M4891" s="14"/>
      <c r="N4891" s="14"/>
      <c r="O4891" s="14"/>
      <c r="P4891" s="14"/>
      <c r="S4891" s="16"/>
      <c r="T4891" s="16"/>
    </row>
    <row r="4892" spans="8:20">
      <c r="H4892" s="14"/>
      <c r="K4892" s="14"/>
      <c r="M4892" s="14"/>
      <c r="N4892" s="14"/>
      <c r="O4892" s="14"/>
      <c r="P4892" s="14"/>
      <c r="S4892" s="16"/>
      <c r="T4892" s="16"/>
    </row>
    <row r="4893" spans="8:20">
      <c r="H4893" s="14"/>
      <c r="K4893" s="14"/>
      <c r="M4893" s="14"/>
      <c r="N4893" s="14"/>
      <c r="O4893" s="14"/>
      <c r="P4893" s="14"/>
      <c r="S4893" s="16"/>
      <c r="T4893" s="16"/>
    </row>
    <row r="4894" spans="8:20">
      <c r="H4894" s="14"/>
      <c r="K4894" s="14"/>
      <c r="M4894" s="14"/>
      <c r="N4894" s="14"/>
      <c r="O4894" s="14"/>
      <c r="P4894" s="14"/>
      <c r="S4894" s="16"/>
      <c r="T4894" s="16"/>
    </row>
    <row r="4895" spans="8:20">
      <c r="H4895" s="14"/>
      <c r="K4895" s="14"/>
      <c r="M4895" s="14"/>
      <c r="N4895" s="14"/>
      <c r="O4895" s="14"/>
      <c r="P4895" s="14"/>
      <c r="S4895" s="16"/>
      <c r="T4895" s="16"/>
    </row>
    <row r="4896" spans="8:20">
      <c r="H4896" s="14"/>
      <c r="K4896" s="14"/>
      <c r="M4896" s="14"/>
      <c r="N4896" s="14"/>
      <c r="O4896" s="14"/>
      <c r="P4896" s="14"/>
      <c r="S4896" s="16"/>
      <c r="T4896" s="16"/>
    </row>
    <row r="4897" spans="8:20">
      <c r="H4897" s="14"/>
      <c r="K4897" s="14"/>
      <c r="M4897" s="14"/>
      <c r="N4897" s="14"/>
      <c r="O4897" s="14"/>
      <c r="P4897" s="14"/>
      <c r="S4897" s="16"/>
      <c r="T4897" s="16"/>
    </row>
    <row r="4898" spans="8:20">
      <c r="H4898" s="14"/>
      <c r="K4898" s="14"/>
      <c r="M4898" s="14"/>
      <c r="N4898" s="14"/>
      <c r="O4898" s="14"/>
      <c r="P4898" s="14"/>
      <c r="S4898" s="16"/>
      <c r="T4898" s="16"/>
    </row>
    <row r="4899" spans="8:20">
      <c r="H4899" s="14"/>
      <c r="K4899" s="14"/>
      <c r="M4899" s="14"/>
      <c r="N4899" s="14"/>
      <c r="O4899" s="14"/>
      <c r="P4899" s="14"/>
      <c r="S4899" s="16"/>
      <c r="T4899" s="16"/>
    </row>
    <row r="4900" spans="8:20">
      <c r="H4900" s="14"/>
      <c r="K4900" s="14"/>
      <c r="M4900" s="14"/>
      <c r="N4900" s="14"/>
      <c r="O4900" s="14"/>
      <c r="P4900" s="14"/>
      <c r="S4900" s="16"/>
      <c r="T4900" s="16"/>
    </row>
    <row r="4901" spans="8:20">
      <c r="H4901" s="14"/>
      <c r="K4901" s="14"/>
      <c r="M4901" s="14"/>
      <c r="N4901" s="14"/>
      <c r="O4901" s="14"/>
      <c r="P4901" s="14"/>
      <c r="S4901" s="16"/>
      <c r="T4901" s="16"/>
    </row>
    <row r="4902" spans="8:20">
      <c r="H4902" s="14"/>
      <c r="K4902" s="14"/>
      <c r="M4902" s="14"/>
      <c r="N4902" s="14"/>
      <c r="O4902" s="14"/>
      <c r="P4902" s="14"/>
      <c r="S4902" s="16"/>
      <c r="T4902" s="16"/>
    </row>
    <row r="4903" spans="8:20">
      <c r="H4903" s="14"/>
      <c r="K4903" s="14"/>
      <c r="M4903" s="14"/>
      <c r="N4903" s="14"/>
      <c r="O4903" s="14"/>
      <c r="P4903" s="14"/>
      <c r="S4903" s="16"/>
      <c r="T4903" s="16"/>
    </row>
    <row r="4904" spans="8:20">
      <c r="H4904" s="14"/>
      <c r="K4904" s="14"/>
      <c r="M4904" s="14"/>
      <c r="N4904" s="14"/>
      <c r="O4904" s="14"/>
      <c r="P4904" s="14"/>
      <c r="S4904" s="16"/>
      <c r="T4904" s="16"/>
    </row>
    <row r="4905" spans="8:20">
      <c r="H4905" s="14"/>
      <c r="K4905" s="14"/>
      <c r="M4905" s="14"/>
      <c r="N4905" s="14"/>
      <c r="O4905" s="14"/>
      <c r="P4905" s="14"/>
      <c r="S4905" s="16"/>
      <c r="T4905" s="16"/>
    </row>
    <row r="4906" spans="8:20">
      <c r="H4906" s="14"/>
      <c r="K4906" s="14"/>
      <c r="M4906" s="14"/>
      <c r="N4906" s="14"/>
      <c r="O4906" s="14"/>
      <c r="P4906" s="14"/>
      <c r="S4906" s="16"/>
      <c r="T4906" s="16"/>
    </row>
    <row r="4907" spans="8:20">
      <c r="H4907" s="14"/>
      <c r="K4907" s="14"/>
      <c r="M4907" s="14"/>
      <c r="N4907" s="14"/>
      <c r="O4907" s="14"/>
      <c r="P4907" s="14"/>
      <c r="S4907" s="16"/>
      <c r="T4907" s="16"/>
    </row>
    <row r="4908" spans="8:20">
      <c r="H4908" s="14"/>
      <c r="K4908" s="14"/>
      <c r="M4908" s="14"/>
      <c r="N4908" s="14"/>
      <c r="O4908" s="14"/>
      <c r="P4908" s="14"/>
      <c r="S4908" s="16"/>
      <c r="T4908" s="16"/>
    </row>
    <row r="4909" spans="8:20">
      <c r="H4909" s="14"/>
      <c r="K4909" s="14"/>
      <c r="M4909" s="14"/>
      <c r="N4909" s="14"/>
      <c r="O4909" s="14"/>
      <c r="P4909" s="14"/>
      <c r="S4909" s="16"/>
      <c r="T4909" s="16"/>
    </row>
    <row r="4910" spans="8:20">
      <c r="H4910" s="14"/>
      <c r="K4910" s="14"/>
      <c r="M4910" s="14"/>
      <c r="N4910" s="14"/>
      <c r="O4910" s="14"/>
      <c r="P4910" s="14"/>
      <c r="S4910" s="16"/>
      <c r="T4910" s="16"/>
    </row>
    <row r="4911" spans="8:20">
      <c r="H4911" s="14"/>
      <c r="K4911" s="14"/>
      <c r="M4911" s="14"/>
      <c r="N4911" s="14"/>
      <c r="O4911" s="14"/>
      <c r="P4911" s="14"/>
      <c r="S4911" s="16"/>
      <c r="T4911" s="16"/>
    </row>
    <row r="4912" spans="8:20">
      <c r="H4912" s="14"/>
      <c r="K4912" s="14"/>
      <c r="M4912" s="14"/>
      <c r="N4912" s="14"/>
      <c r="O4912" s="14"/>
      <c r="P4912" s="14"/>
      <c r="S4912" s="16"/>
      <c r="T4912" s="16"/>
    </row>
    <row r="4913" spans="8:20">
      <c r="H4913" s="14"/>
      <c r="K4913" s="14"/>
      <c r="M4913" s="14"/>
      <c r="N4913" s="14"/>
      <c r="O4913" s="14"/>
      <c r="P4913" s="14"/>
      <c r="S4913" s="16"/>
      <c r="T4913" s="16"/>
    </row>
    <row r="4914" spans="8:20">
      <c r="H4914" s="14"/>
      <c r="K4914" s="14"/>
      <c r="M4914" s="14"/>
      <c r="N4914" s="14"/>
      <c r="O4914" s="14"/>
      <c r="P4914" s="14"/>
      <c r="S4914" s="16"/>
      <c r="T4914" s="16"/>
    </row>
    <row r="4915" spans="8:20">
      <c r="H4915" s="14"/>
      <c r="K4915" s="14"/>
      <c r="M4915" s="14"/>
      <c r="N4915" s="14"/>
      <c r="O4915" s="14"/>
      <c r="P4915" s="14"/>
      <c r="S4915" s="16"/>
      <c r="T4915" s="16"/>
    </row>
    <row r="4916" spans="8:20">
      <c r="H4916" s="14"/>
      <c r="K4916" s="14"/>
      <c r="M4916" s="14"/>
      <c r="N4916" s="14"/>
      <c r="O4916" s="14"/>
      <c r="P4916" s="14"/>
      <c r="S4916" s="16"/>
      <c r="T4916" s="16"/>
    </row>
    <row r="4917" spans="8:20">
      <c r="H4917" s="14"/>
      <c r="K4917" s="14"/>
      <c r="M4917" s="14"/>
      <c r="N4917" s="14"/>
      <c r="O4917" s="14"/>
      <c r="P4917" s="14"/>
      <c r="S4917" s="16"/>
      <c r="T4917" s="16"/>
    </row>
    <row r="4918" spans="8:20">
      <c r="H4918" s="14"/>
      <c r="K4918" s="14"/>
      <c r="M4918" s="14"/>
      <c r="N4918" s="14"/>
      <c r="O4918" s="14"/>
      <c r="P4918" s="14"/>
      <c r="S4918" s="16"/>
      <c r="T4918" s="16"/>
    </row>
    <row r="4919" spans="8:20">
      <c r="H4919" s="14"/>
      <c r="K4919" s="14"/>
      <c r="M4919" s="14"/>
      <c r="N4919" s="14"/>
      <c r="O4919" s="14"/>
      <c r="P4919" s="14"/>
      <c r="S4919" s="16"/>
      <c r="T4919" s="16"/>
    </row>
    <row r="4920" spans="8:20">
      <c r="H4920" s="14"/>
      <c r="K4920" s="14"/>
      <c r="M4920" s="14"/>
      <c r="N4920" s="14"/>
      <c r="O4920" s="14"/>
      <c r="P4920" s="14"/>
      <c r="S4920" s="16"/>
      <c r="T4920" s="16"/>
    </row>
    <row r="4921" spans="8:20">
      <c r="H4921" s="14"/>
      <c r="K4921" s="14"/>
      <c r="M4921" s="14"/>
      <c r="N4921" s="14"/>
      <c r="O4921" s="14"/>
      <c r="P4921" s="14"/>
      <c r="S4921" s="16"/>
      <c r="T4921" s="16"/>
    </row>
    <row r="4922" spans="8:20">
      <c r="H4922" s="14"/>
      <c r="K4922" s="14"/>
      <c r="M4922" s="14"/>
      <c r="N4922" s="14"/>
      <c r="O4922" s="14"/>
      <c r="P4922" s="14"/>
      <c r="S4922" s="16"/>
      <c r="T4922" s="16"/>
    </row>
    <row r="4923" spans="8:20">
      <c r="H4923" s="14"/>
      <c r="K4923" s="14"/>
      <c r="M4923" s="14"/>
      <c r="N4923" s="14"/>
      <c r="O4923" s="14"/>
      <c r="P4923" s="14"/>
      <c r="S4923" s="16"/>
      <c r="T4923" s="16"/>
    </row>
    <row r="4924" spans="8:20">
      <c r="H4924" s="14"/>
      <c r="K4924" s="14"/>
      <c r="M4924" s="14"/>
      <c r="N4924" s="14"/>
      <c r="O4924" s="14"/>
      <c r="P4924" s="14"/>
      <c r="S4924" s="16"/>
      <c r="T4924" s="16"/>
    </row>
    <row r="4925" spans="8:20">
      <c r="H4925" s="14"/>
      <c r="K4925" s="14"/>
      <c r="M4925" s="14"/>
      <c r="N4925" s="14"/>
      <c r="O4925" s="14"/>
      <c r="P4925" s="14"/>
      <c r="S4925" s="16"/>
      <c r="T4925" s="16"/>
    </row>
    <row r="4926" spans="8:20">
      <c r="H4926" s="14"/>
      <c r="K4926" s="14"/>
      <c r="M4926" s="14"/>
      <c r="N4926" s="14"/>
      <c r="O4926" s="14"/>
      <c r="P4926" s="14"/>
      <c r="S4926" s="16"/>
      <c r="T4926" s="16"/>
    </row>
    <row r="4927" spans="8:20">
      <c r="H4927" s="14"/>
      <c r="K4927" s="14"/>
      <c r="M4927" s="14"/>
      <c r="N4927" s="14"/>
      <c r="O4927" s="14"/>
      <c r="P4927" s="14"/>
      <c r="S4927" s="16"/>
      <c r="T4927" s="16"/>
    </row>
    <row r="4928" spans="8:20">
      <c r="H4928" s="14"/>
      <c r="K4928" s="14"/>
      <c r="M4928" s="14"/>
      <c r="N4928" s="14"/>
      <c r="O4928" s="14"/>
      <c r="P4928" s="14"/>
      <c r="S4928" s="16"/>
      <c r="T4928" s="16"/>
    </row>
    <row r="4929" spans="8:20">
      <c r="H4929" s="14"/>
      <c r="K4929" s="14"/>
      <c r="M4929" s="14"/>
      <c r="N4929" s="14"/>
      <c r="O4929" s="14"/>
      <c r="P4929" s="14"/>
      <c r="S4929" s="16"/>
      <c r="T4929" s="16"/>
    </row>
    <row r="4930" spans="8:20">
      <c r="H4930" s="14"/>
      <c r="K4930" s="14"/>
      <c r="M4930" s="14"/>
      <c r="N4930" s="14"/>
      <c r="O4930" s="14"/>
      <c r="P4930" s="14"/>
      <c r="S4930" s="16"/>
      <c r="T4930" s="16"/>
    </row>
    <row r="4931" spans="8:20">
      <c r="H4931" s="14"/>
      <c r="K4931" s="14"/>
      <c r="M4931" s="14"/>
      <c r="N4931" s="14"/>
      <c r="O4931" s="14"/>
      <c r="P4931" s="14"/>
      <c r="S4931" s="16"/>
      <c r="T4931" s="16"/>
    </row>
    <row r="4932" spans="8:20">
      <c r="H4932" s="14"/>
      <c r="K4932" s="14"/>
      <c r="M4932" s="14"/>
      <c r="N4932" s="14"/>
      <c r="O4932" s="14"/>
      <c r="P4932" s="14"/>
      <c r="S4932" s="16"/>
      <c r="T4932" s="16"/>
    </row>
    <row r="4933" spans="8:20">
      <c r="H4933" s="14"/>
      <c r="K4933" s="14"/>
      <c r="M4933" s="14"/>
      <c r="N4933" s="14"/>
      <c r="O4933" s="14"/>
      <c r="P4933" s="14"/>
      <c r="S4933" s="16"/>
      <c r="T4933" s="16"/>
    </row>
    <row r="4934" spans="8:20">
      <c r="H4934" s="14"/>
      <c r="K4934" s="14"/>
      <c r="M4934" s="14"/>
      <c r="N4934" s="14"/>
      <c r="O4934" s="14"/>
      <c r="P4934" s="14"/>
      <c r="S4934" s="16"/>
      <c r="T4934" s="16"/>
    </row>
    <row r="4935" spans="8:20">
      <c r="H4935" s="14"/>
      <c r="K4935" s="14"/>
      <c r="M4935" s="14"/>
      <c r="N4935" s="14"/>
      <c r="O4935" s="14"/>
      <c r="P4935" s="14"/>
      <c r="S4935" s="16"/>
      <c r="T4935" s="16"/>
    </row>
    <row r="4936" spans="8:20">
      <c r="H4936" s="14"/>
      <c r="K4936" s="14"/>
      <c r="M4936" s="14"/>
      <c r="N4936" s="14"/>
      <c r="O4936" s="14"/>
      <c r="P4936" s="14"/>
      <c r="S4936" s="16"/>
      <c r="T4936" s="16"/>
    </row>
    <row r="4937" spans="8:20">
      <c r="H4937" s="14"/>
      <c r="K4937" s="14"/>
      <c r="M4937" s="14"/>
      <c r="N4937" s="14"/>
      <c r="O4937" s="14"/>
      <c r="P4937" s="14"/>
      <c r="S4937" s="16"/>
      <c r="T4937" s="16"/>
    </row>
    <row r="4938" spans="8:20">
      <c r="H4938" s="14"/>
      <c r="K4938" s="14"/>
      <c r="M4938" s="14"/>
      <c r="N4938" s="14"/>
      <c r="O4938" s="14"/>
      <c r="P4938" s="14"/>
      <c r="S4938" s="16"/>
      <c r="T4938" s="16"/>
    </row>
    <row r="4939" spans="8:20">
      <c r="H4939" s="14"/>
      <c r="K4939" s="14"/>
      <c r="M4939" s="14"/>
      <c r="N4939" s="14"/>
      <c r="O4939" s="14"/>
      <c r="P4939" s="14"/>
      <c r="S4939" s="16"/>
      <c r="T4939" s="16"/>
    </row>
    <row r="4940" spans="8:20">
      <c r="H4940" s="14"/>
      <c r="K4940" s="14"/>
      <c r="M4940" s="14"/>
      <c r="N4940" s="14"/>
      <c r="O4940" s="14"/>
      <c r="P4940" s="14"/>
      <c r="S4940" s="16"/>
      <c r="T4940" s="16"/>
    </row>
    <row r="4941" spans="8:20">
      <c r="H4941" s="14"/>
      <c r="K4941" s="14"/>
      <c r="M4941" s="14"/>
      <c r="N4941" s="14"/>
      <c r="O4941" s="14"/>
      <c r="P4941" s="14"/>
      <c r="S4941" s="16"/>
      <c r="T4941" s="16"/>
    </row>
    <row r="4942" spans="8:20">
      <c r="H4942" s="14"/>
      <c r="K4942" s="14"/>
      <c r="M4942" s="14"/>
      <c r="N4942" s="14"/>
      <c r="O4942" s="14"/>
      <c r="P4942" s="14"/>
      <c r="S4942" s="16"/>
      <c r="T4942" s="16"/>
    </row>
    <row r="4943" spans="8:20">
      <c r="H4943" s="14"/>
      <c r="K4943" s="14"/>
      <c r="M4943" s="14"/>
      <c r="N4943" s="14"/>
      <c r="O4943" s="14"/>
      <c r="P4943" s="14"/>
      <c r="S4943" s="16"/>
      <c r="T4943" s="16"/>
    </row>
    <row r="4944" spans="8:20">
      <c r="H4944" s="14"/>
      <c r="K4944" s="14"/>
      <c r="M4944" s="14"/>
      <c r="N4944" s="14"/>
      <c r="O4944" s="14"/>
      <c r="P4944" s="14"/>
      <c r="S4944" s="16"/>
      <c r="T4944" s="16"/>
    </row>
    <row r="4945" spans="8:20">
      <c r="H4945" s="14"/>
      <c r="K4945" s="14"/>
      <c r="M4945" s="14"/>
      <c r="N4945" s="14"/>
      <c r="O4945" s="14"/>
      <c r="P4945" s="14"/>
      <c r="S4945" s="16"/>
      <c r="T4945" s="16"/>
    </row>
    <row r="4946" spans="8:20">
      <c r="H4946" s="14"/>
      <c r="K4946" s="14"/>
      <c r="M4946" s="14"/>
      <c r="N4946" s="14"/>
      <c r="O4946" s="14"/>
      <c r="P4946" s="14"/>
      <c r="S4946" s="16"/>
      <c r="T4946" s="16"/>
    </row>
    <row r="4947" spans="8:20">
      <c r="H4947" s="14"/>
      <c r="K4947" s="14"/>
      <c r="M4947" s="14"/>
      <c r="N4947" s="14"/>
      <c r="O4947" s="14"/>
      <c r="P4947" s="14"/>
      <c r="S4947" s="16"/>
      <c r="T4947" s="16"/>
    </row>
    <row r="4948" spans="8:20">
      <c r="H4948" s="14"/>
      <c r="K4948" s="14"/>
      <c r="M4948" s="14"/>
      <c r="N4948" s="14"/>
      <c r="O4948" s="14"/>
      <c r="P4948" s="14"/>
      <c r="S4948" s="16"/>
      <c r="T4948" s="16"/>
    </row>
    <row r="4949" spans="8:20">
      <c r="H4949" s="14"/>
      <c r="K4949" s="14"/>
      <c r="M4949" s="14"/>
      <c r="N4949" s="14"/>
      <c r="O4949" s="14"/>
      <c r="P4949" s="14"/>
      <c r="S4949" s="16"/>
      <c r="T4949" s="16"/>
    </row>
    <row r="4950" spans="8:20">
      <c r="H4950" s="14"/>
      <c r="K4950" s="14"/>
      <c r="M4950" s="14"/>
      <c r="N4950" s="14"/>
      <c r="O4950" s="14"/>
      <c r="P4950" s="14"/>
      <c r="S4950" s="16"/>
      <c r="T4950" s="16"/>
    </row>
    <row r="4951" spans="8:20">
      <c r="H4951" s="14"/>
      <c r="K4951" s="14"/>
      <c r="M4951" s="14"/>
      <c r="N4951" s="14"/>
      <c r="O4951" s="14"/>
      <c r="P4951" s="14"/>
      <c r="S4951" s="16"/>
      <c r="T4951" s="16"/>
    </row>
    <row r="4952" spans="8:20">
      <c r="H4952" s="14"/>
      <c r="K4952" s="14"/>
      <c r="M4952" s="14"/>
      <c r="N4952" s="14"/>
      <c r="O4952" s="14"/>
      <c r="P4952" s="14"/>
      <c r="S4952" s="16"/>
      <c r="T4952" s="16"/>
    </row>
    <row r="4953" spans="8:20">
      <c r="H4953" s="14"/>
      <c r="K4953" s="14"/>
      <c r="M4953" s="14"/>
      <c r="N4953" s="14"/>
      <c r="O4953" s="14"/>
      <c r="P4953" s="14"/>
      <c r="S4953" s="16"/>
      <c r="T4953" s="16"/>
    </row>
    <row r="4954" spans="8:20">
      <c r="H4954" s="14"/>
      <c r="K4954" s="14"/>
      <c r="M4954" s="14"/>
      <c r="N4954" s="14"/>
      <c r="O4954" s="14"/>
      <c r="P4954" s="14"/>
      <c r="S4954" s="16"/>
      <c r="T4954" s="16"/>
    </row>
    <row r="4955" spans="8:20">
      <c r="H4955" s="14"/>
      <c r="K4955" s="14"/>
      <c r="M4955" s="14"/>
      <c r="N4955" s="14"/>
      <c r="O4955" s="14"/>
      <c r="P4955" s="14"/>
      <c r="S4955" s="16"/>
      <c r="T4955" s="16"/>
    </row>
    <row r="4956" spans="8:20">
      <c r="H4956" s="14"/>
      <c r="K4956" s="14"/>
      <c r="M4956" s="14"/>
      <c r="N4956" s="14"/>
      <c r="O4956" s="14"/>
      <c r="P4956" s="14"/>
      <c r="S4956" s="16"/>
      <c r="T4956" s="16"/>
    </row>
    <row r="4957" spans="8:20">
      <c r="H4957" s="14"/>
      <c r="K4957" s="14"/>
      <c r="M4957" s="14"/>
      <c r="N4957" s="14"/>
      <c r="O4957" s="14"/>
      <c r="P4957" s="14"/>
      <c r="S4957" s="16"/>
      <c r="T4957" s="16"/>
    </row>
    <row r="4958" spans="8:20">
      <c r="H4958" s="14"/>
      <c r="K4958" s="14"/>
      <c r="M4958" s="14"/>
      <c r="N4958" s="14"/>
      <c r="O4958" s="14"/>
      <c r="P4958" s="14"/>
      <c r="S4958" s="16"/>
      <c r="T4958" s="16"/>
    </row>
    <row r="4959" spans="8:20">
      <c r="H4959" s="14"/>
      <c r="K4959" s="14"/>
      <c r="M4959" s="14"/>
      <c r="N4959" s="14"/>
      <c r="O4959" s="14"/>
      <c r="P4959" s="14"/>
      <c r="S4959" s="16"/>
      <c r="T4959" s="16"/>
    </row>
    <row r="4960" spans="8:20">
      <c r="H4960" s="14"/>
      <c r="K4960" s="14"/>
      <c r="M4960" s="14"/>
      <c r="N4960" s="14"/>
      <c r="O4960" s="14"/>
      <c r="P4960" s="14"/>
      <c r="S4960" s="16"/>
      <c r="T4960" s="16"/>
    </row>
    <row r="4961" spans="8:20">
      <c r="H4961" s="14"/>
      <c r="K4961" s="14"/>
      <c r="M4961" s="14"/>
      <c r="N4961" s="14"/>
      <c r="O4961" s="14"/>
      <c r="P4961" s="14"/>
      <c r="S4961" s="16"/>
      <c r="T4961" s="16"/>
    </row>
    <row r="4962" spans="8:20">
      <c r="H4962" s="14"/>
      <c r="K4962" s="14"/>
      <c r="M4962" s="14"/>
      <c r="N4962" s="14"/>
      <c r="O4962" s="14"/>
      <c r="P4962" s="14"/>
      <c r="S4962" s="16"/>
      <c r="T4962" s="16"/>
    </row>
    <row r="4963" spans="8:20">
      <c r="H4963" s="14"/>
      <c r="K4963" s="14"/>
      <c r="M4963" s="14"/>
      <c r="N4963" s="14"/>
      <c r="O4963" s="14"/>
      <c r="P4963" s="14"/>
      <c r="S4963" s="16"/>
      <c r="T4963" s="16"/>
    </row>
    <row r="4964" spans="8:20">
      <c r="H4964" s="14"/>
      <c r="K4964" s="14"/>
      <c r="M4964" s="14"/>
      <c r="N4964" s="14"/>
      <c r="O4964" s="14"/>
      <c r="P4964" s="14"/>
      <c r="S4964" s="16"/>
      <c r="T4964" s="16"/>
    </row>
    <row r="4965" spans="8:20">
      <c r="H4965" s="14"/>
      <c r="K4965" s="14"/>
      <c r="M4965" s="14"/>
      <c r="N4965" s="14"/>
      <c r="O4965" s="14"/>
      <c r="P4965" s="14"/>
      <c r="S4965" s="16"/>
      <c r="T4965" s="16"/>
    </row>
    <row r="4966" spans="8:20">
      <c r="H4966" s="14"/>
      <c r="K4966" s="14"/>
      <c r="M4966" s="14"/>
      <c r="N4966" s="14"/>
      <c r="O4966" s="14"/>
      <c r="P4966" s="14"/>
      <c r="S4966" s="16"/>
      <c r="T4966" s="16"/>
    </row>
    <row r="4967" spans="8:20">
      <c r="H4967" s="14"/>
      <c r="K4967" s="14"/>
      <c r="M4967" s="14"/>
      <c r="N4967" s="14"/>
      <c r="O4967" s="14"/>
      <c r="P4967" s="14"/>
      <c r="S4967" s="16"/>
      <c r="T4967" s="16"/>
    </row>
    <row r="4968" spans="8:20">
      <c r="H4968" s="14"/>
      <c r="K4968" s="14"/>
      <c r="M4968" s="14"/>
      <c r="N4968" s="14"/>
      <c r="O4968" s="14"/>
      <c r="P4968" s="14"/>
      <c r="S4968" s="16"/>
      <c r="T4968" s="16"/>
    </row>
    <row r="4969" spans="8:20">
      <c r="H4969" s="14"/>
      <c r="K4969" s="14"/>
      <c r="M4969" s="14"/>
      <c r="N4969" s="14"/>
      <c r="O4969" s="14"/>
      <c r="P4969" s="14"/>
      <c r="S4969" s="16"/>
      <c r="T4969" s="16"/>
    </row>
    <row r="4970" spans="8:20">
      <c r="H4970" s="14"/>
      <c r="K4970" s="14"/>
      <c r="M4970" s="14"/>
      <c r="N4970" s="14"/>
      <c r="O4970" s="14"/>
      <c r="P4970" s="14"/>
      <c r="S4970" s="16"/>
      <c r="T4970" s="16"/>
    </row>
    <row r="4971" spans="8:20">
      <c r="H4971" s="14"/>
      <c r="K4971" s="14"/>
      <c r="M4971" s="14"/>
      <c r="N4971" s="14"/>
      <c r="O4971" s="14"/>
      <c r="P4971" s="14"/>
      <c r="S4971" s="16"/>
      <c r="T4971" s="16"/>
    </row>
    <row r="4972" spans="8:20">
      <c r="H4972" s="14"/>
      <c r="K4972" s="14"/>
      <c r="M4972" s="14"/>
      <c r="N4972" s="14"/>
      <c r="O4972" s="14"/>
      <c r="P4972" s="14"/>
      <c r="S4972" s="16"/>
      <c r="T4972" s="16"/>
    </row>
    <row r="4973" spans="8:20">
      <c r="H4973" s="14"/>
      <c r="K4973" s="14"/>
      <c r="M4973" s="14"/>
      <c r="N4973" s="14"/>
      <c r="O4973" s="14"/>
      <c r="P4973" s="14"/>
      <c r="S4973" s="16"/>
      <c r="T4973" s="16"/>
    </row>
    <row r="4974" spans="8:20">
      <c r="H4974" s="14"/>
      <c r="K4974" s="14"/>
      <c r="M4974" s="14"/>
      <c r="N4974" s="14"/>
      <c r="O4974" s="14"/>
      <c r="P4974" s="14"/>
      <c r="S4974" s="16"/>
      <c r="T4974" s="16"/>
    </row>
    <row r="4975" spans="8:20">
      <c r="H4975" s="14"/>
      <c r="K4975" s="14"/>
      <c r="M4975" s="14"/>
      <c r="N4975" s="14"/>
      <c r="O4975" s="14"/>
      <c r="P4975" s="14"/>
      <c r="S4975" s="16"/>
      <c r="T4975" s="16"/>
    </row>
    <row r="4976" spans="8:20">
      <c r="H4976" s="14"/>
      <c r="K4976" s="14"/>
      <c r="M4976" s="14"/>
      <c r="N4976" s="14"/>
      <c r="O4976" s="14"/>
      <c r="P4976" s="14"/>
      <c r="S4976" s="16"/>
      <c r="T4976" s="16"/>
    </row>
    <row r="4977" spans="8:20">
      <c r="H4977" s="14"/>
      <c r="K4977" s="14"/>
      <c r="M4977" s="14"/>
      <c r="N4977" s="14"/>
      <c r="O4977" s="14"/>
      <c r="P4977" s="14"/>
      <c r="S4977" s="16"/>
      <c r="T4977" s="16"/>
    </row>
    <row r="4978" spans="8:20">
      <c r="H4978" s="14"/>
      <c r="K4978" s="14"/>
      <c r="M4978" s="14"/>
      <c r="N4978" s="14"/>
      <c r="O4978" s="14"/>
      <c r="P4978" s="14"/>
      <c r="S4978" s="16"/>
      <c r="T4978" s="16"/>
    </row>
    <row r="4979" spans="8:20">
      <c r="H4979" s="14"/>
      <c r="K4979" s="14"/>
      <c r="M4979" s="14"/>
      <c r="N4979" s="14"/>
      <c r="O4979" s="14"/>
      <c r="P4979" s="14"/>
      <c r="S4979" s="16"/>
      <c r="T4979" s="16"/>
    </row>
    <row r="4980" spans="8:20">
      <c r="H4980" s="14"/>
      <c r="K4980" s="14"/>
      <c r="M4980" s="14"/>
      <c r="N4980" s="14"/>
      <c r="O4980" s="14"/>
      <c r="P4980" s="14"/>
      <c r="S4980" s="16"/>
      <c r="T4980" s="16"/>
    </row>
    <row r="4981" spans="8:20">
      <c r="H4981" s="14"/>
      <c r="K4981" s="14"/>
      <c r="M4981" s="14"/>
      <c r="N4981" s="14"/>
      <c r="O4981" s="14"/>
      <c r="P4981" s="14"/>
      <c r="S4981" s="16"/>
      <c r="T4981" s="16"/>
    </row>
    <row r="4982" spans="8:20">
      <c r="H4982" s="14"/>
      <c r="K4982" s="14"/>
      <c r="M4982" s="14"/>
      <c r="N4982" s="14"/>
      <c r="O4982" s="14"/>
      <c r="P4982" s="14"/>
      <c r="S4982" s="16"/>
      <c r="T4982" s="16"/>
    </row>
    <row r="4983" spans="8:20">
      <c r="H4983" s="14"/>
      <c r="K4983" s="14"/>
      <c r="M4983" s="14"/>
      <c r="N4983" s="14"/>
      <c r="O4983" s="14"/>
      <c r="P4983" s="14"/>
      <c r="S4983" s="16"/>
      <c r="T4983" s="16"/>
    </row>
    <row r="4984" spans="8:20">
      <c r="H4984" s="14"/>
      <c r="K4984" s="14"/>
      <c r="M4984" s="14"/>
      <c r="N4984" s="14"/>
      <c r="O4984" s="14"/>
      <c r="P4984" s="14"/>
      <c r="S4984" s="16"/>
      <c r="T4984" s="16"/>
    </row>
    <row r="4985" spans="8:20">
      <c r="H4985" s="14"/>
      <c r="K4985" s="14"/>
      <c r="M4985" s="14"/>
      <c r="N4985" s="14"/>
      <c r="O4985" s="14"/>
      <c r="P4985" s="14"/>
      <c r="S4985" s="16"/>
      <c r="T4985" s="16"/>
    </row>
    <row r="4986" spans="8:20">
      <c r="H4986" s="14"/>
      <c r="K4986" s="14"/>
      <c r="M4986" s="14"/>
      <c r="N4986" s="14"/>
      <c r="O4986" s="14"/>
      <c r="P4986" s="14"/>
      <c r="S4986" s="16"/>
      <c r="T4986" s="16"/>
    </row>
    <row r="4987" spans="8:20">
      <c r="H4987" s="14"/>
      <c r="K4987" s="14"/>
      <c r="M4987" s="14"/>
      <c r="N4987" s="14"/>
      <c r="O4987" s="14"/>
      <c r="P4987" s="14"/>
      <c r="S4987" s="16"/>
      <c r="T4987" s="16"/>
    </row>
    <row r="4988" spans="8:20">
      <c r="H4988" s="14"/>
      <c r="K4988" s="14"/>
      <c r="M4988" s="14"/>
      <c r="N4988" s="14"/>
      <c r="O4988" s="14"/>
      <c r="P4988" s="14"/>
      <c r="S4988" s="16"/>
      <c r="T4988" s="16"/>
    </row>
    <row r="4989" spans="8:20">
      <c r="H4989" s="14"/>
      <c r="K4989" s="14"/>
      <c r="M4989" s="14"/>
      <c r="N4989" s="14"/>
      <c r="O4989" s="14"/>
      <c r="P4989" s="14"/>
      <c r="S4989" s="16"/>
      <c r="T4989" s="16"/>
    </row>
    <row r="4990" spans="8:20">
      <c r="H4990" s="14"/>
      <c r="K4990" s="14"/>
      <c r="M4990" s="14"/>
      <c r="N4990" s="14"/>
      <c r="O4990" s="14"/>
      <c r="P4990" s="14"/>
      <c r="S4990" s="16"/>
      <c r="T4990" s="16"/>
    </row>
    <row r="4991" spans="8:20">
      <c r="H4991" s="14"/>
      <c r="K4991" s="14"/>
      <c r="M4991" s="14"/>
      <c r="N4991" s="14"/>
      <c r="O4991" s="14"/>
      <c r="P4991" s="14"/>
      <c r="S4991" s="16"/>
      <c r="T4991" s="16"/>
    </row>
    <row r="4992" spans="8:20">
      <c r="H4992" s="14"/>
      <c r="K4992" s="14"/>
      <c r="M4992" s="14"/>
      <c r="N4992" s="14"/>
      <c r="O4992" s="14"/>
      <c r="P4992" s="14"/>
      <c r="S4992" s="16"/>
      <c r="T4992" s="16"/>
    </row>
    <row r="4993" spans="8:20">
      <c r="H4993" s="14"/>
      <c r="K4993" s="14"/>
      <c r="M4993" s="14"/>
      <c r="N4993" s="14"/>
      <c r="O4993" s="14"/>
      <c r="P4993" s="14"/>
      <c r="S4993" s="16"/>
      <c r="T4993" s="16"/>
    </row>
    <row r="4994" spans="8:20">
      <c r="H4994" s="14"/>
      <c r="K4994" s="14"/>
      <c r="M4994" s="14"/>
      <c r="N4994" s="14"/>
      <c r="O4994" s="14"/>
      <c r="P4994" s="14"/>
      <c r="S4994" s="16"/>
      <c r="T4994" s="16"/>
    </row>
    <row r="4995" spans="8:20">
      <c r="H4995" s="14"/>
      <c r="K4995" s="14"/>
      <c r="M4995" s="14"/>
      <c r="N4995" s="14"/>
      <c r="O4995" s="14"/>
      <c r="P4995" s="14"/>
      <c r="S4995" s="16"/>
      <c r="T4995" s="16"/>
    </row>
    <row r="4996" spans="8:20">
      <c r="H4996" s="14"/>
      <c r="K4996" s="14"/>
      <c r="M4996" s="14"/>
      <c r="N4996" s="14"/>
      <c r="O4996" s="14"/>
      <c r="P4996" s="14"/>
      <c r="S4996" s="16"/>
      <c r="T4996" s="16"/>
    </row>
    <row r="4997" spans="8:20">
      <c r="H4997" s="14"/>
      <c r="K4997" s="14"/>
      <c r="M4997" s="14"/>
      <c r="N4997" s="14"/>
      <c r="O4997" s="14"/>
      <c r="P4997" s="14"/>
      <c r="S4997" s="16"/>
      <c r="T4997" s="16"/>
    </row>
    <row r="4998" spans="8:20">
      <c r="H4998" s="14"/>
      <c r="K4998" s="14"/>
      <c r="M4998" s="14"/>
      <c r="N4998" s="14"/>
      <c r="O4998" s="14"/>
      <c r="P4998" s="14"/>
      <c r="S4998" s="16"/>
      <c r="T4998" s="16"/>
    </row>
    <row r="4999" spans="8:20">
      <c r="H4999" s="14"/>
      <c r="K4999" s="14"/>
      <c r="M4999" s="14"/>
      <c r="N4999" s="14"/>
      <c r="O4999" s="14"/>
      <c r="P4999" s="14"/>
      <c r="S4999" s="16"/>
      <c r="T4999" s="16"/>
    </row>
    <row r="5000" spans="8:20">
      <c r="H5000" s="14"/>
      <c r="K5000" s="14"/>
      <c r="M5000" s="14"/>
      <c r="N5000" s="14"/>
      <c r="O5000" s="14"/>
      <c r="P5000" s="14"/>
      <c r="S5000" s="16"/>
      <c r="T5000" s="16"/>
    </row>
    <row r="5001" spans="8:20">
      <c r="H5001" s="14"/>
      <c r="K5001" s="14"/>
      <c r="M5001" s="14"/>
      <c r="N5001" s="14"/>
      <c r="O5001" s="14"/>
      <c r="P5001" s="14"/>
      <c r="S5001" s="16"/>
      <c r="T5001" s="16"/>
    </row>
    <row r="5002" spans="8:20">
      <c r="H5002" s="14"/>
      <c r="K5002" s="14"/>
      <c r="M5002" s="14"/>
      <c r="N5002" s="14"/>
      <c r="O5002" s="14"/>
      <c r="P5002" s="14"/>
      <c r="S5002" s="16"/>
      <c r="T5002" s="16"/>
    </row>
    <row r="5003" spans="8:20">
      <c r="H5003" s="14"/>
      <c r="K5003" s="14"/>
      <c r="M5003" s="14"/>
      <c r="N5003" s="14"/>
      <c r="O5003" s="14"/>
      <c r="P5003" s="14"/>
      <c r="S5003" s="16"/>
      <c r="T5003" s="16"/>
    </row>
    <row r="5004" spans="8:20">
      <c r="H5004" s="14"/>
      <c r="K5004" s="14"/>
      <c r="M5004" s="14"/>
      <c r="N5004" s="14"/>
      <c r="O5004" s="14"/>
      <c r="P5004" s="14"/>
      <c r="S5004" s="16"/>
      <c r="T5004" s="16"/>
    </row>
    <row r="5005" spans="8:20">
      <c r="H5005" s="14"/>
      <c r="K5005" s="14"/>
      <c r="M5005" s="14"/>
      <c r="N5005" s="14"/>
      <c r="O5005" s="14"/>
      <c r="P5005" s="14"/>
      <c r="S5005" s="16"/>
      <c r="T5005" s="16"/>
    </row>
    <row r="5006" spans="8:20">
      <c r="H5006" s="14"/>
      <c r="K5006" s="14"/>
      <c r="M5006" s="14"/>
      <c r="N5006" s="14"/>
      <c r="O5006" s="14"/>
      <c r="P5006" s="14"/>
      <c r="S5006" s="16"/>
      <c r="T5006" s="16"/>
    </row>
    <row r="5007" spans="8:20">
      <c r="H5007" s="14"/>
      <c r="K5007" s="14"/>
      <c r="M5007" s="14"/>
      <c r="N5007" s="14"/>
      <c r="O5007" s="14"/>
      <c r="P5007" s="14"/>
      <c r="S5007" s="16"/>
      <c r="T5007" s="16"/>
    </row>
    <row r="5008" spans="8:20">
      <c r="H5008" s="14"/>
      <c r="K5008" s="14"/>
      <c r="M5008" s="14"/>
      <c r="N5008" s="14"/>
      <c r="O5008" s="14"/>
      <c r="P5008" s="14"/>
      <c r="S5008" s="16"/>
      <c r="T5008" s="16"/>
    </row>
    <row r="5009" spans="8:20">
      <c r="H5009" s="14"/>
      <c r="K5009" s="14"/>
      <c r="M5009" s="14"/>
      <c r="N5009" s="14"/>
      <c r="O5009" s="14"/>
      <c r="P5009" s="14"/>
      <c r="S5009" s="16"/>
      <c r="T5009" s="16"/>
    </row>
    <row r="5010" spans="8:20">
      <c r="H5010" s="14"/>
      <c r="K5010" s="14"/>
      <c r="M5010" s="14"/>
      <c r="N5010" s="14"/>
      <c r="O5010" s="14"/>
      <c r="P5010" s="14"/>
      <c r="S5010" s="16"/>
      <c r="T5010" s="16"/>
    </row>
    <row r="5011" spans="8:20">
      <c r="H5011" s="14"/>
      <c r="K5011" s="14"/>
      <c r="M5011" s="14"/>
      <c r="N5011" s="14"/>
      <c r="O5011" s="14"/>
      <c r="P5011" s="14"/>
      <c r="S5011" s="16"/>
      <c r="T5011" s="16"/>
    </row>
    <row r="5012" spans="8:20">
      <c r="H5012" s="14"/>
      <c r="K5012" s="14"/>
      <c r="M5012" s="14"/>
      <c r="N5012" s="14"/>
      <c r="O5012" s="14"/>
      <c r="P5012" s="14"/>
      <c r="S5012" s="16"/>
      <c r="T5012" s="16"/>
    </row>
    <row r="5013" spans="8:20">
      <c r="H5013" s="14"/>
      <c r="K5013" s="14"/>
      <c r="M5013" s="14"/>
      <c r="N5013" s="14"/>
      <c r="O5013" s="14"/>
      <c r="P5013" s="14"/>
      <c r="S5013" s="16"/>
      <c r="T5013" s="16"/>
    </row>
    <row r="5014" spans="8:20">
      <c r="H5014" s="14"/>
      <c r="K5014" s="14"/>
      <c r="M5014" s="14"/>
      <c r="N5014" s="14"/>
      <c r="O5014" s="14"/>
      <c r="P5014" s="14"/>
      <c r="S5014" s="16"/>
      <c r="T5014" s="16"/>
    </row>
    <row r="5015" spans="8:20">
      <c r="H5015" s="14"/>
      <c r="K5015" s="14"/>
      <c r="M5015" s="14"/>
      <c r="N5015" s="14"/>
      <c r="O5015" s="14"/>
      <c r="P5015" s="14"/>
      <c r="S5015" s="16"/>
      <c r="T5015" s="16"/>
    </row>
    <row r="5016" spans="8:20">
      <c r="H5016" s="14"/>
      <c r="K5016" s="14"/>
      <c r="M5016" s="14"/>
      <c r="N5016" s="14"/>
      <c r="O5016" s="14"/>
      <c r="P5016" s="14"/>
      <c r="S5016" s="16"/>
      <c r="T5016" s="16"/>
    </row>
    <row r="5017" spans="8:20">
      <c r="H5017" s="14"/>
      <c r="K5017" s="14"/>
      <c r="M5017" s="14"/>
      <c r="N5017" s="14"/>
      <c r="O5017" s="14"/>
      <c r="P5017" s="14"/>
      <c r="S5017" s="16"/>
      <c r="T5017" s="16"/>
    </row>
    <row r="5018" spans="8:20">
      <c r="H5018" s="14"/>
      <c r="K5018" s="14"/>
      <c r="M5018" s="14"/>
      <c r="N5018" s="14"/>
      <c r="O5018" s="14"/>
      <c r="P5018" s="14"/>
      <c r="S5018" s="16"/>
      <c r="T5018" s="16"/>
    </row>
    <row r="5019" spans="8:20">
      <c r="H5019" s="14"/>
      <c r="K5019" s="14"/>
      <c r="M5019" s="14"/>
      <c r="N5019" s="14"/>
      <c r="O5019" s="14"/>
      <c r="P5019" s="14"/>
      <c r="S5019" s="16"/>
      <c r="T5019" s="16"/>
    </row>
    <row r="5020" spans="8:20">
      <c r="H5020" s="14"/>
      <c r="K5020" s="14"/>
      <c r="M5020" s="14"/>
      <c r="N5020" s="14"/>
      <c r="O5020" s="14"/>
      <c r="P5020" s="14"/>
      <c r="S5020" s="16"/>
      <c r="T5020" s="16"/>
    </row>
    <row r="5021" spans="8:20">
      <c r="H5021" s="14"/>
      <c r="K5021" s="14"/>
      <c r="M5021" s="14"/>
      <c r="N5021" s="14"/>
      <c r="O5021" s="14"/>
      <c r="P5021" s="14"/>
      <c r="S5021" s="16"/>
      <c r="T5021" s="16"/>
    </row>
    <row r="5022" spans="8:20">
      <c r="H5022" s="14"/>
      <c r="K5022" s="14"/>
      <c r="M5022" s="14"/>
      <c r="N5022" s="14"/>
      <c r="O5022" s="14"/>
      <c r="P5022" s="14"/>
      <c r="S5022" s="16"/>
      <c r="T5022" s="16"/>
    </row>
    <row r="5023" spans="8:20">
      <c r="H5023" s="14"/>
      <c r="K5023" s="14"/>
      <c r="M5023" s="14"/>
      <c r="N5023" s="14"/>
      <c r="O5023" s="14"/>
      <c r="P5023" s="14"/>
      <c r="S5023" s="16"/>
      <c r="T5023" s="16"/>
    </row>
    <row r="5024" spans="8:20">
      <c r="H5024" s="14"/>
      <c r="K5024" s="14"/>
      <c r="M5024" s="14"/>
      <c r="N5024" s="14"/>
      <c r="O5024" s="14"/>
      <c r="P5024" s="14"/>
      <c r="S5024" s="16"/>
      <c r="T5024" s="16"/>
    </row>
    <row r="5025" spans="8:20">
      <c r="H5025" s="14"/>
      <c r="K5025" s="14"/>
      <c r="M5025" s="14"/>
      <c r="N5025" s="14"/>
      <c r="O5025" s="14"/>
      <c r="P5025" s="14"/>
      <c r="S5025" s="16"/>
      <c r="T5025" s="16"/>
    </row>
    <row r="5026" spans="8:20">
      <c r="H5026" s="14"/>
      <c r="K5026" s="14"/>
      <c r="M5026" s="14"/>
      <c r="N5026" s="14"/>
      <c r="O5026" s="14"/>
      <c r="P5026" s="14"/>
      <c r="S5026" s="16"/>
      <c r="T5026" s="16"/>
    </row>
    <row r="5027" spans="8:20">
      <c r="H5027" s="14"/>
      <c r="K5027" s="14"/>
      <c r="M5027" s="14"/>
      <c r="N5027" s="14"/>
      <c r="O5027" s="14"/>
      <c r="P5027" s="14"/>
      <c r="S5027" s="16"/>
      <c r="T5027" s="16"/>
    </row>
    <row r="5028" spans="8:20">
      <c r="H5028" s="14"/>
      <c r="K5028" s="14"/>
      <c r="M5028" s="14"/>
      <c r="N5028" s="14"/>
      <c r="O5028" s="14"/>
      <c r="P5028" s="14"/>
      <c r="S5028" s="16"/>
      <c r="T5028" s="16"/>
    </row>
    <row r="5029" spans="8:20">
      <c r="H5029" s="14"/>
      <c r="K5029" s="14"/>
      <c r="M5029" s="14"/>
      <c r="N5029" s="14"/>
      <c r="O5029" s="14"/>
      <c r="P5029" s="14"/>
      <c r="S5029" s="16"/>
      <c r="T5029" s="16"/>
    </row>
    <row r="5030" spans="8:20">
      <c r="H5030" s="14"/>
      <c r="K5030" s="14"/>
      <c r="M5030" s="14"/>
      <c r="N5030" s="14"/>
      <c r="O5030" s="14"/>
      <c r="P5030" s="14"/>
      <c r="S5030" s="16"/>
      <c r="T5030" s="16"/>
    </row>
    <row r="5031" spans="8:20">
      <c r="H5031" s="14"/>
      <c r="K5031" s="14"/>
      <c r="M5031" s="14"/>
      <c r="N5031" s="14"/>
      <c r="O5031" s="14"/>
      <c r="P5031" s="14"/>
      <c r="S5031" s="16"/>
      <c r="T5031" s="16"/>
    </row>
    <row r="5032" spans="8:20">
      <c r="H5032" s="14"/>
      <c r="K5032" s="14"/>
      <c r="M5032" s="14"/>
      <c r="N5032" s="14"/>
      <c r="O5032" s="14"/>
      <c r="P5032" s="14"/>
      <c r="S5032" s="16"/>
      <c r="T5032" s="16"/>
    </row>
    <row r="5033" spans="8:20">
      <c r="H5033" s="14"/>
      <c r="K5033" s="14"/>
      <c r="M5033" s="14"/>
      <c r="N5033" s="14"/>
      <c r="O5033" s="14"/>
      <c r="P5033" s="14"/>
      <c r="S5033" s="16"/>
      <c r="T5033" s="16"/>
    </row>
    <row r="5034" spans="8:20">
      <c r="H5034" s="14"/>
      <c r="K5034" s="14"/>
      <c r="M5034" s="14"/>
      <c r="N5034" s="14"/>
      <c r="O5034" s="14"/>
      <c r="P5034" s="14"/>
      <c r="S5034" s="16"/>
      <c r="T5034" s="16"/>
    </row>
    <row r="5035" spans="8:20">
      <c r="H5035" s="14"/>
      <c r="K5035" s="14"/>
      <c r="M5035" s="14"/>
      <c r="N5035" s="14"/>
      <c r="O5035" s="14"/>
      <c r="P5035" s="14"/>
      <c r="S5035" s="16"/>
      <c r="T5035" s="16"/>
    </row>
    <row r="5036" spans="8:20">
      <c r="H5036" s="14"/>
      <c r="K5036" s="14"/>
      <c r="M5036" s="14"/>
      <c r="N5036" s="14"/>
      <c r="O5036" s="14"/>
      <c r="P5036" s="14"/>
      <c r="S5036" s="16"/>
      <c r="T5036" s="16"/>
    </row>
    <row r="5037" spans="8:20">
      <c r="H5037" s="14"/>
      <c r="K5037" s="14"/>
      <c r="M5037" s="14"/>
      <c r="N5037" s="14"/>
      <c r="O5037" s="14"/>
      <c r="P5037" s="14"/>
      <c r="S5037" s="16"/>
      <c r="T5037" s="16"/>
    </row>
    <row r="5038" spans="8:20">
      <c r="H5038" s="14"/>
      <c r="K5038" s="14"/>
      <c r="M5038" s="14"/>
      <c r="N5038" s="14"/>
      <c r="O5038" s="14"/>
      <c r="P5038" s="14"/>
      <c r="S5038" s="16"/>
      <c r="T5038" s="16"/>
    </row>
    <row r="5039" spans="8:20">
      <c r="H5039" s="14"/>
      <c r="K5039" s="14"/>
      <c r="M5039" s="14"/>
      <c r="N5039" s="14"/>
      <c r="O5039" s="14"/>
      <c r="P5039" s="14"/>
      <c r="S5039" s="16"/>
      <c r="T5039" s="16"/>
    </row>
    <row r="5040" spans="8:20">
      <c r="H5040" s="14"/>
      <c r="K5040" s="14"/>
      <c r="M5040" s="14"/>
      <c r="N5040" s="14"/>
      <c r="O5040" s="14"/>
      <c r="P5040" s="14"/>
      <c r="S5040" s="16"/>
      <c r="T5040" s="16"/>
    </row>
    <row r="5041" spans="8:20">
      <c r="H5041" s="14"/>
      <c r="K5041" s="14"/>
      <c r="M5041" s="14"/>
      <c r="N5041" s="14"/>
      <c r="O5041" s="14"/>
      <c r="P5041" s="14"/>
      <c r="S5041" s="16"/>
      <c r="T5041" s="16"/>
    </row>
    <row r="5042" spans="8:20">
      <c r="H5042" s="14"/>
      <c r="K5042" s="14"/>
      <c r="M5042" s="14"/>
      <c r="N5042" s="14"/>
      <c r="O5042" s="14"/>
      <c r="P5042" s="14"/>
      <c r="S5042" s="16"/>
      <c r="T5042" s="16"/>
    </row>
    <row r="5043" spans="8:20">
      <c r="H5043" s="14"/>
      <c r="K5043" s="14"/>
      <c r="M5043" s="14"/>
      <c r="N5043" s="14"/>
      <c r="O5043" s="14"/>
      <c r="P5043" s="14"/>
      <c r="S5043" s="16"/>
      <c r="T5043" s="16"/>
    </row>
    <row r="5044" spans="8:20">
      <c r="H5044" s="14"/>
      <c r="K5044" s="14"/>
      <c r="M5044" s="14"/>
      <c r="N5044" s="14"/>
      <c r="O5044" s="14"/>
      <c r="P5044" s="14"/>
      <c r="S5044" s="16"/>
      <c r="T5044" s="16"/>
    </row>
    <row r="5045" spans="8:20">
      <c r="H5045" s="14"/>
      <c r="K5045" s="14"/>
      <c r="M5045" s="14"/>
      <c r="N5045" s="14"/>
      <c r="O5045" s="14"/>
      <c r="P5045" s="14"/>
      <c r="S5045" s="16"/>
      <c r="T5045" s="16"/>
    </row>
    <row r="5046" spans="8:20">
      <c r="H5046" s="14"/>
      <c r="K5046" s="14"/>
      <c r="M5046" s="14"/>
      <c r="N5046" s="14"/>
      <c r="O5046" s="14"/>
      <c r="P5046" s="14"/>
      <c r="S5046" s="16"/>
      <c r="T5046" s="16"/>
    </row>
    <row r="5047" spans="8:20">
      <c r="H5047" s="14"/>
      <c r="K5047" s="14"/>
      <c r="M5047" s="14"/>
      <c r="N5047" s="14"/>
      <c r="O5047" s="14"/>
      <c r="P5047" s="14"/>
      <c r="S5047" s="16"/>
      <c r="T5047" s="16"/>
    </row>
    <row r="5048" spans="8:20">
      <c r="H5048" s="14"/>
      <c r="K5048" s="14"/>
      <c r="M5048" s="14"/>
      <c r="N5048" s="14"/>
      <c r="O5048" s="14"/>
      <c r="P5048" s="14"/>
      <c r="S5048" s="16"/>
      <c r="T5048" s="16"/>
    </row>
    <row r="5049" spans="8:20">
      <c r="H5049" s="14"/>
      <c r="K5049" s="14"/>
      <c r="M5049" s="14"/>
      <c r="N5049" s="14"/>
      <c r="O5049" s="14"/>
      <c r="P5049" s="14"/>
      <c r="S5049" s="16"/>
      <c r="T5049" s="16"/>
    </row>
    <row r="5050" spans="8:20">
      <c r="H5050" s="14"/>
      <c r="K5050" s="14"/>
      <c r="M5050" s="14"/>
      <c r="N5050" s="14"/>
      <c r="O5050" s="14"/>
      <c r="P5050" s="14"/>
      <c r="S5050" s="16"/>
      <c r="T5050" s="16"/>
    </row>
    <row r="5051" spans="8:20">
      <c r="H5051" s="14"/>
      <c r="K5051" s="14"/>
      <c r="M5051" s="14"/>
      <c r="N5051" s="14"/>
      <c r="O5051" s="14"/>
      <c r="P5051" s="14"/>
      <c r="S5051" s="16"/>
      <c r="T5051" s="16"/>
    </row>
    <row r="5052" spans="8:20">
      <c r="H5052" s="14"/>
      <c r="K5052" s="14"/>
      <c r="M5052" s="14"/>
      <c r="N5052" s="14"/>
      <c r="O5052" s="14"/>
      <c r="P5052" s="14"/>
      <c r="S5052" s="16"/>
      <c r="T5052" s="16"/>
    </row>
    <row r="5053" spans="8:20">
      <c r="H5053" s="14"/>
      <c r="K5053" s="14"/>
      <c r="M5053" s="14"/>
      <c r="N5053" s="14"/>
      <c r="O5053" s="14"/>
      <c r="P5053" s="14"/>
      <c r="S5053" s="16"/>
      <c r="T5053" s="16"/>
    </row>
    <row r="5054" spans="8:20">
      <c r="H5054" s="14"/>
      <c r="K5054" s="14"/>
      <c r="M5054" s="14"/>
      <c r="N5054" s="14"/>
      <c r="O5054" s="14"/>
      <c r="P5054" s="14"/>
      <c r="S5054" s="16"/>
      <c r="T5054" s="16"/>
    </row>
    <row r="5055" spans="8:20">
      <c r="H5055" s="14"/>
      <c r="K5055" s="14"/>
      <c r="M5055" s="14"/>
      <c r="N5055" s="14"/>
      <c r="O5055" s="14"/>
      <c r="P5055" s="14"/>
      <c r="S5055" s="16"/>
      <c r="T5055" s="16"/>
    </row>
    <row r="5056" spans="8:20">
      <c r="H5056" s="14"/>
      <c r="K5056" s="14"/>
      <c r="M5056" s="14"/>
      <c r="N5056" s="14"/>
      <c r="O5056" s="14"/>
      <c r="P5056" s="14"/>
      <c r="S5056" s="16"/>
      <c r="T5056" s="16"/>
    </row>
    <row r="5057" spans="8:20">
      <c r="H5057" s="14"/>
      <c r="K5057" s="14"/>
      <c r="M5057" s="14"/>
      <c r="N5057" s="14"/>
      <c r="O5057" s="14"/>
      <c r="P5057" s="14"/>
      <c r="S5057" s="16"/>
      <c r="T5057" s="16"/>
    </row>
    <row r="5058" spans="8:20">
      <c r="H5058" s="14"/>
      <c r="K5058" s="14"/>
      <c r="M5058" s="14"/>
      <c r="N5058" s="14"/>
      <c r="O5058" s="14"/>
      <c r="P5058" s="14"/>
      <c r="S5058" s="16"/>
      <c r="T5058" s="16"/>
    </row>
    <row r="5059" spans="8:20">
      <c r="H5059" s="14"/>
      <c r="K5059" s="14"/>
      <c r="M5059" s="14"/>
      <c r="N5059" s="14"/>
      <c r="O5059" s="14"/>
      <c r="P5059" s="14"/>
      <c r="S5059" s="16"/>
      <c r="T5059" s="16"/>
    </row>
    <row r="5060" spans="8:20">
      <c r="H5060" s="14"/>
      <c r="K5060" s="14"/>
      <c r="M5060" s="14"/>
      <c r="N5060" s="14"/>
      <c r="O5060" s="14"/>
      <c r="P5060" s="14"/>
      <c r="S5060" s="16"/>
      <c r="T5060" s="16"/>
    </row>
    <row r="5061" spans="8:20">
      <c r="H5061" s="14"/>
      <c r="K5061" s="14"/>
      <c r="M5061" s="14"/>
      <c r="N5061" s="14"/>
      <c r="O5061" s="14"/>
      <c r="P5061" s="14"/>
      <c r="S5061" s="16"/>
      <c r="T5061" s="16"/>
    </row>
    <row r="5062" spans="8:20">
      <c r="H5062" s="14"/>
      <c r="K5062" s="14"/>
      <c r="M5062" s="14"/>
      <c r="N5062" s="14"/>
      <c r="O5062" s="14"/>
      <c r="P5062" s="14"/>
      <c r="S5062" s="16"/>
      <c r="T5062" s="16"/>
    </row>
    <row r="5063" spans="8:20">
      <c r="H5063" s="14"/>
      <c r="K5063" s="14"/>
      <c r="M5063" s="14"/>
      <c r="N5063" s="14"/>
      <c r="O5063" s="14"/>
      <c r="P5063" s="14"/>
      <c r="S5063" s="16"/>
      <c r="T5063" s="16"/>
    </row>
    <row r="5064" spans="8:20">
      <c r="H5064" s="14"/>
      <c r="K5064" s="14"/>
      <c r="M5064" s="14"/>
      <c r="N5064" s="14"/>
      <c r="O5064" s="14"/>
      <c r="P5064" s="14"/>
      <c r="S5064" s="16"/>
      <c r="T5064" s="16"/>
    </row>
    <row r="5065" spans="8:20">
      <c r="H5065" s="14"/>
      <c r="K5065" s="14"/>
      <c r="M5065" s="14"/>
      <c r="N5065" s="14"/>
      <c r="O5065" s="14"/>
      <c r="P5065" s="14"/>
      <c r="S5065" s="16"/>
      <c r="T5065" s="16"/>
    </row>
    <row r="5066" spans="8:20">
      <c r="H5066" s="14"/>
      <c r="K5066" s="14"/>
      <c r="M5066" s="14"/>
      <c r="N5066" s="14"/>
      <c r="O5066" s="14"/>
      <c r="P5066" s="14"/>
      <c r="S5066" s="16"/>
      <c r="T5066" s="16"/>
    </row>
    <row r="5067" spans="8:20">
      <c r="H5067" s="14"/>
      <c r="K5067" s="14"/>
      <c r="M5067" s="14"/>
      <c r="N5067" s="14"/>
      <c r="O5067" s="14"/>
      <c r="P5067" s="14"/>
      <c r="S5067" s="16"/>
      <c r="T5067" s="16"/>
    </row>
    <row r="5068" spans="8:20">
      <c r="H5068" s="14"/>
      <c r="K5068" s="14"/>
      <c r="M5068" s="14"/>
      <c r="N5068" s="14"/>
      <c r="O5068" s="14"/>
      <c r="P5068" s="14"/>
      <c r="S5068" s="16"/>
      <c r="T5068" s="16"/>
    </row>
    <row r="5069" spans="8:20">
      <c r="H5069" s="14"/>
      <c r="K5069" s="14"/>
      <c r="M5069" s="14"/>
      <c r="N5069" s="14"/>
      <c r="O5069" s="14"/>
      <c r="P5069" s="14"/>
      <c r="S5069" s="16"/>
      <c r="T5069" s="16"/>
    </row>
    <row r="5070" spans="8:20">
      <c r="H5070" s="14"/>
      <c r="K5070" s="14"/>
      <c r="M5070" s="14"/>
      <c r="N5070" s="14"/>
      <c r="O5070" s="14"/>
      <c r="P5070" s="14"/>
      <c r="S5070" s="16"/>
      <c r="T5070" s="16"/>
    </row>
    <row r="5071" spans="8:20">
      <c r="H5071" s="14"/>
      <c r="K5071" s="14"/>
      <c r="M5071" s="14"/>
      <c r="N5071" s="14"/>
      <c r="O5071" s="14"/>
      <c r="P5071" s="14"/>
      <c r="S5071" s="16"/>
      <c r="T5071" s="16"/>
    </row>
    <row r="5072" spans="8:20">
      <c r="H5072" s="14"/>
      <c r="K5072" s="14"/>
      <c r="M5072" s="14"/>
      <c r="N5072" s="14"/>
      <c r="O5072" s="14"/>
      <c r="P5072" s="14"/>
      <c r="S5072" s="16"/>
      <c r="T5072" s="16"/>
    </row>
    <row r="5073" spans="8:20">
      <c r="H5073" s="14"/>
      <c r="K5073" s="14"/>
      <c r="M5073" s="14"/>
      <c r="N5073" s="14"/>
      <c r="O5073" s="14"/>
      <c r="P5073" s="14"/>
      <c r="S5073" s="16"/>
      <c r="T5073" s="16"/>
    </row>
    <row r="5074" spans="8:20">
      <c r="H5074" s="14"/>
      <c r="K5074" s="14"/>
      <c r="M5074" s="14"/>
      <c r="N5074" s="14"/>
      <c r="O5074" s="14"/>
      <c r="P5074" s="14"/>
      <c r="S5074" s="16"/>
      <c r="T5074" s="16"/>
    </row>
    <row r="5075" spans="8:20">
      <c r="H5075" s="14"/>
      <c r="K5075" s="14"/>
      <c r="M5075" s="14"/>
      <c r="N5075" s="14"/>
      <c r="O5075" s="14"/>
      <c r="P5075" s="14"/>
      <c r="S5075" s="16"/>
      <c r="T5075" s="16"/>
    </row>
    <row r="5076" spans="8:20">
      <c r="H5076" s="14"/>
      <c r="K5076" s="14"/>
      <c r="M5076" s="14"/>
      <c r="N5076" s="14"/>
      <c r="O5076" s="14"/>
      <c r="P5076" s="14"/>
      <c r="S5076" s="16"/>
      <c r="T5076" s="16"/>
    </row>
    <row r="5077" spans="8:20">
      <c r="H5077" s="14"/>
      <c r="K5077" s="14"/>
      <c r="M5077" s="14"/>
      <c r="N5077" s="14"/>
      <c r="O5077" s="14"/>
      <c r="P5077" s="14"/>
      <c r="S5077" s="16"/>
      <c r="T5077" s="16"/>
    </row>
    <row r="5078" spans="8:20">
      <c r="H5078" s="14"/>
      <c r="K5078" s="14"/>
      <c r="M5078" s="14"/>
      <c r="N5078" s="14"/>
      <c r="O5078" s="14"/>
      <c r="P5078" s="14"/>
      <c r="S5078" s="16"/>
      <c r="T5078" s="16"/>
    </row>
    <row r="5079" spans="8:20">
      <c r="H5079" s="14"/>
      <c r="K5079" s="14"/>
      <c r="M5079" s="14"/>
      <c r="N5079" s="14"/>
      <c r="O5079" s="14"/>
      <c r="P5079" s="14"/>
      <c r="S5079" s="16"/>
      <c r="T5079" s="16"/>
    </row>
    <row r="5080" spans="8:20">
      <c r="H5080" s="14"/>
      <c r="K5080" s="14"/>
      <c r="M5080" s="14"/>
      <c r="N5080" s="14"/>
      <c r="O5080" s="14"/>
      <c r="P5080" s="14"/>
      <c r="S5080" s="16"/>
      <c r="T5080" s="16"/>
    </row>
    <row r="5081" spans="8:20">
      <c r="H5081" s="14"/>
      <c r="K5081" s="14"/>
      <c r="M5081" s="14"/>
      <c r="N5081" s="14"/>
      <c r="O5081" s="14"/>
      <c r="P5081" s="14"/>
      <c r="S5081" s="16"/>
      <c r="T5081" s="16"/>
    </row>
    <row r="5082" spans="8:20">
      <c r="H5082" s="14"/>
      <c r="K5082" s="14"/>
      <c r="M5082" s="14"/>
      <c r="N5082" s="14"/>
      <c r="O5082" s="14"/>
      <c r="P5082" s="14"/>
      <c r="S5082" s="16"/>
      <c r="T5082" s="16"/>
    </row>
    <row r="5083" spans="8:20">
      <c r="H5083" s="14"/>
      <c r="K5083" s="14"/>
      <c r="M5083" s="14"/>
      <c r="N5083" s="14"/>
      <c r="O5083" s="14"/>
      <c r="P5083" s="14"/>
      <c r="S5083" s="16"/>
      <c r="T5083" s="16"/>
    </row>
    <row r="5084" spans="8:20">
      <c r="H5084" s="14"/>
      <c r="K5084" s="14"/>
      <c r="M5084" s="14"/>
      <c r="N5084" s="14"/>
      <c r="O5084" s="14"/>
      <c r="P5084" s="14"/>
      <c r="S5084" s="16"/>
      <c r="T5084" s="16"/>
    </row>
    <row r="5085" spans="8:20">
      <c r="H5085" s="14"/>
      <c r="K5085" s="14"/>
      <c r="M5085" s="14"/>
      <c r="N5085" s="14"/>
      <c r="O5085" s="14"/>
      <c r="P5085" s="14"/>
      <c r="S5085" s="16"/>
      <c r="T5085" s="16"/>
    </row>
    <row r="5086" spans="8:20">
      <c r="H5086" s="14"/>
      <c r="K5086" s="14"/>
      <c r="M5086" s="14"/>
      <c r="N5086" s="14"/>
      <c r="O5086" s="14"/>
      <c r="P5086" s="14"/>
      <c r="S5086" s="16"/>
      <c r="T5086" s="16"/>
    </row>
    <row r="5087" spans="8:20">
      <c r="H5087" s="14"/>
      <c r="K5087" s="14"/>
      <c r="M5087" s="14"/>
      <c r="N5087" s="14"/>
      <c r="O5087" s="14"/>
      <c r="P5087" s="14"/>
      <c r="S5087" s="16"/>
      <c r="T5087" s="16"/>
    </row>
    <row r="5088" spans="8:20">
      <c r="H5088" s="14"/>
      <c r="K5088" s="14"/>
      <c r="M5088" s="14"/>
      <c r="N5088" s="14"/>
      <c r="O5088" s="14"/>
      <c r="P5088" s="14"/>
      <c r="S5088" s="16"/>
      <c r="T5088" s="16"/>
    </row>
    <row r="5089" spans="8:20">
      <c r="H5089" s="14"/>
      <c r="K5089" s="14"/>
      <c r="M5089" s="14"/>
      <c r="N5089" s="14"/>
      <c r="O5089" s="14"/>
      <c r="P5089" s="14"/>
      <c r="S5089" s="16"/>
      <c r="T5089" s="16"/>
    </row>
    <row r="5090" spans="8:20">
      <c r="H5090" s="14"/>
      <c r="K5090" s="14"/>
      <c r="M5090" s="14"/>
      <c r="N5090" s="14"/>
      <c r="O5090" s="14"/>
      <c r="P5090" s="14"/>
      <c r="S5090" s="16"/>
      <c r="T5090" s="16"/>
    </row>
    <row r="5091" spans="8:20">
      <c r="H5091" s="14"/>
      <c r="K5091" s="14"/>
      <c r="M5091" s="14"/>
      <c r="N5091" s="14"/>
      <c r="O5091" s="14"/>
      <c r="P5091" s="14"/>
      <c r="S5091" s="16"/>
      <c r="T5091" s="16"/>
    </row>
    <row r="5092" spans="8:20">
      <c r="H5092" s="14"/>
      <c r="K5092" s="14"/>
      <c r="M5092" s="14"/>
      <c r="N5092" s="14"/>
      <c r="O5092" s="14"/>
      <c r="P5092" s="14"/>
      <c r="S5092" s="16"/>
      <c r="T5092" s="16"/>
    </row>
    <row r="5093" spans="8:20">
      <c r="H5093" s="14"/>
      <c r="K5093" s="14"/>
      <c r="M5093" s="14"/>
      <c r="N5093" s="14"/>
      <c r="O5093" s="14"/>
      <c r="P5093" s="14"/>
      <c r="S5093" s="16"/>
      <c r="T5093" s="16"/>
    </row>
    <row r="5094" spans="8:20">
      <c r="H5094" s="14"/>
      <c r="K5094" s="14"/>
      <c r="M5094" s="14"/>
      <c r="N5094" s="14"/>
      <c r="O5094" s="14"/>
      <c r="P5094" s="14"/>
      <c r="S5094" s="16"/>
      <c r="T5094" s="16"/>
    </row>
    <row r="5095" spans="8:20">
      <c r="H5095" s="14"/>
      <c r="K5095" s="14"/>
      <c r="M5095" s="14"/>
      <c r="N5095" s="14"/>
      <c r="O5095" s="14"/>
      <c r="P5095" s="14"/>
      <c r="S5095" s="16"/>
      <c r="T5095" s="16"/>
    </row>
    <row r="5096" spans="8:20">
      <c r="H5096" s="14"/>
      <c r="K5096" s="14"/>
      <c r="M5096" s="14"/>
      <c r="N5096" s="14"/>
      <c r="O5096" s="14"/>
      <c r="P5096" s="14"/>
      <c r="S5096" s="16"/>
      <c r="T5096" s="16"/>
    </row>
    <row r="5097" spans="8:20">
      <c r="H5097" s="14"/>
      <c r="K5097" s="14"/>
      <c r="M5097" s="14"/>
      <c r="N5097" s="14"/>
      <c r="O5097" s="14"/>
      <c r="P5097" s="14"/>
      <c r="S5097" s="16"/>
      <c r="T5097" s="16"/>
    </row>
    <row r="5098" spans="8:20">
      <c r="H5098" s="14"/>
      <c r="K5098" s="14"/>
      <c r="M5098" s="14"/>
      <c r="N5098" s="14"/>
      <c r="O5098" s="14"/>
      <c r="P5098" s="14"/>
      <c r="S5098" s="16"/>
      <c r="T5098" s="16"/>
    </row>
    <row r="5099" spans="8:20">
      <c r="H5099" s="14"/>
      <c r="K5099" s="14"/>
      <c r="M5099" s="14"/>
      <c r="N5099" s="14"/>
      <c r="O5099" s="14"/>
      <c r="P5099" s="14"/>
      <c r="S5099" s="16"/>
      <c r="T5099" s="16"/>
    </row>
    <row r="5100" spans="8:20">
      <c r="H5100" s="14"/>
      <c r="K5100" s="14"/>
      <c r="M5100" s="14"/>
      <c r="N5100" s="14"/>
      <c r="O5100" s="14"/>
      <c r="P5100" s="14"/>
      <c r="S5100" s="16"/>
      <c r="T5100" s="16"/>
    </row>
    <row r="5101" spans="8:20">
      <c r="H5101" s="14"/>
      <c r="K5101" s="14"/>
      <c r="M5101" s="14"/>
      <c r="N5101" s="14"/>
      <c r="O5101" s="14"/>
      <c r="P5101" s="14"/>
      <c r="S5101" s="16"/>
      <c r="T5101" s="16"/>
    </row>
    <row r="5102" spans="8:20">
      <c r="H5102" s="14"/>
      <c r="K5102" s="14"/>
      <c r="M5102" s="14"/>
      <c r="N5102" s="14"/>
      <c r="O5102" s="14"/>
      <c r="P5102" s="14"/>
      <c r="S5102" s="16"/>
      <c r="T5102" s="16"/>
    </row>
    <row r="5103" spans="8:20">
      <c r="H5103" s="14"/>
      <c r="K5103" s="14"/>
      <c r="M5103" s="14"/>
      <c r="N5103" s="14"/>
      <c r="O5103" s="14"/>
      <c r="P5103" s="14"/>
      <c r="S5103" s="16"/>
      <c r="T5103" s="16"/>
    </row>
    <row r="5104" spans="8:20">
      <c r="H5104" s="14"/>
      <c r="K5104" s="14"/>
      <c r="M5104" s="14"/>
      <c r="N5104" s="14"/>
      <c r="O5104" s="14"/>
      <c r="P5104" s="14"/>
      <c r="S5104" s="16"/>
      <c r="T5104" s="16"/>
    </row>
    <row r="5105" spans="8:20">
      <c r="H5105" s="14"/>
      <c r="K5105" s="14"/>
      <c r="M5105" s="14"/>
      <c r="N5105" s="14"/>
      <c r="O5105" s="14"/>
      <c r="P5105" s="14"/>
      <c r="S5105" s="16"/>
      <c r="T5105" s="16"/>
    </row>
    <row r="5106" spans="8:20">
      <c r="H5106" s="14"/>
      <c r="K5106" s="14"/>
      <c r="M5106" s="14"/>
      <c r="N5106" s="14"/>
      <c r="O5106" s="14"/>
      <c r="P5106" s="14"/>
      <c r="S5106" s="16"/>
      <c r="T5106" s="16"/>
    </row>
    <row r="5107" spans="8:20">
      <c r="H5107" s="14"/>
      <c r="K5107" s="14"/>
      <c r="M5107" s="14"/>
      <c r="N5107" s="14"/>
      <c r="O5107" s="14"/>
      <c r="P5107" s="14"/>
      <c r="S5107" s="16"/>
      <c r="T5107" s="16"/>
    </row>
    <row r="5108" spans="8:20">
      <c r="H5108" s="14"/>
      <c r="K5108" s="14"/>
      <c r="M5108" s="14"/>
      <c r="N5108" s="14"/>
      <c r="O5108" s="14"/>
      <c r="P5108" s="14"/>
      <c r="S5108" s="16"/>
      <c r="T5108" s="16"/>
    </row>
    <row r="5109" spans="8:20">
      <c r="H5109" s="14"/>
      <c r="K5109" s="14"/>
      <c r="M5109" s="14"/>
      <c r="N5109" s="14"/>
      <c r="O5109" s="14"/>
      <c r="P5109" s="14"/>
      <c r="S5109" s="16"/>
      <c r="T5109" s="16"/>
    </row>
    <row r="5110" spans="8:20">
      <c r="H5110" s="14"/>
      <c r="K5110" s="14"/>
      <c r="M5110" s="14"/>
      <c r="N5110" s="14"/>
      <c r="O5110" s="14"/>
      <c r="P5110" s="14"/>
      <c r="S5110" s="16"/>
      <c r="T5110" s="16"/>
    </row>
    <row r="5111" spans="8:20">
      <c r="H5111" s="14"/>
      <c r="K5111" s="14"/>
      <c r="M5111" s="14"/>
      <c r="N5111" s="14"/>
      <c r="O5111" s="14"/>
      <c r="P5111" s="14"/>
      <c r="S5111" s="16"/>
      <c r="T5111" s="16"/>
    </row>
    <row r="5112" spans="8:20">
      <c r="H5112" s="14"/>
      <c r="K5112" s="14"/>
      <c r="M5112" s="14"/>
      <c r="N5112" s="14"/>
      <c r="O5112" s="14"/>
      <c r="P5112" s="14"/>
      <c r="S5112" s="16"/>
      <c r="T5112" s="16"/>
    </row>
    <row r="5113" spans="8:20">
      <c r="H5113" s="14"/>
      <c r="K5113" s="14"/>
      <c r="M5113" s="14"/>
      <c r="N5113" s="14"/>
      <c r="O5113" s="14"/>
      <c r="P5113" s="14"/>
      <c r="S5113" s="16"/>
      <c r="T5113" s="16"/>
    </row>
    <row r="5114" spans="8:20">
      <c r="H5114" s="14"/>
      <c r="K5114" s="14"/>
      <c r="M5114" s="14"/>
      <c r="N5114" s="14"/>
      <c r="O5114" s="14"/>
      <c r="P5114" s="14"/>
      <c r="S5114" s="16"/>
      <c r="T5114" s="16"/>
    </row>
    <row r="5115" spans="8:20">
      <c r="H5115" s="14"/>
      <c r="K5115" s="14"/>
      <c r="M5115" s="14"/>
      <c r="N5115" s="14"/>
      <c r="O5115" s="14"/>
      <c r="P5115" s="14"/>
      <c r="S5115" s="16"/>
      <c r="T5115" s="16"/>
    </row>
    <row r="5116" spans="8:20">
      <c r="H5116" s="14"/>
      <c r="K5116" s="14"/>
      <c r="M5116" s="14"/>
      <c r="N5116" s="14"/>
      <c r="O5116" s="14"/>
      <c r="P5116" s="14"/>
      <c r="S5116" s="16"/>
      <c r="T5116" s="16"/>
    </row>
    <row r="5117" spans="8:20">
      <c r="H5117" s="14"/>
      <c r="K5117" s="14"/>
      <c r="M5117" s="14"/>
      <c r="N5117" s="14"/>
      <c r="O5117" s="14"/>
      <c r="P5117" s="14"/>
      <c r="S5117" s="16"/>
      <c r="T5117" s="16"/>
    </row>
    <row r="5118" spans="8:20">
      <c r="H5118" s="14"/>
      <c r="K5118" s="14"/>
      <c r="M5118" s="14"/>
      <c r="N5118" s="14"/>
      <c r="O5118" s="14"/>
      <c r="P5118" s="14"/>
      <c r="S5118" s="16"/>
      <c r="T5118" s="16"/>
    </row>
    <row r="5119" spans="8:20">
      <c r="H5119" s="14"/>
      <c r="K5119" s="14"/>
      <c r="M5119" s="14"/>
      <c r="N5119" s="14"/>
      <c r="O5119" s="14"/>
      <c r="P5119" s="14"/>
      <c r="S5119" s="16"/>
      <c r="T5119" s="16"/>
    </row>
    <row r="5120" spans="8:20">
      <c r="H5120" s="14"/>
      <c r="K5120" s="14"/>
      <c r="M5120" s="14"/>
      <c r="N5120" s="14"/>
      <c r="O5120" s="14"/>
      <c r="P5120" s="14"/>
      <c r="S5120" s="16"/>
      <c r="T5120" s="16"/>
    </row>
    <row r="5121" spans="8:20">
      <c r="H5121" s="14"/>
      <c r="K5121" s="14"/>
      <c r="M5121" s="14"/>
      <c r="N5121" s="14"/>
      <c r="O5121" s="14"/>
      <c r="P5121" s="14"/>
      <c r="S5121" s="16"/>
      <c r="T5121" s="16"/>
    </row>
    <row r="5122" spans="8:20">
      <c r="H5122" s="14"/>
      <c r="K5122" s="14"/>
      <c r="M5122" s="14"/>
      <c r="N5122" s="14"/>
      <c r="O5122" s="14"/>
      <c r="P5122" s="14"/>
      <c r="S5122" s="16"/>
      <c r="T5122" s="16"/>
    </row>
    <row r="5123" spans="8:20">
      <c r="H5123" s="14"/>
      <c r="K5123" s="14"/>
      <c r="M5123" s="14"/>
      <c r="N5123" s="14"/>
      <c r="O5123" s="14"/>
      <c r="P5123" s="14"/>
      <c r="S5123" s="16"/>
      <c r="T5123" s="16"/>
    </row>
    <row r="5124" spans="8:20">
      <c r="H5124" s="14"/>
      <c r="K5124" s="14"/>
      <c r="M5124" s="14"/>
      <c r="N5124" s="14"/>
      <c r="O5124" s="14"/>
      <c r="P5124" s="14"/>
      <c r="S5124" s="16"/>
      <c r="T5124" s="16"/>
    </row>
    <row r="5125" spans="8:20">
      <c r="H5125" s="14"/>
      <c r="K5125" s="14"/>
      <c r="M5125" s="14"/>
      <c r="N5125" s="14"/>
      <c r="O5125" s="14"/>
      <c r="P5125" s="14"/>
      <c r="S5125" s="16"/>
      <c r="T5125" s="16"/>
    </row>
    <row r="5126" spans="8:20">
      <c r="H5126" s="14"/>
      <c r="K5126" s="14"/>
      <c r="M5126" s="14"/>
      <c r="N5126" s="14"/>
      <c r="O5126" s="14"/>
      <c r="P5126" s="14"/>
      <c r="S5126" s="16"/>
      <c r="T5126" s="16"/>
    </row>
    <row r="5127" spans="8:20">
      <c r="H5127" s="14"/>
      <c r="K5127" s="14"/>
      <c r="M5127" s="14"/>
      <c r="N5127" s="14"/>
      <c r="O5127" s="14"/>
      <c r="P5127" s="14"/>
      <c r="S5127" s="16"/>
      <c r="T5127" s="16"/>
    </row>
    <row r="5128" spans="8:20">
      <c r="H5128" s="14"/>
      <c r="K5128" s="14"/>
      <c r="M5128" s="14"/>
      <c r="N5128" s="14"/>
      <c r="O5128" s="14"/>
      <c r="P5128" s="14"/>
      <c r="S5128" s="16"/>
      <c r="T5128" s="16"/>
    </row>
    <row r="5129" spans="8:20">
      <c r="H5129" s="14"/>
      <c r="K5129" s="14"/>
      <c r="M5129" s="14"/>
      <c r="N5129" s="14"/>
      <c r="O5129" s="14"/>
      <c r="P5129" s="14"/>
      <c r="S5129" s="16"/>
      <c r="T5129" s="16"/>
    </row>
    <row r="5130" spans="8:20">
      <c r="H5130" s="14"/>
      <c r="K5130" s="14"/>
      <c r="M5130" s="14"/>
      <c r="N5130" s="14"/>
      <c r="O5130" s="14"/>
      <c r="P5130" s="14"/>
      <c r="S5130" s="16"/>
      <c r="T5130" s="16"/>
    </row>
    <row r="5131" spans="8:20">
      <c r="H5131" s="14"/>
      <c r="K5131" s="14"/>
      <c r="M5131" s="14"/>
      <c r="N5131" s="14"/>
      <c r="O5131" s="14"/>
      <c r="P5131" s="14"/>
      <c r="S5131" s="16"/>
      <c r="T5131" s="16"/>
    </row>
    <row r="5132" spans="8:20">
      <c r="H5132" s="14"/>
      <c r="K5132" s="14"/>
      <c r="M5132" s="14"/>
      <c r="N5132" s="14"/>
      <c r="O5132" s="14"/>
      <c r="P5132" s="14"/>
      <c r="S5132" s="16"/>
      <c r="T5132" s="16"/>
    </row>
    <row r="5133" spans="8:20">
      <c r="H5133" s="14"/>
      <c r="K5133" s="14"/>
      <c r="M5133" s="14"/>
      <c r="N5133" s="14"/>
      <c r="O5133" s="14"/>
      <c r="P5133" s="14"/>
      <c r="S5133" s="16"/>
      <c r="T5133" s="16"/>
    </row>
    <row r="5134" spans="8:20">
      <c r="H5134" s="14"/>
      <c r="K5134" s="14"/>
      <c r="M5134" s="14"/>
      <c r="N5134" s="14"/>
      <c r="O5134" s="14"/>
      <c r="P5134" s="14"/>
      <c r="S5134" s="16"/>
      <c r="T5134" s="16"/>
    </row>
    <row r="5135" spans="8:20">
      <c r="H5135" s="14"/>
      <c r="K5135" s="14"/>
      <c r="M5135" s="14"/>
      <c r="N5135" s="14"/>
      <c r="O5135" s="14"/>
      <c r="P5135" s="14"/>
      <c r="S5135" s="16"/>
      <c r="T5135" s="16"/>
    </row>
    <row r="5136" spans="8:20">
      <c r="H5136" s="14"/>
      <c r="K5136" s="14"/>
      <c r="M5136" s="14"/>
      <c r="N5136" s="14"/>
      <c r="O5136" s="14"/>
      <c r="P5136" s="14"/>
      <c r="S5136" s="16"/>
      <c r="T5136" s="16"/>
    </row>
    <row r="5137" spans="8:20">
      <c r="H5137" s="14"/>
      <c r="K5137" s="14"/>
      <c r="M5137" s="14"/>
      <c r="N5137" s="14"/>
      <c r="O5137" s="14"/>
      <c r="P5137" s="14"/>
      <c r="S5137" s="16"/>
      <c r="T5137" s="16"/>
    </row>
    <row r="5138" spans="8:20">
      <c r="H5138" s="14"/>
      <c r="K5138" s="14"/>
      <c r="M5138" s="14"/>
      <c r="N5138" s="14"/>
      <c r="O5138" s="14"/>
      <c r="P5138" s="14"/>
      <c r="S5138" s="16"/>
      <c r="T5138" s="16"/>
    </row>
    <row r="5139" spans="8:20">
      <c r="H5139" s="14"/>
      <c r="K5139" s="14"/>
      <c r="M5139" s="14"/>
      <c r="N5139" s="14"/>
      <c r="O5139" s="14"/>
      <c r="P5139" s="14"/>
      <c r="S5139" s="16"/>
      <c r="T5139" s="16"/>
    </row>
    <row r="5140" spans="8:20">
      <c r="H5140" s="14"/>
      <c r="K5140" s="14"/>
      <c r="M5140" s="14"/>
      <c r="N5140" s="14"/>
      <c r="O5140" s="14"/>
      <c r="P5140" s="14"/>
      <c r="S5140" s="16"/>
      <c r="T5140" s="16"/>
    </row>
    <row r="5141" spans="8:20">
      <c r="H5141" s="14"/>
      <c r="K5141" s="14"/>
      <c r="M5141" s="14"/>
      <c r="N5141" s="14"/>
      <c r="O5141" s="14"/>
      <c r="P5141" s="14"/>
      <c r="S5141" s="16"/>
      <c r="T5141" s="16"/>
    </row>
    <row r="5142" spans="8:20">
      <c r="H5142" s="14"/>
      <c r="K5142" s="14"/>
      <c r="M5142" s="14"/>
      <c r="N5142" s="14"/>
      <c r="O5142" s="14"/>
      <c r="P5142" s="14"/>
      <c r="S5142" s="16"/>
      <c r="T5142" s="16"/>
    </row>
    <row r="5143" spans="8:20">
      <c r="H5143" s="14"/>
      <c r="K5143" s="14"/>
      <c r="M5143" s="14"/>
      <c r="N5143" s="14"/>
      <c r="O5143" s="14"/>
      <c r="P5143" s="14"/>
      <c r="S5143" s="16"/>
      <c r="T5143" s="16"/>
    </row>
    <row r="5144" spans="8:20">
      <c r="H5144" s="14"/>
      <c r="K5144" s="14"/>
      <c r="M5144" s="14"/>
      <c r="N5144" s="14"/>
      <c r="O5144" s="14"/>
      <c r="P5144" s="14"/>
      <c r="S5144" s="16"/>
      <c r="T5144" s="16"/>
    </row>
    <row r="5145" spans="8:20">
      <c r="H5145" s="14"/>
      <c r="K5145" s="14"/>
      <c r="M5145" s="14"/>
      <c r="N5145" s="14"/>
      <c r="O5145" s="14"/>
      <c r="P5145" s="14"/>
      <c r="S5145" s="16"/>
      <c r="T5145" s="16"/>
    </row>
    <row r="5146" spans="8:20">
      <c r="H5146" s="14"/>
      <c r="K5146" s="14"/>
      <c r="M5146" s="14"/>
      <c r="N5146" s="14"/>
      <c r="O5146" s="14"/>
      <c r="P5146" s="14"/>
      <c r="S5146" s="16"/>
      <c r="T5146" s="16"/>
    </row>
    <row r="5147" spans="8:20">
      <c r="H5147" s="14"/>
      <c r="K5147" s="14"/>
      <c r="M5147" s="14"/>
      <c r="N5147" s="14"/>
      <c r="O5147" s="14"/>
      <c r="P5147" s="14"/>
      <c r="S5147" s="16"/>
      <c r="T5147" s="16"/>
    </row>
    <row r="5148" spans="8:20">
      <c r="H5148" s="14"/>
      <c r="K5148" s="14"/>
      <c r="M5148" s="14"/>
      <c r="N5148" s="14"/>
      <c r="O5148" s="14"/>
      <c r="P5148" s="14"/>
      <c r="S5148" s="16"/>
      <c r="T5148" s="16"/>
    </row>
    <row r="5149" spans="8:20">
      <c r="H5149" s="14"/>
      <c r="K5149" s="14"/>
      <c r="M5149" s="14"/>
      <c r="N5149" s="14"/>
      <c r="O5149" s="14"/>
      <c r="P5149" s="14"/>
      <c r="S5149" s="16"/>
      <c r="T5149" s="16"/>
    </row>
    <row r="5150" spans="8:20">
      <c r="H5150" s="14"/>
      <c r="K5150" s="14"/>
      <c r="M5150" s="14"/>
      <c r="N5150" s="14"/>
      <c r="O5150" s="14"/>
      <c r="P5150" s="14"/>
      <c r="S5150" s="16"/>
      <c r="T5150" s="16"/>
    </row>
    <row r="5151" spans="8:20">
      <c r="H5151" s="14"/>
      <c r="K5151" s="14"/>
      <c r="M5151" s="14"/>
      <c r="N5151" s="14"/>
      <c r="O5151" s="14"/>
      <c r="P5151" s="14"/>
      <c r="S5151" s="16"/>
      <c r="T5151" s="16"/>
    </row>
    <row r="5152" spans="8:20">
      <c r="H5152" s="14"/>
      <c r="K5152" s="14"/>
      <c r="M5152" s="14"/>
      <c r="N5152" s="14"/>
      <c r="O5152" s="14"/>
      <c r="P5152" s="14"/>
      <c r="S5152" s="16"/>
      <c r="T5152" s="16"/>
    </row>
    <row r="5153" spans="8:20">
      <c r="H5153" s="14"/>
      <c r="K5153" s="14"/>
      <c r="M5153" s="14"/>
      <c r="N5153" s="14"/>
      <c r="O5153" s="14"/>
      <c r="P5153" s="14"/>
      <c r="S5153" s="16"/>
      <c r="T5153" s="16"/>
    </row>
    <row r="5154" spans="8:20">
      <c r="H5154" s="14"/>
      <c r="K5154" s="14"/>
      <c r="M5154" s="14"/>
      <c r="N5154" s="14"/>
      <c r="O5154" s="14"/>
      <c r="P5154" s="14"/>
      <c r="S5154" s="16"/>
      <c r="T5154" s="16"/>
    </row>
    <row r="5155" spans="8:20">
      <c r="H5155" s="14"/>
      <c r="K5155" s="14"/>
      <c r="M5155" s="14"/>
      <c r="N5155" s="14"/>
      <c r="O5155" s="14"/>
      <c r="P5155" s="14"/>
      <c r="S5155" s="16"/>
      <c r="T5155" s="16"/>
    </row>
    <row r="5156" spans="8:20">
      <c r="H5156" s="14"/>
      <c r="K5156" s="14"/>
      <c r="M5156" s="14"/>
      <c r="N5156" s="14"/>
      <c r="O5156" s="14"/>
      <c r="P5156" s="14"/>
      <c r="S5156" s="16"/>
      <c r="T5156" s="16"/>
    </row>
    <row r="5157" spans="8:20">
      <c r="H5157" s="14"/>
      <c r="K5157" s="14"/>
      <c r="M5157" s="14"/>
      <c r="N5157" s="14"/>
      <c r="O5157" s="14"/>
      <c r="P5157" s="14"/>
      <c r="S5157" s="16"/>
      <c r="T5157" s="16"/>
    </row>
    <row r="5158" spans="8:20">
      <c r="H5158" s="14"/>
      <c r="K5158" s="14"/>
      <c r="M5158" s="14"/>
      <c r="N5158" s="14"/>
      <c r="O5158" s="14"/>
      <c r="P5158" s="14"/>
      <c r="S5158" s="16"/>
      <c r="T5158" s="16"/>
    </row>
    <row r="5159" spans="8:20">
      <c r="H5159" s="14"/>
      <c r="K5159" s="14"/>
      <c r="M5159" s="14"/>
      <c r="N5159" s="14"/>
      <c r="O5159" s="14"/>
      <c r="P5159" s="14"/>
      <c r="S5159" s="16"/>
      <c r="T5159" s="16"/>
    </row>
    <row r="5160" spans="8:20">
      <c r="H5160" s="14"/>
      <c r="K5160" s="14"/>
      <c r="M5160" s="14"/>
      <c r="N5160" s="14"/>
      <c r="O5160" s="14"/>
      <c r="P5160" s="14"/>
      <c r="S5160" s="16"/>
      <c r="T5160" s="16"/>
    </row>
    <row r="5161" spans="8:20">
      <c r="H5161" s="14"/>
      <c r="K5161" s="14"/>
      <c r="M5161" s="14"/>
      <c r="N5161" s="14"/>
      <c r="O5161" s="14"/>
      <c r="P5161" s="14"/>
      <c r="S5161" s="16"/>
      <c r="T5161" s="16"/>
    </row>
    <row r="5162" spans="8:20">
      <c r="H5162" s="14"/>
      <c r="K5162" s="14"/>
      <c r="M5162" s="14"/>
      <c r="N5162" s="14"/>
      <c r="O5162" s="14"/>
      <c r="P5162" s="14"/>
      <c r="S5162" s="16"/>
      <c r="T5162" s="16"/>
    </row>
    <row r="5163" spans="8:20">
      <c r="H5163" s="14"/>
      <c r="K5163" s="14"/>
      <c r="M5163" s="14"/>
      <c r="N5163" s="14"/>
      <c r="O5163" s="14"/>
      <c r="P5163" s="14"/>
      <c r="S5163" s="16"/>
      <c r="T5163" s="16"/>
    </row>
    <row r="5164" spans="8:20">
      <c r="H5164" s="14"/>
      <c r="K5164" s="14"/>
      <c r="M5164" s="14"/>
      <c r="N5164" s="14"/>
      <c r="O5164" s="14"/>
      <c r="P5164" s="14"/>
      <c r="S5164" s="16"/>
      <c r="T5164" s="16"/>
    </row>
    <row r="5165" spans="8:20">
      <c r="H5165" s="14"/>
      <c r="K5165" s="14"/>
      <c r="M5165" s="14"/>
      <c r="N5165" s="14"/>
      <c r="O5165" s="14"/>
      <c r="P5165" s="14"/>
      <c r="S5165" s="16"/>
      <c r="T5165" s="16"/>
    </row>
    <row r="5166" spans="8:20">
      <c r="H5166" s="14"/>
      <c r="K5166" s="14"/>
      <c r="M5166" s="14"/>
      <c r="N5166" s="14"/>
      <c r="O5166" s="14"/>
      <c r="P5166" s="14"/>
      <c r="S5166" s="16"/>
      <c r="T5166" s="16"/>
    </row>
    <row r="5167" spans="8:20">
      <c r="H5167" s="14"/>
      <c r="K5167" s="14"/>
      <c r="M5167" s="14"/>
      <c r="N5167" s="14"/>
      <c r="O5167" s="14"/>
      <c r="P5167" s="14"/>
      <c r="S5167" s="16"/>
      <c r="T5167" s="16"/>
    </row>
    <row r="5168" spans="8:20">
      <c r="H5168" s="14"/>
      <c r="K5168" s="14"/>
      <c r="M5168" s="14"/>
      <c r="N5168" s="14"/>
      <c r="O5168" s="14"/>
      <c r="P5168" s="14"/>
      <c r="S5168" s="16"/>
      <c r="T5168" s="16"/>
    </row>
    <row r="5169" spans="8:20">
      <c r="H5169" s="14"/>
      <c r="K5169" s="14"/>
      <c r="M5169" s="14"/>
      <c r="N5169" s="14"/>
      <c r="O5169" s="14"/>
      <c r="P5169" s="14"/>
      <c r="S5169" s="16"/>
      <c r="T5169" s="16"/>
    </row>
    <row r="5170" spans="8:20">
      <c r="H5170" s="14"/>
      <c r="K5170" s="14"/>
      <c r="M5170" s="14"/>
      <c r="N5170" s="14"/>
      <c r="O5170" s="14"/>
      <c r="P5170" s="14"/>
      <c r="S5170" s="16"/>
      <c r="T5170" s="16"/>
    </row>
    <row r="5171" spans="8:20">
      <c r="H5171" s="14"/>
      <c r="K5171" s="14"/>
      <c r="M5171" s="14"/>
      <c r="N5171" s="14"/>
      <c r="O5171" s="14"/>
      <c r="P5171" s="14"/>
      <c r="S5171" s="16"/>
      <c r="T5171" s="16"/>
    </row>
    <row r="5172" spans="8:20">
      <c r="H5172" s="14"/>
      <c r="K5172" s="14"/>
      <c r="M5172" s="14"/>
      <c r="N5172" s="14"/>
      <c r="O5172" s="14"/>
      <c r="P5172" s="14"/>
      <c r="S5172" s="16"/>
      <c r="T5172" s="16"/>
    </row>
    <row r="5173" spans="8:20">
      <c r="H5173" s="14"/>
      <c r="K5173" s="14"/>
      <c r="M5173" s="14"/>
      <c r="N5173" s="14"/>
      <c r="O5173" s="14"/>
      <c r="P5173" s="14"/>
      <c r="S5173" s="16"/>
      <c r="T5173" s="16"/>
    </row>
    <row r="5174" spans="8:20">
      <c r="H5174" s="14"/>
      <c r="K5174" s="14"/>
      <c r="M5174" s="14"/>
      <c r="N5174" s="14"/>
      <c r="O5174" s="14"/>
      <c r="P5174" s="14"/>
      <c r="S5174" s="16"/>
      <c r="T5174" s="16"/>
    </row>
    <row r="5175" spans="8:20">
      <c r="H5175" s="14"/>
      <c r="K5175" s="14"/>
      <c r="M5175" s="14"/>
      <c r="N5175" s="14"/>
      <c r="O5175" s="14"/>
      <c r="P5175" s="14"/>
      <c r="S5175" s="16"/>
      <c r="T5175" s="16"/>
    </row>
    <row r="5176" spans="8:20">
      <c r="H5176" s="14"/>
      <c r="K5176" s="14"/>
      <c r="M5176" s="14"/>
      <c r="N5176" s="14"/>
      <c r="O5176" s="14"/>
      <c r="P5176" s="14"/>
      <c r="S5176" s="16"/>
      <c r="T5176" s="16"/>
    </row>
    <row r="5177" spans="8:20">
      <c r="H5177" s="14"/>
      <c r="K5177" s="14"/>
      <c r="M5177" s="14"/>
      <c r="N5177" s="14"/>
      <c r="O5177" s="14"/>
      <c r="P5177" s="14"/>
      <c r="S5177" s="16"/>
      <c r="T5177" s="16"/>
    </row>
    <row r="5178" spans="8:20">
      <c r="H5178" s="14"/>
      <c r="K5178" s="14"/>
      <c r="M5178" s="14"/>
      <c r="N5178" s="14"/>
      <c r="O5178" s="14"/>
      <c r="P5178" s="14"/>
      <c r="S5178" s="16"/>
      <c r="T5178" s="16"/>
    </row>
    <row r="5179" spans="8:20">
      <c r="H5179" s="14"/>
      <c r="K5179" s="14"/>
      <c r="M5179" s="14"/>
      <c r="N5179" s="14"/>
      <c r="O5179" s="14"/>
      <c r="P5179" s="14"/>
      <c r="S5179" s="16"/>
      <c r="T5179" s="16"/>
    </row>
    <row r="5180" spans="8:20">
      <c r="H5180" s="14"/>
      <c r="K5180" s="14"/>
      <c r="M5180" s="14"/>
      <c r="N5180" s="14"/>
      <c r="O5180" s="14"/>
      <c r="P5180" s="14"/>
      <c r="S5180" s="16"/>
      <c r="T5180" s="16"/>
    </row>
    <row r="5181" spans="8:20">
      <c r="H5181" s="14"/>
      <c r="K5181" s="14"/>
      <c r="M5181" s="14"/>
      <c r="N5181" s="14"/>
      <c r="O5181" s="14"/>
      <c r="P5181" s="14"/>
      <c r="S5181" s="16"/>
      <c r="T5181" s="16"/>
    </row>
    <row r="5182" spans="8:20">
      <c r="H5182" s="14"/>
      <c r="K5182" s="14"/>
      <c r="M5182" s="14"/>
      <c r="N5182" s="14"/>
      <c r="O5182" s="14"/>
      <c r="P5182" s="14"/>
      <c r="S5182" s="16"/>
      <c r="T5182" s="16"/>
    </row>
    <row r="5183" spans="8:20">
      <c r="H5183" s="14"/>
      <c r="K5183" s="14"/>
      <c r="M5183" s="14"/>
      <c r="N5183" s="14"/>
      <c r="O5183" s="14"/>
      <c r="P5183" s="14"/>
      <c r="S5183" s="16"/>
      <c r="T5183" s="16"/>
    </row>
    <row r="5184" spans="8:20">
      <c r="H5184" s="14"/>
      <c r="K5184" s="14"/>
      <c r="M5184" s="14"/>
      <c r="N5184" s="14"/>
      <c r="O5184" s="14"/>
      <c r="P5184" s="14"/>
      <c r="S5184" s="16"/>
      <c r="T5184" s="16"/>
    </row>
    <row r="5185" spans="8:20">
      <c r="H5185" s="14"/>
      <c r="K5185" s="14"/>
      <c r="M5185" s="14"/>
      <c r="N5185" s="14"/>
      <c r="O5185" s="14"/>
      <c r="P5185" s="14"/>
      <c r="S5185" s="16"/>
      <c r="T5185" s="16"/>
    </row>
    <row r="5186" spans="8:20">
      <c r="H5186" s="14"/>
      <c r="K5186" s="14"/>
      <c r="M5186" s="14"/>
      <c r="N5186" s="14"/>
      <c r="O5186" s="14"/>
      <c r="P5186" s="14"/>
      <c r="S5186" s="16"/>
      <c r="T5186" s="16"/>
    </row>
    <row r="5187" spans="8:20">
      <c r="H5187" s="14"/>
      <c r="K5187" s="14"/>
      <c r="M5187" s="14"/>
      <c r="N5187" s="14"/>
      <c r="O5187" s="14"/>
      <c r="P5187" s="14"/>
      <c r="S5187" s="16"/>
      <c r="T5187" s="16"/>
    </row>
    <row r="5188" spans="8:20">
      <c r="H5188" s="14"/>
      <c r="K5188" s="14"/>
      <c r="M5188" s="14"/>
      <c r="N5188" s="14"/>
      <c r="O5188" s="14"/>
      <c r="P5188" s="14"/>
      <c r="S5188" s="16"/>
      <c r="T5188" s="16"/>
    </row>
    <row r="5189" spans="8:20">
      <c r="H5189" s="14"/>
      <c r="K5189" s="14"/>
      <c r="M5189" s="14"/>
      <c r="N5189" s="14"/>
      <c r="O5189" s="14"/>
      <c r="P5189" s="14"/>
      <c r="S5189" s="16"/>
      <c r="T5189" s="16"/>
    </row>
    <row r="5190" spans="8:20">
      <c r="H5190" s="14"/>
      <c r="K5190" s="14"/>
      <c r="M5190" s="14"/>
      <c r="N5190" s="14"/>
      <c r="O5190" s="14"/>
      <c r="P5190" s="14"/>
      <c r="S5190" s="16"/>
      <c r="T5190" s="16"/>
    </row>
    <row r="5191" spans="8:20">
      <c r="H5191" s="14"/>
      <c r="K5191" s="14"/>
      <c r="M5191" s="14"/>
      <c r="N5191" s="14"/>
      <c r="O5191" s="14"/>
      <c r="P5191" s="14"/>
      <c r="S5191" s="16"/>
      <c r="T5191" s="16"/>
    </row>
    <row r="5192" spans="8:20">
      <c r="H5192" s="14"/>
      <c r="K5192" s="14"/>
      <c r="M5192" s="14"/>
      <c r="N5192" s="14"/>
      <c r="O5192" s="14"/>
      <c r="P5192" s="14"/>
      <c r="S5192" s="16"/>
      <c r="T5192" s="16"/>
    </row>
    <row r="5193" spans="8:20">
      <c r="H5193" s="14"/>
      <c r="K5193" s="14"/>
      <c r="M5193" s="14"/>
      <c r="N5193" s="14"/>
      <c r="O5193" s="14"/>
      <c r="P5193" s="14"/>
      <c r="S5193" s="16"/>
      <c r="T5193" s="16"/>
    </row>
    <row r="5194" spans="8:20">
      <c r="H5194" s="14"/>
      <c r="K5194" s="14"/>
      <c r="M5194" s="14"/>
      <c r="N5194" s="14"/>
      <c r="O5194" s="14"/>
      <c r="P5194" s="14"/>
      <c r="S5194" s="16"/>
      <c r="T5194" s="16"/>
    </row>
    <row r="5195" spans="8:20">
      <c r="H5195" s="14"/>
      <c r="K5195" s="14"/>
      <c r="M5195" s="14"/>
      <c r="N5195" s="14"/>
      <c r="O5195" s="14"/>
      <c r="P5195" s="14"/>
      <c r="S5195" s="16"/>
      <c r="T5195" s="16"/>
    </row>
    <row r="5196" spans="8:20">
      <c r="H5196" s="14"/>
      <c r="K5196" s="14"/>
      <c r="M5196" s="14"/>
      <c r="N5196" s="14"/>
      <c r="O5196" s="14"/>
      <c r="P5196" s="14"/>
      <c r="S5196" s="16"/>
      <c r="T5196" s="16"/>
    </row>
    <row r="5197" spans="8:20">
      <c r="H5197" s="14"/>
      <c r="K5197" s="14"/>
      <c r="M5197" s="14"/>
      <c r="N5197" s="14"/>
      <c r="O5197" s="14"/>
      <c r="P5197" s="14"/>
      <c r="S5197" s="16"/>
      <c r="T5197" s="16"/>
    </row>
    <row r="5198" spans="8:20">
      <c r="H5198" s="14"/>
      <c r="K5198" s="14"/>
      <c r="M5198" s="14"/>
      <c r="N5198" s="14"/>
      <c r="O5198" s="14"/>
      <c r="P5198" s="14"/>
      <c r="S5198" s="16"/>
      <c r="T5198" s="16"/>
    </row>
    <row r="5199" spans="8:20">
      <c r="H5199" s="14"/>
      <c r="K5199" s="14"/>
      <c r="M5199" s="14"/>
      <c r="N5199" s="14"/>
      <c r="O5199" s="14"/>
      <c r="P5199" s="14"/>
      <c r="S5199" s="16"/>
      <c r="T5199" s="16"/>
    </row>
    <row r="5200" spans="8:20">
      <c r="H5200" s="14"/>
      <c r="K5200" s="14"/>
      <c r="M5200" s="14"/>
      <c r="N5200" s="14"/>
      <c r="O5200" s="14"/>
      <c r="P5200" s="14"/>
      <c r="S5200" s="16"/>
      <c r="T5200" s="16"/>
    </row>
    <row r="5201" spans="8:20">
      <c r="H5201" s="14"/>
      <c r="K5201" s="14"/>
      <c r="M5201" s="14"/>
      <c r="N5201" s="14"/>
      <c r="O5201" s="14"/>
      <c r="P5201" s="14"/>
      <c r="S5201" s="16"/>
      <c r="T5201" s="16"/>
    </row>
    <row r="5202" spans="8:20">
      <c r="H5202" s="14"/>
      <c r="K5202" s="14"/>
      <c r="M5202" s="14"/>
      <c r="N5202" s="14"/>
      <c r="O5202" s="14"/>
      <c r="P5202" s="14"/>
      <c r="S5202" s="16"/>
      <c r="T5202" s="16"/>
    </row>
    <row r="5203" spans="8:20">
      <c r="H5203" s="14"/>
      <c r="K5203" s="14"/>
      <c r="M5203" s="14"/>
      <c r="N5203" s="14"/>
      <c r="O5203" s="14"/>
      <c r="P5203" s="14"/>
      <c r="S5203" s="16"/>
      <c r="T5203" s="16"/>
    </row>
    <row r="5204" spans="8:20">
      <c r="H5204" s="14"/>
      <c r="K5204" s="14"/>
      <c r="M5204" s="14"/>
      <c r="N5204" s="14"/>
      <c r="O5204" s="14"/>
      <c r="P5204" s="14"/>
      <c r="S5204" s="16"/>
      <c r="T5204" s="16"/>
    </row>
    <row r="5205" spans="8:20">
      <c r="H5205" s="14"/>
      <c r="K5205" s="14"/>
      <c r="M5205" s="14"/>
      <c r="N5205" s="14"/>
      <c r="O5205" s="14"/>
      <c r="P5205" s="14"/>
      <c r="S5205" s="16"/>
      <c r="T5205" s="16"/>
    </row>
    <row r="5206" spans="8:20">
      <c r="H5206" s="14"/>
      <c r="K5206" s="14"/>
      <c r="M5206" s="14"/>
      <c r="N5206" s="14"/>
      <c r="O5206" s="14"/>
      <c r="P5206" s="14"/>
      <c r="S5206" s="16"/>
      <c r="T5206" s="16"/>
    </row>
    <row r="5207" spans="8:20">
      <c r="H5207" s="14"/>
      <c r="K5207" s="14"/>
      <c r="M5207" s="14"/>
      <c r="N5207" s="14"/>
      <c r="O5207" s="14"/>
      <c r="P5207" s="14"/>
      <c r="S5207" s="16"/>
      <c r="T5207" s="16"/>
    </row>
    <row r="5208" spans="8:20">
      <c r="H5208" s="14"/>
      <c r="K5208" s="14"/>
      <c r="M5208" s="14"/>
      <c r="N5208" s="14"/>
      <c r="O5208" s="14"/>
      <c r="P5208" s="14"/>
      <c r="S5208" s="16"/>
      <c r="T5208" s="16"/>
    </row>
    <row r="5209" spans="8:20">
      <c r="H5209" s="14"/>
      <c r="K5209" s="14"/>
      <c r="M5209" s="14"/>
      <c r="N5209" s="14"/>
      <c r="O5209" s="14"/>
      <c r="P5209" s="14"/>
      <c r="S5209" s="16"/>
      <c r="T5209" s="16"/>
    </row>
    <row r="5210" spans="8:20">
      <c r="H5210" s="14"/>
      <c r="K5210" s="14"/>
      <c r="M5210" s="14"/>
      <c r="N5210" s="14"/>
      <c r="O5210" s="14"/>
      <c r="P5210" s="14"/>
      <c r="S5210" s="16"/>
      <c r="T5210" s="16"/>
    </row>
    <row r="5211" spans="8:20">
      <c r="H5211" s="14"/>
      <c r="K5211" s="14"/>
      <c r="M5211" s="14"/>
      <c r="N5211" s="14"/>
      <c r="O5211" s="14"/>
      <c r="P5211" s="14"/>
      <c r="S5211" s="16"/>
      <c r="T5211" s="16"/>
    </row>
    <row r="5212" spans="8:20">
      <c r="H5212" s="14"/>
      <c r="K5212" s="14"/>
      <c r="M5212" s="14"/>
      <c r="N5212" s="14"/>
      <c r="O5212" s="14"/>
      <c r="P5212" s="14"/>
      <c r="S5212" s="16"/>
      <c r="T5212" s="16"/>
    </row>
    <row r="5213" spans="8:20">
      <c r="H5213" s="14"/>
      <c r="K5213" s="14"/>
      <c r="M5213" s="14"/>
      <c r="N5213" s="14"/>
      <c r="O5213" s="14"/>
      <c r="P5213" s="14"/>
      <c r="S5213" s="16"/>
      <c r="T5213" s="16"/>
    </row>
    <row r="5214" spans="8:20">
      <c r="H5214" s="14"/>
      <c r="K5214" s="14"/>
      <c r="M5214" s="14"/>
      <c r="N5214" s="14"/>
      <c r="O5214" s="14"/>
      <c r="P5214" s="14"/>
      <c r="S5214" s="16"/>
      <c r="T5214" s="16"/>
    </row>
    <row r="5215" spans="8:20">
      <c r="H5215" s="14"/>
      <c r="K5215" s="14"/>
      <c r="M5215" s="14"/>
      <c r="N5215" s="14"/>
      <c r="O5215" s="14"/>
      <c r="P5215" s="14"/>
      <c r="S5215" s="16"/>
      <c r="T5215" s="16"/>
    </row>
    <row r="5216" spans="8:20">
      <c r="H5216" s="14"/>
      <c r="K5216" s="14"/>
      <c r="M5216" s="14"/>
      <c r="N5216" s="14"/>
      <c r="O5216" s="14"/>
      <c r="P5216" s="14"/>
      <c r="S5216" s="16"/>
      <c r="T5216" s="16"/>
    </row>
    <row r="5217" spans="8:20">
      <c r="H5217" s="14"/>
      <c r="K5217" s="14"/>
      <c r="M5217" s="14"/>
      <c r="N5217" s="14"/>
      <c r="O5217" s="14"/>
      <c r="P5217" s="14"/>
      <c r="S5217" s="16"/>
      <c r="T5217" s="16"/>
    </row>
    <row r="5218" spans="8:20">
      <c r="H5218" s="14"/>
      <c r="K5218" s="14"/>
      <c r="M5218" s="14"/>
      <c r="N5218" s="14"/>
      <c r="O5218" s="14"/>
      <c r="P5218" s="14"/>
      <c r="S5218" s="16"/>
      <c r="T5218" s="16"/>
    </row>
    <row r="5219" spans="8:20">
      <c r="H5219" s="14"/>
      <c r="K5219" s="14"/>
      <c r="M5219" s="14"/>
      <c r="N5219" s="14"/>
      <c r="O5219" s="14"/>
      <c r="P5219" s="14"/>
      <c r="S5219" s="16"/>
      <c r="T5219" s="16"/>
    </row>
    <row r="5220" spans="8:20">
      <c r="H5220" s="14"/>
      <c r="K5220" s="14"/>
      <c r="M5220" s="14"/>
      <c r="N5220" s="14"/>
      <c r="O5220" s="14"/>
      <c r="P5220" s="14"/>
      <c r="S5220" s="16"/>
      <c r="T5220" s="16"/>
    </row>
    <row r="5221" spans="8:20">
      <c r="H5221" s="14"/>
      <c r="K5221" s="14"/>
      <c r="M5221" s="14"/>
      <c r="N5221" s="14"/>
      <c r="O5221" s="14"/>
      <c r="P5221" s="14"/>
      <c r="S5221" s="16"/>
      <c r="T5221" s="16"/>
    </row>
    <row r="5222" spans="8:20">
      <c r="H5222" s="14"/>
      <c r="K5222" s="14"/>
      <c r="M5222" s="14"/>
      <c r="N5222" s="14"/>
      <c r="O5222" s="14"/>
      <c r="P5222" s="14"/>
      <c r="S5222" s="16"/>
      <c r="T5222" s="16"/>
    </row>
    <row r="5223" spans="8:20">
      <c r="H5223" s="14"/>
      <c r="K5223" s="14"/>
      <c r="M5223" s="14"/>
      <c r="N5223" s="14"/>
      <c r="O5223" s="14"/>
      <c r="P5223" s="14"/>
      <c r="S5223" s="16"/>
      <c r="T5223" s="16"/>
    </row>
    <row r="5224" spans="8:20">
      <c r="H5224" s="14"/>
      <c r="K5224" s="14"/>
      <c r="M5224" s="14"/>
      <c r="N5224" s="14"/>
      <c r="O5224" s="14"/>
      <c r="P5224" s="14"/>
      <c r="S5224" s="16"/>
      <c r="T5224" s="16"/>
    </row>
    <row r="5225" spans="8:20">
      <c r="H5225" s="14"/>
      <c r="K5225" s="14"/>
      <c r="M5225" s="14"/>
      <c r="N5225" s="14"/>
      <c r="O5225" s="14"/>
      <c r="P5225" s="14"/>
      <c r="S5225" s="16"/>
      <c r="T5225" s="16"/>
    </row>
    <row r="5226" spans="8:20">
      <c r="H5226" s="14"/>
      <c r="K5226" s="14"/>
      <c r="M5226" s="14"/>
      <c r="N5226" s="14"/>
      <c r="O5226" s="14"/>
      <c r="P5226" s="14"/>
      <c r="S5226" s="16"/>
      <c r="T5226" s="16"/>
    </row>
    <row r="5227" spans="8:20">
      <c r="H5227" s="14"/>
      <c r="K5227" s="14"/>
      <c r="M5227" s="14"/>
      <c r="N5227" s="14"/>
      <c r="O5227" s="14"/>
      <c r="P5227" s="14"/>
      <c r="S5227" s="16"/>
      <c r="T5227" s="16"/>
    </row>
    <row r="5228" spans="8:20">
      <c r="H5228" s="14"/>
      <c r="K5228" s="14"/>
      <c r="M5228" s="14"/>
      <c r="N5228" s="14"/>
      <c r="O5228" s="14"/>
      <c r="P5228" s="14"/>
      <c r="S5228" s="16"/>
      <c r="T5228" s="16"/>
    </row>
    <row r="5229" spans="8:20">
      <c r="H5229" s="14"/>
      <c r="K5229" s="14"/>
      <c r="M5229" s="14"/>
      <c r="N5229" s="14"/>
      <c r="O5229" s="14"/>
      <c r="P5229" s="14"/>
      <c r="S5229" s="16"/>
      <c r="T5229" s="16"/>
    </row>
    <row r="5230" spans="8:20">
      <c r="H5230" s="14"/>
      <c r="K5230" s="14"/>
      <c r="M5230" s="14"/>
      <c r="N5230" s="14"/>
      <c r="O5230" s="14"/>
      <c r="P5230" s="14"/>
      <c r="S5230" s="16"/>
      <c r="T5230" s="16"/>
    </row>
    <row r="5231" spans="8:20">
      <c r="H5231" s="14"/>
      <c r="K5231" s="14"/>
      <c r="M5231" s="14"/>
      <c r="N5231" s="14"/>
      <c r="O5231" s="14"/>
      <c r="P5231" s="14"/>
      <c r="S5231" s="16"/>
      <c r="T5231" s="16"/>
    </row>
    <row r="5232" spans="8:20">
      <c r="H5232" s="14"/>
      <c r="K5232" s="14"/>
      <c r="M5232" s="14"/>
      <c r="N5232" s="14"/>
      <c r="O5232" s="14"/>
      <c r="P5232" s="14"/>
      <c r="S5232" s="16"/>
      <c r="T5232" s="16"/>
    </row>
    <row r="5233" spans="8:20">
      <c r="H5233" s="14"/>
      <c r="K5233" s="14"/>
      <c r="M5233" s="14"/>
      <c r="N5233" s="14"/>
      <c r="O5233" s="14"/>
      <c r="P5233" s="14"/>
      <c r="S5233" s="16"/>
      <c r="T5233" s="16"/>
    </row>
    <row r="5234" spans="8:20">
      <c r="H5234" s="14"/>
      <c r="K5234" s="14"/>
      <c r="M5234" s="14"/>
      <c r="N5234" s="14"/>
      <c r="O5234" s="14"/>
      <c r="P5234" s="14"/>
      <c r="S5234" s="16"/>
      <c r="T5234" s="16"/>
    </row>
    <row r="5235" spans="8:20">
      <c r="H5235" s="14"/>
      <c r="K5235" s="14"/>
      <c r="M5235" s="14"/>
      <c r="N5235" s="14"/>
      <c r="O5235" s="14"/>
      <c r="P5235" s="14"/>
      <c r="S5235" s="16"/>
      <c r="T5235" s="16"/>
    </row>
    <row r="5236" spans="8:20">
      <c r="H5236" s="14"/>
      <c r="K5236" s="14"/>
      <c r="M5236" s="14"/>
      <c r="N5236" s="14"/>
      <c r="O5236" s="14"/>
      <c r="P5236" s="14"/>
      <c r="S5236" s="16"/>
      <c r="T5236" s="16"/>
    </row>
    <row r="5237" spans="8:20">
      <c r="H5237" s="14"/>
      <c r="K5237" s="14"/>
      <c r="M5237" s="14"/>
      <c r="N5237" s="14"/>
      <c r="O5237" s="14"/>
      <c r="P5237" s="14"/>
      <c r="S5237" s="16"/>
      <c r="T5237" s="16"/>
    </row>
    <row r="5238" spans="8:20">
      <c r="H5238" s="14"/>
      <c r="K5238" s="14"/>
      <c r="M5238" s="14"/>
      <c r="N5238" s="14"/>
      <c r="O5238" s="14"/>
      <c r="P5238" s="14"/>
      <c r="S5238" s="16"/>
      <c r="T5238" s="16"/>
    </row>
    <row r="5239" spans="8:20">
      <c r="H5239" s="14"/>
      <c r="K5239" s="14"/>
      <c r="M5239" s="14"/>
      <c r="N5239" s="14"/>
      <c r="O5239" s="14"/>
      <c r="P5239" s="14"/>
      <c r="S5239" s="16"/>
      <c r="T5239" s="16"/>
    </row>
    <row r="5240" spans="8:20">
      <c r="H5240" s="14"/>
      <c r="K5240" s="14"/>
      <c r="M5240" s="14"/>
      <c r="N5240" s="14"/>
      <c r="O5240" s="14"/>
      <c r="P5240" s="14"/>
      <c r="S5240" s="16"/>
      <c r="T5240" s="16"/>
    </row>
    <row r="5241" spans="8:20">
      <c r="H5241" s="14"/>
      <c r="K5241" s="14"/>
      <c r="M5241" s="14"/>
      <c r="N5241" s="14"/>
      <c r="O5241" s="14"/>
      <c r="P5241" s="14"/>
      <c r="S5241" s="16"/>
      <c r="T5241" s="16"/>
    </row>
    <row r="5242" spans="8:20">
      <c r="H5242" s="14"/>
      <c r="K5242" s="14"/>
      <c r="M5242" s="14"/>
      <c r="N5242" s="14"/>
      <c r="O5242" s="14"/>
      <c r="P5242" s="14"/>
      <c r="S5242" s="16"/>
      <c r="T5242" s="16"/>
    </row>
    <row r="5243" spans="8:20">
      <c r="H5243" s="14"/>
      <c r="K5243" s="14"/>
      <c r="M5243" s="14"/>
      <c r="N5243" s="14"/>
      <c r="O5243" s="14"/>
      <c r="P5243" s="14"/>
      <c r="S5243" s="16"/>
      <c r="T5243" s="16"/>
    </row>
    <row r="5244" spans="8:20">
      <c r="H5244" s="14"/>
      <c r="K5244" s="14"/>
      <c r="M5244" s="14"/>
      <c r="N5244" s="14"/>
      <c r="O5244" s="14"/>
      <c r="P5244" s="14"/>
      <c r="S5244" s="16"/>
      <c r="T5244" s="16"/>
    </row>
    <row r="5245" spans="8:20">
      <c r="H5245" s="14"/>
      <c r="K5245" s="14"/>
      <c r="M5245" s="14"/>
      <c r="N5245" s="14"/>
      <c r="O5245" s="14"/>
      <c r="P5245" s="14"/>
      <c r="S5245" s="16"/>
      <c r="T5245" s="16"/>
    </row>
    <row r="5246" spans="8:20">
      <c r="H5246" s="14"/>
      <c r="K5246" s="14"/>
      <c r="M5246" s="14"/>
      <c r="N5246" s="14"/>
      <c r="O5246" s="14"/>
      <c r="P5246" s="14"/>
      <c r="S5246" s="16"/>
      <c r="T5246" s="16"/>
    </row>
    <row r="5247" spans="8:20">
      <c r="H5247" s="14"/>
      <c r="K5247" s="14"/>
      <c r="M5247" s="14"/>
      <c r="N5247" s="14"/>
      <c r="O5247" s="14"/>
      <c r="P5247" s="14"/>
      <c r="S5247" s="16"/>
      <c r="T5247" s="16"/>
    </row>
    <row r="5248" spans="8:20">
      <c r="H5248" s="14"/>
      <c r="K5248" s="14"/>
      <c r="M5248" s="14"/>
      <c r="N5248" s="14"/>
      <c r="O5248" s="14"/>
      <c r="P5248" s="14"/>
      <c r="S5248" s="16"/>
      <c r="T5248" s="16"/>
    </row>
    <row r="5249" spans="8:20">
      <c r="H5249" s="14"/>
      <c r="K5249" s="14"/>
      <c r="M5249" s="14"/>
      <c r="N5249" s="14"/>
      <c r="O5249" s="14"/>
      <c r="P5249" s="14"/>
      <c r="S5249" s="16"/>
      <c r="T5249" s="16"/>
    </row>
    <row r="5250" spans="8:20">
      <c r="H5250" s="14"/>
      <c r="K5250" s="14"/>
      <c r="M5250" s="14"/>
      <c r="N5250" s="14"/>
      <c r="O5250" s="14"/>
      <c r="P5250" s="14"/>
      <c r="S5250" s="16"/>
      <c r="T5250" s="16"/>
    </row>
    <row r="5251" spans="8:20">
      <c r="H5251" s="14"/>
      <c r="K5251" s="14"/>
      <c r="M5251" s="14"/>
      <c r="N5251" s="14"/>
      <c r="O5251" s="14"/>
      <c r="P5251" s="14"/>
      <c r="S5251" s="16"/>
      <c r="T5251" s="16"/>
    </row>
    <row r="5252" spans="8:20">
      <c r="H5252" s="14"/>
      <c r="K5252" s="14"/>
      <c r="M5252" s="14"/>
      <c r="N5252" s="14"/>
      <c r="O5252" s="14"/>
      <c r="P5252" s="14"/>
      <c r="S5252" s="16"/>
      <c r="T5252" s="16"/>
    </row>
    <row r="5253" spans="8:20">
      <c r="H5253" s="14"/>
      <c r="K5253" s="14"/>
      <c r="M5253" s="14"/>
      <c r="N5253" s="14"/>
      <c r="O5253" s="14"/>
      <c r="P5253" s="14"/>
      <c r="S5253" s="16"/>
      <c r="T5253" s="16"/>
    </row>
    <row r="5254" spans="8:20">
      <c r="H5254" s="14"/>
      <c r="K5254" s="14"/>
      <c r="M5254" s="14"/>
      <c r="N5254" s="14"/>
      <c r="O5254" s="14"/>
      <c r="P5254" s="14"/>
      <c r="S5254" s="16"/>
      <c r="T5254" s="16"/>
    </row>
    <row r="5255" spans="8:20">
      <c r="H5255" s="14"/>
      <c r="K5255" s="14"/>
      <c r="M5255" s="14"/>
      <c r="N5255" s="14"/>
      <c r="O5255" s="14"/>
      <c r="P5255" s="14"/>
      <c r="S5255" s="16"/>
      <c r="T5255" s="16"/>
    </row>
    <row r="5256" spans="8:20">
      <c r="H5256" s="14"/>
      <c r="K5256" s="14"/>
      <c r="M5256" s="14"/>
      <c r="N5256" s="14"/>
      <c r="O5256" s="14"/>
      <c r="P5256" s="14"/>
      <c r="S5256" s="16"/>
      <c r="T5256" s="16"/>
    </row>
    <row r="5257" spans="8:20">
      <c r="H5257" s="14"/>
      <c r="K5257" s="14"/>
      <c r="M5257" s="14"/>
      <c r="N5257" s="14"/>
      <c r="O5257" s="14"/>
      <c r="P5257" s="14"/>
      <c r="S5257" s="16"/>
      <c r="T5257" s="16"/>
    </row>
    <row r="5258" spans="8:20">
      <c r="H5258" s="14"/>
      <c r="K5258" s="14"/>
      <c r="M5258" s="14"/>
      <c r="N5258" s="14"/>
      <c r="O5258" s="14"/>
      <c r="P5258" s="14"/>
      <c r="S5258" s="16"/>
      <c r="T5258" s="16"/>
    </row>
    <row r="5259" spans="8:20">
      <c r="H5259" s="14"/>
      <c r="K5259" s="14"/>
      <c r="M5259" s="14"/>
      <c r="N5259" s="14"/>
      <c r="O5259" s="14"/>
      <c r="P5259" s="14"/>
      <c r="S5259" s="16"/>
      <c r="T5259" s="16"/>
    </row>
    <row r="5260" spans="8:20">
      <c r="H5260" s="14"/>
      <c r="K5260" s="14"/>
      <c r="M5260" s="14"/>
      <c r="N5260" s="14"/>
      <c r="O5260" s="14"/>
      <c r="P5260" s="14"/>
      <c r="S5260" s="16"/>
      <c r="T5260" s="16"/>
    </row>
    <row r="5261" spans="8:20">
      <c r="H5261" s="14"/>
      <c r="K5261" s="14"/>
      <c r="M5261" s="14"/>
      <c r="N5261" s="14"/>
      <c r="O5261" s="14"/>
      <c r="P5261" s="14"/>
      <c r="S5261" s="16"/>
      <c r="T5261" s="16"/>
    </row>
    <row r="5262" spans="8:20">
      <c r="H5262" s="14"/>
      <c r="K5262" s="14"/>
      <c r="M5262" s="14"/>
      <c r="N5262" s="14"/>
      <c r="O5262" s="14"/>
      <c r="P5262" s="14"/>
      <c r="S5262" s="16"/>
      <c r="T5262" s="16"/>
    </row>
    <row r="5263" spans="8:20">
      <c r="H5263" s="14"/>
      <c r="K5263" s="14"/>
      <c r="M5263" s="14"/>
      <c r="N5263" s="14"/>
      <c r="O5263" s="14"/>
      <c r="P5263" s="14"/>
      <c r="S5263" s="16"/>
      <c r="T5263" s="16"/>
    </row>
    <row r="5264" spans="8:20">
      <c r="H5264" s="14"/>
      <c r="K5264" s="14"/>
      <c r="M5264" s="14"/>
      <c r="N5264" s="14"/>
      <c r="O5264" s="14"/>
      <c r="P5264" s="14"/>
      <c r="S5264" s="16"/>
      <c r="T5264" s="16"/>
    </row>
    <row r="5265" spans="8:20">
      <c r="H5265" s="14"/>
      <c r="K5265" s="14"/>
      <c r="M5265" s="14"/>
      <c r="N5265" s="14"/>
      <c r="O5265" s="14"/>
      <c r="P5265" s="14"/>
      <c r="S5265" s="16"/>
      <c r="T5265" s="16"/>
    </row>
    <row r="5266" spans="8:20">
      <c r="H5266" s="14"/>
      <c r="K5266" s="14"/>
      <c r="M5266" s="14"/>
      <c r="N5266" s="14"/>
      <c r="O5266" s="14"/>
      <c r="P5266" s="14"/>
      <c r="S5266" s="16"/>
      <c r="T5266" s="16"/>
    </row>
    <row r="5267" spans="8:20">
      <c r="H5267" s="14"/>
      <c r="K5267" s="14"/>
      <c r="M5267" s="14"/>
      <c r="N5267" s="14"/>
      <c r="O5267" s="14"/>
      <c r="P5267" s="14"/>
      <c r="S5267" s="16"/>
      <c r="T5267" s="16"/>
    </row>
    <row r="5268" spans="8:20">
      <c r="H5268" s="14"/>
      <c r="K5268" s="14"/>
      <c r="M5268" s="14"/>
      <c r="N5268" s="14"/>
      <c r="O5268" s="14"/>
      <c r="P5268" s="14"/>
      <c r="S5268" s="16"/>
      <c r="T5268" s="16"/>
    </row>
    <row r="5269" spans="8:20">
      <c r="H5269" s="14"/>
      <c r="K5269" s="14"/>
      <c r="M5269" s="14"/>
      <c r="N5269" s="14"/>
      <c r="O5269" s="14"/>
      <c r="P5269" s="14"/>
      <c r="S5269" s="16"/>
      <c r="T5269" s="16"/>
    </row>
    <row r="5270" spans="8:20">
      <c r="H5270" s="14"/>
      <c r="K5270" s="14"/>
      <c r="M5270" s="14"/>
      <c r="N5270" s="14"/>
      <c r="O5270" s="14"/>
      <c r="P5270" s="14"/>
      <c r="S5270" s="16"/>
      <c r="T5270" s="16"/>
    </row>
    <row r="5271" spans="8:20">
      <c r="H5271" s="14"/>
      <c r="K5271" s="14"/>
      <c r="M5271" s="14"/>
      <c r="N5271" s="14"/>
      <c r="O5271" s="14"/>
      <c r="P5271" s="14"/>
      <c r="S5271" s="16"/>
      <c r="T5271" s="16"/>
    </row>
    <row r="5272" spans="8:20">
      <c r="H5272" s="14"/>
      <c r="K5272" s="14"/>
      <c r="M5272" s="14"/>
      <c r="N5272" s="14"/>
      <c r="O5272" s="14"/>
      <c r="P5272" s="14"/>
      <c r="S5272" s="16"/>
      <c r="T5272" s="16"/>
    </row>
    <row r="5273" spans="8:20">
      <c r="H5273" s="14"/>
      <c r="K5273" s="14"/>
      <c r="M5273" s="14"/>
      <c r="N5273" s="14"/>
      <c r="O5273" s="14"/>
      <c r="P5273" s="14"/>
      <c r="S5273" s="16"/>
      <c r="T5273" s="16"/>
    </row>
    <row r="5274" spans="8:20">
      <c r="H5274" s="14"/>
      <c r="K5274" s="14"/>
      <c r="M5274" s="14"/>
      <c r="N5274" s="14"/>
      <c r="O5274" s="14"/>
      <c r="P5274" s="14"/>
      <c r="S5274" s="16"/>
      <c r="T5274" s="16"/>
    </row>
    <row r="5275" spans="8:20">
      <c r="H5275" s="14"/>
      <c r="K5275" s="14"/>
      <c r="M5275" s="14"/>
      <c r="N5275" s="14"/>
      <c r="O5275" s="14"/>
      <c r="P5275" s="14"/>
      <c r="S5275" s="16"/>
      <c r="T5275" s="16"/>
    </row>
    <row r="5276" spans="8:20">
      <c r="H5276" s="14"/>
      <c r="K5276" s="14"/>
      <c r="M5276" s="14"/>
      <c r="N5276" s="14"/>
      <c r="O5276" s="14"/>
      <c r="P5276" s="14"/>
      <c r="S5276" s="16"/>
      <c r="T5276" s="16"/>
    </row>
    <row r="5277" spans="8:20">
      <c r="H5277" s="14"/>
      <c r="K5277" s="14"/>
      <c r="M5277" s="14"/>
      <c r="N5277" s="14"/>
      <c r="O5277" s="14"/>
      <c r="P5277" s="14"/>
      <c r="S5277" s="16"/>
      <c r="T5277" s="16"/>
    </row>
    <row r="5278" spans="8:20">
      <c r="H5278" s="14"/>
      <c r="K5278" s="14"/>
      <c r="M5278" s="14"/>
      <c r="N5278" s="14"/>
      <c r="O5278" s="14"/>
      <c r="P5278" s="14"/>
      <c r="S5278" s="16"/>
      <c r="T5278" s="16"/>
    </row>
    <row r="5279" spans="8:20">
      <c r="H5279" s="14"/>
      <c r="K5279" s="14"/>
      <c r="M5279" s="14"/>
      <c r="N5279" s="14"/>
      <c r="O5279" s="14"/>
      <c r="P5279" s="14"/>
      <c r="S5279" s="16"/>
      <c r="T5279" s="16"/>
    </row>
    <row r="5280" spans="8:20">
      <c r="H5280" s="14"/>
      <c r="K5280" s="14"/>
      <c r="M5280" s="14"/>
      <c r="N5280" s="14"/>
      <c r="O5280" s="14"/>
      <c r="P5280" s="14"/>
      <c r="S5280" s="16"/>
      <c r="T5280" s="16"/>
    </row>
    <row r="5281" spans="8:20">
      <c r="H5281" s="14"/>
      <c r="K5281" s="14"/>
      <c r="M5281" s="14"/>
      <c r="N5281" s="14"/>
      <c r="O5281" s="14"/>
      <c r="P5281" s="14"/>
      <c r="S5281" s="16"/>
      <c r="T5281" s="16"/>
    </row>
    <row r="5282" spans="8:20">
      <c r="H5282" s="14"/>
      <c r="K5282" s="14"/>
      <c r="M5282" s="14"/>
      <c r="N5282" s="14"/>
      <c r="O5282" s="14"/>
      <c r="P5282" s="14"/>
      <c r="S5282" s="16"/>
      <c r="T5282" s="16"/>
    </row>
    <row r="5283" spans="8:20">
      <c r="H5283" s="14"/>
      <c r="K5283" s="14"/>
      <c r="M5283" s="14"/>
      <c r="N5283" s="14"/>
      <c r="O5283" s="14"/>
      <c r="P5283" s="14"/>
      <c r="S5283" s="16"/>
      <c r="T5283" s="16"/>
    </row>
    <row r="5284" spans="8:20">
      <c r="H5284" s="14"/>
      <c r="K5284" s="14"/>
      <c r="M5284" s="14"/>
      <c r="N5284" s="14"/>
      <c r="O5284" s="14"/>
      <c r="P5284" s="14"/>
      <c r="S5284" s="16"/>
      <c r="T5284" s="16"/>
    </row>
    <row r="5285" spans="8:20">
      <c r="H5285" s="14"/>
      <c r="K5285" s="14"/>
      <c r="M5285" s="14"/>
      <c r="N5285" s="14"/>
      <c r="O5285" s="14"/>
      <c r="P5285" s="14"/>
      <c r="S5285" s="16"/>
      <c r="T5285" s="16"/>
    </row>
    <row r="5286" spans="8:20">
      <c r="H5286" s="14"/>
      <c r="K5286" s="14"/>
      <c r="M5286" s="14"/>
      <c r="N5286" s="14"/>
      <c r="O5286" s="14"/>
      <c r="P5286" s="14"/>
      <c r="S5286" s="16"/>
      <c r="T5286" s="16"/>
    </row>
    <row r="5287" spans="8:20">
      <c r="H5287" s="14"/>
      <c r="K5287" s="14"/>
      <c r="M5287" s="14"/>
      <c r="N5287" s="14"/>
      <c r="O5287" s="14"/>
      <c r="P5287" s="14"/>
      <c r="S5287" s="16"/>
      <c r="T5287" s="16"/>
    </row>
    <row r="5288" spans="8:20">
      <c r="H5288" s="14"/>
      <c r="K5288" s="14"/>
      <c r="M5288" s="14"/>
      <c r="N5288" s="14"/>
      <c r="O5288" s="14"/>
      <c r="P5288" s="14"/>
      <c r="S5288" s="16"/>
      <c r="T5288" s="16"/>
    </row>
    <row r="5289" spans="8:20">
      <c r="H5289" s="14"/>
      <c r="K5289" s="14"/>
      <c r="M5289" s="14"/>
      <c r="N5289" s="14"/>
      <c r="O5289" s="14"/>
      <c r="P5289" s="14"/>
      <c r="S5289" s="16"/>
      <c r="T5289" s="16"/>
    </row>
    <row r="5290" spans="8:20">
      <c r="H5290" s="14"/>
      <c r="K5290" s="14"/>
      <c r="M5290" s="14"/>
      <c r="N5290" s="14"/>
      <c r="O5290" s="14"/>
      <c r="P5290" s="14"/>
      <c r="S5290" s="16"/>
      <c r="T5290" s="16"/>
    </row>
    <row r="5291" spans="8:20">
      <c r="H5291" s="14"/>
      <c r="K5291" s="14"/>
      <c r="M5291" s="14"/>
      <c r="N5291" s="14"/>
      <c r="O5291" s="14"/>
      <c r="P5291" s="14"/>
      <c r="S5291" s="16"/>
      <c r="T5291" s="16"/>
    </row>
    <row r="5292" spans="8:20">
      <c r="H5292" s="14"/>
      <c r="K5292" s="14"/>
      <c r="M5292" s="14"/>
      <c r="N5292" s="14"/>
      <c r="O5292" s="14"/>
      <c r="P5292" s="14"/>
      <c r="S5292" s="16"/>
      <c r="T5292" s="16"/>
    </row>
    <row r="5293" spans="8:20">
      <c r="H5293" s="14"/>
      <c r="K5293" s="14"/>
      <c r="M5293" s="14"/>
      <c r="N5293" s="14"/>
      <c r="O5293" s="14"/>
      <c r="P5293" s="14"/>
      <c r="S5293" s="16"/>
      <c r="T5293" s="16"/>
    </row>
    <row r="5294" spans="8:20">
      <c r="H5294" s="14"/>
      <c r="K5294" s="14"/>
      <c r="M5294" s="14"/>
      <c r="N5294" s="14"/>
      <c r="O5294" s="14"/>
      <c r="P5294" s="14"/>
      <c r="S5294" s="16"/>
      <c r="T5294" s="16"/>
    </row>
    <row r="5295" spans="8:20">
      <c r="H5295" s="14"/>
      <c r="K5295" s="14"/>
      <c r="M5295" s="14"/>
      <c r="N5295" s="14"/>
      <c r="O5295" s="14"/>
      <c r="P5295" s="14"/>
      <c r="S5295" s="16"/>
      <c r="T5295" s="16"/>
    </row>
    <row r="5296" spans="8:20">
      <c r="H5296" s="14"/>
      <c r="K5296" s="14"/>
      <c r="M5296" s="14"/>
      <c r="N5296" s="14"/>
      <c r="O5296" s="14"/>
      <c r="P5296" s="14"/>
      <c r="S5296" s="16"/>
      <c r="T5296" s="16"/>
    </row>
    <row r="5297" spans="8:20">
      <c r="H5297" s="14"/>
      <c r="K5297" s="14"/>
      <c r="M5297" s="14"/>
      <c r="N5297" s="14"/>
      <c r="O5297" s="14"/>
      <c r="P5297" s="14"/>
      <c r="S5297" s="16"/>
      <c r="T5297" s="16"/>
    </row>
    <row r="5298" spans="8:20">
      <c r="H5298" s="14"/>
      <c r="K5298" s="14"/>
      <c r="M5298" s="14"/>
      <c r="N5298" s="14"/>
      <c r="O5298" s="14"/>
      <c r="P5298" s="14"/>
      <c r="S5298" s="16"/>
      <c r="T5298" s="16"/>
    </row>
    <row r="5299" spans="8:20">
      <c r="H5299" s="14"/>
      <c r="K5299" s="14"/>
      <c r="M5299" s="14"/>
      <c r="N5299" s="14"/>
      <c r="O5299" s="14"/>
      <c r="P5299" s="14"/>
      <c r="S5299" s="16"/>
      <c r="T5299" s="16"/>
    </row>
    <row r="5300" spans="8:20">
      <c r="H5300" s="14"/>
      <c r="K5300" s="14"/>
      <c r="M5300" s="14"/>
      <c r="N5300" s="14"/>
      <c r="O5300" s="14"/>
      <c r="P5300" s="14"/>
      <c r="S5300" s="16"/>
      <c r="T5300" s="16"/>
    </row>
    <row r="5301" spans="8:20">
      <c r="H5301" s="14"/>
      <c r="K5301" s="14"/>
      <c r="M5301" s="14"/>
      <c r="N5301" s="14"/>
      <c r="O5301" s="14"/>
      <c r="P5301" s="14"/>
      <c r="S5301" s="16"/>
      <c r="T5301" s="16"/>
    </row>
    <row r="5302" spans="8:20">
      <c r="H5302" s="14"/>
      <c r="K5302" s="14"/>
      <c r="M5302" s="14"/>
      <c r="N5302" s="14"/>
      <c r="O5302" s="14"/>
      <c r="P5302" s="14"/>
      <c r="S5302" s="16"/>
      <c r="T5302" s="16"/>
    </row>
    <row r="5303" spans="8:20">
      <c r="H5303" s="14"/>
      <c r="K5303" s="14"/>
      <c r="M5303" s="14"/>
      <c r="N5303" s="14"/>
      <c r="O5303" s="14"/>
      <c r="P5303" s="14"/>
      <c r="S5303" s="16"/>
      <c r="T5303" s="16"/>
    </row>
    <row r="5304" spans="8:20">
      <c r="H5304" s="14"/>
      <c r="K5304" s="14"/>
      <c r="M5304" s="14"/>
      <c r="N5304" s="14"/>
      <c r="O5304" s="14"/>
      <c r="P5304" s="14"/>
      <c r="S5304" s="16"/>
      <c r="T5304" s="16"/>
    </row>
    <row r="5305" spans="8:20">
      <c r="H5305" s="14"/>
      <c r="K5305" s="14"/>
      <c r="M5305" s="14"/>
      <c r="N5305" s="14"/>
      <c r="O5305" s="14"/>
      <c r="P5305" s="14"/>
      <c r="S5305" s="16"/>
      <c r="T5305" s="16"/>
    </row>
    <row r="5306" spans="8:20">
      <c r="H5306" s="14"/>
      <c r="K5306" s="14"/>
      <c r="M5306" s="14"/>
      <c r="N5306" s="14"/>
      <c r="O5306" s="14"/>
      <c r="P5306" s="14"/>
      <c r="S5306" s="16"/>
      <c r="T5306" s="16"/>
    </row>
    <row r="5307" spans="8:20">
      <c r="H5307" s="14"/>
      <c r="K5307" s="14"/>
      <c r="M5307" s="14"/>
      <c r="N5307" s="14"/>
      <c r="O5307" s="14"/>
      <c r="P5307" s="14"/>
      <c r="S5307" s="16"/>
      <c r="T5307" s="16"/>
    </row>
    <row r="5308" spans="8:20">
      <c r="H5308" s="14"/>
      <c r="K5308" s="14"/>
      <c r="M5308" s="14"/>
      <c r="N5308" s="14"/>
      <c r="O5308" s="14"/>
      <c r="P5308" s="14"/>
      <c r="S5308" s="16"/>
      <c r="T5308" s="16"/>
    </row>
    <row r="5309" spans="8:20">
      <c r="H5309" s="14"/>
      <c r="K5309" s="14"/>
      <c r="M5309" s="14"/>
      <c r="N5309" s="14"/>
      <c r="O5309" s="14"/>
      <c r="P5309" s="14"/>
      <c r="S5309" s="16"/>
      <c r="T5309" s="16"/>
    </row>
    <row r="5310" spans="8:20">
      <c r="H5310" s="14"/>
      <c r="K5310" s="14"/>
      <c r="M5310" s="14"/>
      <c r="N5310" s="14"/>
      <c r="O5310" s="14"/>
      <c r="P5310" s="14"/>
      <c r="S5310" s="16"/>
      <c r="T5310" s="16"/>
    </row>
    <row r="5311" spans="8:20">
      <c r="H5311" s="14"/>
      <c r="K5311" s="14"/>
      <c r="M5311" s="14"/>
      <c r="N5311" s="14"/>
      <c r="O5311" s="14"/>
      <c r="P5311" s="14"/>
      <c r="S5311" s="16"/>
      <c r="T5311" s="16"/>
    </row>
    <row r="5312" spans="8:20">
      <c r="H5312" s="14"/>
      <c r="K5312" s="14"/>
      <c r="M5312" s="14"/>
      <c r="N5312" s="14"/>
      <c r="O5312" s="14"/>
      <c r="P5312" s="14"/>
      <c r="S5312" s="16"/>
      <c r="T5312" s="16"/>
    </row>
    <row r="5313" spans="8:20">
      <c r="H5313" s="14"/>
      <c r="K5313" s="14"/>
      <c r="M5313" s="14"/>
      <c r="N5313" s="14"/>
      <c r="O5313" s="14"/>
      <c r="P5313" s="14"/>
      <c r="S5313" s="16"/>
      <c r="T5313" s="16"/>
    </row>
    <row r="5314" spans="8:20">
      <c r="H5314" s="14"/>
      <c r="K5314" s="14"/>
      <c r="M5314" s="14"/>
      <c r="N5314" s="14"/>
      <c r="O5314" s="14"/>
      <c r="P5314" s="14"/>
      <c r="S5314" s="16"/>
      <c r="T5314" s="16"/>
    </row>
    <row r="5315" spans="8:20">
      <c r="H5315" s="14"/>
      <c r="K5315" s="14"/>
      <c r="M5315" s="14"/>
      <c r="N5315" s="14"/>
      <c r="O5315" s="14"/>
      <c r="P5315" s="14"/>
      <c r="S5315" s="16"/>
      <c r="T5315" s="16"/>
    </row>
    <row r="5316" spans="8:20">
      <c r="H5316" s="14"/>
      <c r="K5316" s="14"/>
      <c r="M5316" s="14"/>
      <c r="N5316" s="14"/>
      <c r="O5316" s="14"/>
      <c r="P5316" s="14"/>
      <c r="S5316" s="16"/>
      <c r="T5316" s="16"/>
    </row>
    <row r="5317" spans="8:20">
      <c r="H5317" s="14"/>
      <c r="K5317" s="14"/>
      <c r="M5317" s="14"/>
      <c r="N5317" s="14"/>
      <c r="O5317" s="14"/>
      <c r="P5317" s="14"/>
      <c r="S5317" s="16"/>
      <c r="T5317" s="16"/>
    </row>
    <row r="5318" spans="8:20">
      <c r="H5318" s="14"/>
      <c r="K5318" s="14"/>
      <c r="M5318" s="14"/>
      <c r="N5318" s="14"/>
      <c r="O5318" s="14"/>
      <c r="P5318" s="14"/>
      <c r="S5318" s="16"/>
      <c r="T5318" s="16"/>
    </row>
    <row r="5319" spans="8:20">
      <c r="H5319" s="14"/>
      <c r="K5319" s="14"/>
      <c r="M5319" s="14"/>
      <c r="N5319" s="14"/>
      <c r="O5319" s="14"/>
      <c r="P5319" s="14"/>
      <c r="S5319" s="16"/>
      <c r="T5319" s="16"/>
    </row>
    <row r="5320" spans="8:20">
      <c r="H5320" s="14"/>
      <c r="K5320" s="14"/>
      <c r="M5320" s="14"/>
      <c r="N5320" s="14"/>
      <c r="O5320" s="14"/>
      <c r="P5320" s="14"/>
      <c r="S5320" s="16"/>
      <c r="T5320" s="16"/>
    </row>
    <row r="5321" spans="8:20">
      <c r="H5321" s="14"/>
      <c r="K5321" s="14"/>
      <c r="M5321" s="14"/>
      <c r="N5321" s="14"/>
      <c r="O5321" s="14"/>
      <c r="P5321" s="14"/>
      <c r="S5321" s="16"/>
      <c r="T5321" s="16"/>
    </row>
    <row r="5322" spans="8:20">
      <c r="H5322" s="14"/>
      <c r="K5322" s="14"/>
      <c r="M5322" s="14"/>
      <c r="N5322" s="14"/>
      <c r="O5322" s="14"/>
      <c r="P5322" s="14"/>
      <c r="S5322" s="16"/>
      <c r="T5322" s="16"/>
    </row>
    <row r="5323" spans="8:20">
      <c r="H5323" s="14"/>
      <c r="K5323" s="14"/>
      <c r="M5323" s="14"/>
      <c r="N5323" s="14"/>
      <c r="O5323" s="14"/>
      <c r="P5323" s="14"/>
      <c r="S5323" s="16"/>
      <c r="T5323" s="16"/>
    </row>
    <row r="5324" spans="8:20">
      <c r="H5324" s="14"/>
      <c r="K5324" s="14"/>
      <c r="M5324" s="14"/>
      <c r="N5324" s="14"/>
      <c r="O5324" s="14"/>
      <c r="P5324" s="14"/>
      <c r="S5324" s="16"/>
      <c r="T5324" s="16"/>
    </row>
    <row r="5325" spans="8:20">
      <c r="H5325" s="14"/>
      <c r="K5325" s="14"/>
      <c r="M5325" s="14"/>
      <c r="N5325" s="14"/>
      <c r="O5325" s="14"/>
      <c r="P5325" s="14"/>
      <c r="S5325" s="16"/>
      <c r="T5325" s="16"/>
    </row>
    <row r="5326" spans="8:20">
      <c r="H5326" s="14"/>
      <c r="K5326" s="14"/>
      <c r="M5326" s="14"/>
      <c r="N5326" s="14"/>
      <c r="O5326" s="14"/>
      <c r="P5326" s="14"/>
      <c r="S5326" s="16"/>
      <c r="T5326" s="16"/>
    </row>
    <row r="5327" spans="8:20">
      <c r="H5327" s="14"/>
      <c r="K5327" s="14"/>
      <c r="M5327" s="14"/>
      <c r="N5327" s="14"/>
      <c r="O5327" s="14"/>
      <c r="P5327" s="14"/>
      <c r="S5327" s="16"/>
      <c r="T5327" s="16"/>
    </row>
    <row r="5328" spans="8:20">
      <c r="H5328" s="14"/>
      <c r="K5328" s="14"/>
      <c r="M5328" s="14"/>
      <c r="N5328" s="14"/>
      <c r="O5328" s="14"/>
      <c r="P5328" s="14"/>
      <c r="S5328" s="16"/>
      <c r="T5328" s="16"/>
    </row>
    <row r="5329" spans="8:20">
      <c r="H5329" s="14"/>
      <c r="K5329" s="14"/>
      <c r="M5329" s="14"/>
      <c r="N5329" s="14"/>
      <c r="O5329" s="14"/>
      <c r="P5329" s="14"/>
      <c r="S5329" s="16"/>
      <c r="T5329" s="16"/>
    </row>
    <row r="5330" spans="8:20">
      <c r="H5330" s="14"/>
      <c r="K5330" s="14"/>
      <c r="M5330" s="14"/>
      <c r="N5330" s="14"/>
      <c r="O5330" s="14"/>
      <c r="P5330" s="14"/>
      <c r="S5330" s="16"/>
      <c r="T5330" s="16"/>
    </row>
    <row r="5331" spans="8:20">
      <c r="H5331" s="14"/>
      <c r="K5331" s="14"/>
      <c r="M5331" s="14"/>
      <c r="N5331" s="14"/>
      <c r="O5331" s="14"/>
      <c r="P5331" s="14"/>
      <c r="S5331" s="16"/>
      <c r="T5331" s="16"/>
    </row>
    <row r="5332" spans="8:20">
      <c r="H5332" s="14"/>
      <c r="K5332" s="14"/>
      <c r="M5332" s="14"/>
      <c r="N5332" s="14"/>
      <c r="O5332" s="14"/>
      <c r="P5332" s="14"/>
      <c r="S5332" s="16"/>
      <c r="T5332" s="16"/>
    </row>
    <row r="5333" spans="8:20">
      <c r="H5333" s="14"/>
      <c r="K5333" s="14"/>
      <c r="M5333" s="14"/>
      <c r="N5333" s="14"/>
      <c r="O5333" s="14"/>
      <c r="P5333" s="14"/>
      <c r="S5333" s="16"/>
      <c r="T5333" s="16"/>
    </row>
    <row r="5334" spans="8:20">
      <c r="H5334" s="14"/>
      <c r="K5334" s="14"/>
      <c r="M5334" s="14"/>
      <c r="N5334" s="14"/>
      <c r="O5334" s="14"/>
      <c r="P5334" s="14"/>
      <c r="S5334" s="16"/>
      <c r="T5334" s="16"/>
    </row>
    <row r="5335" spans="8:20">
      <c r="H5335" s="14"/>
      <c r="K5335" s="14"/>
      <c r="M5335" s="14"/>
      <c r="N5335" s="14"/>
      <c r="O5335" s="14"/>
      <c r="P5335" s="14"/>
      <c r="S5335" s="16"/>
      <c r="T5335" s="16"/>
    </row>
    <row r="5336" spans="8:20">
      <c r="H5336" s="14"/>
      <c r="K5336" s="14"/>
      <c r="M5336" s="14"/>
      <c r="N5336" s="14"/>
      <c r="O5336" s="14"/>
      <c r="P5336" s="14"/>
      <c r="S5336" s="16"/>
      <c r="T5336" s="16"/>
    </row>
    <row r="5337" spans="8:20">
      <c r="H5337" s="14"/>
      <c r="K5337" s="14"/>
      <c r="M5337" s="14"/>
      <c r="N5337" s="14"/>
      <c r="O5337" s="14"/>
      <c r="P5337" s="14"/>
      <c r="S5337" s="16"/>
      <c r="T5337" s="16"/>
    </row>
    <row r="5338" spans="8:20">
      <c r="H5338" s="14"/>
      <c r="K5338" s="14"/>
      <c r="M5338" s="14"/>
      <c r="N5338" s="14"/>
      <c r="O5338" s="14"/>
      <c r="P5338" s="14"/>
      <c r="S5338" s="16"/>
      <c r="T5338" s="16"/>
    </row>
    <row r="5339" spans="8:20">
      <c r="H5339" s="14"/>
      <c r="K5339" s="14"/>
      <c r="M5339" s="14"/>
      <c r="N5339" s="14"/>
      <c r="O5339" s="14"/>
      <c r="P5339" s="14"/>
      <c r="S5339" s="16"/>
      <c r="T5339" s="16"/>
    </row>
    <row r="5340" spans="8:20">
      <c r="H5340" s="14"/>
      <c r="K5340" s="14"/>
      <c r="M5340" s="14"/>
      <c r="N5340" s="14"/>
      <c r="O5340" s="14"/>
      <c r="P5340" s="14"/>
      <c r="S5340" s="16"/>
      <c r="T5340" s="16"/>
    </row>
    <row r="5341" spans="8:20">
      <c r="H5341" s="14"/>
      <c r="K5341" s="14"/>
      <c r="M5341" s="14"/>
      <c r="N5341" s="14"/>
      <c r="O5341" s="14"/>
      <c r="P5341" s="14"/>
      <c r="S5341" s="16"/>
      <c r="T5341" s="16"/>
    </row>
    <row r="5342" spans="8:20">
      <c r="H5342" s="14"/>
      <c r="K5342" s="14"/>
      <c r="M5342" s="14"/>
      <c r="N5342" s="14"/>
      <c r="O5342" s="14"/>
      <c r="P5342" s="14"/>
      <c r="S5342" s="16"/>
      <c r="T5342" s="16"/>
    </row>
    <row r="5343" spans="8:20">
      <c r="H5343" s="14"/>
      <c r="K5343" s="14"/>
      <c r="M5343" s="14"/>
      <c r="N5343" s="14"/>
      <c r="O5343" s="14"/>
      <c r="P5343" s="14"/>
      <c r="S5343" s="16"/>
      <c r="T5343" s="16"/>
    </row>
    <row r="5344" spans="8:20">
      <c r="H5344" s="14"/>
      <c r="K5344" s="14"/>
      <c r="M5344" s="14"/>
      <c r="N5344" s="14"/>
      <c r="O5344" s="14"/>
      <c r="P5344" s="14"/>
      <c r="S5344" s="16"/>
      <c r="T5344" s="16"/>
    </row>
    <row r="5345" spans="8:20">
      <c r="H5345" s="14"/>
      <c r="K5345" s="14"/>
      <c r="M5345" s="14"/>
      <c r="N5345" s="14"/>
      <c r="O5345" s="14"/>
      <c r="P5345" s="14"/>
      <c r="S5345" s="16"/>
      <c r="T5345" s="16"/>
    </row>
    <row r="5346" spans="8:20">
      <c r="H5346" s="14"/>
      <c r="K5346" s="14"/>
      <c r="M5346" s="14"/>
      <c r="N5346" s="14"/>
      <c r="O5346" s="14"/>
      <c r="P5346" s="14"/>
      <c r="S5346" s="16"/>
      <c r="T5346" s="16"/>
    </row>
    <row r="5347" spans="8:20">
      <c r="H5347" s="14"/>
      <c r="K5347" s="14"/>
      <c r="M5347" s="14"/>
      <c r="N5347" s="14"/>
      <c r="O5347" s="14"/>
      <c r="P5347" s="14"/>
      <c r="S5347" s="16"/>
      <c r="T5347" s="16"/>
    </row>
    <row r="5348" spans="8:20">
      <c r="H5348" s="14"/>
      <c r="K5348" s="14"/>
      <c r="M5348" s="14"/>
      <c r="N5348" s="14"/>
      <c r="O5348" s="14"/>
      <c r="P5348" s="14"/>
      <c r="S5348" s="16"/>
      <c r="T5348" s="16"/>
    </row>
    <row r="5349" spans="8:20">
      <c r="H5349" s="14"/>
      <c r="K5349" s="14"/>
      <c r="M5349" s="14"/>
      <c r="N5349" s="14"/>
      <c r="O5349" s="14"/>
      <c r="P5349" s="14"/>
      <c r="S5349" s="16"/>
      <c r="T5349" s="16"/>
    </row>
    <row r="5350" spans="8:20">
      <c r="H5350" s="14"/>
      <c r="K5350" s="14"/>
      <c r="M5350" s="14"/>
      <c r="N5350" s="14"/>
      <c r="O5350" s="14"/>
      <c r="P5350" s="14"/>
      <c r="S5350" s="16"/>
      <c r="T5350" s="16"/>
    </row>
    <row r="5351" spans="8:20">
      <c r="H5351" s="14"/>
      <c r="K5351" s="14"/>
      <c r="M5351" s="14"/>
      <c r="N5351" s="14"/>
      <c r="O5351" s="14"/>
      <c r="P5351" s="14"/>
      <c r="S5351" s="16"/>
      <c r="T5351" s="16"/>
    </row>
    <row r="5352" spans="8:20">
      <c r="H5352" s="14"/>
      <c r="K5352" s="14"/>
      <c r="M5352" s="14"/>
      <c r="N5352" s="14"/>
      <c r="O5352" s="14"/>
      <c r="P5352" s="14"/>
      <c r="S5352" s="16"/>
      <c r="T5352" s="16"/>
    </row>
    <row r="5353" spans="8:20">
      <c r="H5353" s="14"/>
      <c r="K5353" s="14"/>
      <c r="M5353" s="14"/>
      <c r="N5353" s="14"/>
      <c r="O5353" s="14"/>
      <c r="P5353" s="14"/>
      <c r="S5353" s="16"/>
      <c r="T5353" s="16"/>
    </row>
    <row r="5354" spans="8:20">
      <c r="H5354" s="14"/>
      <c r="K5354" s="14"/>
      <c r="M5354" s="14"/>
      <c r="N5354" s="14"/>
      <c r="O5354" s="14"/>
      <c r="P5354" s="14"/>
      <c r="S5354" s="16"/>
      <c r="T5354" s="16"/>
    </row>
    <row r="5355" spans="8:20">
      <c r="H5355" s="14"/>
      <c r="K5355" s="14"/>
      <c r="M5355" s="14"/>
      <c r="N5355" s="14"/>
      <c r="O5355" s="14"/>
      <c r="P5355" s="14"/>
      <c r="S5355" s="16"/>
      <c r="T5355" s="16"/>
    </row>
    <row r="5356" spans="8:20">
      <c r="H5356" s="14"/>
      <c r="K5356" s="14"/>
      <c r="M5356" s="14"/>
      <c r="N5356" s="14"/>
      <c r="O5356" s="14"/>
      <c r="P5356" s="14"/>
      <c r="S5356" s="16"/>
      <c r="T5356" s="16"/>
    </row>
    <row r="5357" spans="8:20">
      <c r="H5357" s="14"/>
      <c r="K5357" s="14"/>
      <c r="M5357" s="14"/>
      <c r="N5357" s="14"/>
      <c r="O5357" s="14"/>
      <c r="P5357" s="14"/>
      <c r="S5357" s="16"/>
      <c r="T5357" s="16"/>
    </row>
    <row r="5358" spans="8:20">
      <c r="H5358" s="14"/>
      <c r="K5358" s="14"/>
      <c r="M5358" s="14"/>
      <c r="N5358" s="14"/>
      <c r="O5358" s="14"/>
      <c r="P5358" s="14"/>
      <c r="S5358" s="16"/>
      <c r="T5358" s="16"/>
    </row>
    <row r="5359" spans="8:20">
      <c r="H5359" s="14"/>
      <c r="K5359" s="14"/>
      <c r="M5359" s="14"/>
      <c r="N5359" s="14"/>
      <c r="O5359" s="14"/>
      <c r="P5359" s="14"/>
      <c r="S5359" s="16"/>
      <c r="T5359" s="16"/>
    </row>
    <row r="5360" spans="8:20">
      <c r="H5360" s="14"/>
      <c r="K5360" s="14"/>
      <c r="M5360" s="14"/>
      <c r="N5360" s="14"/>
      <c r="O5360" s="14"/>
      <c r="P5360" s="14"/>
      <c r="S5360" s="16"/>
      <c r="T5360" s="16"/>
    </row>
    <row r="5361" spans="8:20">
      <c r="H5361" s="14"/>
      <c r="K5361" s="14"/>
      <c r="M5361" s="14"/>
      <c r="N5361" s="14"/>
      <c r="O5361" s="14"/>
      <c r="P5361" s="14"/>
      <c r="S5361" s="16"/>
      <c r="T5361" s="16"/>
    </row>
    <row r="5362" spans="8:20">
      <c r="H5362" s="14"/>
      <c r="K5362" s="14"/>
      <c r="M5362" s="14"/>
      <c r="N5362" s="14"/>
      <c r="O5362" s="14"/>
      <c r="P5362" s="14"/>
      <c r="S5362" s="16"/>
      <c r="T5362" s="16"/>
    </row>
    <row r="5363" spans="8:20">
      <c r="H5363" s="14"/>
      <c r="K5363" s="14"/>
      <c r="M5363" s="14"/>
      <c r="N5363" s="14"/>
      <c r="O5363" s="14"/>
      <c r="P5363" s="14"/>
      <c r="S5363" s="16"/>
      <c r="T5363" s="16"/>
    </row>
    <row r="5364" spans="8:20">
      <c r="H5364" s="14"/>
      <c r="K5364" s="14"/>
      <c r="M5364" s="14"/>
      <c r="N5364" s="14"/>
      <c r="O5364" s="14"/>
      <c r="P5364" s="14"/>
      <c r="S5364" s="16"/>
      <c r="T5364" s="16"/>
    </row>
    <row r="5365" spans="8:20">
      <c r="H5365" s="14"/>
      <c r="K5365" s="14"/>
      <c r="M5365" s="14"/>
      <c r="N5365" s="14"/>
      <c r="O5365" s="14"/>
      <c r="P5365" s="14"/>
      <c r="S5365" s="16"/>
      <c r="T5365" s="16"/>
    </row>
    <row r="5366" spans="8:20">
      <c r="H5366" s="14"/>
      <c r="K5366" s="14"/>
      <c r="M5366" s="14"/>
      <c r="N5366" s="14"/>
      <c r="O5366" s="14"/>
      <c r="P5366" s="14"/>
      <c r="S5366" s="16"/>
      <c r="T5366" s="16"/>
    </row>
    <row r="5367" spans="8:20">
      <c r="H5367" s="14"/>
      <c r="K5367" s="14"/>
      <c r="M5367" s="14"/>
      <c r="N5367" s="14"/>
      <c r="O5367" s="14"/>
      <c r="P5367" s="14"/>
      <c r="S5367" s="16"/>
      <c r="T5367" s="16"/>
    </row>
    <row r="5368" spans="8:20">
      <c r="H5368" s="14"/>
      <c r="K5368" s="14"/>
      <c r="M5368" s="14"/>
      <c r="N5368" s="14"/>
      <c r="O5368" s="14"/>
      <c r="P5368" s="14"/>
      <c r="S5368" s="16"/>
      <c r="T5368" s="16"/>
    </row>
    <row r="5369" spans="8:20">
      <c r="H5369" s="14"/>
      <c r="K5369" s="14"/>
      <c r="M5369" s="14"/>
      <c r="N5369" s="14"/>
      <c r="O5369" s="14"/>
      <c r="P5369" s="14"/>
      <c r="S5369" s="16"/>
      <c r="T5369" s="16"/>
    </row>
    <row r="5370" spans="8:20">
      <c r="H5370" s="14"/>
      <c r="K5370" s="14"/>
      <c r="M5370" s="14"/>
      <c r="N5370" s="14"/>
      <c r="O5370" s="14"/>
      <c r="P5370" s="14"/>
      <c r="S5370" s="16"/>
      <c r="T5370" s="16"/>
    </row>
    <row r="5371" spans="8:20">
      <c r="H5371" s="14"/>
      <c r="K5371" s="14"/>
      <c r="M5371" s="14"/>
      <c r="N5371" s="14"/>
      <c r="O5371" s="14"/>
      <c r="P5371" s="14"/>
      <c r="S5371" s="16"/>
      <c r="T5371" s="16"/>
    </row>
    <row r="5372" spans="8:20">
      <c r="H5372" s="14"/>
      <c r="K5372" s="14"/>
      <c r="M5372" s="14"/>
      <c r="N5372" s="14"/>
      <c r="O5372" s="14"/>
      <c r="P5372" s="14"/>
      <c r="S5372" s="16"/>
      <c r="T5372" s="16"/>
    </row>
    <row r="5373" spans="8:20">
      <c r="H5373" s="14"/>
      <c r="K5373" s="14"/>
      <c r="M5373" s="14"/>
      <c r="N5373" s="14"/>
      <c r="O5373" s="14"/>
      <c r="P5373" s="14"/>
      <c r="S5373" s="16"/>
      <c r="T5373" s="16"/>
    </row>
    <row r="5374" spans="8:20">
      <c r="H5374" s="14"/>
      <c r="K5374" s="14"/>
      <c r="M5374" s="14"/>
      <c r="N5374" s="14"/>
      <c r="O5374" s="14"/>
      <c r="P5374" s="14"/>
      <c r="S5374" s="16"/>
      <c r="T5374" s="16"/>
    </row>
    <row r="5375" spans="8:20">
      <c r="H5375" s="14"/>
      <c r="K5375" s="14"/>
      <c r="M5375" s="14"/>
      <c r="N5375" s="14"/>
      <c r="O5375" s="14"/>
      <c r="P5375" s="14"/>
      <c r="S5375" s="16"/>
      <c r="T5375" s="16"/>
    </row>
    <row r="5376" spans="8:20">
      <c r="H5376" s="14"/>
      <c r="K5376" s="14"/>
      <c r="M5376" s="14"/>
      <c r="N5376" s="14"/>
      <c r="O5376" s="14"/>
      <c r="P5376" s="14"/>
      <c r="S5376" s="16"/>
      <c r="T5376" s="16"/>
    </row>
    <row r="5377" spans="8:20">
      <c r="H5377" s="14"/>
      <c r="K5377" s="14"/>
      <c r="M5377" s="14"/>
      <c r="N5377" s="14"/>
      <c r="O5377" s="14"/>
      <c r="P5377" s="14"/>
      <c r="S5377" s="16"/>
      <c r="T5377" s="16"/>
    </row>
    <row r="5378" spans="8:20">
      <c r="H5378" s="14"/>
      <c r="K5378" s="14"/>
      <c r="M5378" s="14"/>
      <c r="N5378" s="14"/>
      <c r="O5378" s="14"/>
      <c r="P5378" s="14"/>
      <c r="S5378" s="16"/>
      <c r="T5378" s="16"/>
    </row>
    <row r="5379" spans="8:20">
      <c r="H5379" s="14"/>
      <c r="K5379" s="14"/>
      <c r="M5379" s="14"/>
      <c r="N5379" s="14"/>
      <c r="O5379" s="14"/>
      <c r="P5379" s="14"/>
      <c r="S5379" s="16"/>
      <c r="T5379" s="16"/>
    </row>
    <row r="5380" spans="8:20">
      <c r="H5380" s="14"/>
      <c r="K5380" s="14"/>
      <c r="M5380" s="14"/>
      <c r="N5380" s="14"/>
      <c r="O5380" s="14"/>
      <c r="P5380" s="14"/>
      <c r="S5380" s="16"/>
      <c r="T5380" s="16"/>
    </row>
    <row r="5381" spans="8:20">
      <c r="H5381" s="14"/>
      <c r="K5381" s="14"/>
      <c r="M5381" s="14"/>
      <c r="N5381" s="14"/>
      <c r="O5381" s="14"/>
      <c r="P5381" s="14"/>
      <c r="S5381" s="16"/>
      <c r="T5381" s="16"/>
    </row>
    <row r="5382" spans="8:20">
      <c r="H5382" s="14"/>
      <c r="K5382" s="14"/>
      <c r="M5382" s="14"/>
      <c r="N5382" s="14"/>
      <c r="O5382" s="14"/>
      <c r="P5382" s="14"/>
      <c r="S5382" s="16"/>
      <c r="T5382" s="16"/>
    </row>
    <row r="5383" spans="8:20">
      <c r="H5383" s="14"/>
      <c r="K5383" s="14"/>
      <c r="M5383" s="14"/>
      <c r="N5383" s="14"/>
      <c r="O5383" s="14"/>
      <c r="P5383" s="14"/>
      <c r="S5383" s="16"/>
      <c r="T5383" s="16"/>
    </row>
    <row r="5384" spans="8:20">
      <c r="H5384" s="14"/>
      <c r="K5384" s="14"/>
      <c r="M5384" s="14"/>
      <c r="N5384" s="14"/>
      <c r="O5384" s="14"/>
      <c r="P5384" s="14"/>
      <c r="S5384" s="16"/>
      <c r="T5384" s="16"/>
    </row>
    <row r="5385" spans="8:20">
      <c r="H5385" s="14"/>
      <c r="K5385" s="14"/>
      <c r="M5385" s="14"/>
      <c r="N5385" s="14"/>
      <c r="O5385" s="14"/>
      <c r="P5385" s="14"/>
      <c r="S5385" s="16"/>
      <c r="T5385" s="16"/>
    </row>
    <row r="5386" spans="8:20">
      <c r="H5386" s="14"/>
      <c r="K5386" s="14"/>
      <c r="M5386" s="14"/>
      <c r="N5386" s="14"/>
      <c r="O5386" s="14"/>
      <c r="P5386" s="14"/>
      <c r="S5386" s="16"/>
      <c r="T5386" s="16"/>
    </row>
    <row r="5387" spans="8:20">
      <c r="H5387" s="14"/>
      <c r="K5387" s="14"/>
      <c r="M5387" s="14"/>
      <c r="N5387" s="14"/>
      <c r="O5387" s="14"/>
      <c r="P5387" s="14"/>
      <c r="S5387" s="16"/>
      <c r="T5387" s="16"/>
    </row>
    <row r="5388" spans="8:20">
      <c r="H5388" s="14"/>
      <c r="K5388" s="14"/>
      <c r="M5388" s="14"/>
      <c r="N5388" s="14"/>
      <c r="O5388" s="14"/>
      <c r="P5388" s="14"/>
      <c r="S5388" s="16"/>
      <c r="T5388" s="16"/>
    </row>
    <row r="5389" spans="8:20">
      <c r="H5389" s="14"/>
      <c r="K5389" s="14"/>
      <c r="M5389" s="14"/>
      <c r="N5389" s="14"/>
      <c r="O5389" s="14"/>
      <c r="P5389" s="14"/>
      <c r="S5389" s="16"/>
      <c r="T5389" s="16"/>
    </row>
    <row r="5390" spans="8:20">
      <c r="H5390" s="14"/>
      <c r="K5390" s="14"/>
      <c r="M5390" s="14"/>
      <c r="N5390" s="14"/>
      <c r="O5390" s="14"/>
      <c r="P5390" s="14"/>
      <c r="S5390" s="16"/>
      <c r="T5390" s="16"/>
    </row>
    <row r="5391" spans="8:20">
      <c r="H5391" s="14"/>
      <c r="K5391" s="14"/>
      <c r="M5391" s="14"/>
      <c r="N5391" s="14"/>
      <c r="O5391" s="14"/>
      <c r="P5391" s="14"/>
      <c r="S5391" s="16"/>
      <c r="T5391" s="16"/>
    </row>
    <row r="5392" spans="8:20">
      <c r="H5392" s="14"/>
      <c r="K5392" s="14"/>
      <c r="M5392" s="14"/>
      <c r="N5392" s="14"/>
      <c r="O5392" s="14"/>
      <c r="P5392" s="14"/>
      <c r="S5392" s="16"/>
      <c r="T5392" s="16"/>
    </row>
    <row r="5393" spans="8:20">
      <c r="H5393" s="14"/>
      <c r="K5393" s="14"/>
      <c r="M5393" s="14"/>
      <c r="N5393" s="14"/>
      <c r="O5393" s="14"/>
      <c r="P5393" s="14"/>
      <c r="S5393" s="16"/>
      <c r="T5393" s="16"/>
    </row>
    <row r="5394" spans="8:20">
      <c r="H5394" s="14"/>
      <c r="K5394" s="14"/>
      <c r="M5394" s="14"/>
      <c r="N5394" s="14"/>
      <c r="O5394" s="14"/>
      <c r="P5394" s="14"/>
      <c r="S5394" s="16"/>
      <c r="T5394" s="16"/>
    </row>
    <row r="5395" spans="8:20">
      <c r="H5395" s="14"/>
      <c r="K5395" s="14"/>
      <c r="M5395" s="14"/>
      <c r="N5395" s="14"/>
      <c r="O5395" s="14"/>
      <c r="P5395" s="14"/>
      <c r="S5395" s="16"/>
      <c r="T5395" s="16"/>
    </row>
    <row r="5396" spans="8:20">
      <c r="H5396" s="14"/>
      <c r="K5396" s="14"/>
      <c r="M5396" s="14"/>
      <c r="N5396" s="14"/>
      <c r="O5396" s="14"/>
      <c r="P5396" s="14"/>
      <c r="S5396" s="16"/>
      <c r="T5396" s="16"/>
    </row>
    <row r="5397" spans="8:20">
      <c r="H5397" s="14"/>
      <c r="K5397" s="14"/>
      <c r="M5397" s="14"/>
      <c r="N5397" s="14"/>
      <c r="O5397" s="14"/>
      <c r="P5397" s="14"/>
      <c r="S5397" s="16"/>
      <c r="T5397" s="16"/>
    </row>
    <row r="5398" spans="8:20">
      <c r="H5398" s="14"/>
      <c r="K5398" s="14"/>
      <c r="M5398" s="14"/>
      <c r="N5398" s="14"/>
      <c r="O5398" s="14"/>
      <c r="P5398" s="14"/>
      <c r="S5398" s="16"/>
      <c r="T5398" s="16"/>
    </row>
    <row r="5399" spans="8:20">
      <c r="H5399" s="14"/>
      <c r="K5399" s="14"/>
      <c r="M5399" s="14"/>
      <c r="N5399" s="14"/>
      <c r="O5399" s="14"/>
      <c r="P5399" s="14"/>
      <c r="S5399" s="16"/>
      <c r="T5399" s="16"/>
    </row>
    <row r="5400" spans="8:20">
      <c r="H5400" s="14"/>
      <c r="K5400" s="14"/>
      <c r="M5400" s="14"/>
      <c r="N5400" s="14"/>
      <c r="O5400" s="14"/>
      <c r="P5400" s="14"/>
      <c r="S5400" s="16"/>
      <c r="T5400" s="16"/>
    </row>
    <row r="5401" spans="8:20">
      <c r="H5401" s="14"/>
      <c r="K5401" s="14"/>
      <c r="M5401" s="14"/>
      <c r="N5401" s="14"/>
      <c r="O5401" s="14"/>
      <c r="P5401" s="14"/>
      <c r="S5401" s="16"/>
      <c r="T5401" s="16"/>
    </row>
    <row r="5402" spans="8:20">
      <c r="H5402" s="14"/>
      <c r="K5402" s="14"/>
      <c r="M5402" s="14"/>
      <c r="N5402" s="14"/>
      <c r="O5402" s="14"/>
      <c r="P5402" s="14"/>
      <c r="S5402" s="16"/>
      <c r="T5402" s="16"/>
    </row>
    <row r="5403" spans="8:20">
      <c r="H5403" s="14"/>
      <c r="K5403" s="14"/>
      <c r="M5403" s="14"/>
      <c r="N5403" s="14"/>
      <c r="O5403" s="14"/>
      <c r="P5403" s="14"/>
      <c r="S5403" s="16"/>
      <c r="T5403" s="16"/>
    </row>
    <row r="5404" spans="8:20">
      <c r="H5404" s="14"/>
      <c r="K5404" s="14"/>
      <c r="M5404" s="14"/>
      <c r="N5404" s="14"/>
      <c r="O5404" s="14"/>
      <c r="P5404" s="14"/>
      <c r="S5404" s="16"/>
      <c r="T5404" s="16"/>
    </row>
    <row r="5405" spans="8:20">
      <c r="H5405" s="14"/>
      <c r="K5405" s="14"/>
      <c r="M5405" s="14"/>
      <c r="N5405" s="14"/>
      <c r="O5405" s="14"/>
      <c r="P5405" s="14"/>
      <c r="S5405" s="16"/>
      <c r="T5405" s="16"/>
    </row>
    <row r="5406" spans="8:20">
      <c r="H5406" s="14"/>
      <c r="K5406" s="14"/>
      <c r="M5406" s="14"/>
      <c r="N5406" s="14"/>
      <c r="O5406" s="14"/>
      <c r="P5406" s="14"/>
      <c r="S5406" s="16"/>
      <c r="T5406" s="16"/>
    </row>
    <row r="5407" spans="8:20">
      <c r="H5407" s="14"/>
      <c r="K5407" s="14"/>
      <c r="M5407" s="14"/>
      <c r="N5407" s="14"/>
      <c r="O5407" s="14"/>
      <c r="P5407" s="14"/>
      <c r="S5407" s="16"/>
      <c r="T5407" s="16"/>
    </row>
    <row r="5408" spans="8:20">
      <c r="H5408" s="14"/>
      <c r="K5408" s="14"/>
      <c r="M5408" s="14"/>
      <c r="N5408" s="14"/>
      <c r="O5408" s="14"/>
      <c r="P5408" s="14"/>
      <c r="S5408" s="16"/>
      <c r="T5408" s="16"/>
    </row>
    <row r="5409" spans="8:20">
      <c r="H5409" s="14"/>
      <c r="K5409" s="14"/>
      <c r="M5409" s="14"/>
      <c r="N5409" s="14"/>
      <c r="O5409" s="14"/>
      <c r="P5409" s="14"/>
      <c r="S5409" s="16"/>
      <c r="T5409" s="16"/>
    </row>
    <row r="5410" spans="8:20">
      <c r="H5410" s="14"/>
      <c r="K5410" s="14"/>
      <c r="M5410" s="14"/>
      <c r="N5410" s="14"/>
      <c r="O5410" s="14"/>
      <c r="P5410" s="14"/>
      <c r="S5410" s="16"/>
      <c r="T5410" s="16"/>
    </row>
    <row r="5411" spans="8:20">
      <c r="H5411" s="14"/>
      <c r="K5411" s="14"/>
      <c r="M5411" s="14"/>
      <c r="N5411" s="14"/>
      <c r="O5411" s="14"/>
      <c r="P5411" s="14"/>
      <c r="S5411" s="16"/>
      <c r="T5411" s="16"/>
    </row>
    <row r="5412" spans="8:20">
      <c r="H5412" s="14"/>
      <c r="K5412" s="14"/>
      <c r="M5412" s="14"/>
      <c r="N5412" s="14"/>
      <c r="O5412" s="14"/>
      <c r="P5412" s="14"/>
      <c r="S5412" s="16"/>
      <c r="T5412" s="16"/>
    </row>
    <row r="5413" spans="8:20">
      <c r="H5413" s="14"/>
      <c r="K5413" s="14"/>
      <c r="M5413" s="14"/>
      <c r="N5413" s="14"/>
      <c r="O5413" s="14"/>
      <c r="P5413" s="14"/>
      <c r="S5413" s="16"/>
      <c r="T5413" s="16"/>
    </row>
    <row r="5414" spans="8:20">
      <c r="H5414" s="14"/>
      <c r="K5414" s="14"/>
      <c r="M5414" s="14"/>
      <c r="N5414" s="14"/>
      <c r="O5414" s="14"/>
      <c r="P5414" s="14"/>
      <c r="S5414" s="16"/>
      <c r="T5414" s="16"/>
    </row>
    <row r="5415" spans="8:20">
      <c r="H5415" s="14"/>
      <c r="K5415" s="14"/>
      <c r="M5415" s="14"/>
      <c r="N5415" s="14"/>
      <c r="O5415" s="14"/>
      <c r="P5415" s="14"/>
      <c r="S5415" s="16"/>
      <c r="T5415" s="16"/>
    </row>
    <row r="5416" spans="8:20">
      <c r="H5416" s="14"/>
      <c r="K5416" s="14"/>
      <c r="M5416" s="14"/>
      <c r="N5416" s="14"/>
      <c r="O5416" s="14"/>
      <c r="P5416" s="14"/>
      <c r="S5416" s="16"/>
      <c r="T5416" s="16"/>
    </row>
    <row r="5417" spans="8:20">
      <c r="H5417" s="14"/>
      <c r="K5417" s="14"/>
      <c r="M5417" s="14"/>
      <c r="N5417" s="14"/>
      <c r="O5417" s="14"/>
      <c r="P5417" s="14"/>
      <c r="S5417" s="16"/>
      <c r="T5417" s="16"/>
    </row>
    <row r="5418" spans="8:20">
      <c r="H5418" s="14"/>
      <c r="K5418" s="14"/>
      <c r="M5418" s="14"/>
      <c r="N5418" s="14"/>
      <c r="O5418" s="14"/>
      <c r="P5418" s="14"/>
      <c r="S5418" s="16"/>
      <c r="T5418" s="16"/>
    </row>
    <row r="5419" spans="8:20">
      <c r="H5419" s="14"/>
      <c r="K5419" s="14"/>
      <c r="M5419" s="14"/>
      <c r="N5419" s="14"/>
      <c r="O5419" s="14"/>
      <c r="P5419" s="14"/>
      <c r="S5419" s="16"/>
      <c r="T5419" s="16"/>
    </row>
    <row r="5420" spans="8:20">
      <c r="H5420" s="14"/>
      <c r="K5420" s="14"/>
      <c r="M5420" s="14"/>
      <c r="N5420" s="14"/>
      <c r="O5420" s="14"/>
      <c r="P5420" s="14"/>
      <c r="S5420" s="16"/>
      <c r="T5420" s="16"/>
    </row>
    <row r="5421" spans="8:20">
      <c r="H5421" s="14"/>
      <c r="K5421" s="14"/>
      <c r="M5421" s="14"/>
      <c r="N5421" s="14"/>
      <c r="O5421" s="14"/>
      <c r="P5421" s="14"/>
      <c r="S5421" s="16"/>
      <c r="T5421" s="16"/>
    </row>
    <row r="5422" spans="8:20">
      <c r="H5422" s="14"/>
      <c r="K5422" s="14"/>
      <c r="M5422" s="14"/>
      <c r="N5422" s="14"/>
      <c r="O5422" s="14"/>
      <c r="P5422" s="14"/>
      <c r="S5422" s="16"/>
      <c r="T5422" s="16"/>
    </row>
    <row r="5423" spans="8:20">
      <c r="H5423" s="14"/>
      <c r="K5423" s="14"/>
      <c r="M5423" s="14"/>
      <c r="N5423" s="14"/>
      <c r="O5423" s="14"/>
      <c r="P5423" s="14"/>
      <c r="S5423" s="16"/>
      <c r="T5423" s="16"/>
    </row>
    <row r="5424" spans="8:20">
      <c r="H5424" s="14"/>
      <c r="K5424" s="14"/>
      <c r="M5424" s="14"/>
      <c r="N5424" s="14"/>
      <c r="O5424" s="14"/>
      <c r="P5424" s="14"/>
      <c r="S5424" s="16"/>
      <c r="T5424" s="16"/>
    </row>
    <row r="5425" spans="8:20">
      <c r="H5425" s="14"/>
      <c r="K5425" s="14"/>
      <c r="M5425" s="14"/>
      <c r="N5425" s="14"/>
      <c r="O5425" s="14"/>
      <c r="P5425" s="14"/>
      <c r="S5425" s="16"/>
      <c r="T5425" s="16"/>
    </row>
    <row r="5426" spans="8:20">
      <c r="H5426" s="14"/>
      <c r="K5426" s="14"/>
      <c r="M5426" s="14"/>
      <c r="N5426" s="14"/>
      <c r="O5426" s="14"/>
      <c r="P5426" s="14"/>
      <c r="S5426" s="16"/>
      <c r="T5426" s="16"/>
    </row>
    <row r="5427" spans="8:20">
      <c r="H5427" s="14"/>
      <c r="K5427" s="14"/>
      <c r="M5427" s="14"/>
      <c r="N5427" s="14"/>
      <c r="O5427" s="14"/>
      <c r="P5427" s="14"/>
      <c r="S5427" s="16"/>
      <c r="T5427" s="16"/>
    </row>
    <row r="5428" spans="8:20">
      <c r="H5428" s="14"/>
      <c r="K5428" s="14"/>
      <c r="M5428" s="14"/>
      <c r="N5428" s="14"/>
      <c r="O5428" s="14"/>
      <c r="P5428" s="14"/>
      <c r="S5428" s="16"/>
      <c r="T5428" s="16"/>
    </row>
    <row r="5429" spans="8:20">
      <c r="H5429" s="14"/>
      <c r="K5429" s="14"/>
      <c r="M5429" s="14"/>
      <c r="N5429" s="14"/>
      <c r="O5429" s="14"/>
      <c r="P5429" s="14"/>
      <c r="S5429" s="16"/>
      <c r="T5429" s="16"/>
    </row>
    <row r="5430" spans="8:20">
      <c r="H5430" s="14"/>
      <c r="K5430" s="14"/>
      <c r="M5430" s="14"/>
      <c r="N5430" s="14"/>
      <c r="O5430" s="14"/>
      <c r="P5430" s="14"/>
      <c r="S5430" s="16"/>
      <c r="T5430" s="16"/>
    </row>
    <row r="5431" spans="8:20">
      <c r="H5431" s="14"/>
      <c r="K5431" s="14"/>
      <c r="M5431" s="14"/>
      <c r="N5431" s="14"/>
      <c r="O5431" s="14"/>
      <c r="P5431" s="14"/>
      <c r="S5431" s="16"/>
      <c r="T5431" s="16"/>
    </row>
    <row r="5432" spans="8:20">
      <c r="H5432" s="14"/>
      <c r="K5432" s="14"/>
      <c r="M5432" s="14"/>
      <c r="N5432" s="14"/>
      <c r="O5432" s="14"/>
      <c r="P5432" s="14"/>
      <c r="S5432" s="16"/>
      <c r="T5432" s="16"/>
    </row>
    <row r="5433" spans="8:20">
      <c r="H5433" s="14"/>
      <c r="K5433" s="14"/>
      <c r="M5433" s="14"/>
      <c r="N5433" s="14"/>
      <c r="O5433" s="14"/>
      <c r="P5433" s="14"/>
      <c r="S5433" s="16"/>
      <c r="T5433" s="16"/>
    </row>
    <row r="5434" spans="8:20">
      <c r="H5434" s="14"/>
      <c r="K5434" s="14"/>
      <c r="M5434" s="14"/>
      <c r="N5434" s="14"/>
      <c r="O5434" s="14"/>
      <c r="P5434" s="14"/>
      <c r="S5434" s="16"/>
      <c r="T5434" s="16"/>
    </row>
    <row r="5435" spans="8:20">
      <c r="H5435" s="14"/>
      <c r="K5435" s="14"/>
      <c r="M5435" s="14"/>
      <c r="N5435" s="14"/>
      <c r="O5435" s="14"/>
      <c r="P5435" s="14"/>
      <c r="S5435" s="16"/>
      <c r="T5435" s="16"/>
    </row>
    <row r="5436" spans="8:20">
      <c r="H5436" s="14"/>
      <c r="K5436" s="14"/>
      <c r="M5436" s="14"/>
      <c r="N5436" s="14"/>
      <c r="O5436" s="14"/>
      <c r="P5436" s="14"/>
      <c r="S5436" s="16"/>
      <c r="T5436" s="16"/>
    </row>
    <row r="5437" spans="8:20">
      <c r="H5437" s="14"/>
      <c r="K5437" s="14"/>
      <c r="M5437" s="14"/>
      <c r="N5437" s="14"/>
      <c r="O5437" s="14"/>
      <c r="P5437" s="14"/>
      <c r="S5437" s="16"/>
      <c r="T5437" s="16"/>
    </row>
    <row r="5438" spans="8:20">
      <c r="H5438" s="14"/>
      <c r="K5438" s="14"/>
      <c r="M5438" s="14"/>
      <c r="N5438" s="14"/>
      <c r="O5438" s="14"/>
      <c r="P5438" s="14"/>
      <c r="S5438" s="16"/>
      <c r="T5438" s="16"/>
    </row>
    <row r="5439" spans="8:20">
      <c r="H5439" s="14"/>
      <c r="K5439" s="14"/>
      <c r="M5439" s="14"/>
      <c r="N5439" s="14"/>
      <c r="O5439" s="14"/>
      <c r="P5439" s="14"/>
      <c r="S5439" s="16"/>
      <c r="T5439" s="16"/>
    </row>
    <row r="5440" spans="8:20">
      <c r="H5440" s="14"/>
      <c r="K5440" s="14"/>
      <c r="M5440" s="14"/>
      <c r="N5440" s="14"/>
      <c r="O5440" s="14"/>
      <c r="P5440" s="14"/>
      <c r="S5440" s="16"/>
      <c r="T5440" s="16"/>
    </row>
    <row r="5441" spans="8:20">
      <c r="H5441" s="14"/>
      <c r="K5441" s="14"/>
      <c r="M5441" s="14"/>
      <c r="N5441" s="14"/>
      <c r="O5441" s="14"/>
      <c r="P5441" s="14"/>
      <c r="S5441" s="16"/>
      <c r="T5441" s="16"/>
    </row>
    <row r="5442" spans="8:20">
      <c r="H5442" s="14"/>
      <c r="K5442" s="14"/>
      <c r="M5442" s="14"/>
      <c r="N5442" s="14"/>
      <c r="O5442" s="14"/>
      <c r="P5442" s="14"/>
      <c r="S5442" s="16"/>
      <c r="T5442" s="16"/>
    </row>
    <row r="5443" spans="8:20">
      <c r="H5443" s="14"/>
      <c r="K5443" s="14"/>
      <c r="M5443" s="14"/>
      <c r="N5443" s="14"/>
      <c r="O5443" s="14"/>
      <c r="P5443" s="14"/>
      <c r="S5443" s="16"/>
      <c r="T5443" s="16"/>
    </row>
    <row r="5444" spans="8:20">
      <c r="H5444" s="14"/>
      <c r="K5444" s="14"/>
      <c r="M5444" s="14"/>
      <c r="N5444" s="14"/>
      <c r="O5444" s="14"/>
      <c r="P5444" s="14"/>
      <c r="S5444" s="16"/>
      <c r="T5444" s="16"/>
    </row>
    <row r="5445" spans="8:20">
      <c r="H5445" s="14"/>
      <c r="K5445" s="14"/>
      <c r="M5445" s="14"/>
      <c r="N5445" s="14"/>
      <c r="O5445" s="14"/>
      <c r="P5445" s="14"/>
      <c r="S5445" s="16"/>
      <c r="T5445" s="16"/>
    </row>
    <row r="5446" spans="8:20">
      <c r="H5446" s="14"/>
      <c r="K5446" s="14"/>
      <c r="M5446" s="14"/>
      <c r="N5446" s="14"/>
      <c r="O5446" s="14"/>
      <c r="P5446" s="14"/>
      <c r="S5446" s="16"/>
      <c r="T5446" s="16"/>
    </row>
    <row r="5447" spans="8:20">
      <c r="H5447" s="14"/>
      <c r="K5447" s="14"/>
      <c r="M5447" s="14"/>
      <c r="N5447" s="14"/>
      <c r="O5447" s="14"/>
      <c r="P5447" s="14"/>
      <c r="S5447" s="16"/>
      <c r="T5447" s="16"/>
    </row>
    <row r="5448" spans="8:20">
      <c r="H5448" s="14"/>
      <c r="K5448" s="14"/>
      <c r="M5448" s="14"/>
      <c r="N5448" s="14"/>
      <c r="O5448" s="14"/>
      <c r="P5448" s="14"/>
      <c r="S5448" s="16"/>
      <c r="T5448" s="16"/>
    </row>
    <row r="5449" spans="8:20">
      <c r="H5449" s="14"/>
      <c r="K5449" s="14"/>
      <c r="M5449" s="14"/>
      <c r="N5449" s="14"/>
      <c r="O5449" s="14"/>
      <c r="P5449" s="14"/>
      <c r="S5449" s="16"/>
      <c r="T5449" s="16"/>
    </row>
    <row r="5450" spans="8:20">
      <c r="H5450" s="14"/>
      <c r="K5450" s="14"/>
      <c r="M5450" s="14"/>
      <c r="N5450" s="14"/>
      <c r="O5450" s="14"/>
      <c r="P5450" s="14"/>
      <c r="S5450" s="16"/>
      <c r="T5450" s="16"/>
    </row>
    <row r="5451" spans="8:20">
      <c r="H5451" s="14"/>
      <c r="K5451" s="14"/>
      <c r="M5451" s="14"/>
      <c r="N5451" s="14"/>
      <c r="O5451" s="14"/>
      <c r="P5451" s="14"/>
      <c r="S5451" s="16"/>
      <c r="T5451" s="16"/>
    </row>
    <row r="5452" spans="8:20">
      <c r="H5452" s="14"/>
      <c r="K5452" s="14"/>
      <c r="M5452" s="14"/>
      <c r="N5452" s="14"/>
      <c r="O5452" s="14"/>
      <c r="P5452" s="14"/>
      <c r="S5452" s="16"/>
      <c r="T5452" s="16"/>
    </row>
    <row r="5453" spans="8:20">
      <c r="H5453" s="14"/>
      <c r="K5453" s="14"/>
      <c r="M5453" s="14"/>
      <c r="N5453" s="14"/>
      <c r="O5453" s="14"/>
      <c r="P5453" s="14"/>
      <c r="S5453" s="16"/>
      <c r="T5453" s="16"/>
    </row>
    <row r="5454" spans="8:20">
      <c r="H5454" s="14"/>
      <c r="K5454" s="14"/>
      <c r="M5454" s="14"/>
      <c r="N5454" s="14"/>
      <c r="O5454" s="14"/>
      <c r="P5454" s="14"/>
      <c r="S5454" s="16"/>
      <c r="T5454" s="16"/>
    </row>
    <row r="5455" spans="8:20">
      <c r="H5455" s="14"/>
      <c r="K5455" s="14"/>
      <c r="M5455" s="14"/>
      <c r="N5455" s="14"/>
      <c r="O5455" s="14"/>
      <c r="P5455" s="14"/>
      <c r="S5455" s="16"/>
      <c r="T5455" s="16"/>
    </row>
    <row r="5456" spans="8:20">
      <c r="H5456" s="14"/>
      <c r="K5456" s="14"/>
      <c r="M5456" s="14"/>
      <c r="N5456" s="14"/>
      <c r="O5456" s="14"/>
      <c r="P5456" s="14"/>
      <c r="S5456" s="16"/>
      <c r="T5456" s="16"/>
    </row>
    <row r="5457" spans="8:20">
      <c r="H5457" s="14"/>
      <c r="K5457" s="14"/>
      <c r="M5457" s="14"/>
      <c r="N5457" s="14"/>
      <c r="O5457" s="14"/>
      <c r="P5457" s="14"/>
      <c r="S5457" s="16"/>
      <c r="T5457" s="16"/>
    </row>
    <row r="5458" spans="8:20">
      <c r="H5458" s="14"/>
      <c r="K5458" s="14"/>
      <c r="M5458" s="14"/>
      <c r="N5458" s="14"/>
      <c r="O5458" s="14"/>
      <c r="P5458" s="14"/>
      <c r="S5458" s="16"/>
      <c r="T5458" s="16"/>
    </row>
    <row r="5459" spans="8:20">
      <c r="H5459" s="14"/>
      <c r="K5459" s="14"/>
      <c r="M5459" s="14"/>
      <c r="N5459" s="14"/>
      <c r="O5459" s="14"/>
      <c r="P5459" s="14"/>
      <c r="S5459" s="16"/>
      <c r="T5459" s="16"/>
    </row>
    <row r="5460" spans="8:20">
      <c r="H5460" s="14"/>
      <c r="K5460" s="14"/>
      <c r="M5460" s="14"/>
      <c r="N5460" s="14"/>
      <c r="O5460" s="14"/>
      <c r="P5460" s="14"/>
      <c r="S5460" s="16"/>
      <c r="T5460" s="16"/>
    </row>
    <row r="5461" spans="8:20">
      <c r="H5461" s="14"/>
      <c r="K5461" s="14"/>
      <c r="M5461" s="14"/>
      <c r="N5461" s="14"/>
      <c r="O5461" s="14"/>
      <c r="P5461" s="14"/>
      <c r="S5461" s="16"/>
      <c r="T5461" s="16"/>
    </row>
    <row r="5462" spans="8:20">
      <c r="H5462" s="14"/>
      <c r="K5462" s="14"/>
      <c r="M5462" s="14"/>
      <c r="N5462" s="14"/>
      <c r="O5462" s="14"/>
      <c r="P5462" s="14"/>
      <c r="S5462" s="16"/>
      <c r="T5462" s="16"/>
    </row>
    <row r="5463" spans="8:20">
      <c r="H5463" s="14"/>
      <c r="K5463" s="14"/>
      <c r="M5463" s="14"/>
      <c r="N5463" s="14"/>
      <c r="O5463" s="14"/>
      <c r="P5463" s="14"/>
      <c r="S5463" s="16"/>
      <c r="T5463" s="16"/>
    </row>
    <row r="5464" spans="8:20">
      <c r="H5464" s="14"/>
      <c r="K5464" s="14"/>
      <c r="M5464" s="14"/>
      <c r="N5464" s="14"/>
      <c r="O5464" s="14"/>
      <c r="P5464" s="14"/>
      <c r="S5464" s="16"/>
      <c r="T5464" s="16"/>
    </row>
    <row r="5465" spans="8:20">
      <c r="H5465" s="14"/>
      <c r="K5465" s="14"/>
      <c r="M5465" s="14"/>
      <c r="N5465" s="14"/>
      <c r="O5465" s="14"/>
      <c r="P5465" s="14"/>
      <c r="S5465" s="16"/>
      <c r="T5465" s="16"/>
    </row>
    <row r="5466" spans="8:20">
      <c r="H5466" s="14"/>
      <c r="K5466" s="14"/>
      <c r="M5466" s="14"/>
      <c r="N5466" s="14"/>
      <c r="O5466" s="14"/>
      <c r="P5466" s="14"/>
      <c r="S5466" s="16"/>
      <c r="T5466" s="16"/>
    </row>
    <row r="5467" spans="8:20">
      <c r="H5467" s="14"/>
      <c r="K5467" s="14"/>
      <c r="M5467" s="14"/>
      <c r="N5467" s="14"/>
      <c r="O5467" s="14"/>
      <c r="P5467" s="14"/>
      <c r="S5467" s="16"/>
      <c r="T5467" s="16"/>
    </row>
    <row r="5468" spans="8:20">
      <c r="H5468" s="14"/>
      <c r="K5468" s="14"/>
      <c r="M5468" s="14"/>
      <c r="N5468" s="14"/>
      <c r="O5468" s="14"/>
      <c r="P5468" s="14"/>
      <c r="S5468" s="16"/>
      <c r="T5468" s="16"/>
    </row>
    <row r="5469" spans="8:20">
      <c r="H5469" s="14"/>
      <c r="K5469" s="14"/>
      <c r="M5469" s="14"/>
      <c r="N5469" s="14"/>
      <c r="O5469" s="14"/>
      <c r="P5469" s="14"/>
      <c r="S5469" s="16"/>
      <c r="T5469" s="16"/>
    </row>
    <row r="5470" spans="8:20">
      <c r="H5470" s="14"/>
      <c r="K5470" s="14"/>
      <c r="M5470" s="14"/>
      <c r="N5470" s="14"/>
      <c r="O5470" s="14"/>
      <c r="P5470" s="14"/>
      <c r="S5470" s="16"/>
      <c r="T5470" s="16"/>
    </row>
    <row r="5471" spans="8:20">
      <c r="H5471" s="14"/>
      <c r="K5471" s="14"/>
      <c r="M5471" s="14"/>
      <c r="N5471" s="14"/>
      <c r="O5471" s="14"/>
      <c r="P5471" s="14"/>
      <c r="S5471" s="16"/>
      <c r="T5471" s="16"/>
    </row>
    <row r="5472" spans="8:20">
      <c r="H5472" s="14"/>
      <c r="K5472" s="14"/>
      <c r="M5472" s="14"/>
      <c r="N5472" s="14"/>
      <c r="O5472" s="14"/>
      <c r="P5472" s="14"/>
      <c r="S5472" s="16"/>
      <c r="T5472" s="16"/>
    </row>
    <row r="5473" spans="8:20">
      <c r="H5473" s="14"/>
      <c r="K5473" s="14"/>
      <c r="M5473" s="14"/>
      <c r="N5473" s="14"/>
      <c r="O5473" s="14"/>
      <c r="P5473" s="14"/>
      <c r="S5473" s="16"/>
      <c r="T5473" s="16"/>
    </row>
    <row r="5474" spans="8:20">
      <c r="H5474" s="14"/>
      <c r="K5474" s="14"/>
      <c r="M5474" s="14"/>
      <c r="N5474" s="14"/>
      <c r="O5474" s="14"/>
      <c r="P5474" s="14"/>
      <c r="S5474" s="16"/>
      <c r="T5474" s="16"/>
    </row>
    <row r="5475" spans="8:20">
      <c r="H5475" s="14"/>
      <c r="K5475" s="14"/>
      <c r="M5475" s="14"/>
      <c r="N5475" s="14"/>
      <c r="O5475" s="14"/>
      <c r="P5475" s="14"/>
      <c r="S5475" s="16"/>
      <c r="T5475" s="16"/>
    </row>
    <row r="5476" spans="8:20">
      <c r="H5476" s="14"/>
      <c r="K5476" s="14"/>
      <c r="M5476" s="14"/>
      <c r="N5476" s="14"/>
      <c r="O5476" s="14"/>
      <c r="P5476" s="14"/>
      <c r="S5476" s="16"/>
      <c r="T5476" s="16"/>
    </row>
    <row r="5477" spans="8:20">
      <c r="H5477" s="14"/>
      <c r="K5477" s="14"/>
      <c r="M5477" s="14"/>
      <c r="N5477" s="14"/>
      <c r="O5477" s="14"/>
      <c r="P5477" s="14"/>
      <c r="S5477" s="16"/>
      <c r="T5477" s="16"/>
    </row>
    <row r="5478" spans="8:20">
      <c r="H5478" s="14"/>
      <c r="K5478" s="14"/>
      <c r="M5478" s="14"/>
      <c r="N5478" s="14"/>
      <c r="O5478" s="14"/>
      <c r="P5478" s="14"/>
      <c r="S5478" s="16"/>
      <c r="T5478" s="16"/>
    </row>
    <row r="5479" spans="8:20">
      <c r="H5479" s="14"/>
      <c r="K5479" s="14"/>
      <c r="M5479" s="14"/>
      <c r="N5479" s="14"/>
      <c r="O5479" s="14"/>
      <c r="P5479" s="14"/>
      <c r="S5479" s="16"/>
      <c r="T5479" s="16"/>
    </row>
    <row r="5480" spans="8:20">
      <c r="H5480" s="14"/>
      <c r="K5480" s="14"/>
      <c r="M5480" s="14"/>
      <c r="N5480" s="14"/>
      <c r="O5480" s="14"/>
      <c r="P5480" s="14"/>
      <c r="S5480" s="16"/>
      <c r="T5480" s="16"/>
    </row>
    <row r="5481" spans="8:20">
      <c r="H5481" s="14"/>
      <c r="K5481" s="14"/>
      <c r="M5481" s="14"/>
      <c r="N5481" s="14"/>
      <c r="O5481" s="14"/>
      <c r="P5481" s="14"/>
      <c r="S5481" s="16"/>
      <c r="T5481" s="16"/>
    </row>
    <row r="5482" spans="8:20">
      <c r="H5482" s="14"/>
      <c r="K5482" s="14"/>
      <c r="M5482" s="14"/>
      <c r="N5482" s="14"/>
      <c r="O5482" s="14"/>
      <c r="P5482" s="14"/>
      <c r="S5482" s="16"/>
      <c r="T5482" s="16"/>
    </row>
    <row r="5483" spans="8:20">
      <c r="H5483" s="14"/>
      <c r="K5483" s="14"/>
      <c r="M5483" s="14"/>
      <c r="N5483" s="14"/>
      <c r="O5483" s="14"/>
      <c r="P5483" s="14"/>
      <c r="S5483" s="16"/>
      <c r="T5483" s="16"/>
    </row>
    <row r="5484" spans="8:20">
      <c r="H5484" s="14"/>
      <c r="K5484" s="14"/>
      <c r="M5484" s="14"/>
      <c r="N5484" s="14"/>
      <c r="O5484" s="14"/>
      <c r="P5484" s="14"/>
      <c r="S5484" s="16"/>
      <c r="T5484" s="16"/>
    </row>
    <row r="5485" spans="8:20">
      <c r="H5485" s="14"/>
      <c r="K5485" s="14"/>
      <c r="M5485" s="14"/>
      <c r="N5485" s="14"/>
      <c r="O5485" s="14"/>
      <c r="P5485" s="14"/>
      <c r="S5485" s="16"/>
      <c r="T5485" s="16"/>
    </row>
    <row r="5486" spans="8:20">
      <c r="H5486" s="14"/>
      <c r="K5486" s="14"/>
      <c r="M5486" s="14"/>
      <c r="N5486" s="14"/>
      <c r="O5486" s="14"/>
      <c r="P5486" s="14"/>
      <c r="S5486" s="16"/>
      <c r="T5486" s="16"/>
    </row>
    <row r="5487" spans="8:20">
      <c r="H5487" s="14"/>
      <c r="K5487" s="14"/>
      <c r="M5487" s="14"/>
      <c r="N5487" s="14"/>
      <c r="O5487" s="14"/>
      <c r="P5487" s="14"/>
      <c r="S5487" s="16"/>
      <c r="T5487" s="16"/>
    </row>
    <row r="5488" spans="8:20">
      <c r="H5488" s="14"/>
      <c r="K5488" s="14"/>
      <c r="M5488" s="14"/>
      <c r="N5488" s="14"/>
      <c r="O5488" s="14"/>
      <c r="P5488" s="14"/>
      <c r="S5488" s="16"/>
      <c r="T5488" s="16"/>
    </row>
    <row r="5489" spans="8:20">
      <c r="H5489" s="14"/>
      <c r="K5489" s="14"/>
      <c r="M5489" s="14"/>
      <c r="N5489" s="14"/>
      <c r="O5489" s="14"/>
      <c r="P5489" s="14"/>
      <c r="S5489" s="16"/>
      <c r="T5489" s="16"/>
    </row>
    <row r="5490" spans="8:20">
      <c r="H5490" s="14"/>
      <c r="K5490" s="14"/>
      <c r="M5490" s="14"/>
      <c r="N5490" s="14"/>
      <c r="O5490" s="14"/>
      <c r="P5490" s="14"/>
      <c r="S5490" s="16"/>
      <c r="T5490" s="16"/>
    </row>
    <row r="5491" spans="8:20">
      <c r="H5491" s="14"/>
      <c r="K5491" s="14"/>
      <c r="M5491" s="14"/>
      <c r="N5491" s="14"/>
      <c r="O5491" s="14"/>
      <c r="P5491" s="14"/>
      <c r="S5491" s="16"/>
      <c r="T5491" s="16"/>
    </row>
    <row r="5492" spans="8:20">
      <c r="H5492" s="14"/>
      <c r="K5492" s="14"/>
      <c r="M5492" s="14"/>
      <c r="N5492" s="14"/>
      <c r="O5492" s="14"/>
      <c r="P5492" s="14"/>
      <c r="S5492" s="16"/>
      <c r="T5492" s="16"/>
    </row>
    <row r="5493" spans="8:20">
      <c r="H5493" s="14"/>
      <c r="K5493" s="14"/>
      <c r="M5493" s="14"/>
      <c r="N5493" s="14"/>
      <c r="O5493" s="14"/>
      <c r="P5493" s="14"/>
      <c r="S5493" s="16"/>
      <c r="T5493" s="16"/>
    </row>
    <row r="5494" spans="8:20">
      <c r="H5494" s="14"/>
      <c r="K5494" s="14"/>
      <c r="M5494" s="14"/>
      <c r="N5494" s="14"/>
      <c r="O5494" s="14"/>
      <c r="P5494" s="14"/>
      <c r="S5494" s="16"/>
      <c r="T5494" s="16"/>
    </row>
    <row r="5495" spans="8:20">
      <c r="H5495" s="14"/>
      <c r="K5495" s="14"/>
      <c r="M5495" s="14"/>
      <c r="N5495" s="14"/>
      <c r="O5495" s="14"/>
      <c r="P5495" s="14"/>
      <c r="S5495" s="16"/>
      <c r="T5495" s="16"/>
    </row>
    <row r="5496" spans="8:20">
      <c r="H5496" s="14"/>
      <c r="K5496" s="14"/>
      <c r="M5496" s="14"/>
      <c r="N5496" s="14"/>
      <c r="O5496" s="14"/>
      <c r="P5496" s="14"/>
      <c r="S5496" s="16"/>
      <c r="T5496" s="16"/>
    </row>
    <row r="5497" spans="8:20">
      <c r="H5497" s="14"/>
      <c r="K5497" s="14"/>
      <c r="M5497" s="14"/>
      <c r="N5497" s="14"/>
      <c r="O5497" s="14"/>
      <c r="P5497" s="14"/>
      <c r="S5497" s="16"/>
      <c r="T5497" s="16"/>
    </row>
    <row r="5498" spans="8:20">
      <c r="H5498" s="14"/>
      <c r="K5498" s="14"/>
      <c r="M5498" s="14"/>
      <c r="N5498" s="14"/>
      <c r="O5498" s="14"/>
      <c r="P5498" s="14"/>
      <c r="S5498" s="16"/>
      <c r="T5498" s="16"/>
    </row>
    <row r="5499" spans="8:20">
      <c r="H5499" s="14"/>
      <c r="K5499" s="14"/>
      <c r="M5499" s="14"/>
      <c r="N5499" s="14"/>
      <c r="O5499" s="14"/>
      <c r="P5499" s="14"/>
      <c r="S5499" s="16"/>
      <c r="T5499" s="16"/>
    </row>
    <row r="5500" spans="8:20">
      <c r="H5500" s="14"/>
      <c r="K5500" s="14"/>
      <c r="M5500" s="14"/>
      <c r="N5500" s="14"/>
      <c r="O5500" s="14"/>
      <c r="P5500" s="14"/>
      <c r="S5500" s="16"/>
      <c r="T5500" s="16"/>
    </row>
    <row r="5501" spans="8:20">
      <c r="H5501" s="14"/>
      <c r="K5501" s="14"/>
      <c r="M5501" s="14"/>
      <c r="N5501" s="14"/>
      <c r="O5501" s="14"/>
      <c r="P5501" s="14"/>
      <c r="S5501" s="16"/>
      <c r="T5501" s="16"/>
    </row>
    <row r="5502" spans="8:20">
      <c r="H5502" s="14"/>
      <c r="K5502" s="14"/>
      <c r="M5502" s="14"/>
      <c r="N5502" s="14"/>
      <c r="O5502" s="14"/>
      <c r="P5502" s="14"/>
      <c r="S5502" s="16"/>
      <c r="T5502" s="16"/>
    </row>
    <row r="5503" spans="8:20">
      <c r="H5503" s="14"/>
      <c r="K5503" s="14"/>
      <c r="M5503" s="14"/>
      <c r="N5503" s="14"/>
      <c r="O5503" s="14"/>
      <c r="P5503" s="14"/>
      <c r="S5503" s="16"/>
      <c r="T5503" s="16"/>
    </row>
    <row r="5504" spans="8:20">
      <c r="H5504" s="14"/>
      <c r="K5504" s="14"/>
      <c r="M5504" s="14"/>
      <c r="N5504" s="14"/>
      <c r="O5504" s="14"/>
      <c r="P5504" s="14"/>
      <c r="S5504" s="16"/>
      <c r="T5504" s="16"/>
    </row>
    <row r="5505" spans="8:20">
      <c r="H5505" s="14"/>
      <c r="K5505" s="14"/>
      <c r="M5505" s="14"/>
      <c r="N5505" s="14"/>
      <c r="O5505" s="14"/>
      <c r="P5505" s="14"/>
      <c r="S5505" s="16"/>
      <c r="T5505" s="16"/>
    </row>
    <row r="5506" spans="8:20">
      <c r="H5506" s="14"/>
      <c r="K5506" s="14"/>
      <c r="M5506" s="14"/>
      <c r="N5506" s="14"/>
      <c r="O5506" s="14"/>
      <c r="P5506" s="14"/>
      <c r="S5506" s="16"/>
      <c r="T5506" s="16"/>
    </row>
    <row r="5507" spans="8:20">
      <c r="H5507" s="14"/>
      <c r="K5507" s="14"/>
      <c r="M5507" s="14"/>
      <c r="N5507" s="14"/>
      <c r="O5507" s="14"/>
      <c r="P5507" s="14"/>
      <c r="S5507" s="16"/>
      <c r="T5507" s="16"/>
    </row>
    <row r="5508" spans="8:20">
      <c r="H5508" s="14"/>
      <c r="K5508" s="14"/>
      <c r="M5508" s="14"/>
      <c r="N5508" s="14"/>
      <c r="O5508" s="14"/>
      <c r="P5508" s="14"/>
      <c r="S5508" s="16"/>
      <c r="T5508" s="16"/>
    </row>
    <row r="5509" spans="8:20">
      <c r="H5509" s="14"/>
      <c r="K5509" s="14"/>
      <c r="M5509" s="14"/>
      <c r="N5509" s="14"/>
      <c r="O5509" s="14"/>
      <c r="P5509" s="14"/>
      <c r="S5509" s="16"/>
      <c r="T5509" s="16"/>
    </row>
    <row r="5510" spans="8:20">
      <c r="H5510" s="14"/>
      <c r="K5510" s="14"/>
      <c r="M5510" s="14"/>
      <c r="N5510" s="14"/>
      <c r="O5510" s="14"/>
      <c r="P5510" s="14"/>
      <c r="S5510" s="16"/>
      <c r="T5510" s="16"/>
    </row>
    <row r="5511" spans="8:20">
      <c r="H5511" s="14"/>
      <c r="K5511" s="14"/>
      <c r="M5511" s="14"/>
      <c r="N5511" s="14"/>
      <c r="O5511" s="14"/>
      <c r="P5511" s="14"/>
      <c r="S5511" s="16"/>
      <c r="T5511" s="16"/>
    </row>
    <row r="5512" spans="8:20">
      <c r="H5512" s="14"/>
      <c r="K5512" s="14"/>
      <c r="M5512" s="14"/>
      <c r="N5512" s="14"/>
      <c r="O5512" s="14"/>
      <c r="P5512" s="14"/>
      <c r="S5512" s="16"/>
      <c r="T5512" s="16"/>
    </row>
    <row r="5513" spans="8:20">
      <c r="H5513" s="14"/>
      <c r="K5513" s="14"/>
      <c r="M5513" s="14"/>
      <c r="N5513" s="14"/>
      <c r="O5513" s="14"/>
      <c r="P5513" s="14"/>
      <c r="S5513" s="16"/>
      <c r="T5513" s="16"/>
    </row>
    <row r="5514" spans="8:20">
      <c r="H5514" s="14"/>
      <c r="K5514" s="14"/>
      <c r="M5514" s="14"/>
      <c r="N5514" s="14"/>
      <c r="O5514" s="14"/>
      <c r="P5514" s="14"/>
      <c r="S5514" s="16"/>
      <c r="T5514" s="16"/>
    </row>
    <row r="5515" spans="8:20">
      <c r="H5515" s="14"/>
      <c r="K5515" s="14"/>
      <c r="M5515" s="14"/>
      <c r="N5515" s="14"/>
      <c r="O5515" s="14"/>
      <c r="P5515" s="14"/>
      <c r="S5515" s="16"/>
      <c r="T5515" s="16"/>
    </row>
    <row r="5516" spans="8:20">
      <c r="H5516" s="14"/>
      <c r="K5516" s="14"/>
      <c r="M5516" s="14"/>
      <c r="N5516" s="14"/>
      <c r="O5516" s="14"/>
      <c r="P5516" s="14"/>
      <c r="S5516" s="16"/>
      <c r="T5516" s="16"/>
    </row>
    <row r="5517" spans="8:20">
      <c r="H5517" s="14"/>
      <c r="K5517" s="14"/>
      <c r="M5517" s="14"/>
      <c r="N5517" s="14"/>
      <c r="O5517" s="14"/>
      <c r="P5517" s="14"/>
      <c r="S5517" s="16"/>
      <c r="T5517" s="16"/>
    </row>
    <row r="5518" spans="8:20">
      <c r="H5518" s="14"/>
      <c r="K5518" s="14"/>
      <c r="M5518" s="14"/>
      <c r="N5518" s="14"/>
      <c r="O5518" s="14"/>
      <c r="P5518" s="14"/>
      <c r="S5518" s="16"/>
      <c r="T5518" s="16"/>
    </row>
    <row r="5519" spans="8:20">
      <c r="H5519" s="14"/>
      <c r="K5519" s="14"/>
      <c r="M5519" s="14"/>
      <c r="N5519" s="14"/>
      <c r="O5519" s="14"/>
      <c r="P5519" s="14"/>
      <c r="S5519" s="16"/>
      <c r="T5519" s="16"/>
    </row>
    <row r="5520" spans="8:20">
      <c r="H5520" s="14"/>
      <c r="K5520" s="14"/>
      <c r="M5520" s="14"/>
      <c r="N5520" s="14"/>
      <c r="O5520" s="14"/>
      <c r="P5520" s="14"/>
      <c r="S5520" s="16"/>
      <c r="T5520" s="16"/>
    </row>
    <row r="5521" spans="8:20">
      <c r="H5521" s="14"/>
      <c r="K5521" s="14"/>
      <c r="M5521" s="14"/>
      <c r="N5521" s="14"/>
      <c r="O5521" s="14"/>
      <c r="P5521" s="14"/>
      <c r="S5521" s="16"/>
      <c r="T5521" s="16"/>
    </row>
    <row r="5522" spans="8:20">
      <c r="H5522" s="14"/>
      <c r="K5522" s="14"/>
      <c r="M5522" s="14"/>
      <c r="N5522" s="14"/>
      <c r="O5522" s="14"/>
      <c r="P5522" s="14"/>
      <c r="S5522" s="16"/>
      <c r="T5522" s="16"/>
    </row>
    <row r="5523" spans="8:20">
      <c r="H5523" s="14"/>
      <c r="K5523" s="14"/>
      <c r="M5523" s="14"/>
      <c r="N5523" s="14"/>
      <c r="O5523" s="14"/>
      <c r="P5523" s="14"/>
      <c r="S5523" s="16"/>
      <c r="T5523" s="16"/>
    </row>
    <row r="5524" spans="8:20">
      <c r="H5524" s="14"/>
      <c r="K5524" s="14"/>
      <c r="M5524" s="14"/>
      <c r="N5524" s="14"/>
      <c r="O5524" s="14"/>
      <c r="P5524" s="14"/>
      <c r="S5524" s="16"/>
      <c r="T5524" s="16"/>
    </row>
    <row r="5525" spans="8:20">
      <c r="H5525" s="14"/>
      <c r="K5525" s="14"/>
      <c r="M5525" s="14"/>
      <c r="N5525" s="14"/>
      <c r="O5525" s="14"/>
      <c r="P5525" s="14"/>
      <c r="S5525" s="16"/>
      <c r="T5525" s="16"/>
    </row>
    <row r="5526" spans="8:20">
      <c r="H5526" s="14"/>
      <c r="K5526" s="14"/>
      <c r="M5526" s="14"/>
      <c r="N5526" s="14"/>
      <c r="O5526" s="14"/>
      <c r="P5526" s="14"/>
      <c r="S5526" s="16"/>
      <c r="T5526" s="16"/>
    </row>
    <row r="5527" spans="8:20">
      <c r="H5527" s="14"/>
      <c r="K5527" s="14"/>
      <c r="M5527" s="14"/>
      <c r="N5527" s="14"/>
      <c r="O5527" s="14"/>
      <c r="P5527" s="14"/>
      <c r="S5527" s="16"/>
      <c r="T5527" s="16"/>
    </row>
    <row r="5528" spans="8:20">
      <c r="H5528" s="14"/>
      <c r="K5528" s="14"/>
      <c r="M5528" s="14"/>
      <c r="N5528" s="14"/>
      <c r="O5528" s="14"/>
      <c r="P5528" s="14"/>
      <c r="S5528" s="16"/>
      <c r="T5528" s="16"/>
    </row>
    <row r="5529" spans="8:20">
      <c r="H5529" s="14"/>
      <c r="K5529" s="14"/>
      <c r="M5529" s="14"/>
      <c r="N5529" s="14"/>
      <c r="O5529" s="14"/>
      <c r="P5529" s="14"/>
      <c r="S5529" s="16"/>
      <c r="T5529" s="16"/>
    </row>
    <row r="5530" spans="8:20">
      <c r="H5530" s="14"/>
      <c r="K5530" s="14"/>
      <c r="M5530" s="14"/>
      <c r="N5530" s="14"/>
      <c r="O5530" s="14"/>
      <c r="P5530" s="14"/>
      <c r="S5530" s="16"/>
      <c r="T5530" s="16"/>
    </row>
    <row r="5531" spans="8:20">
      <c r="H5531" s="14"/>
      <c r="K5531" s="14"/>
      <c r="M5531" s="14"/>
      <c r="N5531" s="14"/>
      <c r="O5531" s="14"/>
      <c r="P5531" s="14"/>
      <c r="S5531" s="16"/>
      <c r="T5531" s="16"/>
    </row>
    <row r="5532" spans="8:20">
      <c r="H5532" s="14"/>
      <c r="K5532" s="14"/>
      <c r="M5532" s="14"/>
      <c r="N5532" s="14"/>
      <c r="O5532" s="14"/>
      <c r="P5532" s="14"/>
      <c r="S5532" s="16"/>
      <c r="T5532" s="16"/>
    </row>
    <row r="5533" spans="8:20">
      <c r="H5533" s="14"/>
      <c r="K5533" s="14"/>
      <c r="M5533" s="14"/>
      <c r="N5533" s="14"/>
      <c r="O5533" s="14"/>
      <c r="P5533" s="14"/>
      <c r="S5533" s="16"/>
      <c r="T5533" s="16"/>
    </row>
    <row r="5534" spans="8:20">
      <c r="H5534" s="14"/>
      <c r="K5534" s="14"/>
      <c r="M5534" s="14"/>
      <c r="N5534" s="14"/>
      <c r="O5534" s="14"/>
      <c r="P5534" s="14"/>
      <c r="S5534" s="16"/>
      <c r="T5534" s="16"/>
    </row>
    <row r="5535" spans="8:20">
      <c r="H5535" s="14"/>
      <c r="K5535" s="14"/>
      <c r="M5535" s="14"/>
      <c r="N5535" s="14"/>
      <c r="O5535" s="14"/>
      <c r="P5535" s="14"/>
      <c r="S5535" s="16"/>
      <c r="T5535" s="16"/>
    </row>
    <row r="5536" spans="8:20">
      <c r="H5536" s="14"/>
      <c r="K5536" s="14"/>
      <c r="M5536" s="14"/>
      <c r="N5536" s="14"/>
      <c r="O5536" s="14"/>
      <c r="P5536" s="14"/>
      <c r="S5536" s="16"/>
      <c r="T5536" s="16"/>
    </row>
    <row r="5537" spans="8:20">
      <c r="H5537" s="14"/>
      <c r="K5537" s="14"/>
      <c r="M5537" s="14"/>
      <c r="N5537" s="14"/>
      <c r="O5537" s="14"/>
      <c r="P5537" s="14"/>
      <c r="S5537" s="16"/>
      <c r="T5537" s="16"/>
    </row>
    <row r="5538" spans="8:20">
      <c r="H5538" s="14"/>
      <c r="K5538" s="14"/>
      <c r="M5538" s="14"/>
      <c r="N5538" s="14"/>
      <c r="O5538" s="14"/>
      <c r="P5538" s="14"/>
      <c r="S5538" s="16"/>
      <c r="T5538" s="16"/>
    </row>
    <row r="5539" spans="8:20">
      <c r="H5539" s="14"/>
      <c r="K5539" s="14"/>
      <c r="M5539" s="14"/>
      <c r="N5539" s="14"/>
      <c r="O5539" s="14"/>
      <c r="P5539" s="14"/>
      <c r="S5539" s="16"/>
      <c r="T5539" s="16"/>
    </row>
    <row r="5540" spans="8:20">
      <c r="H5540" s="14"/>
      <c r="K5540" s="14"/>
      <c r="M5540" s="14"/>
      <c r="N5540" s="14"/>
      <c r="O5540" s="14"/>
      <c r="P5540" s="14"/>
      <c r="S5540" s="16"/>
      <c r="T5540" s="16"/>
    </row>
    <row r="5541" spans="8:20">
      <c r="H5541" s="14"/>
      <c r="K5541" s="14"/>
      <c r="M5541" s="14"/>
      <c r="N5541" s="14"/>
      <c r="O5541" s="14"/>
      <c r="P5541" s="14"/>
      <c r="S5541" s="16"/>
      <c r="T5541" s="16"/>
    </row>
    <row r="5542" spans="8:20">
      <c r="H5542" s="14"/>
      <c r="K5542" s="14"/>
      <c r="M5542" s="14"/>
      <c r="N5542" s="14"/>
      <c r="O5542" s="14"/>
      <c r="P5542" s="14"/>
      <c r="S5542" s="16"/>
      <c r="T5542" s="16"/>
    </row>
    <row r="5543" spans="8:20">
      <c r="H5543" s="14"/>
      <c r="K5543" s="14"/>
      <c r="M5543" s="14"/>
      <c r="N5543" s="14"/>
      <c r="O5543" s="14"/>
      <c r="P5543" s="14"/>
      <c r="S5543" s="16"/>
      <c r="T5543" s="16"/>
    </row>
    <row r="5544" spans="8:20">
      <c r="H5544" s="14"/>
      <c r="K5544" s="14"/>
      <c r="M5544" s="14"/>
      <c r="N5544" s="14"/>
      <c r="O5544" s="14"/>
      <c r="P5544" s="14"/>
      <c r="S5544" s="16"/>
      <c r="T5544" s="16"/>
    </row>
    <row r="5545" spans="8:20">
      <c r="H5545" s="14"/>
      <c r="K5545" s="14"/>
      <c r="M5545" s="14"/>
      <c r="N5545" s="14"/>
      <c r="O5545" s="14"/>
      <c r="P5545" s="14"/>
      <c r="S5545" s="16"/>
      <c r="T5545" s="16"/>
    </row>
    <row r="5546" spans="8:20">
      <c r="H5546" s="14"/>
      <c r="K5546" s="14"/>
      <c r="M5546" s="14"/>
      <c r="N5546" s="14"/>
      <c r="O5546" s="14"/>
      <c r="P5546" s="14"/>
      <c r="S5546" s="16"/>
      <c r="T5546" s="16"/>
    </row>
    <row r="5547" spans="8:20">
      <c r="H5547" s="14"/>
      <c r="K5547" s="14"/>
      <c r="M5547" s="14"/>
      <c r="N5547" s="14"/>
      <c r="O5547" s="14"/>
      <c r="P5547" s="14"/>
      <c r="S5547" s="16"/>
      <c r="T5547" s="16"/>
    </row>
    <row r="5548" spans="8:20">
      <c r="H5548" s="14"/>
      <c r="K5548" s="14"/>
      <c r="M5548" s="14"/>
      <c r="N5548" s="14"/>
      <c r="O5548" s="14"/>
      <c r="P5548" s="14"/>
      <c r="S5548" s="16"/>
      <c r="T5548" s="16"/>
    </row>
    <row r="5549" spans="8:20">
      <c r="H5549" s="14"/>
      <c r="K5549" s="14"/>
      <c r="M5549" s="14"/>
      <c r="N5549" s="14"/>
      <c r="O5549" s="14"/>
      <c r="P5549" s="14"/>
      <c r="S5549" s="16"/>
      <c r="T5549" s="16"/>
    </row>
    <row r="5550" spans="8:20">
      <c r="H5550" s="14"/>
      <c r="K5550" s="14"/>
      <c r="M5550" s="14"/>
      <c r="N5550" s="14"/>
      <c r="O5550" s="14"/>
      <c r="P5550" s="14"/>
      <c r="S5550" s="16"/>
      <c r="T5550" s="16"/>
    </row>
    <row r="5551" spans="8:20">
      <c r="H5551" s="14"/>
      <c r="K5551" s="14"/>
      <c r="M5551" s="14"/>
      <c r="N5551" s="14"/>
      <c r="O5551" s="14"/>
      <c r="P5551" s="14"/>
      <c r="S5551" s="16"/>
      <c r="T5551" s="16"/>
    </row>
    <row r="5552" spans="8:20">
      <c r="H5552" s="14"/>
      <c r="K5552" s="14"/>
      <c r="M5552" s="14"/>
      <c r="N5552" s="14"/>
      <c r="O5552" s="14"/>
      <c r="P5552" s="14"/>
      <c r="S5552" s="16"/>
      <c r="T5552" s="16"/>
    </row>
    <row r="5553" spans="8:20">
      <c r="H5553" s="14"/>
      <c r="K5553" s="14"/>
      <c r="M5553" s="14"/>
      <c r="N5553" s="14"/>
      <c r="O5553" s="14"/>
      <c r="P5553" s="14"/>
      <c r="S5553" s="16"/>
      <c r="T5553" s="16"/>
    </row>
    <row r="5554" spans="8:20">
      <c r="H5554" s="14"/>
      <c r="K5554" s="14"/>
      <c r="M5554" s="14"/>
      <c r="N5554" s="14"/>
      <c r="O5554" s="14"/>
      <c r="P5554" s="14"/>
      <c r="S5554" s="16"/>
      <c r="T5554" s="16"/>
    </row>
    <row r="5555" spans="8:20">
      <c r="H5555" s="14"/>
      <c r="K5555" s="14"/>
      <c r="M5555" s="14"/>
      <c r="N5555" s="14"/>
      <c r="O5555" s="14"/>
      <c r="P5555" s="14"/>
      <c r="S5555" s="16"/>
      <c r="T5555" s="16"/>
    </row>
    <row r="5556" spans="8:20">
      <c r="H5556" s="14"/>
      <c r="K5556" s="14"/>
      <c r="M5556" s="14"/>
      <c r="N5556" s="14"/>
      <c r="O5556" s="14"/>
      <c r="P5556" s="14"/>
      <c r="S5556" s="16"/>
      <c r="T5556" s="16"/>
    </row>
    <row r="5557" spans="8:20">
      <c r="H5557" s="14"/>
      <c r="K5557" s="14"/>
      <c r="M5557" s="14"/>
      <c r="N5557" s="14"/>
      <c r="O5557" s="14"/>
      <c r="P5557" s="14"/>
      <c r="S5557" s="16"/>
      <c r="T5557" s="16"/>
    </row>
    <row r="5558" spans="8:20">
      <c r="H5558" s="14"/>
      <c r="K5558" s="14"/>
      <c r="M5558" s="14"/>
      <c r="N5558" s="14"/>
      <c r="O5558" s="14"/>
      <c r="P5558" s="14"/>
      <c r="S5558" s="16"/>
      <c r="T5558" s="16"/>
    </row>
    <row r="5559" spans="8:20">
      <c r="H5559" s="14"/>
      <c r="K5559" s="14"/>
      <c r="M5559" s="14"/>
      <c r="N5559" s="14"/>
      <c r="O5559" s="14"/>
      <c r="P5559" s="14"/>
      <c r="S5559" s="16"/>
      <c r="T5559" s="16"/>
    </row>
    <row r="5560" spans="8:20">
      <c r="H5560" s="14"/>
      <c r="K5560" s="14"/>
      <c r="M5560" s="14"/>
      <c r="N5560" s="14"/>
      <c r="O5560" s="14"/>
      <c r="P5560" s="14"/>
      <c r="S5560" s="16"/>
      <c r="T5560" s="16"/>
    </row>
    <row r="5561" spans="8:20">
      <c r="H5561" s="14"/>
      <c r="K5561" s="14"/>
      <c r="M5561" s="14"/>
      <c r="N5561" s="14"/>
      <c r="O5561" s="14"/>
      <c r="P5561" s="14"/>
      <c r="S5561" s="16"/>
      <c r="T5561" s="16"/>
    </row>
    <row r="5562" spans="8:20">
      <c r="H5562" s="14"/>
      <c r="K5562" s="14"/>
      <c r="M5562" s="14"/>
      <c r="N5562" s="14"/>
      <c r="O5562" s="14"/>
      <c r="P5562" s="14"/>
      <c r="S5562" s="16"/>
      <c r="T5562" s="16"/>
    </row>
    <row r="5563" spans="8:20">
      <c r="H5563" s="14"/>
      <c r="K5563" s="14"/>
      <c r="M5563" s="14"/>
      <c r="N5563" s="14"/>
      <c r="O5563" s="14"/>
      <c r="P5563" s="14"/>
      <c r="S5563" s="16"/>
      <c r="T5563" s="16"/>
    </row>
    <row r="5564" spans="8:20">
      <c r="H5564" s="14"/>
      <c r="K5564" s="14"/>
      <c r="M5564" s="14"/>
      <c r="N5564" s="14"/>
      <c r="O5564" s="14"/>
      <c r="P5564" s="14"/>
      <c r="S5564" s="16"/>
      <c r="T5564" s="16"/>
    </row>
    <row r="5565" spans="8:20">
      <c r="H5565" s="14"/>
      <c r="K5565" s="14"/>
      <c r="M5565" s="14"/>
      <c r="N5565" s="14"/>
      <c r="O5565" s="14"/>
      <c r="P5565" s="14"/>
      <c r="S5565" s="16"/>
      <c r="T5565" s="16"/>
    </row>
    <row r="5566" spans="8:20">
      <c r="H5566" s="14"/>
      <c r="K5566" s="14"/>
      <c r="M5566" s="14"/>
      <c r="N5566" s="14"/>
      <c r="O5566" s="14"/>
      <c r="P5566" s="14"/>
      <c r="S5566" s="16"/>
      <c r="T5566" s="16"/>
    </row>
    <row r="5567" spans="8:20">
      <c r="H5567" s="14"/>
      <c r="K5567" s="14"/>
      <c r="M5567" s="14"/>
      <c r="N5567" s="14"/>
      <c r="O5567" s="14"/>
      <c r="P5567" s="14"/>
      <c r="S5567" s="16"/>
      <c r="T5567" s="16"/>
    </row>
    <row r="5568" spans="8:20">
      <c r="H5568" s="14"/>
      <c r="K5568" s="14"/>
      <c r="M5568" s="14"/>
      <c r="N5568" s="14"/>
      <c r="O5568" s="14"/>
      <c r="P5568" s="14"/>
      <c r="S5568" s="16"/>
      <c r="T5568" s="16"/>
    </row>
    <row r="5569" spans="8:20">
      <c r="H5569" s="14"/>
      <c r="K5569" s="14"/>
      <c r="M5569" s="14"/>
      <c r="N5569" s="14"/>
      <c r="O5569" s="14"/>
      <c r="P5569" s="14"/>
      <c r="S5569" s="16"/>
      <c r="T5569" s="16"/>
    </row>
    <row r="5570" spans="8:20">
      <c r="H5570" s="14"/>
      <c r="K5570" s="14"/>
      <c r="M5570" s="14"/>
      <c r="N5570" s="14"/>
      <c r="O5570" s="14"/>
      <c r="P5570" s="14"/>
      <c r="S5570" s="16"/>
      <c r="T5570" s="16"/>
    </row>
    <row r="5571" spans="8:20">
      <c r="H5571" s="14"/>
      <c r="K5571" s="14"/>
      <c r="M5571" s="14"/>
      <c r="N5571" s="14"/>
      <c r="O5571" s="14"/>
      <c r="P5571" s="14"/>
      <c r="S5571" s="16"/>
      <c r="T5571" s="16"/>
    </row>
    <row r="5572" spans="8:20">
      <c r="H5572" s="14"/>
      <c r="K5572" s="14"/>
      <c r="M5572" s="14"/>
      <c r="N5572" s="14"/>
      <c r="O5572" s="14"/>
      <c r="P5572" s="14"/>
      <c r="S5572" s="16"/>
      <c r="T5572" s="16"/>
    </row>
    <row r="5573" spans="8:20">
      <c r="H5573" s="14"/>
      <c r="K5573" s="14"/>
      <c r="M5573" s="14"/>
      <c r="N5573" s="14"/>
      <c r="O5573" s="14"/>
      <c r="P5573" s="14"/>
      <c r="S5573" s="16"/>
      <c r="T5573" s="16"/>
    </row>
    <row r="5574" spans="8:20">
      <c r="H5574" s="14"/>
      <c r="K5574" s="14"/>
      <c r="M5574" s="14"/>
      <c r="N5574" s="14"/>
      <c r="O5574" s="14"/>
      <c r="P5574" s="14"/>
      <c r="S5574" s="16"/>
      <c r="T5574" s="16"/>
    </row>
    <row r="5575" spans="8:20">
      <c r="H5575" s="14"/>
      <c r="K5575" s="14"/>
      <c r="M5575" s="14"/>
      <c r="N5575" s="14"/>
      <c r="O5575" s="14"/>
      <c r="P5575" s="14"/>
      <c r="S5575" s="16"/>
      <c r="T5575" s="16"/>
    </row>
    <row r="5576" spans="8:20">
      <c r="H5576" s="14"/>
      <c r="K5576" s="14"/>
      <c r="M5576" s="14"/>
      <c r="N5576" s="14"/>
      <c r="O5576" s="14"/>
      <c r="P5576" s="14"/>
      <c r="S5576" s="16"/>
      <c r="T5576" s="16"/>
    </row>
    <row r="5577" spans="8:20">
      <c r="H5577" s="14"/>
      <c r="K5577" s="14"/>
      <c r="M5577" s="14"/>
      <c r="N5577" s="14"/>
      <c r="O5577" s="14"/>
      <c r="P5577" s="14"/>
      <c r="S5577" s="16"/>
      <c r="T5577" s="16"/>
    </row>
    <row r="5578" spans="8:20">
      <c r="H5578" s="14"/>
      <c r="K5578" s="14"/>
      <c r="M5578" s="14"/>
      <c r="N5578" s="14"/>
      <c r="O5578" s="14"/>
      <c r="P5578" s="14"/>
      <c r="S5578" s="16"/>
      <c r="T5578" s="16"/>
    </row>
    <row r="5579" spans="8:20">
      <c r="H5579" s="14"/>
      <c r="K5579" s="14"/>
      <c r="M5579" s="14"/>
      <c r="N5579" s="14"/>
      <c r="O5579" s="14"/>
      <c r="P5579" s="14"/>
      <c r="S5579" s="16"/>
      <c r="T5579" s="16"/>
    </row>
    <row r="5580" spans="8:20">
      <c r="H5580" s="14"/>
      <c r="K5580" s="14"/>
      <c r="M5580" s="14"/>
      <c r="N5580" s="14"/>
      <c r="O5580" s="14"/>
      <c r="P5580" s="14"/>
      <c r="S5580" s="16"/>
      <c r="T5580" s="16"/>
    </row>
    <row r="5581" spans="8:20">
      <c r="H5581" s="14"/>
      <c r="K5581" s="14"/>
      <c r="M5581" s="14"/>
      <c r="N5581" s="14"/>
      <c r="O5581" s="14"/>
      <c r="P5581" s="14"/>
      <c r="S5581" s="16"/>
      <c r="T5581" s="16"/>
    </row>
    <row r="5582" spans="8:20">
      <c r="H5582" s="14"/>
      <c r="K5582" s="14"/>
      <c r="M5582" s="14"/>
      <c r="N5582" s="14"/>
      <c r="O5582" s="14"/>
      <c r="P5582" s="14"/>
      <c r="S5582" s="16"/>
      <c r="T5582" s="16"/>
    </row>
    <row r="5583" spans="8:20">
      <c r="H5583" s="14"/>
      <c r="K5583" s="14"/>
      <c r="M5583" s="14"/>
      <c r="N5583" s="14"/>
      <c r="O5583" s="14"/>
      <c r="P5583" s="14"/>
      <c r="S5583" s="16"/>
      <c r="T5583" s="16"/>
    </row>
    <row r="5584" spans="8:20">
      <c r="H5584" s="14"/>
      <c r="K5584" s="14"/>
      <c r="M5584" s="14"/>
      <c r="N5584" s="14"/>
      <c r="O5584" s="14"/>
      <c r="P5584" s="14"/>
      <c r="S5584" s="16"/>
      <c r="T5584" s="16"/>
    </row>
    <row r="5585" spans="8:20">
      <c r="H5585" s="14"/>
      <c r="K5585" s="14"/>
      <c r="M5585" s="14"/>
      <c r="N5585" s="14"/>
      <c r="O5585" s="14"/>
      <c r="P5585" s="14"/>
      <c r="S5585" s="16"/>
      <c r="T5585" s="16"/>
    </row>
    <row r="5586" spans="8:20">
      <c r="H5586" s="14"/>
      <c r="K5586" s="14"/>
      <c r="M5586" s="14"/>
      <c r="N5586" s="14"/>
      <c r="O5586" s="14"/>
      <c r="P5586" s="14"/>
      <c r="S5586" s="16"/>
      <c r="T5586" s="16"/>
    </row>
    <row r="5587" spans="8:20">
      <c r="H5587" s="14"/>
      <c r="K5587" s="14"/>
      <c r="M5587" s="14"/>
      <c r="N5587" s="14"/>
      <c r="O5587" s="14"/>
      <c r="P5587" s="14"/>
      <c r="S5587" s="16"/>
      <c r="T5587" s="16"/>
    </row>
    <row r="5588" spans="8:20">
      <c r="H5588" s="14"/>
      <c r="K5588" s="14"/>
      <c r="M5588" s="14"/>
      <c r="N5588" s="14"/>
      <c r="O5588" s="14"/>
      <c r="P5588" s="14"/>
      <c r="S5588" s="16"/>
      <c r="T5588" s="16"/>
    </row>
    <row r="5589" spans="8:20">
      <c r="H5589" s="14"/>
      <c r="K5589" s="14"/>
      <c r="M5589" s="14"/>
      <c r="N5589" s="14"/>
      <c r="O5589" s="14"/>
      <c r="P5589" s="14"/>
      <c r="S5589" s="16"/>
      <c r="T5589" s="16"/>
    </row>
    <row r="5590" spans="8:20">
      <c r="H5590" s="14"/>
      <c r="K5590" s="14"/>
      <c r="M5590" s="14"/>
      <c r="N5590" s="14"/>
      <c r="O5590" s="14"/>
      <c r="P5590" s="14"/>
      <c r="S5590" s="16"/>
      <c r="T5590" s="16"/>
    </row>
    <row r="5591" spans="8:20">
      <c r="H5591" s="14"/>
      <c r="K5591" s="14"/>
      <c r="M5591" s="14"/>
      <c r="N5591" s="14"/>
      <c r="O5591" s="14"/>
      <c r="P5591" s="14"/>
      <c r="S5591" s="16"/>
      <c r="T5591" s="16"/>
    </row>
    <row r="5592" spans="8:20">
      <c r="H5592" s="14"/>
      <c r="K5592" s="14"/>
      <c r="M5592" s="14"/>
      <c r="N5592" s="14"/>
      <c r="O5592" s="14"/>
      <c r="P5592" s="14"/>
      <c r="S5592" s="16"/>
      <c r="T5592" s="16"/>
    </row>
    <row r="5593" spans="8:20">
      <c r="H5593" s="14"/>
      <c r="K5593" s="14"/>
      <c r="M5593" s="14"/>
      <c r="N5593" s="14"/>
      <c r="O5593" s="14"/>
      <c r="P5593" s="14"/>
      <c r="S5593" s="16"/>
      <c r="T5593" s="16"/>
    </row>
    <row r="5594" spans="8:20">
      <c r="H5594" s="14"/>
      <c r="K5594" s="14"/>
      <c r="M5594" s="14"/>
      <c r="N5594" s="14"/>
      <c r="O5594" s="14"/>
      <c r="P5594" s="14"/>
      <c r="S5594" s="16"/>
      <c r="T5594" s="16"/>
    </row>
    <row r="5595" spans="8:20">
      <c r="H5595" s="14"/>
      <c r="K5595" s="14"/>
      <c r="M5595" s="14"/>
      <c r="N5595" s="14"/>
      <c r="O5595" s="14"/>
      <c r="P5595" s="14"/>
      <c r="S5595" s="16"/>
      <c r="T5595" s="16"/>
    </row>
    <row r="5596" spans="8:20">
      <c r="H5596" s="14"/>
      <c r="K5596" s="14"/>
      <c r="M5596" s="14"/>
      <c r="N5596" s="14"/>
      <c r="O5596" s="14"/>
      <c r="P5596" s="14"/>
      <c r="S5596" s="16"/>
      <c r="T5596" s="16"/>
    </row>
    <row r="5597" spans="8:20">
      <c r="H5597" s="14"/>
      <c r="K5597" s="14"/>
      <c r="M5597" s="14"/>
      <c r="N5597" s="14"/>
      <c r="O5597" s="14"/>
      <c r="P5597" s="14"/>
      <c r="S5597" s="16"/>
      <c r="T5597" s="16"/>
    </row>
    <row r="5598" spans="8:20">
      <c r="H5598" s="14"/>
      <c r="K5598" s="14"/>
      <c r="M5598" s="14"/>
      <c r="N5598" s="14"/>
      <c r="O5598" s="14"/>
      <c r="P5598" s="14"/>
      <c r="S5598" s="16"/>
      <c r="T5598" s="16"/>
    </row>
    <row r="5599" spans="8:20">
      <c r="H5599" s="14"/>
      <c r="K5599" s="14"/>
      <c r="M5599" s="14"/>
      <c r="N5599" s="14"/>
      <c r="O5599" s="14"/>
      <c r="P5599" s="14"/>
      <c r="S5599" s="16"/>
      <c r="T5599" s="16"/>
    </row>
    <row r="5600" spans="8:20">
      <c r="H5600" s="14"/>
      <c r="K5600" s="14"/>
      <c r="M5600" s="14"/>
      <c r="N5600" s="14"/>
      <c r="O5600" s="14"/>
      <c r="P5600" s="14"/>
      <c r="S5600" s="16"/>
      <c r="T5600" s="16"/>
    </row>
    <row r="5601" spans="8:20">
      <c r="H5601" s="14"/>
      <c r="K5601" s="14"/>
      <c r="M5601" s="14"/>
      <c r="N5601" s="14"/>
      <c r="O5601" s="14"/>
      <c r="P5601" s="14"/>
      <c r="S5601" s="16"/>
      <c r="T5601" s="16"/>
    </row>
    <row r="5602" spans="8:20">
      <c r="H5602" s="14"/>
      <c r="K5602" s="14"/>
      <c r="M5602" s="14"/>
      <c r="N5602" s="14"/>
      <c r="O5602" s="14"/>
      <c r="P5602" s="14"/>
      <c r="S5602" s="16"/>
      <c r="T5602" s="16"/>
    </row>
    <row r="5603" spans="8:20">
      <c r="H5603" s="14"/>
      <c r="K5603" s="14"/>
      <c r="M5603" s="14"/>
      <c r="N5603" s="14"/>
      <c r="O5603" s="14"/>
      <c r="P5603" s="14"/>
      <c r="S5603" s="16"/>
      <c r="T5603" s="16"/>
    </row>
    <row r="5604" spans="8:20">
      <c r="H5604" s="14"/>
      <c r="K5604" s="14"/>
      <c r="M5604" s="14"/>
      <c r="N5604" s="14"/>
      <c r="O5604" s="14"/>
      <c r="P5604" s="14"/>
      <c r="S5604" s="16"/>
      <c r="T5604" s="16"/>
    </row>
    <row r="5605" spans="8:20">
      <c r="H5605" s="14"/>
      <c r="K5605" s="14"/>
      <c r="M5605" s="14"/>
      <c r="N5605" s="14"/>
      <c r="O5605" s="14"/>
      <c r="P5605" s="14"/>
      <c r="S5605" s="16"/>
      <c r="T5605" s="16"/>
    </row>
    <row r="5606" spans="8:20">
      <c r="H5606" s="14"/>
      <c r="K5606" s="14"/>
      <c r="M5606" s="14"/>
      <c r="N5606" s="14"/>
      <c r="O5606" s="14"/>
      <c r="P5606" s="14"/>
      <c r="S5606" s="16"/>
      <c r="T5606" s="16"/>
    </row>
    <row r="5607" spans="8:20">
      <c r="H5607" s="14"/>
      <c r="K5607" s="14"/>
      <c r="M5607" s="14"/>
      <c r="N5607" s="14"/>
      <c r="O5607" s="14"/>
      <c r="P5607" s="14"/>
      <c r="S5607" s="16"/>
      <c r="T5607" s="16"/>
    </row>
    <row r="5608" spans="8:20">
      <c r="H5608" s="14"/>
      <c r="K5608" s="14"/>
      <c r="M5608" s="14"/>
      <c r="N5608" s="14"/>
      <c r="O5608" s="14"/>
      <c r="P5608" s="14"/>
      <c r="S5608" s="16"/>
      <c r="T5608" s="16"/>
    </row>
    <row r="5609" spans="8:20">
      <c r="H5609" s="14"/>
      <c r="K5609" s="14"/>
      <c r="M5609" s="14"/>
      <c r="N5609" s="14"/>
      <c r="O5609" s="14"/>
      <c r="P5609" s="14"/>
      <c r="S5609" s="16"/>
      <c r="T5609" s="16"/>
    </row>
    <row r="5610" spans="8:20">
      <c r="H5610" s="14"/>
      <c r="K5610" s="14"/>
      <c r="M5610" s="14"/>
      <c r="N5610" s="14"/>
      <c r="O5610" s="14"/>
      <c r="P5610" s="14"/>
      <c r="S5610" s="16"/>
      <c r="T5610" s="16"/>
    </row>
    <row r="5611" spans="8:20">
      <c r="H5611" s="14"/>
      <c r="K5611" s="14"/>
      <c r="M5611" s="14"/>
      <c r="N5611" s="14"/>
      <c r="O5611" s="14"/>
      <c r="P5611" s="14"/>
      <c r="S5611" s="16"/>
      <c r="T5611" s="16"/>
    </row>
    <row r="5612" spans="8:20">
      <c r="H5612" s="14"/>
      <c r="K5612" s="14"/>
      <c r="M5612" s="14"/>
      <c r="N5612" s="14"/>
      <c r="O5612" s="14"/>
      <c r="P5612" s="14"/>
      <c r="S5612" s="16"/>
      <c r="T5612" s="16"/>
    </row>
    <row r="5613" spans="8:20">
      <c r="H5613" s="14"/>
      <c r="K5613" s="14"/>
      <c r="M5613" s="14"/>
      <c r="N5613" s="14"/>
      <c r="O5613" s="14"/>
      <c r="P5613" s="14"/>
      <c r="S5613" s="16"/>
      <c r="T5613" s="16"/>
    </row>
    <row r="5614" spans="8:20">
      <c r="H5614" s="14"/>
      <c r="K5614" s="14"/>
      <c r="M5614" s="14"/>
      <c r="N5614" s="14"/>
      <c r="O5614" s="14"/>
      <c r="P5614" s="14"/>
      <c r="S5614" s="16"/>
      <c r="T5614" s="16"/>
    </row>
    <row r="5615" spans="8:20">
      <c r="H5615" s="14"/>
      <c r="K5615" s="14"/>
      <c r="M5615" s="14"/>
      <c r="N5615" s="14"/>
      <c r="O5615" s="14"/>
      <c r="P5615" s="14"/>
      <c r="S5615" s="16"/>
      <c r="T5615" s="16"/>
    </row>
    <row r="5616" spans="8:20">
      <c r="H5616" s="14"/>
      <c r="K5616" s="14"/>
      <c r="M5616" s="14"/>
      <c r="N5616" s="14"/>
      <c r="O5616" s="14"/>
      <c r="P5616" s="14"/>
      <c r="S5616" s="16"/>
      <c r="T5616" s="16"/>
    </row>
    <row r="5617" spans="8:20">
      <c r="H5617" s="14"/>
      <c r="K5617" s="14"/>
      <c r="M5617" s="14"/>
      <c r="N5617" s="14"/>
      <c r="O5617" s="14"/>
      <c r="P5617" s="14"/>
      <c r="S5617" s="16"/>
      <c r="T5617" s="16"/>
    </row>
    <row r="5618" spans="8:20">
      <c r="H5618" s="14"/>
      <c r="K5618" s="14"/>
      <c r="M5618" s="14"/>
      <c r="N5618" s="14"/>
      <c r="O5618" s="14"/>
      <c r="P5618" s="14"/>
      <c r="S5618" s="16"/>
      <c r="T5618" s="16"/>
    </row>
    <row r="5619" spans="8:20">
      <c r="H5619" s="14"/>
      <c r="K5619" s="14"/>
      <c r="M5619" s="14"/>
      <c r="N5619" s="14"/>
      <c r="O5619" s="14"/>
      <c r="P5619" s="14"/>
      <c r="S5619" s="16"/>
      <c r="T5619" s="16"/>
    </row>
    <row r="5620" spans="8:20">
      <c r="H5620" s="14"/>
      <c r="K5620" s="14"/>
      <c r="M5620" s="14"/>
      <c r="N5620" s="14"/>
      <c r="O5620" s="14"/>
      <c r="P5620" s="14"/>
      <c r="S5620" s="16"/>
      <c r="T5620" s="16"/>
    </row>
    <row r="5621" spans="8:20">
      <c r="H5621" s="14"/>
      <c r="K5621" s="14"/>
      <c r="M5621" s="14"/>
      <c r="N5621" s="14"/>
      <c r="O5621" s="14"/>
      <c r="P5621" s="14"/>
      <c r="S5621" s="16"/>
      <c r="T5621" s="16"/>
    </row>
    <row r="5622" spans="8:20">
      <c r="H5622" s="14"/>
      <c r="K5622" s="14"/>
      <c r="M5622" s="14"/>
      <c r="N5622" s="14"/>
      <c r="O5622" s="14"/>
      <c r="P5622" s="14"/>
      <c r="S5622" s="16"/>
      <c r="T5622" s="16"/>
    </row>
    <row r="5623" spans="8:20">
      <c r="H5623" s="14"/>
      <c r="K5623" s="14"/>
      <c r="M5623" s="14"/>
      <c r="N5623" s="14"/>
      <c r="O5623" s="14"/>
      <c r="P5623" s="14"/>
      <c r="S5623" s="16"/>
      <c r="T5623" s="16"/>
    </row>
    <row r="5624" spans="8:20">
      <c r="H5624" s="14"/>
      <c r="K5624" s="14"/>
      <c r="M5624" s="14"/>
      <c r="N5624" s="14"/>
      <c r="O5624" s="14"/>
      <c r="P5624" s="14"/>
      <c r="S5624" s="16"/>
      <c r="T5624" s="16"/>
    </row>
    <row r="5625" spans="8:20">
      <c r="H5625" s="14"/>
      <c r="K5625" s="14"/>
      <c r="M5625" s="14"/>
      <c r="N5625" s="14"/>
      <c r="O5625" s="14"/>
      <c r="P5625" s="14"/>
      <c r="S5625" s="16"/>
      <c r="T5625" s="16"/>
    </row>
    <row r="5626" spans="8:20">
      <c r="H5626" s="14"/>
      <c r="K5626" s="14"/>
      <c r="M5626" s="14"/>
      <c r="N5626" s="14"/>
      <c r="O5626" s="14"/>
      <c r="P5626" s="14"/>
      <c r="S5626" s="16"/>
      <c r="T5626" s="16"/>
    </row>
    <row r="5627" spans="8:20">
      <c r="H5627" s="14"/>
      <c r="K5627" s="14"/>
      <c r="M5627" s="14"/>
      <c r="N5627" s="14"/>
      <c r="O5627" s="14"/>
      <c r="P5627" s="14"/>
      <c r="S5627" s="16"/>
      <c r="T5627" s="16"/>
    </row>
    <row r="5628" spans="8:20">
      <c r="H5628" s="14"/>
      <c r="K5628" s="14"/>
      <c r="M5628" s="14"/>
      <c r="N5628" s="14"/>
      <c r="O5628" s="14"/>
      <c r="P5628" s="14"/>
      <c r="S5628" s="16"/>
      <c r="T5628" s="16"/>
    </row>
    <row r="5629" spans="8:20">
      <c r="H5629" s="14"/>
      <c r="K5629" s="14"/>
      <c r="M5629" s="14"/>
      <c r="N5629" s="14"/>
      <c r="O5629" s="14"/>
      <c r="P5629" s="14"/>
      <c r="S5629" s="16"/>
      <c r="T5629" s="16"/>
    </row>
    <row r="5630" spans="8:20">
      <c r="H5630" s="14"/>
      <c r="K5630" s="14"/>
      <c r="M5630" s="14"/>
      <c r="N5630" s="14"/>
      <c r="O5630" s="14"/>
      <c r="P5630" s="14"/>
      <c r="S5630" s="16"/>
      <c r="T5630" s="16"/>
    </row>
    <row r="5631" spans="8:20">
      <c r="H5631" s="14"/>
      <c r="K5631" s="14"/>
      <c r="M5631" s="14"/>
      <c r="N5631" s="14"/>
      <c r="O5631" s="14"/>
      <c r="P5631" s="14"/>
      <c r="S5631" s="16"/>
      <c r="T5631" s="16"/>
    </row>
    <row r="5632" spans="8:20">
      <c r="H5632" s="14"/>
      <c r="K5632" s="14"/>
      <c r="M5632" s="14"/>
      <c r="N5632" s="14"/>
      <c r="O5632" s="14"/>
      <c r="P5632" s="14"/>
      <c r="S5632" s="16"/>
      <c r="T5632" s="16"/>
    </row>
    <row r="5633" spans="8:20">
      <c r="H5633" s="14"/>
      <c r="K5633" s="14"/>
      <c r="M5633" s="14"/>
      <c r="N5633" s="14"/>
      <c r="O5633" s="14"/>
      <c r="P5633" s="14"/>
      <c r="S5633" s="16"/>
      <c r="T5633" s="16"/>
    </row>
    <row r="5634" spans="8:20">
      <c r="H5634" s="14"/>
      <c r="K5634" s="14"/>
      <c r="M5634" s="14"/>
      <c r="N5634" s="14"/>
      <c r="O5634" s="14"/>
      <c r="P5634" s="14"/>
      <c r="S5634" s="16"/>
      <c r="T5634" s="16"/>
    </row>
    <row r="5635" spans="8:20">
      <c r="H5635" s="14"/>
      <c r="K5635" s="14"/>
      <c r="M5635" s="14"/>
      <c r="N5635" s="14"/>
      <c r="O5635" s="14"/>
      <c r="P5635" s="14"/>
      <c r="S5635" s="16"/>
      <c r="T5635" s="16"/>
    </row>
    <row r="5636" spans="8:20">
      <c r="H5636" s="14"/>
      <c r="K5636" s="14"/>
      <c r="M5636" s="14"/>
      <c r="N5636" s="14"/>
      <c r="O5636" s="14"/>
      <c r="P5636" s="14"/>
      <c r="S5636" s="16"/>
      <c r="T5636" s="16"/>
    </row>
    <row r="5637" spans="8:20">
      <c r="H5637" s="14"/>
      <c r="K5637" s="14"/>
      <c r="M5637" s="14"/>
      <c r="N5637" s="14"/>
      <c r="O5637" s="14"/>
      <c r="P5637" s="14"/>
      <c r="S5637" s="16"/>
      <c r="T5637" s="16"/>
    </row>
    <row r="5638" spans="8:20">
      <c r="H5638" s="14"/>
      <c r="K5638" s="14"/>
      <c r="M5638" s="14"/>
      <c r="N5638" s="14"/>
      <c r="O5638" s="14"/>
      <c r="P5638" s="14"/>
      <c r="S5638" s="16"/>
      <c r="T5638" s="16"/>
    </row>
    <row r="5639" spans="8:20">
      <c r="H5639" s="14"/>
      <c r="K5639" s="14"/>
      <c r="M5639" s="14"/>
      <c r="N5639" s="14"/>
      <c r="O5639" s="14"/>
      <c r="P5639" s="14"/>
      <c r="S5639" s="16"/>
      <c r="T5639" s="16"/>
    </row>
    <row r="5640" spans="8:20">
      <c r="H5640" s="14"/>
      <c r="K5640" s="14"/>
      <c r="M5640" s="14"/>
      <c r="N5640" s="14"/>
      <c r="O5640" s="14"/>
      <c r="P5640" s="14"/>
      <c r="S5640" s="16"/>
      <c r="T5640" s="16"/>
    </row>
    <row r="5641" spans="8:20">
      <c r="H5641" s="14"/>
      <c r="K5641" s="14"/>
      <c r="M5641" s="14"/>
      <c r="N5641" s="14"/>
      <c r="O5641" s="14"/>
      <c r="P5641" s="14"/>
      <c r="S5641" s="16"/>
      <c r="T5641" s="16"/>
    </row>
    <row r="5642" spans="8:20">
      <c r="H5642" s="14"/>
      <c r="K5642" s="14"/>
      <c r="M5642" s="14"/>
      <c r="N5642" s="14"/>
      <c r="O5642" s="14"/>
      <c r="P5642" s="14"/>
      <c r="S5642" s="16"/>
      <c r="T5642" s="16"/>
    </row>
    <row r="5643" spans="8:20">
      <c r="H5643" s="14"/>
      <c r="K5643" s="14"/>
      <c r="M5643" s="14"/>
      <c r="N5643" s="14"/>
      <c r="O5643" s="14"/>
      <c r="P5643" s="14"/>
      <c r="S5643" s="16"/>
      <c r="T5643" s="16"/>
    </row>
    <row r="5644" spans="8:20">
      <c r="H5644" s="14"/>
      <c r="K5644" s="14"/>
      <c r="M5644" s="14"/>
      <c r="N5644" s="14"/>
      <c r="O5644" s="14"/>
      <c r="P5644" s="14"/>
      <c r="S5644" s="16"/>
      <c r="T5644" s="16"/>
    </row>
    <row r="5645" spans="8:20">
      <c r="H5645" s="14"/>
      <c r="K5645" s="14"/>
      <c r="M5645" s="14"/>
      <c r="N5645" s="14"/>
      <c r="O5645" s="14"/>
      <c r="P5645" s="14"/>
      <c r="S5645" s="16"/>
      <c r="T5645" s="16"/>
    </row>
    <row r="5646" spans="8:20">
      <c r="H5646" s="14"/>
      <c r="K5646" s="14"/>
      <c r="M5646" s="14"/>
      <c r="N5646" s="14"/>
      <c r="O5646" s="14"/>
      <c r="P5646" s="14"/>
      <c r="S5646" s="16"/>
      <c r="T5646" s="16"/>
    </row>
    <row r="5647" spans="8:20">
      <c r="H5647" s="14"/>
      <c r="K5647" s="14"/>
      <c r="M5647" s="14"/>
      <c r="N5647" s="14"/>
      <c r="O5647" s="14"/>
      <c r="P5647" s="14"/>
      <c r="S5647" s="16"/>
      <c r="T5647" s="16"/>
    </row>
    <row r="5648" spans="8:20">
      <c r="H5648" s="14"/>
      <c r="K5648" s="14"/>
      <c r="M5648" s="14"/>
      <c r="N5648" s="14"/>
      <c r="O5648" s="14"/>
      <c r="P5648" s="14"/>
      <c r="S5648" s="16"/>
      <c r="T5648" s="16"/>
    </row>
    <row r="5649" spans="8:20">
      <c r="H5649" s="14"/>
      <c r="K5649" s="14"/>
      <c r="M5649" s="14"/>
      <c r="N5649" s="14"/>
      <c r="O5649" s="14"/>
      <c r="P5649" s="14"/>
      <c r="S5649" s="16"/>
      <c r="T5649" s="16"/>
    </row>
    <row r="5650" spans="8:20">
      <c r="H5650" s="14"/>
      <c r="K5650" s="14"/>
      <c r="M5650" s="14"/>
      <c r="N5650" s="14"/>
      <c r="O5650" s="14"/>
      <c r="P5650" s="14"/>
      <c r="S5650" s="16"/>
      <c r="T5650" s="16"/>
    </row>
    <row r="5651" spans="8:20">
      <c r="H5651" s="14"/>
      <c r="K5651" s="14"/>
      <c r="M5651" s="14"/>
      <c r="N5651" s="14"/>
      <c r="O5651" s="14"/>
      <c r="P5651" s="14"/>
      <c r="S5651" s="16"/>
      <c r="T5651" s="16"/>
    </row>
    <row r="5652" spans="8:20">
      <c r="H5652" s="14"/>
      <c r="K5652" s="14"/>
      <c r="M5652" s="14"/>
      <c r="N5652" s="14"/>
      <c r="O5652" s="14"/>
      <c r="P5652" s="14"/>
      <c r="S5652" s="16"/>
      <c r="T5652" s="16"/>
    </row>
    <row r="5653" spans="8:20">
      <c r="H5653" s="14"/>
      <c r="K5653" s="14"/>
      <c r="M5653" s="14"/>
      <c r="N5653" s="14"/>
      <c r="O5653" s="14"/>
      <c r="P5653" s="14"/>
      <c r="S5653" s="16"/>
      <c r="T5653" s="16"/>
    </row>
    <row r="5654" spans="8:20">
      <c r="H5654" s="14"/>
      <c r="K5654" s="14"/>
      <c r="M5654" s="14"/>
      <c r="N5654" s="14"/>
      <c r="O5654" s="14"/>
      <c r="P5654" s="14"/>
      <c r="S5654" s="16"/>
      <c r="T5654" s="16"/>
    </row>
    <row r="5655" spans="8:20">
      <c r="H5655" s="14"/>
      <c r="K5655" s="14"/>
      <c r="M5655" s="14"/>
      <c r="N5655" s="14"/>
      <c r="O5655" s="14"/>
      <c r="P5655" s="14"/>
      <c r="S5655" s="16"/>
      <c r="T5655" s="16"/>
    </row>
    <row r="5656" spans="8:20">
      <c r="H5656" s="14"/>
      <c r="K5656" s="14"/>
      <c r="M5656" s="14"/>
      <c r="N5656" s="14"/>
      <c r="O5656" s="14"/>
      <c r="P5656" s="14"/>
      <c r="S5656" s="16"/>
      <c r="T5656" s="16"/>
    </row>
    <row r="5657" spans="8:20">
      <c r="H5657" s="14"/>
      <c r="K5657" s="14"/>
      <c r="M5657" s="14"/>
      <c r="N5657" s="14"/>
      <c r="O5657" s="14"/>
      <c r="P5657" s="14"/>
      <c r="S5657" s="16"/>
      <c r="T5657" s="16"/>
    </row>
    <row r="5658" spans="8:20">
      <c r="H5658" s="14"/>
      <c r="K5658" s="14"/>
      <c r="M5658" s="14"/>
      <c r="N5658" s="14"/>
      <c r="O5658" s="14"/>
      <c r="P5658" s="14"/>
      <c r="S5658" s="16"/>
      <c r="T5658" s="16"/>
    </row>
    <row r="5659" spans="8:20">
      <c r="H5659" s="14"/>
      <c r="K5659" s="14"/>
      <c r="M5659" s="14"/>
      <c r="N5659" s="14"/>
      <c r="O5659" s="14"/>
      <c r="P5659" s="14"/>
      <c r="S5659" s="16"/>
      <c r="T5659" s="16"/>
    </row>
    <row r="5660" spans="8:20">
      <c r="H5660" s="14"/>
      <c r="K5660" s="14"/>
      <c r="M5660" s="14"/>
      <c r="N5660" s="14"/>
      <c r="O5660" s="14"/>
      <c r="P5660" s="14"/>
      <c r="S5660" s="16"/>
      <c r="T5660" s="16"/>
    </row>
    <row r="5661" spans="8:20">
      <c r="H5661" s="14"/>
      <c r="K5661" s="14"/>
      <c r="M5661" s="14"/>
      <c r="N5661" s="14"/>
      <c r="O5661" s="14"/>
      <c r="P5661" s="14"/>
      <c r="S5661" s="16"/>
      <c r="T5661" s="16"/>
    </row>
    <row r="5662" spans="8:20">
      <c r="H5662" s="14"/>
      <c r="K5662" s="14"/>
      <c r="M5662" s="14"/>
      <c r="N5662" s="14"/>
      <c r="O5662" s="14"/>
      <c r="P5662" s="14"/>
      <c r="S5662" s="16"/>
      <c r="T5662" s="16"/>
    </row>
    <row r="5663" spans="8:20">
      <c r="H5663" s="14"/>
      <c r="K5663" s="14"/>
      <c r="M5663" s="14"/>
      <c r="N5663" s="14"/>
      <c r="O5663" s="14"/>
      <c r="P5663" s="14"/>
      <c r="S5663" s="16"/>
      <c r="T5663" s="16"/>
    </row>
    <row r="5664" spans="8:20">
      <c r="H5664" s="14"/>
      <c r="K5664" s="14"/>
      <c r="M5664" s="14"/>
      <c r="N5664" s="14"/>
      <c r="O5664" s="14"/>
      <c r="P5664" s="14"/>
      <c r="S5664" s="16"/>
      <c r="T5664" s="16"/>
    </row>
    <row r="5665" spans="8:20">
      <c r="H5665" s="14"/>
      <c r="K5665" s="14"/>
      <c r="M5665" s="14"/>
      <c r="N5665" s="14"/>
      <c r="O5665" s="14"/>
      <c r="P5665" s="14"/>
      <c r="S5665" s="16"/>
      <c r="T5665" s="16"/>
    </row>
    <row r="5666" spans="8:20">
      <c r="H5666" s="14"/>
      <c r="K5666" s="14"/>
      <c r="M5666" s="14"/>
      <c r="N5666" s="14"/>
      <c r="O5666" s="14"/>
      <c r="P5666" s="14"/>
      <c r="S5666" s="16"/>
      <c r="T5666" s="16"/>
    </row>
    <row r="5667" spans="8:20">
      <c r="H5667" s="14"/>
      <c r="K5667" s="14"/>
      <c r="M5667" s="14"/>
      <c r="N5667" s="14"/>
      <c r="O5667" s="14"/>
      <c r="P5667" s="14"/>
      <c r="S5667" s="16"/>
      <c r="T5667" s="16"/>
    </row>
    <row r="5668" spans="8:20">
      <c r="H5668" s="14"/>
      <c r="K5668" s="14"/>
      <c r="M5668" s="14"/>
      <c r="N5668" s="14"/>
      <c r="O5668" s="14"/>
      <c r="P5668" s="14"/>
      <c r="S5668" s="16"/>
      <c r="T5668" s="16"/>
    </row>
    <row r="5669" spans="8:20">
      <c r="H5669" s="14"/>
      <c r="K5669" s="14"/>
      <c r="M5669" s="14"/>
      <c r="N5669" s="14"/>
      <c r="O5669" s="14"/>
      <c r="P5669" s="14"/>
      <c r="S5669" s="16"/>
      <c r="T5669" s="16"/>
    </row>
    <row r="5670" spans="8:20">
      <c r="H5670" s="14"/>
      <c r="K5670" s="14"/>
      <c r="M5670" s="14"/>
      <c r="N5670" s="14"/>
      <c r="O5670" s="14"/>
      <c r="P5670" s="14"/>
      <c r="S5670" s="16"/>
      <c r="T5670" s="16"/>
    </row>
    <row r="5671" spans="8:20">
      <c r="H5671" s="14"/>
      <c r="K5671" s="14"/>
      <c r="M5671" s="14"/>
      <c r="N5671" s="14"/>
      <c r="O5671" s="14"/>
      <c r="P5671" s="14"/>
      <c r="S5671" s="16"/>
      <c r="T5671" s="16"/>
    </row>
    <row r="5672" spans="8:20">
      <c r="H5672" s="14"/>
      <c r="K5672" s="14"/>
      <c r="M5672" s="14"/>
      <c r="N5672" s="14"/>
      <c r="O5672" s="14"/>
      <c r="P5672" s="14"/>
      <c r="S5672" s="16"/>
      <c r="T5672" s="16"/>
    </row>
    <row r="5673" spans="8:20">
      <c r="H5673" s="14"/>
      <c r="K5673" s="14"/>
      <c r="M5673" s="14"/>
      <c r="N5673" s="14"/>
      <c r="O5673" s="14"/>
      <c r="P5673" s="14"/>
      <c r="S5673" s="16"/>
      <c r="T5673" s="16"/>
    </row>
    <row r="5674" spans="8:20">
      <c r="H5674" s="14"/>
      <c r="K5674" s="14"/>
      <c r="M5674" s="14"/>
      <c r="N5674" s="14"/>
      <c r="O5674" s="14"/>
      <c r="P5674" s="14"/>
      <c r="S5674" s="16"/>
      <c r="T5674" s="16"/>
    </row>
    <row r="5675" spans="8:20">
      <c r="H5675" s="14"/>
      <c r="K5675" s="14"/>
      <c r="M5675" s="14"/>
      <c r="N5675" s="14"/>
      <c r="O5675" s="14"/>
      <c r="P5675" s="14"/>
      <c r="S5675" s="16"/>
      <c r="T5675" s="16"/>
    </row>
    <row r="5676" spans="8:20">
      <c r="H5676" s="14"/>
      <c r="K5676" s="14"/>
      <c r="M5676" s="14"/>
      <c r="N5676" s="14"/>
      <c r="O5676" s="14"/>
      <c r="P5676" s="14"/>
      <c r="S5676" s="16"/>
      <c r="T5676" s="16"/>
    </row>
    <row r="5677" spans="8:20">
      <c r="H5677" s="14"/>
      <c r="K5677" s="14"/>
      <c r="M5677" s="14"/>
      <c r="N5677" s="14"/>
      <c r="O5677" s="14"/>
      <c r="P5677" s="14"/>
      <c r="S5677" s="16"/>
      <c r="T5677" s="16"/>
    </row>
    <row r="5678" spans="8:20">
      <c r="H5678" s="14"/>
      <c r="K5678" s="14"/>
      <c r="M5678" s="14"/>
      <c r="N5678" s="14"/>
      <c r="O5678" s="14"/>
      <c r="P5678" s="14"/>
      <c r="S5678" s="16"/>
      <c r="T5678" s="16"/>
    </row>
    <row r="5679" spans="8:20">
      <c r="H5679" s="14"/>
      <c r="K5679" s="14"/>
      <c r="M5679" s="14"/>
      <c r="N5679" s="14"/>
      <c r="O5679" s="14"/>
      <c r="P5679" s="14"/>
      <c r="S5679" s="16"/>
      <c r="T5679" s="16"/>
    </row>
    <row r="5680" spans="8:20">
      <c r="H5680" s="14"/>
      <c r="K5680" s="14"/>
      <c r="M5680" s="14"/>
      <c r="N5680" s="14"/>
      <c r="O5680" s="14"/>
      <c r="P5680" s="14"/>
      <c r="S5680" s="16"/>
      <c r="T5680" s="16"/>
    </row>
    <row r="5681" spans="8:20">
      <c r="H5681" s="14"/>
      <c r="K5681" s="14"/>
      <c r="M5681" s="14"/>
      <c r="N5681" s="14"/>
      <c r="O5681" s="14"/>
      <c r="P5681" s="14"/>
      <c r="S5681" s="16"/>
      <c r="T5681" s="16"/>
    </row>
    <row r="5682" spans="8:20">
      <c r="H5682" s="14"/>
      <c r="K5682" s="14"/>
      <c r="M5682" s="14"/>
      <c r="N5682" s="14"/>
      <c r="O5682" s="14"/>
      <c r="P5682" s="14"/>
      <c r="S5682" s="16"/>
      <c r="T5682" s="16"/>
    </row>
    <row r="5683" spans="8:20">
      <c r="H5683" s="14"/>
      <c r="K5683" s="14"/>
      <c r="M5683" s="14"/>
      <c r="N5683" s="14"/>
      <c r="O5683" s="14"/>
      <c r="P5683" s="14"/>
      <c r="S5683" s="16"/>
      <c r="T5683" s="16"/>
    </row>
    <row r="5684" spans="8:20">
      <c r="H5684" s="14"/>
      <c r="K5684" s="14"/>
      <c r="M5684" s="14"/>
      <c r="N5684" s="14"/>
      <c r="O5684" s="14"/>
      <c r="P5684" s="14"/>
      <c r="S5684" s="16"/>
      <c r="T5684" s="16"/>
    </row>
    <row r="5685" spans="8:20">
      <c r="H5685" s="14"/>
      <c r="K5685" s="14"/>
      <c r="M5685" s="14"/>
      <c r="N5685" s="14"/>
      <c r="O5685" s="14"/>
      <c r="P5685" s="14"/>
      <c r="S5685" s="16"/>
      <c r="T5685" s="16"/>
    </row>
    <row r="5686" spans="8:20">
      <c r="H5686" s="14"/>
      <c r="K5686" s="14"/>
      <c r="M5686" s="14"/>
      <c r="N5686" s="14"/>
      <c r="O5686" s="14"/>
      <c r="P5686" s="14"/>
      <c r="S5686" s="16"/>
      <c r="T5686" s="16"/>
    </row>
    <row r="5687" spans="8:20">
      <c r="H5687" s="14"/>
      <c r="K5687" s="14"/>
      <c r="M5687" s="14"/>
      <c r="N5687" s="14"/>
      <c r="O5687" s="14"/>
      <c r="P5687" s="14"/>
      <c r="S5687" s="16"/>
      <c r="T5687" s="16"/>
    </row>
    <row r="5688" spans="8:20">
      <c r="H5688" s="14"/>
      <c r="K5688" s="14"/>
      <c r="M5688" s="14"/>
      <c r="N5688" s="14"/>
      <c r="O5688" s="14"/>
      <c r="P5688" s="14"/>
      <c r="S5688" s="16"/>
      <c r="T5688" s="16"/>
    </row>
    <row r="5689" spans="8:20">
      <c r="H5689" s="14"/>
      <c r="K5689" s="14"/>
      <c r="M5689" s="14"/>
      <c r="N5689" s="14"/>
      <c r="O5689" s="14"/>
      <c r="P5689" s="14"/>
      <c r="S5689" s="16"/>
      <c r="T5689" s="16"/>
    </row>
    <row r="5690" spans="8:20">
      <c r="H5690" s="14"/>
      <c r="K5690" s="14"/>
      <c r="M5690" s="14"/>
      <c r="N5690" s="14"/>
      <c r="O5690" s="14"/>
      <c r="P5690" s="14"/>
      <c r="S5690" s="16"/>
      <c r="T5690" s="16"/>
    </row>
    <row r="5691" spans="8:20">
      <c r="H5691" s="14"/>
      <c r="K5691" s="14"/>
      <c r="M5691" s="14"/>
      <c r="N5691" s="14"/>
      <c r="O5691" s="14"/>
      <c r="P5691" s="14"/>
      <c r="S5691" s="16"/>
      <c r="T5691" s="16"/>
    </row>
    <row r="5692" spans="8:20">
      <c r="H5692" s="14"/>
      <c r="K5692" s="14"/>
      <c r="M5692" s="14"/>
      <c r="N5692" s="14"/>
      <c r="O5692" s="14"/>
      <c r="P5692" s="14"/>
      <c r="S5692" s="16"/>
      <c r="T5692" s="16"/>
    </row>
    <row r="5693" spans="8:20">
      <c r="H5693" s="14"/>
      <c r="K5693" s="14"/>
      <c r="M5693" s="14"/>
      <c r="N5693" s="14"/>
      <c r="O5693" s="14"/>
      <c r="P5693" s="14"/>
      <c r="S5693" s="16"/>
      <c r="T5693" s="16"/>
    </row>
    <row r="5694" spans="8:20">
      <c r="H5694" s="14"/>
      <c r="K5694" s="14"/>
      <c r="M5694" s="14"/>
      <c r="N5694" s="14"/>
      <c r="O5694" s="14"/>
      <c r="P5694" s="14"/>
      <c r="S5694" s="16"/>
      <c r="T5694" s="16"/>
    </row>
    <row r="5695" spans="8:20">
      <c r="H5695" s="14"/>
      <c r="K5695" s="14"/>
      <c r="M5695" s="14"/>
      <c r="N5695" s="14"/>
      <c r="O5695" s="14"/>
      <c r="P5695" s="14"/>
      <c r="S5695" s="16"/>
      <c r="T5695" s="16"/>
    </row>
    <row r="5696" spans="8:20">
      <c r="H5696" s="14"/>
      <c r="K5696" s="14"/>
      <c r="M5696" s="14"/>
      <c r="N5696" s="14"/>
      <c r="O5696" s="14"/>
      <c r="P5696" s="14"/>
      <c r="S5696" s="16"/>
      <c r="T5696" s="16"/>
    </row>
    <row r="5697" spans="8:20">
      <c r="H5697" s="14"/>
      <c r="K5697" s="14"/>
      <c r="M5697" s="14"/>
      <c r="N5697" s="14"/>
      <c r="O5697" s="14"/>
      <c r="P5697" s="14"/>
      <c r="S5697" s="16"/>
      <c r="T5697" s="16"/>
    </row>
    <row r="5698" spans="8:20">
      <c r="H5698" s="14"/>
      <c r="K5698" s="14"/>
      <c r="M5698" s="14"/>
      <c r="N5698" s="14"/>
      <c r="O5698" s="14"/>
      <c r="P5698" s="14"/>
      <c r="S5698" s="16"/>
      <c r="T5698" s="16"/>
    </row>
    <row r="5699" spans="8:20">
      <c r="H5699" s="14"/>
      <c r="K5699" s="14"/>
      <c r="M5699" s="14"/>
      <c r="N5699" s="14"/>
      <c r="O5699" s="14"/>
      <c r="P5699" s="14"/>
      <c r="S5699" s="16"/>
      <c r="T5699" s="16"/>
    </row>
    <row r="5700" spans="8:20">
      <c r="H5700" s="14"/>
      <c r="K5700" s="14"/>
      <c r="M5700" s="14"/>
      <c r="N5700" s="14"/>
      <c r="O5700" s="14"/>
      <c r="P5700" s="14"/>
      <c r="S5700" s="16"/>
      <c r="T5700" s="16"/>
    </row>
    <row r="5701" spans="8:20">
      <c r="H5701" s="14"/>
      <c r="K5701" s="14"/>
      <c r="M5701" s="14"/>
      <c r="N5701" s="14"/>
      <c r="O5701" s="14"/>
      <c r="P5701" s="14"/>
      <c r="S5701" s="16"/>
      <c r="T5701" s="16"/>
    </row>
    <row r="5702" spans="8:20">
      <c r="H5702" s="14"/>
      <c r="K5702" s="14"/>
      <c r="M5702" s="14"/>
      <c r="N5702" s="14"/>
      <c r="O5702" s="14"/>
      <c r="P5702" s="14"/>
      <c r="S5702" s="16"/>
      <c r="T5702" s="16"/>
    </row>
    <row r="5703" spans="8:20">
      <c r="H5703" s="14"/>
      <c r="K5703" s="14"/>
      <c r="M5703" s="14"/>
      <c r="N5703" s="14"/>
      <c r="O5703" s="14"/>
      <c r="P5703" s="14"/>
      <c r="S5703" s="16"/>
      <c r="T5703" s="16"/>
    </row>
    <row r="5704" spans="8:20">
      <c r="H5704" s="14"/>
      <c r="K5704" s="14"/>
      <c r="M5704" s="14"/>
      <c r="N5704" s="14"/>
      <c r="O5704" s="14"/>
      <c r="P5704" s="14"/>
      <c r="S5704" s="16"/>
      <c r="T5704" s="16"/>
    </row>
    <row r="5705" spans="8:20">
      <c r="H5705" s="14"/>
      <c r="K5705" s="14"/>
      <c r="M5705" s="14"/>
      <c r="N5705" s="14"/>
      <c r="O5705" s="14"/>
      <c r="P5705" s="14"/>
      <c r="S5705" s="16"/>
      <c r="T5705" s="16"/>
    </row>
    <row r="5706" spans="8:20">
      <c r="H5706" s="14"/>
      <c r="K5706" s="14"/>
      <c r="M5706" s="14"/>
      <c r="N5706" s="14"/>
      <c r="O5706" s="14"/>
      <c r="P5706" s="14"/>
      <c r="S5706" s="16"/>
      <c r="T5706" s="16"/>
    </row>
    <row r="5707" spans="8:20">
      <c r="H5707" s="14"/>
      <c r="K5707" s="14"/>
      <c r="M5707" s="14"/>
      <c r="N5707" s="14"/>
      <c r="O5707" s="14"/>
      <c r="P5707" s="14"/>
      <c r="S5707" s="16"/>
      <c r="T5707" s="16"/>
    </row>
    <row r="5708" spans="8:20">
      <c r="H5708" s="14"/>
      <c r="K5708" s="14"/>
      <c r="M5708" s="14"/>
      <c r="N5708" s="14"/>
      <c r="O5708" s="14"/>
      <c r="P5708" s="14"/>
      <c r="S5708" s="16"/>
      <c r="T5708" s="16"/>
    </row>
    <row r="5709" spans="8:20">
      <c r="H5709" s="14"/>
      <c r="K5709" s="14"/>
      <c r="M5709" s="14"/>
      <c r="N5709" s="14"/>
      <c r="O5709" s="14"/>
      <c r="P5709" s="14"/>
      <c r="S5709" s="16"/>
      <c r="T5709" s="16"/>
    </row>
    <row r="5710" spans="8:20">
      <c r="H5710" s="14"/>
      <c r="K5710" s="14"/>
      <c r="M5710" s="14"/>
      <c r="N5710" s="14"/>
      <c r="O5710" s="14"/>
      <c r="P5710" s="14"/>
      <c r="S5710" s="16"/>
      <c r="T5710" s="16"/>
    </row>
    <row r="5711" spans="8:20">
      <c r="H5711" s="14"/>
      <c r="K5711" s="14"/>
      <c r="M5711" s="14"/>
      <c r="N5711" s="14"/>
      <c r="O5711" s="14"/>
      <c r="P5711" s="14"/>
      <c r="S5711" s="16"/>
      <c r="T5711" s="16"/>
    </row>
    <row r="5712" spans="8:20">
      <c r="H5712" s="14"/>
      <c r="K5712" s="14"/>
      <c r="M5712" s="14"/>
      <c r="N5712" s="14"/>
      <c r="O5712" s="14"/>
      <c r="P5712" s="14"/>
      <c r="S5712" s="16"/>
      <c r="T5712" s="16"/>
    </row>
    <row r="5713" spans="8:20">
      <c r="H5713" s="14"/>
      <c r="K5713" s="14"/>
      <c r="M5713" s="14"/>
      <c r="N5713" s="14"/>
      <c r="O5713" s="14"/>
      <c r="P5713" s="14"/>
      <c r="S5713" s="16"/>
      <c r="T5713" s="16"/>
    </row>
    <row r="5714" spans="8:20">
      <c r="H5714" s="14"/>
      <c r="K5714" s="14"/>
      <c r="M5714" s="14"/>
      <c r="N5714" s="14"/>
      <c r="O5714" s="14"/>
      <c r="P5714" s="14"/>
      <c r="S5714" s="16"/>
      <c r="T5714" s="16"/>
    </row>
    <row r="5715" spans="8:20">
      <c r="H5715" s="14"/>
      <c r="K5715" s="14"/>
      <c r="M5715" s="14"/>
      <c r="N5715" s="14"/>
      <c r="O5715" s="14"/>
      <c r="P5715" s="14"/>
      <c r="S5715" s="16"/>
      <c r="T5715" s="16"/>
    </row>
    <row r="5716" spans="8:20">
      <c r="H5716" s="14"/>
      <c r="K5716" s="14"/>
      <c r="M5716" s="14"/>
      <c r="N5716" s="14"/>
      <c r="O5716" s="14"/>
      <c r="P5716" s="14"/>
      <c r="S5716" s="16"/>
      <c r="T5716" s="16"/>
    </row>
    <row r="5717" spans="8:20">
      <c r="H5717" s="14"/>
      <c r="K5717" s="14"/>
      <c r="M5717" s="14"/>
      <c r="N5717" s="14"/>
      <c r="O5717" s="14"/>
      <c r="P5717" s="14"/>
      <c r="S5717" s="16"/>
      <c r="T5717" s="16"/>
    </row>
    <row r="5718" spans="8:20">
      <c r="H5718" s="14"/>
      <c r="K5718" s="14"/>
      <c r="M5718" s="14"/>
      <c r="N5718" s="14"/>
      <c r="O5718" s="14"/>
      <c r="P5718" s="14"/>
      <c r="S5718" s="16"/>
      <c r="T5718" s="16"/>
    </row>
    <row r="5719" spans="8:20">
      <c r="H5719" s="14"/>
      <c r="K5719" s="14"/>
      <c r="M5719" s="14"/>
      <c r="N5719" s="14"/>
      <c r="O5719" s="14"/>
      <c r="P5719" s="14"/>
      <c r="S5719" s="16"/>
      <c r="T5719" s="16"/>
    </row>
    <row r="5720" spans="8:20">
      <c r="H5720" s="14"/>
      <c r="K5720" s="14"/>
      <c r="M5720" s="14"/>
      <c r="N5720" s="14"/>
      <c r="O5720" s="14"/>
      <c r="P5720" s="14"/>
      <c r="S5720" s="16"/>
      <c r="T5720" s="16"/>
    </row>
    <row r="5721" spans="8:20">
      <c r="H5721" s="14"/>
      <c r="K5721" s="14"/>
      <c r="M5721" s="14"/>
      <c r="N5721" s="14"/>
      <c r="O5721" s="14"/>
      <c r="P5721" s="14"/>
      <c r="S5721" s="16"/>
      <c r="T5721" s="16"/>
    </row>
    <row r="5722" spans="8:20">
      <c r="H5722" s="14"/>
      <c r="K5722" s="14"/>
      <c r="M5722" s="14"/>
      <c r="N5722" s="14"/>
      <c r="O5722" s="14"/>
      <c r="P5722" s="14"/>
      <c r="S5722" s="16"/>
      <c r="T5722" s="16"/>
    </row>
    <row r="5723" spans="8:20">
      <c r="H5723" s="14"/>
      <c r="K5723" s="14"/>
      <c r="M5723" s="14"/>
      <c r="N5723" s="14"/>
      <c r="O5723" s="14"/>
      <c r="P5723" s="14"/>
      <c r="S5723" s="16"/>
      <c r="T5723" s="16"/>
    </row>
    <row r="5724" spans="8:20">
      <c r="H5724" s="14"/>
      <c r="K5724" s="14"/>
      <c r="M5724" s="14"/>
      <c r="N5724" s="14"/>
      <c r="O5724" s="14"/>
      <c r="P5724" s="14"/>
      <c r="S5724" s="16"/>
      <c r="T5724" s="16"/>
    </row>
    <row r="5725" spans="8:20">
      <c r="H5725" s="14"/>
      <c r="K5725" s="14"/>
      <c r="M5725" s="14"/>
      <c r="N5725" s="14"/>
      <c r="O5725" s="14"/>
      <c r="P5725" s="14"/>
      <c r="S5725" s="16"/>
      <c r="T5725" s="16"/>
    </row>
    <row r="5726" spans="8:20">
      <c r="H5726" s="14"/>
      <c r="K5726" s="14"/>
      <c r="M5726" s="14"/>
      <c r="N5726" s="14"/>
      <c r="O5726" s="14"/>
      <c r="P5726" s="14"/>
      <c r="S5726" s="16"/>
      <c r="T5726" s="16"/>
    </row>
    <row r="5727" spans="8:20">
      <c r="H5727" s="14"/>
      <c r="K5727" s="14"/>
      <c r="M5727" s="14"/>
      <c r="N5727" s="14"/>
      <c r="O5727" s="14"/>
      <c r="P5727" s="14"/>
      <c r="S5727" s="16"/>
      <c r="T5727" s="16"/>
    </row>
    <row r="5728" spans="8:20">
      <c r="H5728" s="14"/>
      <c r="K5728" s="14"/>
      <c r="M5728" s="14"/>
      <c r="N5728" s="14"/>
      <c r="O5728" s="14"/>
      <c r="P5728" s="14"/>
      <c r="S5728" s="16"/>
      <c r="T5728" s="16"/>
    </row>
    <row r="5729" spans="8:20">
      <c r="H5729" s="14"/>
      <c r="K5729" s="14"/>
      <c r="M5729" s="14"/>
      <c r="N5729" s="14"/>
      <c r="O5729" s="14"/>
      <c r="P5729" s="14"/>
      <c r="S5729" s="16"/>
      <c r="T5729" s="16"/>
    </row>
    <row r="5730" spans="8:20">
      <c r="H5730" s="14"/>
      <c r="K5730" s="14"/>
      <c r="M5730" s="14"/>
      <c r="N5730" s="14"/>
      <c r="O5730" s="14"/>
      <c r="P5730" s="14"/>
      <c r="S5730" s="16"/>
      <c r="T5730" s="16"/>
    </row>
    <row r="5731" spans="8:20">
      <c r="H5731" s="14"/>
      <c r="K5731" s="14"/>
      <c r="M5731" s="14"/>
      <c r="N5731" s="14"/>
      <c r="O5731" s="14"/>
      <c r="P5731" s="14"/>
      <c r="S5731" s="16"/>
      <c r="T5731" s="16"/>
    </row>
    <row r="5732" spans="8:20">
      <c r="H5732" s="14"/>
      <c r="K5732" s="14"/>
      <c r="M5732" s="14"/>
      <c r="N5732" s="14"/>
      <c r="O5732" s="14"/>
      <c r="P5732" s="14"/>
      <c r="S5732" s="16"/>
      <c r="T5732" s="16"/>
    </row>
    <row r="5733" spans="8:20">
      <c r="H5733" s="14"/>
      <c r="K5733" s="14"/>
      <c r="M5733" s="14"/>
      <c r="N5733" s="14"/>
      <c r="O5733" s="14"/>
      <c r="P5733" s="14"/>
      <c r="S5733" s="16"/>
      <c r="T5733" s="16"/>
    </row>
    <row r="5734" spans="8:20">
      <c r="H5734" s="14"/>
      <c r="K5734" s="14"/>
      <c r="M5734" s="14"/>
      <c r="N5734" s="14"/>
      <c r="O5734" s="14"/>
      <c r="P5734" s="14"/>
      <c r="S5734" s="16"/>
      <c r="T5734" s="16"/>
    </row>
    <row r="5735" spans="8:20">
      <c r="H5735" s="14"/>
      <c r="K5735" s="14"/>
      <c r="M5735" s="14"/>
      <c r="N5735" s="14"/>
      <c r="O5735" s="14"/>
      <c r="P5735" s="14"/>
      <c r="S5735" s="16"/>
      <c r="T5735" s="16"/>
    </row>
    <row r="5736" spans="8:20">
      <c r="H5736" s="14"/>
      <c r="K5736" s="14"/>
      <c r="M5736" s="14"/>
      <c r="N5736" s="14"/>
      <c r="O5736" s="14"/>
      <c r="P5736" s="14"/>
      <c r="S5736" s="16"/>
      <c r="T5736" s="16"/>
    </row>
    <row r="5737" spans="8:20">
      <c r="H5737" s="14"/>
      <c r="K5737" s="14"/>
      <c r="M5737" s="14"/>
      <c r="N5737" s="14"/>
      <c r="O5737" s="14"/>
      <c r="P5737" s="14"/>
      <c r="S5737" s="16"/>
      <c r="T5737" s="16"/>
    </row>
    <row r="5738" spans="8:20">
      <c r="H5738" s="14"/>
      <c r="K5738" s="14"/>
      <c r="M5738" s="14"/>
      <c r="N5738" s="14"/>
      <c r="O5738" s="14"/>
      <c r="P5738" s="14"/>
      <c r="S5738" s="16"/>
      <c r="T5738" s="16"/>
    </row>
    <row r="5739" spans="8:20">
      <c r="H5739" s="14"/>
      <c r="K5739" s="14"/>
      <c r="M5739" s="14"/>
      <c r="N5739" s="14"/>
      <c r="O5739" s="14"/>
      <c r="P5739" s="14"/>
      <c r="S5739" s="16"/>
      <c r="T5739" s="16"/>
    </row>
    <row r="5740" spans="8:20">
      <c r="H5740" s="14"/>
      <c r="K5740" s="14"/>
      <c r="M5740" s="14"/>
      <c r="N5740" s="14"/>
      <c r="O5740" s="14"/>
      <c r="P5740" s="14"/>
      <c r="S5740" s="16"/>
      <c r="T5740" s="16"/>
    </row>
    <row r="5741" spans="8:20">
      <c r="H5741" s="14"/>
      <c r="K5741" s="14"/>
      <c r="M5741" s="14"/>
      <c r="N5741" s="14"/>
      <c r="O5741" s="14"/>
      <c r="P5741" s="14"/>
      <c r="S5741" s="16"/>
      <c r="T5741" s="16"/>
    </row>
    <row r="5742" spans="8:20">
      <c r="H5742" s="14"/>
      <c r="K5742" s="14"/>
      <c r="M5742" s="14"/>
      <c r="N5742" s="14"/>
      <c r="O5742" s="14"/>
      <c r="P5742" s="14"/>
      <c r="S5742" s="16"/>
      <c r="T5742" s="16"/>
    </row>
    <row r="5743" spans="8:20">
      <c r="H5743" s="14"/>
      <c r="K5743" s="14"/>
      <c r="M5743" s="14"/>
      <c r="N5743" s="14"/>
      <c r="O5743" s="14"/>
      <c r="P5743" s="14"/>
      <c r="S5743" s="16"/>
      <c r="T5743" s="16"/>
    </row>
    <row r="5744" spans="8:20">
      <c r="H5744" s="14"/>
      <c r="K5744" s="14"/>
      <c r="M5744" s="14"/>
      <c r="N5744" s="14"/>
      <c r="O5744" s="14"/>
      <c r="P5744" s="14"/>
      <c r="S5744" s="16"/>
      <c r="T5744" s="16"/>
    </row>
    <row r="5745" spans="8:20">
      <c r="H5745" s="14"/>
      <c r="K5745" s="14"/>
      <c r="M5745" s="14"/>
      <c r="N5745" s="14"/>
      <c r="O5745" s="14"/>
      <c r="P5745" s="14"/>
      <c r="S5745" s="16"/>
      <c r="T5745" s="16"/>
    </row>
    <row r="5746" spans="8:20">
      <c r="H5746" s="14"/>
      <c r="K5746" s="14"/>
      <c r="M5746" s="14"/>
      <c r="N5746" s="14"/>
      <c r="O5746" s="14"/>
      <c r="P5746" s="14"/>
      <c r="S5746" s="16"/>
      <c r="T5746" s="16"/>
    </row>
    <row r="5747" spans="8:20">
      <c r="H5747" s="14"/>
      <c r="K5747" s="14"/>
      <c r="M5747" s="14"/>
      <c r="N5747" s="14"/>
      <c r="O5747" s="14"/>
      <c r="P5747" s="14"/>
      <c r="S5747" s="16"/>
      <c r="T5747" s="16"/>
    </row>
    <row r="5748" spans="8:20">
      <c r="H5748" s="14"/>
      <c r="K5748" s="14"/>
      <c r="M5748" s="14"/>
      <c r="N5748" s="14"/>
      <c r="O5748" s="14"/>
      <c r="P5748" s="14"/>
      <c r="S5748" s="16"/>
      <c r="T5748" s="16"/>
    </row>
    <row r="5749" spans="8:20">
      <c r="H5749" s="14"/>
      <c r="K5749" s="14"/>
      <c r="M5749" s="14"/>
      <c r="N5749" s="14"/>
      <c r="O5749" s="14"/>
      <c r="P5749" s="14"/>
      <c r="S5749" s="16"/>
      <c r="T5749" s="16"/>
    </row>
    <row r="5750" spans="8:20">
      <c r="H5750" s="14"/>
      <c r="K5750" s="14"/>
      <c r="M5750" s="14"/>
      <c r="N5750" s="14"/>
      <c r="O5750" s="14"/>
      <c r="P5750" s="14"/>
      <c r="S5750" s="16"/>
      <c r="T5750" s="16"/>
    </row>
    <row r="5751" spans="8:20">
      <c r="H5751" s="14"/>
      <c r="K5751" s="14"/>
      <c r="M5751" s="14"/>
      <c r="N5751" s="14"/>
      <c r="O5751" s="14"/>
      <c r="P5751" s="14"/>
      <c r="S5751" s="16"/>
      <c r="T5751" s="16"/>
    </row>
    <row r="5752" spans="8:20">
      <c r="H5752" s="14"/>
      <c r="K5752" s="14"/>
      <c r="M5752" s="14"/>
      <c r="N5752" s="14"/>
      <c r="O5752" s="14"/>
      <c r="P5752" s="14"/>
      <c r="S5752" s="16"/>
      <c r="T5752" s="16"/>
    </row>
    <row r="5753" spans="8:20">
      <c r="H5753" s="14"/>
      <c r="K5753" s="14"/>
      <c r="M5753" s="14"/>
      <c r="N5753" s="14"/>
      <c r="O5753" s="14"/>
      <c r="P5753" s="14"/>
      <c r="S5753" s="16"/>
      <c r="T5753" s="16"/>
    </row>
    <row r="5754" spans="8:20">
      <c r="H5754" s="14"/>
      <c r="K5754" s="14"/>
      <c r="M5754" s="14"/>
      <c r="N5754" s="14"/>
      <c r="O5754" s="14"/>
      <c r="P5754" s="14"/>
      <c r="S5754" s="16"/>
      <c r="T5754" s="16"/>
    </row>
    <row r="5755" spans="8:20">
      <c r="H5755" s="14"/>
      <c r="K5755" s="14"/>
      <c r="M5755" s="14"/>
      <c r="N5755" s="14"/>
      <c r="O5755" s="14"/>
      <c r="P5755" s="14"/>
      <c r="S5755" s="16"/>
      <c r="T5755" s="16"/>
    </row>
    <row r="5756" spans="8:20">
      <c r="H5756" s="14"/>
      <c r="K5756" s="14"/>
      <c r="M5756" s="14"/>
      <c r="N5756" s="14"/>
      <c r="O5756" s="14"/>
      <c r="P5756" s="14"/>
      <c r="S5756" s="16"/>
      <c r="T5756" s="16"/>
    </row>
    <row r="5757" spans="8:20">
      <c r="H5757" s="14"/>
      <c r="K5757" s="14"/>
      <c r="M5757" s="14"/>
      <c r="N5757" s="14"/>
      <c r="O5757" s="14"/>
      <c r="P5757" s="14"/>
      <c r="S5757" s="16"/>
      <c r="T5757" s="16"/>
    </row>
    <row r="5758" spans="8:20">
      <c r="H5758" s="14"/>
      <c r="K5758" s="14"/>
      <c r="M5758" s="14"/>
      <c r="N5758" s="14"/>
      <c r="O5758" s="14"/>
      <c r="P5758" s="14"/>
      <c r="S5758" s="16"/>
      <c r="T5758" s="16"/>
    </row>
    <row r="5759" spans="8:20">
      <c r="H5759" s="14"/>
      <c r="K5759" s="14"/>
      <c r="M5759" s="14"/>
      <c r="N5759" s="14"/>
      <c r="O5759" s="14"/>
      <c r="P5759" s="14"/>
      <c r="S5759" s="16"/>
      <c r="T5759" s="16"/>
    </row>
    <row r="5760" spans="8:20">
      <c r="H5760" s="14"/>
      <c r="K5760" s="14"/>
      <c r="M5760" s="14"/>
      <c r="N5760" s="14"/>
      <c r="O5760" s="14"/>
      <c r="P5760" s="14"/>
      <c r="S5760" s="16"/>
      <c r="T5760" s="16"/>
    </row>
    <row r="5761" spans="8:20">
      <c r="H5761" s="14"/>
      <c r="K5761" s="14"/>
      <c r="M5761" s="14"/>
      <c r="N5761" s="14"/>
      <c r="O5761" s="14"/>
      <c r="P5761" s="14"/>
      <c r="S5761" s="16"/>
      <c r="T5761" s="16"/>
    </row>
    <row r="5762" spans="8:20">
      <c r="H5762" s="14"/>
      <c r="K5762" s="14"/>
      <c r="M5762" s="14"/>
      <c r="N5762" s="14"/>
      <c r="O5762" s="14"/>
      <c r="P5762" s="14"/>
      <c r="S5762" s="16"/>
      <c r="T5762" s="16"/>
    </row>
    <row r="5763" spans="8:20">
      <c r="H5763" s="14"/>
      <c r="K5763" s="14"/>
      <c r="M5763" s="14"/>
      <c r="N5763" s="14"/>
      <c r="O5763" s="14"/>
      <c r="P5763" s="14"/>
      <c r="S5763" s="16"/>
      <c r="T5763" s="16"/>
    </row>
    <row r="5764" spans="8:20">
      <c r="H5764" s="14"/>
      <c r="K5764" s="14"/>
      <c r="M5764" s="14"/>
      <c r="N5764" s="14"/>
      <c r="O5764" s="14"/>
      <c r="P5764" s="14"/>
      <c r="S5764" s="16"/>
      <c r="T5764" s="16"/>
    </row>
    <row r="5765" spans="8:20">
      <c r="H5765" s="14"/>
      <c r="K5765" s="14"/>
      <c r="M5765" s="14"/>
      <c r="N5765" s="14"/>
      <c r="O5765" s="14"/>
      <c r="P5765" s="14"/>
      <c r="S5765" s="16"/>
      <c r="T5765" s="16"/>
    </row>
    <row r="5766" spans="8:20">
      <c r="H5766" s="14"/>
      <c r="K5766" s="14"/>
      <c r="M5766" s="14"/>
      <c r="N5766" s="14"/>
      <c r="O5766" s="14"/>
      <c r="P5766" s="14"/>
      <c r="S5766" s="16"/>
      <c r="T5766" s="16"/>
    </row>
    <row r="5767" spans="8:20">
      <c r="H5767" s="14"/>
      <c r="K5767" s="14"/>
      <c r="M5767" s="14"/>
      <c r="N5767" s="14"/>
      <c r="O5767" s="14"/>
      <c r="P5767" s="14"/>
      <c r="S5767" s="16"/>
      <c r="T5767" s="16"/>
    </row>
    <row r="5768" spans="8:20">
      <c r="H5768" s="14"/>
      <c r="K5768" s="14"/>
      <c r="M5768" s="14"/>
      <c r="N5768" s="14"/>
      <c r="O5768" s="14"/>
      <c r="P5768" s="14"/>
      <c r="S5768" s="16"/>
      <c r="T5768" s="16"/>
    </row>
    <row r="5769" spans="8:20">
      <c r="H5769" s="14"/>
      <c r="K5769" s="14"/>
      <c r="M5769" s="14"/>
      <c r="N5769" s="14"/>
      <c r="O5769" s="14"/>
      <c r="P5769" s="14"/>
      <c r="S5769" s="16"/>
      <c r="T5769" s="16"/>
    </row>
    <row r="5770" spans="8:20">
      <c r="H5770" s="14"/>
      <c r="K5770" s="14"/>
      <c r="M5770" s="14"/>
      <c r="N5770" s="14"/>
      <c r="O5770" s="14"/>
      <c r="P5770" s="14"/>
      <c r="S5770" s="16"/>
      <c r="T5770" s="16"/>
    </row>
    <row r="5771" spans="8:20">
      <c r="H5771" s="14"/>
      <c r="K5771" s="14"/>
      <c r="M5771" s="14"/>
      <c r="N5771" s="14"/>
      <c r="O5771" s="14"/>
      <c r="P5771" s="14"/>
      <c r="S5771" s="16"/>
      <c r="T5771" s="16"/>
    </row>
    <row r="5772" spans="8:20">
      <c r="H5772" s="14"/>
      <c r="K5772" s="14"/>
      <c r="M5772" s="14"/>
      <c r="N5772" s="14"/>
      <c r="O5772" s="14"/>
      <c r="P5772" s="14"/>
      <c r="S5772" s="16"/>
      <c r="T5772" s="16"/>
    </row>
    <row r="5773" spans="8:20">
      <c r="H5773" s="14"/>
      <c r="K5773" s="14"/>
      <c r="M5773" s="14"/>
      <c r="N5773" s="14"/>
      <c r="O5773" s="14"/>
      <c r="P5773" s="14"/>
      <c r="S5773" s="16"/>
      <c r="T5773" s="16"/>
    </row>
    <row r="5774" spans="8:20">
      <c r="H5774" s="14"/>
      <c r="K5774" s="14"/>
      <c r="M5774" s="14"/>
      <c r="N5774" s="14"/>
      <c r="O5774" s="14"/>
      <c r="P5774" s="14"/>
      <c r="S5774" s="16"/>
      <c r="T5774" s="16"/>
    </row>
    <row r="5775" spans="8:20">
      <c r="H5775" s="14"/>
      <c r="K5775" s="14"/>
      <c r="M5775" s="14"/>
      <c r="N5775" s="14"/>
      <c r="O5775" s="14"/>
      <c r="P5775" s="14"/>
      <c r="S5775" s="16"/>
      <c r="T5775" s="16"/>
    </row>
    <row r="5776" spans="8:20">
      <c r="H5776" s="14"/>
      <c r="K5776" s="14"/>
      <c r="M5776" s="14"/>
      <c r="N5776" s="14"/>
      <c r="O5776" s="14"/>
      <c r="P5776" s="14"/>
      <c r="S5776" s="16"/>
      <c r="T5776" s="16"/>
    </row>
    <row r="5777" spans="8:20">
      <c r="H5777" s="14"/>
      <c r="K5777" s="14"/>
      <c r="M5777" s="14"/>
      <c r="N5777" s="14"/>
      <c r="O5777" s="14"/>
      <c r="P5777" s="14"/>
      <c r="S5777" s="16"/>
      <c r="T5777" s="16"/>
    </row>
    <row r="5778" spans="8:20">
      <c r="H5778" s="14"/>
      <c r="K5778" s="14"/>
      <c r="M5778" s="14"/>
      <c r="N5778" s="14"/>
      <c r="O5778" s="14"/>
      <c r="P5778" s="14"/>
      <c r="S5778" s="16"/>
      <c r="T5778" s="16"/>
    </row>
    <row r="5779" spans="8:20">
      <c r="H5779" s="14"/>
      <c r="K5779" s="14"/>
      <c r="M5779" s="14"/>
      <c r="N5779" s="14"/>
      <c r="O5779" s="14"/>
      <c r="P5779" s="14"/>
      <c r="S5779" s="16"/>
      <c r="T5779" s="16"/>
    </row>
    <row r="5780" spans="8:20">
      <c r="H5780" s="14"/>
      <c r="K5780" s="14"/>
      <c r="M5780" s="14"/>
      <c r="N5780" s="14"/>
      <c r="O5780" s="14"/>
      <c r="P5780" s="14"/>
      <c r="S5780" s="16"/>
      <c r="T5780" s="16"/>
    </row>
    <row r="5781" spans="8:20">
      <c r="H5781" s="14"/>
      <c r="K5781" s="14"/>
      <c r="M5781" s="14"/>
      <c r="N5781" s="14"/>
      <c r="O5781" s="14"/>
      <c r="P5781" s="14"/>
      <c r="S5781" s="16"/>
      <c r="T5781" s="16"/>
    </row>
    <row r="5782" spans="8:20">
      <c r="H5782" s="14"/>
      <c r="K5782" s="14"/>
      <c r="M5782" s="14"/>
      <c r="N5782" s="14"/>
      <c r="O5782" s="14"/>
      <c r="P5782" s="14"/>
      <c r="S5782" s="16"/>
      <c r="T5782" s="16"/>
    </row>
    <row r="5783" spans="8:20">
      <c r="H5783" s="14"/>
      <c r="K5783" s="14"/>
      <c r="M5783" s="14"/>
      <c r="N5783" s="14"/>
      <c r="O5783" s="14"/>
      <c r="P5783" s="14"/>
      <c r="S5783" s="16"/>
      <c r="T5783" s="16"/>
    </row>
    <row r="5784" spans="8:20">
      <c r="H5784" s="14"/>
      <c r="K5784" s="14"/>
      <c r="M5784" s="14"/>
      <c r="N5784" s="14"/>
      <c r="O5784" s="14"/>
      <c r="P5784" s="14"/>
      <c r="S5784" s="16"/>
      <c r="T5784" s="16"/>
    </row>
    <row r="5785" spans="8:20">
      <c r="H5785" s="14"/>
      <c r="K5785" s="14"/>
      <c r="M5785" s="14"/>
      <c r="N5785" s="14"/>
      <c r="O5785" s="14"/>
      <c r="P5785" s="14"/>
      <c r="S5785" s="16"/>
      <c r="T5785" s="16"/>
    </row>
    <row r="5786" spans="8:20">
      <c r="H5786" s="14"/>
      <c r="K5786" s="14"/>
      <c r="M5786" s="14"/>
      <c r="N5786" s="14"/>
      <c r="O5786" s="14"/>
      <c r="P5786" s="14"/>
      <c r="S5786" s="16"/>
      <c r="T5786" s="16"/>
    </row>
    <row r="5787" spans="8:20">
      <c r="H5787" s="14"/>
      <c r="K5787" s="14"/>
      <c r="M5787" s="14"/>
      <c r="N5787" s="14"/>
      <c r="O5787" s="14"/>
      <c r="P5787" s="14"/>
      <c r="S5787" s="16"/>
      <c r="T5787" s="16"/>
    </row>
    <row r="5788" spans="8:20">
      <c r="H5788" s="14"/>
      <c r="K5788" s="14"/>
      <c r="M5788" s="14"/>
      <c r="N5788" s="14"/>
      <c r="O5788" s="14"/>
      <c r="P5788" s="14"/>
      <c r="S5788" s="16"/>
      <c r="T5788" s="16"/>
    </row>
    <row r="5789" spans="8:20">
      <c r="H5789" s="14"/>
      <c r="K5789" s="14"/>
      <c r="M5789" s="14"/>
      <c r="N5789" s="14"/>
      <c r="O5789" s="14"/>
      <c r="P5789" s="14"/>
      <c r="S5789" s="16"/>
      <c r="T5789" s="16"/>
    </row>
    <row r="5790" spans="8:20">
      <c r="H5790" s="14"/>
      <c r="K5790" s="14"/>
      <c r="M5790" s="14"/>
      <c r="N5790" s="14"/>
      <c r="O5790" s="14"/>
      <c r="P5790" s="14"/>
      <c r="S5790" s="16"/>
      <c r="T5790" s="16"/>
    </row>
    <row r="5791" spans="8:20">
      <c r="H5791" s="14"/>
      <c r="K5791" s="14"/>
      <c r="M5791" s="14"/>
      <c r="N5791" s="14"/>
      <c r="O5791" s="14"/>
      <c r="P5791" s="14"/>
      <c r="S5791" s="16"/>
      <c r="T5791" s="16"/>
    </row>
    <row r="5792" spans="8:20">
      <c r="H5792" s="14"/>
      <c r="K5792" s="14"/>
      <c r="M5792" s="14"/>
      <c r="N5792" s="14"/>
      <c r="O5792" s="14"/>
      <c r="P5792" s="14"/>
      <c r="S5792" s="16"/>
      <c r="T5792" s="16"/>
    </row>
    <row r="5793" spans="8:20">
      <c r="H5793" s="14"/>
      <c r="K5793" s="14"/>
      <c r="M5793" s="14"/>
      <c r="N5793" s="14"/>
      <c r="O5793" s="14"/>
      <c r="P5793" s="14"/>
      <c r="S5793" s="16"/>
      <c r="T5793" s="16"/>
    </row>
    <row r="5794" spans="8:20">
      <c r="H5794" s="14"/>
      <c r="K5794" s="14"/>
      <c r="M5794" s="14"/>
      <c r="N5794" s="14"/>
      <c r="O5794" s="14"/>
      <c r="P5794" s="14"/>
      <c r="S5794" s="16"/>
      <c r="T5794" s="16"/>
    </row>
    <row r="5795" spans="8:20">
      <c r="H5795" s="14"/>
      <c r="K5795" s="14"/>
      <c r="M5795" s="14"/>
      <c r="N5795" s="14"/>
      <c r="O5795" s="14"/>
      <c r="P5795" s="14"/>
      <c r="S5795" s="16"/>
      <c r="T5795" s="16"/>
    </row>
    <row r="5796" spans="8:20">
      <c r="H5796" s="14"/>
      <c r="K5796" s="14"/>
      <c r="M5796" s="14"/>
      <c r="N5796" s="14"/>
      <c r="O5796" s="14"/>
      <c r="P5796" s="14"/>
      <c r="S5796" s="16"/>
      <c r="T5796" s="16"/>
    </row>
    <row r="5797" spans="8:20">
      <c r="H5797" s="14"/>
      <c r="K5797" s="14"/>
      <c r="M5797" s="14"/>
      <c r="N5797" s="14"/>
      <c r="O5797" s="14"/>
      <c r="P5797" s="14"/>
      <c r="S5797" s="16"/>
      <c r="T5797" s="16"/>
    </row>
    <row r="5798" spans="8:20">
      <c r="H5798" s="14"/>
      <c r="K5798" s="14"/>
      <c r="M5798" s="14"/>
      <c r="N5798" s="14"/>
      <c r="O5798" s="14"/>
      <c r="P5798" s="14"/>
      <c r="S5798" s="16"/>
      <c r="T5798" s="16"/>
    </row>
    <row r="5799" spans="8:20">
      <c r="H5799" s="14"/>
      <c r="K5799" s="14"/>
      <c r="M5799" s="14"/>
      <c r="N5799" s="14"/>
      <c r="O5799" s="14"/>
      <c r="P5799" s="14"/>
      <c r="S5799" s="16"/>
      <c r="T5799" s="16"/>
    </row>
    <row r="5800" spans="8:20">
      <c r="H5800" s="14"/>
      <c r="K5800" s="14"/>
      <c r="M5800" s="14"/>
      <c r="N5800" s="14"/>
      <c r="O5800" s="14"/>
      <c r="P5800" s="14"/>
      <c r="S5800" s="16"/>
      <c r="T5800" s="16"/>
    </row>
    <row r="5801" spans="8:20">
      <c r="H5801" s="14"/>
      <c r="K5801" s="14"/>
      <c r="M5801" s="14"/>
      <c r="N5801" s="14"/>
      <c r="O5801" s="14"/>
      <c r="P5801" s="14"/>
      <c r="S5801" s="16"/>
      <c r="T5801" s="16"/>
    </row>
    <row r="5802" spans="8:20">
      <c r="H5802" s="14"/>
      <c r="K5802" s="14"/>
      <c r="M5802" s="14"/>
      <c r="N5802" s="14"/>
      <c r="O5802" s="14"/>
      <c r="P5802" s="14"/>
      <c r="S5802" s="16"/>
      <c r="T5802" s="16"/>
    </row>
    <row r="5803" spans="8:20">
      <c r="H5803" s="14"/>
      <c r="K5803" s="14"/>
      <c r="M5803" s="14"/>
      <c r="N5803" s="14"/>
      <c r="O5803" s="14"/>
      <c r="P5803" s="14"/>
      <c r="S5803" s="16"/>
      <c r="T5803" s="16"/>
    </row>
    <row r="5804" spans="8:20">
      <c r="H5804" s="14"/>
      <c r="K5804" s="14"/>
      <c r="M5804" s="14"/>
      <c r="N5804" s="14"/>
      <c r="O5804" s="14"/>
      <c r="P5804" s="14"/>
      <c r="S5804" s="16"/>
      <c r="T5804" s="16"/>
    </row>
    <row r="5805" spans="8:20">
      <c r="H5805" s="14"/>
      <c r="K5805" s="14"/>
      <c r="M5805" s="14"/>
      <c r="N5805" s="14"/>
      <c r="O5805" s="14"/>
      <c r="P5805" s="14"/>
      <c r="S5805" s="16"/>
      <c r="T5805" s="16"/>
    </row>
    <row r="5806" spans="8:20">
      <c r="H5806" s="14"/>
      <c r="K5806" s="14"/>
      <c r="M5806" s="14"/>
      <c r="N5806" s="14"/>
      <c r="O5806" s="14"/>
      <c r="P5806" s="14"/>
      <c r="S5806" s="16"/>
      <c r="T5806" s="16"/>
    </row>
    <row r="5807" spans="8:20">
      <c r="H5807" s="14"/>
      <c r="K5807" s="14"/>
      <c r="M5807" s="14"/>
      <c r="N5807" s="14"/>
      <c r="O5807" s="14"/>
      <c r="P5807" s="14"/>
      <c r="S5807" s="16"/>
      <c r="T5807" s="16"/>
    </row>
    <row r="5808" spans="8:20">
      <c r="H5808" s="14"/>
      <c r="K5808" s="14"/>
      <c r="M5808" s="14"/>
      <c r="N5808" s="14"/>
      <c r="O5808" s="14"/>
      <c r="P5808" s="14"/>
      <c r="S5808" s="16"/>
      <c r="T5808" s="16"/>
    </row>
    <row r="5809" spans="8:20">
      <c r="H5809" s="14"/>
      <c r="K5809" s="14"/>
      <c r="M5809" s="14"/>
      <c r="N5809" s="14"/>
      <c r="O5809" s="14"/>
      <c r="P5809" s="14"/>
      <c r="S5809" s="16"/>
      <c r="T5809" s="16"/>
    </row>
    <row r="5810" spans="8:20">
      <c r="H5810" s="14"/>
      <c r="K5810" s="14"/>
      <c r="M5810" s="14"/>
      <c r="N5810" s="14"/>
      <c r="O5810" s="14"/>
      <c r="P5810" s="14"/>
      <c r="S5810" s="16"/>
      <c r="T5810" s="16"/>
    </row>
    <row r="5811" spans="8:20">
      <c r="H5811" s="14"/>
      <c r="K5811" s="14"/>
      <c r="M5811" s="14"/>
      <c r="N5811" s="14"/>
      <c r="O5811" s="14"/>
      <c r="P5811" s="14"/>
      <c r="S5811" s="16"/>
      <c r="T5811" s="16"/>
    </row>
    <row r="5812" spans="8:20">
      <c r="H5812" s="14"/>
      <c r="K5812" s="14"/>
      <c r="M5812" s="14"/>
      <c r="N5812" s="14"/>
      <c r="O5812" s="14"/>
      <c r="P5812" s="14"/>
      <c r="S5812" s="16"/>
      <c r="T5812" s="16"/>
    </row>
    <row r="5813" spans="8:20">
      <c r="H5813" s="14"/>
      <c r="K5813" s="14"/>
      <c r="M5813" s="14"/>
      <c r="N5813" s="14"/>
      <c r="O5813" s="14"/>
      <c r="P5813" s="14"/>
      <c r="S5813" s="16"/>
      <c r="T5813" s="16"/>
    </row>
    <row r="5814" spans="8:20">
      <c r="H5814" s="14"/>
      <c r="K5814" s="14"/>
      <c r="M5814" s="14"/>
      <c r="N5814" s="14"/>
      <c r="O5814" s="14"/>
      <c r="P5814" s="14"/>
      <c r="S5814" s="16"/>
      <c r="T5814" s="16"/>
    </row>
    <row r="5815" spans="8:20">
      <c r="H5815" s="14"/>
      <c r="K5815" s="14"/>
      <c r="M5815" s="14"/>
      <c r="N5815" s="14"/>
      <c r="O5815" s="14"/>
      <c r="P5815" s="14"/>
      <c r="S5815" s="16"/>
      <c r="T5815" s="16"/>
    </row>
    <row r="5816" spans="8:20">
      <c r="H5816" s="14"/>
      <c r="K5816" s="14"/>
      <c r="M5816" s="14"/>
      <c r="N5816" s="14"/>
      <c r="O5816" s="14"/>
      <c r="P5816" s="14"/>
      <c r="S5816" s="16"/>
      <c r="T5816" s="16"/>
    </row>
    <row r="5817" spans="8:20">
      <c r="H5817" s="14"/>
      <c r="K5817" s="14"/>
      <c r="M5817" s="14"/>
      <c r="N5817" s="14"/>
      <c r="O5817" s="14"/>
      <c r="P5817" s="14"/>
      <c r="S5817" s="16"/>
      <c r="T5817" s="16"/>
    </row>
    <row r="5818" spans="8:20">
      <c r="H5818" s="14"/>
      <c r="K5818" s="14"/>
      <c r="M5818" s="14"/>
      <c r="N5818" s="14"/>
      <c r="O5818" s="14"/>
      <c r="P5818" s="14"/>
      <c r="S5818" s="16"/>
      <c r="T5818" s="16"/>
    </row>
    <row r="5819" spans="8:20">
      <c r="H5819" s="14"/>
      <c r="K5819" s="14"/>
      <c r="M5819" s="14"/>
      <c r="N5819" s="14"/>
      <c r="O5819" s="14"/>
      <c r="P5819" s="14"/>
      <c r="S5819" s="16"/>
      <c r="T5819" s="16"/>
    </row>
    <row r="5820" spans="8:20">
      <c r="H5820" s="14"/>
      <c r="K5820" s="14"/>
      <c r="M5820" s="14"/>
      <c r="N5820" s="14"/>
      <c r="O5820" s="14"/>
      <c r="P5820" s="14"/>
      <c r="S5820" s="16"/>
      <c r="T5820" s="16"/>
    </row>
    <row r="5821" spans="8:20">
      <c r="H5821" s="14"/>
      <c r="K5821" s="14"/>
      <c r="M5821" s="14"/>
      <c r="N5821" s="14"/>
      <c r="O5821" s="14"/>
      <c r="P5821" s="14"/>
      <c r="S5821" s="16"/>
      <c r="T5821" s="16"/>
    </row>
    <row r="5822" spans="8:20">
      <c r="H5822" s="14"/>
      <c r="K5822" s="14"/>
      <c r="M5822" s="14"/>
      <c r="N5822" s="14"/>
      <c r="O5822" s="14"/>
      <c r="P5822" s="14"/>
      <c r="S5822" s="16"/>
      <c r="T5822" s="16"/>
    </row>
    <row r="5823" spans="8:20">
      <c r="H5823" s="14"/>
      <c r="K5823" s="14"/>
      <c r="M5823" s="14"/>
      <c r="N5823" s="14"/>
      <c r="O5823" s="14"/>
      <c r="P5823" s="14"/>
      <c r="S5823" s="16"/>
      <c r="T5823" s="16"/>
    </row>
    <row r="5824" spans="8:20">
      <c r="H5824" s="14"/>
      <c r="K5824" s="14"/>
      <c r="M5824" s="14"/>
      <c r="N5824" s="14"/>
      <c r="O5824" s="14"/>
      <c r="P5824" s="14"/>
      <c r="S5824" s="16"/>
      <c r="T5824" s="16"/>
    </row>
    <row r="5825" spans="8:20">
      <c r="H5825" s="14"/>
      <c r="K5825" s="14"/>
      <c r="M5825" s="14"/>
      <c r="N5825" s="14"/>
      <c r="O5825" s="14"/>
      <c r="P5825" s="14"/>
      <c r="S5825" s="16"/>
      <c r="T5825" s="16"/>
    </row>
    <row r="5826" spans="8:20">
      <c r="H5826" s="14"/>
      <c r="K5826" s="14"/>
      <c r="M5826" s="14"/>
      <c r="N5826" s="14"/>
      <c r="O5826" s="14"/>
      <c r="P5826" s="14"/>
      <c r="S5826" s="16"/>
      <c r="T5826" s="16"/>
    </row>
    <row r="5827" spans="8:20">
      <c r="H5827" s="14"/>
      <c r="K5827" s="14"/>
      <c r="M5827" s="14"/>
      <c r="N5827" s="14"/>
      <c r="O5827" s="14"/>
      <c r="P5827" s="14"/>
      <c r="S5827" s="16"/>
      <c r="T5827" s="16"/>
    </row>
    <row r="5828" spans="8:20">
      <c r="H5828" s="14"/>
      <c r="K5828" s="14"/>
      <c r="M5828" s="14"/>
      <c r="N5828" s="14"/>
      <c r="O5828" s="14"/>
      <c r="P5828" s="14"/>
      <c r="S5828" s="16"/>
      <c r="T5828" s="16"/>
    </row>
    <row r="5829" spans="8:20">
      <c r="H5829" s="14"/>
      <c r="K5829" s="14"/>
      <c r="M5829" s="14"/>
      <c r="N5829" s="14"/>
      <c r="O5829" s="14"/>
      <c r="P5829" s="14"/>
      <c r="S5829" s="16"/>
      <c r="T5829" s="16"/>
    </row>
    <row r="5830" spans="8:20">
      <c r="H5830" s="14"/>
      <c r="K5830" s="14"/>
      <c r="M5830" s="14"/>
      <c r="N5830" s="14"/>
      <c r="O5830" s="14"/>
      <c r="P5830" s="14"/>
      <c r="S5830" s="16"/>
      <c r="T5830" s="16"/>
    </row>
    <row r="5831" spans="8:20">
      <c r="H5831" s="14"/>
      <c r="K5831" s="14"/>
      <c r="M5831" s="14"/>
      <c r="N5831" s="14"/>
      <c r="O5831" s="14"/>
      <c r="P5831" s="14"/>
      <c r="S5831" s="16"/>
      <c r="T5831" s="16"/>
    </row>
    <row r="5832" spans="8:20">
      <c r="H5832" s="14"/>
      <c r="K5832" s="14"/>
      <c r="M5832" s="14"/>
      <c r="N5832" s="14"/>
      <c r="O5832" s="14"/>
      <c r="P5832" s="14"/>
      <c r="S5832" s="16"/>
      <c r="T5832" s="16"/>
    </row>
    <row r="5833" spans="8:20">
      <c r="H5833" s="14"/>
      <c r="K5833" s="14"/>
      <c r="M5833" s="14"/>
      <c r="N5833" s="14"/>
      <c r="O5833" s="14"/>
      <c r="P5833" s="14"/>
      <c r="S5833" s="16"/>
      <c r="T5833" s="16"/>
    </row>
    <row r="5834" spans="8:20">
      <c r="H5834" s="14"/>
      <c r="K5834" s="14"/>
      <c r="M5834" s="14"/>
      <c r="N5834" s="14"/>
      <c r="O5834" s="14"/>
      <c r="P5834" s="14"/>
      <c r="S5834" s="16"/>
      <c r="T5834" s="16"/>
    </row>
    <row r="5835" spans="8:20">
      <c r="H5835" s="14"/>
      <c r="K5835" s="14"/>
      <c r="M5835" s="14"/>
      <c r="N5835" s="14"/>
      <c r="O5835" s="14"/>
      <c r="P5835" s="14"/>
      <c r="S5835" s="16"/>
      <c r="T5835" s="16"/>
    </row>
    <row r="5836" spans="8:20">
      <c r="H5836" s="14"/>
      <c r="K5836" s="14"/>
      <c r="M5836" s="14"/>
      <c r="N5836" s="14"/>
      <c r="O5836" s="14"/>
      <c r="P5836" s="14"/>
      <c r="S5836" s="16"/>
      <c r="T5836" s="16"/>
    </row>
    <row r="5837" spans="8:20">
      <c r="H5837" s="14"/>
      <c r="K5837" s="14"/>
      <c r="M5837" s="14"/>
      <c r="N5837" s="14"/>
      <c r="O5837" s="14"/>
      <c r="P5837" s="14"/>
      <c r="S5837" s="16"/>
      <c r="T5837" s="16"/>
    </row>
    <row r="5838" spans="8:20">
      <c r="H5838" s="14"/>
      <c r="K5838" s="14"/>
      <c r="M5838" s="14"/>
      <c r="N5838" s="14"/>
      <c r="O5838" s="14"/>
      <c r="P5838" s="14"/>
      <c r="S5838" s="16"/>
      <c r="T5838" s="16"/>
    </row>
    <row r="5839" spans="8:20">
      <c r="H5839" s="14"/>
      <c r="K5839" s="14"/>
      <c r="M5839" s="14"/>
      <c r="N5839" s="14"/>
      <c r="O5839" s="14"/>
      <c r="P5839" s="14"/>
      <c r="S5839" s="16"/>
      <c r="T5839" s="16"/>
    </row>
    <row r="5840" spans="8:20">
      <c r="H5840" s="14"/>
      <c r="K5840" s="14"/>
      <c r="M5840" s="14"/>
      <c r="N5840" s="14"/>
      <c r="O5840" s="14"/>
      <c r="P5840" s="14"/>
      <c r="S5840" s="16"/>
      <c r="T5840" s="16"/>
    </row>
    <row r="5841" spans="8:20">
      <c r="H5841" s="14"/>
      <c r="K5841" s="14"/>
      <c r="M5841" s="14"/>
      <c r="N5841" s="14"/>
      <c r="O5841" s="14"/>
      <c r="P5841" s="14"/>
      <c r="S5841" s="16"/>
      <c r="T5841" s="16"/>
    </row>
    <row r="5842" spans="8:20">
      <c r="H5842" s="14"/>
      <c r="K5842" s="14"/>
      <c r="M5842" s="14"/>
      <c r="N5842" s="14"/>
      <c r="O5842" s="14"/>
      <c r="P5842" s="14"/>
      <c r="S5842" s="16"/>
      <c r="T5842" s="16"/>
    </row>
    <row r="5843" spans="8:20">
      <c r="H5843" s="14"/>
      <c r="K5843" s="14"/>
      <c r="M5843" s="14"/>
      <c r="N5843" s="14"/>
      <c r="O5843" s="14"/>
      <c r="P5843" s="14"/>
      <c r="S5843" s="16"/>
      <c r="T5843" s="16"/>
    </row>
    <row r="5844" spans="8:20">
      <c r="H5844" s="14"/>
      <c r="K5844" s="14"/>
      <c r="M5844" s="14"/>
      <c r="N5844" s="14"/>
      <c r="O5844" s="14"/>
      <c r="P5844" s="14"/>
      <c r="S5844" s="16"/>
      <c r="T5844" s="16"/>
    </row>
    <row r="5845" spans="8:20">
      <c r="H5845" s="14"/>
      <c r="K5845" s="14"/>
      <c r="M5845" s="14"/>
      <c r="N5845" s="14"/>
      <c r="O5845" s="14"/>
      <c r="P5845" s="14"/>
      <c r="S5845" s="16"/>
      <c r="T5845" s="16"/>
    </row>
    <row r="5846" spans="8:20">
      <c r="H5846" s="14"/>
      <c r="K5846" s="14"/>
      <c r="M5846" s="14"/>
      <c r="N5846" s="14"/>
      <c r="O5846" s="14"/>
      <c r="P5846" s="14"/>
      <c r="S5846" s="16"/>
      <c r="T5846" s="16"/>
    </row>
    <row r="5847" spans="8:20">
      <c r="H5847" s="14"/>
      <c r="K5847" s="14"/>
      <c r="M5847" s="14"/>
      <c r="N5847" s="14"/>
      <c r="O5847" s="14"/>
      <c r="P5847" s="14"/>
      <c r="S5847" s="16"/>
      <c r="T5847" s="16"/>
    </row>
    <row r="5848" spans="8:20">
      <c r="H5848" s="14"/>
      <c r="K5848" s="14"/>
      <c r="M5848" s="14"/>
      <c r="N5848" s="14"/>
      <c r="O5848" s="14"/>
      <c r="P5848" s="14"/>
      <c r="S5848" s="16"/>
      <c r="T5848" s="16"/>
    </row>
    <row r="5849" spans="8:20">
      <c r="H5849" s="14"/>
      <c r="K5849" s="14"/>
      <c r="M5849" s="14"/>
      <c r="N5849" s="14"/>
      <c r="O5849" s="14"/>
      <c r="P5849" s="14"/>
      <c r="S5849" s="16"/>
      <c r="T5849" s="16"/>
    </row>
    <row r="5850" spans="8:20">
      <c r="H5850" s="14"/>
      <c r="K5850" s="14"/>
      <c r="M5850" s="14"/>
      <c r="N5850" s="14"/>
      <c r="O5850" s="14"/>
      <c r="P5850" s="14"/>
      <c r="S5850" s="16"/>
      <c r="T5850" s="16"/>
    </row>
    <row r="5851" spans="8:20">
      <c r="H5851" s="14"/>
      <c r="K5851" s="14"/>
      <c r="M5851" s="14"/>
      <c r="N5851" s="14"/>
      <c r="O5851" s="14"/>
      <c r="P5851" s="14"/>
      <c r="S5851" s="16"/>
      <c r="T5851" s="16"/>
    </row>
    <row r="5852" spans="8:20">
      <c r="H5852" s="14"/>
      <c r="K5852" s="14"/>
      <c r="M5852" s="14"/>
      <c r="N5852" s="14"/>
      <c r="O5852" s="14"/>
      <c r="P5852" s="14"/>
      <c r="S5852" s="16"/>
      <c r="T5852" s="16"/>
    </row>
    <row r="5853" spans="8:20">
      <c r="H5853" s="14"/>
      <c r="K5853" s="14"/>
      <c r="M5853" s="14"/>
      <c r="N5853" s="14"/>
      <c r="O5853" s="14"/>
      <c r="P5853" s="14"/>
      <c r="S5853" s="16"/>
      <c r="T5853" s="16"/>
    </row>
    <row r="5854" spans="8:20">
      <c r="H5854" s="14"/>
      <c r="K5854" s="14"/>
      <c r="M5854" s="14"/>
      <c r="N5854" s="14"/>
      <c r="O5854" s="14"/>
      <c r="P5854" s="14"/>
      <c r="S5854" s="16"/>
      <c r="T5854" s="16"/>
    </row>
    <row r="5855" spans="8:20">
      <c r="H5855" s="14"/>
      <c r="K5855" s="14"/>
      <c r="M5855" s="14"/>
      <c r="N5855" s="14"/>
      <c r="O5855" s="14"/>
      <c r="P5855" s="14"/>
      <c r="S5855" s="16"/>
      <c r="T5855" s="16"/>
    </row>
    <row r="5856" spans="8:20">
      <c r="H5856" s="14"/>
      <c r="K5856" s="14"/>
      <c r="M5856" s="14"/>
      <c r="N5856" s="14"/>
      <c r="O5856" s="14"/>
      <c r="P5856" s="14"/>
      <c r="S5856" s="16"/>
      <c r="T5856" s="16"/>
    </row>
    <row r="5857" spans="8:20">
      <c r="H5857" s="14"/>
      <c r="K5857" s="14"/>
      <c r="M5857" s="14"/>
      <c r="N5857" s="14"/>
      <c r="O5857" s="14"/>
      <c r="P5857" s="14"/>
      <c r="S5857" s="16"/>
      <c r="T5857" s="16"/>
    </row>
    <row r="5858" spans="8:20">
      <c r="H5858" s="14"/>
      <c r="K5858" s="14"/>
      <c r="M5858" s="14"/>
      <c r="N5858" s="14"/>
      <c r="O5858" s="14"/>
      <c r="P5858" s="14"/>
      <c r="S5858" s="16"/>
      <c r="T5858" s="16"/>
    </row>
    <row r="5859" spans="8:20">
      <c r="H5859" s="14"/>
      <c r="K5859" s="14"/>
      <c r="M5859" s="14"/>
      <c r="N5859" s="14"/>
      <c r="O5859" s="14"/>
      <c r="P5859" s="14"/>
      <c r="S5859" s="16"/>
      <c r="T5859" s="16"/>
    </row>
    <row r="5860" spans="8:20">
      <c r="H5860" s="14"/>
      <c r="K5860" s="14"/>
      <c r="M5860" s="14"/>
      <c r="N5860" s="14"/>
      <c r="O5860" s="14"/>
      <c r="P5860" s="14"/>
      <c r="S5860" s="16"/>
      <c r="T5860" s="16"/>
    </row>
    <row r="5861" spans="8:20">
      <c r="H5861" s="14"/>
      <c r="K5861" s="14"/>
      <c r="M5861" s="14"/>
      <c r="N5861" s="14"/>
      <c r="O5861" s="14"/>
      <c r="P5861" s="14"/>
      <c r="S5861" s="16"/>
      <c r="T5861" s="16"/>
    </row>
    <row r="5862" spans="8:20">
      <c r="H5862" s="14"/>
      <c r="K5862" s="14"/>
      <c r="M5862" s="14"/>
      <c r="N5862" s="14"/>
      <c r="O5862" s="14"/>
      <c r="P5862" s="14"/>
      <c r="S5862" s="16"/>
      <c r="T5862" s="16"/>
    </row>
    <row r="5863" spans="8:20">
      <c r="H5863" s="14"/>
      <c r="K5863" s="14"/>
      <c r="M5863" s="14"/>
      <c r="N5863" s="14"/>
      <c r="O5863" s="14"/>
      <c r="P5863" s="14"/>
      <c r="S5863" s="16"/>
      <c r="T5863" s="16"/>
    </row>
    <row r="5864" spans="8:20">
      <c r="H5864" s="14"/>
      <c r="K5864" s="14"/>
      <c r="M5864" s="14"/>
      <c r="N5864" s="14"/>
      <c r="O5864" s="14"/>
      <c r="P5864" s="14"/>
      <c r="S5864" s="16"/>
      <c r="T5864" s="16"/>
    </row>
    <row r="5865" spans="8:20">
      <c r="H5865" s="14"/>
      <c r="K5865" s="14"/>
      <c r="M5865" s="14"/>
      <c r="N5865" s="14"/>
      <c r="O5865" s="14"/>
      <c r="P5865" s="14"/>
      <c r="S5865" s="16"/>
      <c r="T5865" s="16"/>
    </row>
    <row r="5866" spans="8:20">
      <c r="H5866" s="14"/>
      <c r="K5866" s="14"/>
      <c r="M5866" s="14"/>
      <c r="N5866" s="14"/>
      <c r="O5866" s="14"/>
      <c r="P5866" s="14"/>
      <c r="S5866" s="16"/>
      <c r="T5866" s="16"/>
    </row>
    <row r="5867" spans="8:20">
      <c r="H5867" s="14"/>
      <c r="K5867" s="14"/>
      <c r="M5867" s="14"/>
      <c r="N5867" s="14"/>
      <c r="O5867" s="14"/>
      <c r="P5867" s="14"/>
      <c r="S5867" s="16"/>
      <c r="T5867" s="16"/>
    </row>
    <row r="5868" spans="8:20">
      <c r="H5868" s="14"/>
      <c r="K5868" s="14"/>
      <c r="M5868" s="14"/>
      <c r="N5868" s="14"/>
      <c r="O5868" s="14"/>
      <c r="P5868" s="14"/>
      <c r="S5868" s="16"/>
      <c r="T5868" s="16"/>
    </row>
    <row r="5869" spans="8:20">
      <c r="H5869" s="14"/>
      <c r="K5869" s="14"/>
      <c r="M5869" s="14"/>
      <c r="N5869" s="14"/>
      <c r="O5869" s="14"/>
      <c r="P5869" s="14"/>
      <c r="S5869" s="16"/>
      <c r="T5869" s="16"/>
    </row>
    <row r="5870" spans="8:20">
      <c r="H5870" s="14"/>
      <c r="K5870" s="14"/>
      <c r="M5870" s="14"/>
      <c r="N5870" s="14"/>
      <c r="O5870" s="14"/>
      <c r="P5870" s="14"/>
      <c r="S5870" s="16"/>
      <c r="T5870" s="16"/>
    </row>
    <row r="5871" spans="8:20">
      <c r="H5871" s="14"/>
      <c r="K5871" s="14"/>
      <c r="M5871" s="14"/>
      <c r="N5871" s="14"/>
      <c r="O5871" s="14"/>
      <c r="P5871" s="14"/>
      <c r="S5871" s="16"/>
      <c r="T5871" s="16"/>
    </row>
    <row r="5872" spans="8:20">
      <c r="H5872" s="14"/>
      <c r="K5872" s="14"/>
      <c r="M5872" s="14"/>
      <c r="N5872" s="14"/>
      <c r="O5872" s="14"/>
      <c r="P5872" s="14"/>
      <c r="S5872" s="16"/>
      <c r="T5872" s="16"/>
    </row>
    <row r="5873" spans="8:20">
      <c r="H5873" s="14"/>
      <c r="K5873" s="14"/>
      <c r="M5873" s="14"/>
      <c r="N5873" s="14"/>
      <c r="O5873" s="14"/>
      <c r="P5873" s="14"/>
      <c r="S5873" s="16"/>
      <c r="T5873" s="16"/>
    </row>
    <row r="5874" spans="8:20">
      <c r="H5874" s="14"/>
      <c r="K5874" s="14"/>
      <c r="M5874" s="14"/>
      <c r="N5874" s="14"/>
      <c r="O5874" s="14"/>
      <c r="P5874" s="14"/>
      <c r="S5874" s="16"/>
      <c r="T5874" s="16"/>
    </row>
    <row r="5875" spans="8:20">
      <c r="H5875" s="14"/>
      <c r="K5875" s="14"/>
      <c r="M5875" s="14"/>
      <c r="N5875" s="14"/>
      <c r="O5875" s="14"/>
      <c r="P5875" s="14"/>
      <c r="S5875" s="16"/>
      <c r="T5875" s="16"/>
    </row>
    <row r="5876" spans="8:20">
      <c r="H5876" s="14"/>
      <c r="K5876" s="14"/>
      <c r="M5876" s="14"/>
      <c r="N5876" s="14"/>
      <c r="O5876" s="14"/>
      <c r="P5876" s="14"/>
      <c r="S5876" s="16"/>
      <c r="T5876" s="16"/>
    </row>
    <row r="5877" spans="8:20">
      <c r="H5877" s="14"/>
      <c r="K5877" s="14"/>
      <c r="M5877" s="14"/>
      <c r="N5877" s="14"/>
      <c r="O5877" s="14"/>
      <c r="P5877" s="14"/>
      <c r="S5877" s="16"/>
      <c r="T5877" s="16"/>
    </row>
    <row r="5878" spans="8:20">
      <c r="H5878" s="14"/>
      <c r="K5878" s="14"/>
      <c r="M5878" s="14"/>
      <c r="N5878" s="14"/>
      <c r="O5878" s="14"/>
      <c r="P5878" s="14"/>
      <c r="S5878" s="16"/>
      <c r="T5878" s="16"/>
    </row>
    <row r="5879" spans="8:20">
      <c r="H5879" s="14"/>
      <c r="K5879" s="14"/>
      <c r="M5879" s="14"/>
      <c r="N5879" s="14"/>
      <c r="O5879" s="14"/>
      <c r="P5879" s="14"/>
      <c r="S5879" s="16"/>
      <c r="T5879" s="16"/>
    </row>
    <row r="5880" spans="8:20">
      <c r="H5880" s="14"/>
      <c r="K5880" s="14"/>
      <c r="M5880" s="14"/>
      <c r="N5880" s="14"/>
      <c r="O5880" s="14"/>
      <c r="P5880" s="14"/>
      <c r="S5880" s="16"/>
      <c r="T5880" s="16"/>
    </row>
    <row r="5881" spans="8:20">
      <c r="H5881" s="14"/>
      <c r="K5881" s="14"/>
      <c r="M5881" s="14"/>
      <c r="N5881" s="14"/>
      <c r="O5881" s="14"/>
      <c r="P5881" s="14"/>
      <c r="S5881" s="16"/>
      <c r="T5881" s="16"/>
    </row>
    <row r="5882" spans="8:20">
      <c r="H5882" s="14"/>
      <c r="K5882" s="14"/>
      <c r="M5882" s="14"/>
      <c r="N5882" s="14"/>
      <c r="O5882" s="14"/>
      <c r="P5882" s="14"/>
      <c r="S5882" s="16"/>
      <c r="T5882" s="16"/>
    </row>
    <row r="5883" spans="8:20">
      <c r="H5883" s="14"/>
      <c r="K5883" s="14"/>
      <c r="M5883" s="14"/>
      <c r="N5883" s="14"/>
      <c r="O5883" s="14"/>
      <c r="P5883" s="14"/>
      <c r="S5883" s="16"/>
      <c r="T5883" s="16"/>
    </row>
    <row r="5884" spans="8:20">
      <c r="H5884" s="14"/>
      <c r="K5884" s="14"/>
      <c r="M5884" s="14"/>
      <c r="N5884" s="14"/>
      <c r="O5884" s="14"/>
      <c r="P5884" s="14"/>
      <c r="S5884" s="16"/>
      <c r="T5884" s="16"/>
    </row>
    <row r="5885" spans="8:20">
      <c r="H5885" s="14"/>
      <c r="K5885" s="14"/>
      <c r="M5885" s="14"/>
      <c r="N5885" s="14"/>
      <c r="O5885" s="14"/>
      <c r="P5885" s="14"/>
      <c r="S5885" s="16"/>
      <c r="T5885" s="16"/>
    </row>
    <row r="5886" spans="8:20">
      <c r="H5886" s="14"/>
      <c r="K5886" s="14"/>
      <c r="M5886" s="14"/>
      <c r="N5886" s="14"/>
      <c r="O5886" s="14"/>
      <c r="P5886" s="14"/>
      <c r="S5886" s="16"/>
      <c r="T5886" s="16"/>
    </row>
    <row r="5887" spans="8:20">
      <c r="H5887" s="14"/>
      <c r="K5887" s="14"/>
      <c r="M5887" s="14"/>
      <c r="N5887" s="14"/>
      <c r="O5887" s="14"/>
      <c r="P5887" s="14"/>
      <c r="S5887" s="16"/>
      <c r="T5887" s="16"/>
    </row>
    <row r="5888" spans="8:20">
      <c r="H5888" s="14"/>
      <c r="K5888" s="14"/>
      <c r="M5888" s="14"/>
      <c r="N5888" s="14"/>
      <c r="O5888" s="14"/>
      <c r="P5888" s="14"/>
      <c r="S5888" s="16"/>
      <c r="T5888" s="16"/>
    </row>
    <row r="5889" spans="8:20">
      <c r="H5889" s="14"/>
      <c r="K5889" s="14"/>
      <c r="M5889" s="14"/>
      <c r="N5889" s="14"/>
      <c r="O5889" s="14"/>
      <c r="P5889" s="14"/>
      <c r="S5889" s="16"/>
      <c r="T5889" s="16"/>
    </row>
    <row r="5890" spans="8:20">
      <c r="H5890" s="14"/>
      <c r="K5890" s="14"/>
      <c r="M5890" s="14"/>
      <c r="N5890" s="14"/>
      <c r="O5890" s="14"/>
      <c r="P5890" s="14"/>
      <c r="S5890" s="16"/>
      <c r="T5890" s="16"/>
    </row>
    <row r="5891" spans="8:20">
      <c r="H5891" s="14"/>
      <c r="K5891" s="14"/>
      <c r="M5891" s="14"/>
      <c r="N5891" s="14"/>
      <c r="O5891" s="14"/>
      <c r="P5891" s="14"/>
      <c r="S5891" s="16"/>
      <c r="T5891" s="16"/>
    </row>
    <row r="5892" spans="8:20">
      <c r="H5892" s="14"/>
      <c r="K5892" s="14"/>
      <c r="M5892" s="14"/>
      <c r="N5892" s="14"/>
      <c r="O5892" s="14"/>
      <c r="P5892" s="14"/>
      <c r="S5892" s="16"/>
      <c r="T5892" s="16"/>
    </row>
    <row r="5893" spans="8:20">
      <c r="H5893" s="14"/>
      <c r="K5893" s="14"/>
      <c r="M5893" s="14"/>
      <c r="N5893" s="14"/>
      <c r="O5893" s="14"/>
      <c r="P5893" s="14"/>
      <c r="S5893" s="16"/>
      <c r="T5893" s="16"/>
    </row>
    <row r="5894" spans="8:20">
      <c r="H5894" s="14"/>
      <c r="K5894" s="14"/>
      <c r="M5894" s="14"/>
      <c r="N5894" s="14"/>
      <c r="O5894" s="14"/>
      <c r="P5894" s="14"/>
      <c r="S5894" s="16"/>
      <c r="T5894" s="16"/>
    </row>
    <row r="5895" spans="8:20">
      <c r="H5895" s="14"/>
      <c r="K5895" s="14"/>
      <c r="M5895" s="14"/>
      <c r="N5895" s="14"/>
      <c r="O5895" s="14"/>
      <c r="P5895" s="14"/>
      <c r="S5895" s="16"/>
      <c r="T5895" s="16"/>
    </row>
    <row r="5896" spans="8:20">
      <c r="H5896" s="14"/>
      <c r="K5896" s="14"/>
      <c r="M5896" s="14"/>
      <c r="N5896" s="14"/>
      <c r="O5896" s="14"/>
      <c r="P5896" s="14"/>
      <c r="S5896" s="16"/>
      <c r="T5896" s="16"/>
    </row>
    <row r="5897" spans="8:20">
      <c r="H5897" s="14"/>
      <c r="K5897" s="14"/>
      <c r="M5897" s="14"/>
      <c r="N5897" s="14"/>
      <c r="O5897" s="14"/>
      <c r="P5897" s="14"/>
      <c r="S5897" s="16"/>
      <c r="T5897" s="16"/>
    </row>
    <row r="5898" spans="8:20">
      <c r="H5898" s="14"/>
      <c r="K5898" s="14"/>
      <c r="M5898" s="14"/>
      <c r="N5898" s="14"/>
      <c r="O5898" s="14"/>
      <c r="P5898" s="14"/>
      <c r="S5898" s="16"/>
      <c r="T5898" s="16"/>
    </row>
    <row r="5899" spans="8:20">
      <c r="H5899" s="14"/>
      <c r="K5899" s="14"/>
      <c r="M5899" s="14"/>
      <c r="N5899" s="14"/>
      <c r="O5899" s="14"/>
      <c r="P5899" s="14"/>
      <c r="S5899" s="16"/>
      <c r="T5899" s="16"/>
    </row>
    <row r="5900" spans="8:20">
      <c r="H5900" s="14"/>
      <c r="K5900" s="14"/>
      <c r="M5900" s="14"/>
      <c r="N5900" s="14"/>
      <c r="O5900" s="14"/>
      <c r="P5900" s="14"/>
      <c r="S5900" s="16"/>
      <c r="T5900" s="16"/>
    </row>
    <row r="5901" spans="8:20">
      <c r="H5901" s="14"/>
      <c r="K5901" s="14"/>
      <c r="M5901" s="14"/>
      <c r="N5901" s="14"/>
      <c r="O5901" s="14"/>
      <c r="P5901" s="14"/>
      <c r="S5901" s="16"/>
      <c r="T5901" s="16"/>
    </row>
    <row r="5902" spans="8:20">
      <c r="H5902" s="14"/>
      <c r="K5902" s="14"/>
      <c r="M5902" s="14"/>
      <c r="N5902" s="14"/>
      <c r="O5902" s="14"/>
      <c r="P5902" s="14"/>
      <c r="S5902" s="16"/>
      <c r="T5902" s="16"/>
    </row>
    <row r="5903" spans="8:20">
      <c r="H5903" s="14"/>
      <c r="K5903" s="14"/>
      <c r="M5903" s="14"/>
      <c r="N5903" s="14"/>
      <c r="O5903" s="14"/>
      <c r="P5903" s="14"/>
      <c r="S5903" s="16"/>
      <c r="T5903" s="16"/>
    </row>
    <row r="5904" spans="8:20">
      <c r="H5904" s="14"/>
      <c r="K5904" s="14"/>
      <c r="M5904" s="14"/>
      <c r="N5904" s="14"/>
      <c r="O5904" s="14"/>
      <c r="P5904" s="14"/>
      <c r="S5904" s="16"/>
      <c r="T5904" s="16"/>
    </row>
    <row r="5905" spans="8:20">
      <c r="H5905" s="14"/>
      <c r="K5905" s="14"/>
      <c r="M5905" s="14"/>
      <c r="N5905" s="14"/>
      <c r="O5905" s="14"/>
      <c r="P5905" s="14"/>
      <c r="S5905" s="16"/>
      <c r="T5905" s="16"/>
    </row>
    <row r="5906" spans="8:20">
      <c r="H5906" s="14"/>
      <c r="K5906" s="14"/>
      <c r="M5906" s="14"/>
      <c r="N5906" s="14"/>
      <c r="O5906" s="14"/>
      <c r="P5906" s="14"/>
      <c r="S5906" s="16"/>
      <c r="T5906" s="16"/>
    </row>
    <row r="5907" spans="8:20">
      <c r="H5907" s="14"/>
      <c r="K5907" s="14"/>
      <c r="M5907" s="14"/>
      <c r="N5907" s="14"/>
      <c r="O5907" s="14"/>
      <c r="P5907" s="14"/>
      <c r="S5907" s="16"/>
      <c r="T5907" s="16"/>
    </row>
    <row r="5908" spans="8:20">
      <c r="H5908" s="14"/>
      <c r="K5908" s="14"/>
      <c r="M5908" s="14"/>
      <c r="N5908" s="14"/>
      <c r="O5908" s="14"/>
      <c r="P5908" s="14"/>
      <c r="S5908" s="16"/>
      <c r="T5908" s="16"/>
    </row>
    <row r="5909" spans="8:20">
      <c r="H5909" s="14"/>
      <c r="K5909" s="14"/>
      <c r="M5909" s="14"/>
      <c r="N5909" s="14"/>
      <c r="O5909" s="14"/>
      <c r="P5909" s="14"/>
      <c r="S5909" s="16"/>
      <c r="T5909" s="16"/>
    </row>
    <row r="5910" spans="8:20">
      <c r="H5910" s="14"/>
      <c r="K5910" s="14"/>
      <c r="M5910" s="14"/>
      <c r="N5910" s="14"/>
      <c r="O5910" s="14"/>
      <c r="P5910" s="14"/>
      <c r="S5910" s="16"/>
      <c r="T5910" s="16"/>
    </row>
    <row r="5911" spans="8:20">
      <c r="H5911" s="14"/>
      <c r="K5911" s="14"/>
      <c r="M5911" s="14"/>
      <c r="N5911" s="14"/>
      <c r="O5911" s="14"/>
      <c r="P5911" s="14"/>
      <c r="S5911" s="16"/>
      <c r="T5911" s="16"/>
    </row>
    <row r="5912" spans="8:20">
      <c r="H5912" s="14"/>
      <c r="K5912" s="14"/>
      <c r="M5912" s="14"/>
      <c r="N5912" s="14"/>
      <c r="O5912" s="14"/>
      <c r="P5912" s="14"/>
      <c r="S5912" s="16"/>
      <c r="T5912" s="16"/>
    </row>
    <row r="5913" spans="8:20">
      <c r="H5913" s="14"/>
      <c r="K5913" s="14"/>
      <c r="M5913" s="14"/>
      <c r="N5913" s="14"/>
      <c r="O5913" s="14"/>
      <c r="P5913" s="14"/>
      <c r="S5913" s="16"/>
      <c r="T5913" s="16"/>
    </row>
    <row r="5914" spans="8:20">
      <c r="H5914" s="14"/>
      <c r="K5914" s="14"/>
      <c r="M5914" s="14"/>
      <c r="N5914" s="14"/>
      <c r="O5914" s="14"/>
      <c r="P5914" s="14"/>
      <c r="S5914" s="16"/>
      <c r="T5914" s="16"/>
    </row>
    <row r="5915" spans="8:20">
      <c r="H5915" s="14"/>
      <c r="K5915" s="14"/>
      <c r="M5915" s="14"/>
      <c r="N5915" s="14"/>
      <c r="O5915" s="14"/>
      <c r="P5915" s="14"/>
      <c r="S5915" s="16"/>
      <c r="T5915" s="16"/>
    </row>
    <row r="5916" spans="8:20">
      <c r="H5916" s="14"/>
      <c r="K5916" s="14"/>
      <c r="M5916" s="14"/>
      <c r="N5916" s="14"/>
      <c r="O5916" s="14"/>
      <c r="P5916" s="14"/>
      <c r="S5916" s="16"/>
      <c r="T5916" s="16"/>
    </row>
    <row r="5917" spans="8:20">
      <c r="H5917" s="14"/>
      <c r="K5917" s="14"/>
      <c r="M5917" s="14"/>
      <c r="N5917" s="14"/>
      <c r="O5917" s="14"/>
      <c r="P5917" s="14"/>
      <c r="S5917" s="16"/>
      <c r="T5917" s="16"/>
    </row>
    <row r="5918" spans="8:20">
      <c r="H5918" s="14"/>
      <c r="K5918" s="14"/>
      <c r="M5918" s="14"/>
      <c r="N5918" s="14"/>
      <c r="O5918" s="14"/>
      <c r="P5918" s="14"/>
      <c r="S5918" s="16"/>
      <c r="T5918" s="16"/>
    </row>
    <row r="5919" spans="8:20">
      <c r="H5919" s="14"/>
      <c r="K5919" s="14"/>
      <c r="M5919" s="14"/>
      <c r="N5919" s="14"/>
      <c r="O5919" s="14"/>
      <c r="P5919" s="14"/>
      <c r="S5919" s="16"/>
      <c r="T5919" s="16"/>
    </row>
    <row r="5920" spans="8:20">
      <c r="H5920" s="14"/>
      <c r="K5920" s="14"/>
      <c r="M5920" s="14"/>
      <c r="N5920" s="14"/>
      <c r="O5920" s="14"/>
      <c r="P5920" s="14"/>
      <c r="S5920" s="16"/>
      <c r="T5920" s="16"/>
    </row>
    <row r="5921" spans="8:20">
      <c r="H5921" s="14"/>
      <c r="K5921" s="14"/>
      <c r="M5921" s="14"/>
      <c r="N5921" s="14"/>
      <c r="O5921" s="14"/>
      <c r="P5921" s="14"/>
      <c r="S5921" s="16"/>
      <c r="T5921" s="16"/>
    </row>
    <row r="5922" spans="8:20">
      <c r="H5922" s="14"/>
      <c r="K5922" s="14"/>
      <c r="M5922" s="14"/>
      <c r="N5922" s="14"/>
      <c r="O5922" s="14"/>
      <c r="P5922" s="14"/>
      <c r="S5922" s="16"/>
      <c r="T5922" s="16"/>
    </row>
    <row r="5923" spans="8:20">
      <c r="H5923" s="14"/>
      <c r="K5923" s="14"/>
      <c r="M5923" s="14"/>
      <c r="N5923" s="14"/>
      <c r="O5923" s="14"/>
      <c r="P5923" s="14"/>
      <c r="S5923" s="16"/>
      <c r="T5923" s="16"/>
    </row>
    <row r="5924" spans="8:20">
      <c r="H5924" s="14"/>
      <c r="K5924" s="14"/>
      <c r="M5924" s="14"/>
      <c r="N5924" s="14"/>
      <c r="O5924" s="14"/>
      <c r="P5924" s="14"/>
      <c r="S5924" s="16"/>
      <c r="T5924" s="16"/>
    </row>
    <row r="5925" spans="8:20">
      <c r="H5925" s="14"/>
      <c r="K5925" s="14"/>
      <c r="M5925" s="14"/>
      <c r="N5925" s="14"/>
      <c r="O5925" s="14"/>
      <c r="P5925" s="14"/>
      <c r="S5925" s="16"/>
      <c r="T5925" s="16"/>
    </row>
    <row r="5926" spans="8:20">
      <c r="H5926" s="14"/>
      <c r="K5926" s="14"/>
      <c r="M5926" s="14"/>
      <c r="N5926" s="14"/>
      <c r="O5926" s="14"/>
      <c r="P5926" s="14"/>
      <c r="S5926" s="16"/>
      <c r="T5926" s="16"/>
    </row>
    <row r="5927" spans="8:20">
      <c r="H5927" s="14"/>
      <c r="K5927" s="14"/>
      <c r="M5927" s="14"/>
      <c r="N5927" s="14"/>
      <c r="O5927" s="14"/>
      <c r="P5927" s="14"/>
      <c r="S5927" s="16"/>
      <c r="T5927" s="16"/>
    </row>
    <row r="5928" spans="8:20">
      <c r="H5928" s="14"/>
      <c r="K5928" s="14"/>
      <c r="M5928" s="14"/>
      <c r="N5928" s="14"/>
      <c r="O5928" s="14"/>
      <c r="P5928" s="14"/>
      <c r="S5928" s="16"/>
      <c r="T5928" s="16"/>
    </row>
    <row r="5929" spans="8:20">
      <c r="H5929" s="14"/>
      <c r="K5929" s="14"/>
      <c r="M5929" s="14"/>
      <c r="N5929" s="14"/>
      <c r="O5929" s="14"/>
      <c r="P5929" s="14"/>
      <c r="S5929" s="16"/>
      <c r="T5929" s="16"/>
    </row>
    <row r="5930" spans="8:20">
      <c r="H5930" s="14"/>
      <c r="K5930" s="14"/>
      <c r="M5930" s="14"/>
      <c r="N5930" s="14"/>
      <c r="O5930" s="14"/>
      <c r="P5930" s="14"/>
      <c r="S5930" s="16"/>
      <c r="T5930" s="16"/>
    </row>
    <row r="5931" spans="8:20">
      <c r="H5931" s="14"/>
      <c r="K5931" s="14"/>
      <c r="M5931" s="14"/>
      <c r="N5931" s="14"/>
      <c r="O5931" s="14"/>
      <c r="P5931" s="14"/>
      <c r="S5931" s="16"/>
      <c r="T5931" s="16"/>
    </row>
    <row r="5932" spans="8:20">
      <c r="H5932" s="14"/>
      <c r="K5932" s="14"/>
      <c r="M5932" s="14"/>
      <c r="N5932" s="14"/>
      <c r="O5932" s="14"/>
      <c r="P5932" s="14"/>
      <c r="S5932" s="16"/>
      <c r="T5932" s="16"/>
    </row>
    <row r="5933" spans="8:20">
      <c r="H5933" s="14"/>
      <c r="K5933" s="14"/>
      <c r="M5933" s="14"/>
      <c r="N5933" s="14"/>
      <c r="O5933" s="14"/>
      <c r="P5933" s="14"/>
      <c r="S5933" s="16"/>
      <c r="T5933" s="16"/>
    </row>
    <row r="5934" spans="8:20">
      <c r="H5934" s="14"/>
      <c r="K5934" s="14"/>
      <c r="M5934" s="14"/>
      <c r="N5934" s="14"/>
      <c r="O5934" s="14"/>
      <c r="P5934" s="14"/>
      <c r="S5934" s="16"/>
      <c r="T5934" s="16"/>
    </row>
    <row r="5935" spans="8:20">
      <c r="H5935" s="14"/>
      <c r="K5935" s="14"/>
      <c r="M5935" s="14"/>
      <c r="N5935" s="14"/>
      <c r="O5935" s="14"/>
      <c r="P5935" s="14"/>
      <c r="S5935" s="16"/>
      <c r="T5935" s="16"/>
    </row>
    <row r="5936" spans="8:20">
      <c r="H5936" s="14"/>
      <c r="K5936" s="14"/>
      <c r="M5936" s="14"/>
      <c r="N5936" s="14"/>
      <c r="O5936" s="14"/>
      <c r="P5936" s="14"/>
      <c r="S5936" s="16"/>
      <c r="T5936" s="16"/>
    </row>
    <row r="5937" spans="8:20">
      <c r="H5937" s="14"/>
      <c r="K5937" s="14"/>
      <c r="M5937" s="14"/>
      <c r="N5937" s="14"/>
      <c r="O5937" s="14"/>
      <c r="P5937" s="14"/>
      <c r="S5937" s="16"/>
      <c r="T5937" s="16"/>
    </row>
    <row r="5938" spans="8:20">
      <c r="H5938" s="14"/>
      <c r="K5938" s="14"/>
      <c r="M5938" s="14"/>
      <c r="N5938" s="14"/>
      <c r="O5938" s="14"/>
      <c r="P5938" s="14"/>
      <c r="S5938" s="16"/>
      <c r="T5938" s="16"/>
    </row>
    <row r="5939" spans="8:20">
      <c r="H5939" s="14"/>
      <c r="K5939" s="14"/>
      <c r="M5939" s="14"/>
      <c r="N5939" s="14"/>
      <c r="O5939" s="14"/>
      <c r="P5939" s="14"/>
      <c r="S5939" s="16"/>
      <c r="T5939" s="16"/>
    </row>
    <row r="5940" spans="8:20">
      <c r="H5940" s="14"/>
      <c r="K5940" s="14"/>
      <c r="M5940" s="14"/>
      <c r="N5940" s="14"/>
      <c r="O5940" s="14"/>
      <c r="P5940" s="14"/>
      <c r="S5940" s="16"/>
      <c r="T5940" s="16"/>
    </row>
    <row r="5941" spans="8:20">
      <c r="H5941" s="14"/>
      <c r="K5941" s="14"/>
      <c r="M5941" s="14"/>
      <c r="N5941" s="14"/>
      <c r="O5941" s="14"/>
      <c r="P5941" s="14"/>
      <c r="S5941" s="16"/>
      <c r="T5941" s="16"/>
    </row>
    <row r="5942" spans="8:20">
      <c r="H5942" s="14"/>
      <c r="K5942" s="14"/>
      <c r="M5942" s="14"/>
      <c r="N5942" s="14"/>
      <c r="O5942" s="14"/>
      <c r="P5942" s="14"/>
      <c r="S5942" s="16"/>
      <c r="T5942" s="16"/>
    </row>
    <row r="5943" spans="8:20">
      <c r="H5943" s="14"/>
      <c r="K5943" s="14"/>
      <c r="M5943" s="14"/>
      <c r="N5943" s="14"/>
      <c r="O5943" s="14"/>
      <c r="P5943" s="14"/>
      <c r="S5943" s="16"/>
      <c r="T5943" s="16"/>
    </row>
    <row r="5944" spans="8:20">
      <c r="H5944" s="14"/>
      <c r="K5944" s="14"/>
      <c r="M5944" s="14"/>
      <c r="N5944" s="14"/>
      <c r="O5944" s="14"/>
      <c r="P5944" s="14"/>
      <c r="S5944" s="16"/>
      <c r="T5944" s="16"/>
    </row>
    <row r="5945" spans="8:20">
      <c r="H5945" s="14"/>
      <c r="K5945" s="14"/>
      <c r="M5945" s="14"/>
      <c r="N5945" s="14"/>
      <c r="O5945" s="14"/>
      <c r="P5945" s="14"/>
      <c r="S5945" s="16"/>
      <c r="T5945" s="16"/>
    </row>
    <row r="5946" spans="8:20">
      <c r="H5946" s="14"/>
      <c r="K5946" s="14"/>
      <c r="M5946" s="14"/>
      <c r="N5946" s="14"/>
      <c r="O5946" s="14"/>
      <c r="P5946" s="14"/>
      <c r="S5946" s="16"/>
      <c r="T5946" s="16"/>
    </row>
    <row r="5947" spans="8:20">
      <c r="H5947" s="14"/>
      <c r="K5947" s="14"/>
      <c r="M5947" s="14"/>
      <c r="N5947" s="14"/>
      <c r="O5947" s="14"/>
      <c r="P5947" s="14"/>
      <c r="S5947" s="16"/>
      <c r="T5947" s="16"/>
    </row>
    <row r="5948" spans="8:20">
      <c r="H5948" s="14"/>
      <c r="K5948" s="14"/>
      <c r="M5948" s="14"/>
      <c r="N5948" s="14"/>
      <c r="O5948" s="14"/>
      <c r="P5948" s="14"/>
      <c r="S5948" s="16"/>
      <c r="T5948" s="16"/>
    </row>
    <row r="5949" spans="8:20">
      <c r="H5949" s="14"/>
      <c r="K5949" s="14"/>
      <c r="M5949" s="14"/>
      <c r="N5949" s="14"/>
      <c r="O5949" s="14"/>
      <c r="P5949" s="14"/>
      <c r="S5949" s="16"/>
      <c r="T5949" s="16"/>
    </row>
    <row r="5950" spans="8:20">
      <c r="H5950" s="14"/>
      <c r="K5950" s="14"/>
      <c r="M5950" s="14"/>
      <c r="N5950" s="14"/>
      <c r="O5950" s="14"/>
      <c r="P5950" s="14"/>
      <c r="S5950" s="16"/>
      <c r="T5950" s="16"/>
    </row>
    <row r="5951" spans="8:20">
      <c r="H5951" s="14"/>
      <c r="K5951" s="14"/>
      <c r="M5951" s="14"/>
      <c r="N5951" s="14"/>
      <c r="O5951" s="14"/>
      <c r="P5951" s="14"/>
      <c r="S5951" s="16"/>
      <c r="T5951" s="16"/>
    </row>
    <row r="5952" spans="8:20">
      <c r="H5952" s="14"/>
      <c r="K5952" s="14"/>
      <c r="M5952" s="14"/>
      <c r="N5952" s="14"/>
      <c r="O5952" s="14"/>
      <c r="P5952" s="14"/>
      <c r="S5952" s="16"/>
      <c r="T5952" s="16"/>
    </row>
    <row r="5953" spans="8:20">
      <c r="H5953" s="14"/>
      <c r="K5953" s="14"/>
      <c r="M5953" s="14"/>
      <c r="N5953" s="14"/>
      <c r="O5953" s="14"/>
      <c r="P5953" s="14"/>
      <c r="S5953" s="16"/>
      <c r="T5953" s="16"/>
    </row>
    <row r="5954" spans="8:20">
      <c r="H5954" s="14"/>
      <c r="K5954" s="14"/>
      <c r="M5954" s="14"/>
      <c r="N5954" s="14"/>
      <c r="O5954" s="14"/>
      <c r="P5954" s="14"/>
      <c r="S5954" s="16"/>
      <c r="T5954" s="16"/>
    </row>
    <row r="5955" spans="8:20">
      <c r="H5955" s="14"/>
      <c r="K5955" s="14"/>
      <c r="M5955" s="14"/>
      <c r="N5955" s="14"/>
      <c r="O5955" s="14"/>
      <c r="P5955" s="14"/>
      <c r="S5955" s="16"/>
      <c r="T5955" s="16"/>
    </row>
    <row r="5956" spans="8:20">
      <c r="H5956" s="14"/>
      <c r="K5956" s="14"/>
      <c r="M5956" s="14"/>
      <c r="N5956" s="14"/>
      <c r="O5956" s="14"/>
      <c r="P5956" s="14"/>
      <c r="S5956" s="16"/>
      <c r="T5956" s="16"/>
    </row>
    <row r="5957" spans="8:20">
      <c r="H5957" s="14"/>
      <c r="K5957" s="14"/>
      <c r="M5957" s="14"/>
      <c r="N5957" s="14"/>
      <c r="O5957" s="14"/>
      <c r="P5957" s="14"/>
      <c r="S5957" s="16"/>
      <c r="T5957" s="16"/>
    </row>
    <row r="5958" spans="8:20">
      <c r="H5958" s="14"/>
      <c r="K5958" s="14"/>
      <c r="M5958" s="14"/>
      <c r="N5958" s="14"/>
      <c r="O5958" s="14"/>
      <c r="P5958" s="14"/>
      <c r="S5958" s="16"/>
      <c r="T5958" s="16"/>
    </row>
    <row r="5959" spans="8:20">
      <c r="H5959" s="14"/>
      <c r="K5959" s="14"/>
      <c r="M5959" s="14"/>
      <c r="N5959" s="14"/>
      <c r="O5959" s="14"/>
      <c r="P5959" s="14"/>
      <c r="S5959" s="16"/>
      <c r="T5959" s="16"/>
    </row>
    <row r="5960" spans="8:20">
      <c r="H5960" s="14"/>
      <c r="K5960" s="14"/>
      <c r="M5960" s="14"/>
      <c r="N5960" s="14"/>
      <c r="O5960" s="14"/>
      <c r="P5960" s="14"/>
      <c r="S5960" s="16"/>
      <c r="T5960" s="16"/>
    </row>
    <row r="5961" spans="8:20">
      <c r="H5961" s="14"/>
      <c r="K5961" s="14"/>
      <c r="M5961" s="14"/>
      <c r="N5961" s="14"/>
      <c r="O5961" s="14"/>
      <c r="P5961" s="14"/>
      <c r="S5961" s="16"/>
      <c r="T5961" s="16"/>
    </row>
    <row r="5962" spans="8:20">
      <c r="H5962" s="14"/>
      <c r="K5962" s="14"/>
      <c r="M5962" s="14"/>
      <c r="N5962" s="14"/>
      <c r="O5962" s="14"/>
      <c r="P5962" s="14"/>
      <c r="S5962" s="16"/>
      <c r="T5962" s="16"/>
    </row>
    <row r="5963" spans="8:20">
      <c r="H5963" s="14"/>
      <c r="K5963" s="14"/>
      <c r="M5963" s="14"/>
      <c r="N5963" s="14"/>
      <c r="O5963" s="14"/>
      <c r="P5963" s="14"/>
      <c r="S5963" s="16"/>
      <c r="T5963" s="16"/>
    </row>
    <row r="5964" spans="8:20">
      <c r="H5964" s="14"/>
      <c r="K5964" s="14"/>
      <c r="M5964" s="14"/>
      <c r="N5964" s="14"/>
      <c r="O5964" s="14"/>
      <c r="P5964" s="14"/>
      <c r="S5964" s="16"/>
      <c r="T5964" s="16"/>
    </row>
    <row r="5965" spans="8:20">
      <c r="H5965" s="14"/>
      <c r="K5965" s="14"/>
      <c r="M5965" s="14"/>
      <c r="N5965" s="14"/>
      <c r="O5965" s="14"/>
      <c r="P5965" s="14"/>
      <c r="S5965" s="16"/>
      <c r="T5965" s="16"/>
    </row>
    <row r="5966" spans="8:20">
      <c r="H5966" s="14"/>
      <c r="K5966" s="14"/>
      <c r="M5966" s="14"/>
      <c r="N5966" s="14"/>
      <c r="O5966" s="14"/>
      <c r="P5966" s="14"/>
      <c r="S5966" s="16"/>
      <c r="T5966" s="16"/>
    </row>
    <row r="5967" spans="8:20">
      <c r="H5967" s="14"/>
      <c r="K5967" s="14"/>
      <c r="M5967" s="14"/>
      <c r="N5967" s="14"/>
      <c r="O5967" s="14"/>
      <c r="P5967" s="14"/>
      <c r="S5967" s="16"/>
      <c r="T5967" s="16"/>
    </row>
    <row r="5968" spans="8:20">
      <c r="H5968" s="14"/>
      <c r="K5968" s="14"/>
      <c r="M5968" s="14"/>
      <c r="N5968" s="14"/>
      <c r="O5968" s="14"/>
      <c r="P5968" s="14"/>
      <c r="S5968" s="16"/>
      <c r="T5968" s="16"/>
    </row>
    <row r="5969" spans="8:20">
      <c r="H5969" s="14"/>
      <c r="K5969" s="14"/>
      <c r="M5969" s="14"/>
      <c r="N5969" s="14"/>
      <c r="O5969" s="14"/>
      <c r="P5969" s="14"/>
      <c r="S5969" s="16"/>
      <c r="T5969" s="16"/>
    </row>
    <row r="5970" spans="8:20">
      <c r="H5970" s="14"/>
      <c r="K5970" s="14"/>
      <c r="M5970" s="14"/>
      <c r="N5970" s="14"/>
      <c r="O5970" s="14"/>
      <c r="P5970" s="14"/>
      <c r="S5970" s="16"/>
      <c r="T5970" s="16"/>
    </row>
    <row r="5971" spans="8:20">
      <c r="H5971" s="14"/>
      <c r="K5971" s="14"/>
      <c r="M5971" s="14"/>
      <c r="N5971" s="14"/>
      <c r="O5971" s="14"/>
      <c r="P5971" s="14"/>
      <c r="S5971" s="16"/>
      <c r="T5971" s="16"/>
    </row>
    <row r="5972" spans="8:20">
      <c r="H5972" s="14"/>
      <c r="K5972" s="14"/>
      <c r="M5972" s="14"/>
      <c r="N5972" s="14"/>
      <c r="O5972" s="14"/>
      <c r="P5972" s="14"/>
      <c r="S5972" s="16"/>
      <c r="T5972" s="16"/>
    </row>
    <row r="5973" spans="8:20">
      <c r="H5973" s="14"/>
      <c r="K5973" s="14"/>
      <c r="M5973" s="14"/>
      <c r="N5973" s="14"/>
      <c r="O5973" s="14"/>
      <c r="P5973" s="14"/>
      <c r="S5973" s="16"/>
      <c r="T5973" s="16"/>
    </row>
    <row r="5974" spans="8:20">
      <c r="H5974" s="14"/>
      <c r="K5974" s="14"/>
      <c r="M5974" s="14"/>
      <c r="N5974" s="14"/>
      <c r="O5974" s="14"/>
      <c r="P5974" s="14"/>
      <c r="S5974" s="16"/>
      <c r="T5974" s="16"/>
    </row>
    <row r="5975" spans="8:20">
      <c r="H5975" s="14"/>
      <c r="K5975" s="14"/>
      <c r="M5975" s="14"/>
      <c r="N5975" s="14"/>
      <c r="O5975" s="14"/>
      <c r="P5975" s="14"/>
      <c r="S5975" s="16"/>
      <c r="T5975" s="16"/>
    </row>
    <row r="5976" spans="8:20">
      <c r="H5976" s="14"/>
      <c r="K5976" s="14"/>
      <c r="M5976" s="14"/>
      <c r="N5976" s="14"/>
      <c r="O5976" s="14"/>
      <c r="P5976" s="14"/>
      <c r="S5976" s="16"/>
      <c r="T5976" s="16"/>
    </row>
    <row r="5977" spans="8:20">
      <c r="H5977" s="14"/>
      <c r="K5977" s="14"/>
      <c r="M5977" s="14"/>
      <c r="N5977" s="14"/>
      <c r="O5977" s="14"/>
      <c r="P5977" s="14"/>
      <c r="S5977" s="16"/>
      <c r="T5977" s="16"/>
    </row>
    <row r="5978" spans="8:20">
      <c r="H5978" s="14"/>
      <c r="K5978" s="14"/>
      <c r="M5978" s="14"/>
      <c r="N5978" s="14"/>
      <c r="O5978" s="14"/>
      <c r="P5978" s="14"/>
      <c r="S5978" s="16"/>
      <c r="T5978" s="16"/>
    </row>
    <row r="5979" spans="8:20">
      <c r="H5979" s="14"/>
      <c r="K5979" s="14"/>
      <c r="M5979" s="14"/>
      <c r="N5979" s="14"/>
      <c r="O5979" s="14"/>
      <c r="P5979" s="14"/>
      <c r="S5979" s="16"/>
      <c r="T5979" s="16"/>
    </row>
    <row r="5980" spans="8:20">
      <c r="H5980" s="14"/>
      <c r="K5980" s="14"/>
      <c r="M5980" s="14"/>
      <c r="N5980" s="14"/>
      <c r="O5980" s="14"/>
      <c r="P5980" s="14"/>
      <c r="S5980" s="16"/>
      <c r="T5980" s="16"/>
    </row>
    <row r="5981" spans="8:20">
      <c r="H5981" s="14"/>
      <c r="K5981" s="14"/>
      <c r="M5981" s="14"/>
      <c r="N5981" s="14"/>
      <c r="O5981" s="14"/>
      <c r="P5981" s="14"/>
      <c r="S5981" s="16"/>
      <c r="T5981" s="16"/>
    </row>
    <row r="5982" spans="8:20">
      <c r="H5982" s="14"/>
      <c r="K5982" s="14"/>
      <c r="M5982" s="14"/>
      <c r="N5982" s="14"/>
      <c r="O5982" s="14"/>
      <c r="P5982" s="14"/>
      <c r="S5982" s="16"/>
      <c r="T5982" s="16"/>
    </row>
    <row r="5983" spans="8:20">
      <c r="H5983" s="14"/>
      <c r="K5983" s="14"/>
      <c r="M5983" s="14"/>
      <c r="N5983" s="14"/>
      <c r="O5983" s="14"/>
      <c r="P5983" s="14"/>
      <c r="S5983" s="16"/>
      <c r="T5983" s="16"/>
    </row>
    <row r="5984" spans="8:20">
      <c r="H5984" s="14"/>
      <c r="K5984" s="14"/>
      <c r="M5984" s="14"/>
      <c r="N5984" s="14"/>
      <c r="O5984" s="14"/>
      <c r="P5984" s="14"/>
      <c r="S5984" s="16"/>
      <c r="T5984" s="16"/>
    </row>
    <row r="5985" spans="8:20">
      <c r="H5985" s="14"/>
      <c r="K5985" s="14"/>
      <c r="M5985" s="14"/>
      <c r="N5985" s="14"/>
      <c r="O5985" s="14"/>
      <c r="P5985" s="14"/>
      <c r="S5985" s="16"/>
      <c r="T5985" s="16"/>
    </row>
    <row r="5986" spans="8:20">
      <c r="H5986" s="14"/>
      <c r="K5986" s="14"/>
      <c r="M5986" s="14"/>
      <c r="N5986" s="14"/>
      <c r="O5986" s="14"/>
      <c r="P5986" s="14"/>
      <c r="S5986" s="16"/>
      <c r="T5986" s="16"/>
    </row>
    <row r="5987" spans="8:20">
      <c r="H5987" s="14"/>
      <c r="K5987" s="14"/>
      <c r="M5987" s="14"/>
      <c r="N5987" s="14"/>
      <c r="O5987" s="14"/>
      <c r="P5987" s="14"/>
      <c r="S5987" s="16"/>
      <c r="T5987" s="16"/>
    </row>
    <row r="5988" spans="8:20">
      <c r="H5988" s="14"/>
      <c r="K5988" s="14"/>
      <c r="M5988" s="14"/>
      <c r="N5988" s="14"/>
      <c r="O5988" s="14"/>
      <c r="P5988" s="14"/>
      <c r="S5988" s="16"/>
      <c r="T5988" s="16"/>
    </row>
    <row r="5989" spans="8:20">
      <c r="H5989" s="14"/>
      <c r="K5989" s="14"/>
      <c r="M5989" s="14"/>
      <c r="N5989" s="14"/>
      <c r="O5989" s="14"/>
      <c r="P5989" s="14"/>
      <c r="S5989" s="16"/>
      <c r="T5989" s="16"/>
    </row>
    <row r="5990" spans="8:20">
      <c r="H5990" s="14"/>
      <c r="K5990" s="14"/>
      <c r="M5990" s="14"/>
      <c r="N5990" s="14"/>
      <c r="O5990" s="14"/>
      <c r="P5990" s="14"/>
      <c r="S5990" s="16"/>
      <c r="T5990" s="16"/>
    </row>
    <row r="5991" spans="8:20">
      <c r="H5991" s="14"/>
      <c r="K5991" s="14"/>
      <c r="M5991" s="14"/>
      <c r="N5991" s="14"/>
      <c r="O5991" s="14"/>
      <c r="P5991" s="14"/>
      <c r="S5991" s="16"/>
      <c r="T5991" s="16"/>
    </row>
    <row r="5992" spans="8:20">
      <c r="H5992" s="14"/>
      <c r="K5992" s="14"/>
      <c r="M5992" s="14"/>
      <c r="N5992" s="14"/>
      <c r="O5992" s="14"/>
      <c r="P5992" s="14"/>
      <c r="S5992" s="16"/>
      <c r="T5992" s="16"/>
    </row>
    <row r="5993" spans="8:20">
      <c r="H5993" s="14"/>
      <c r="K5993" s="14"/>
      <c r="M5993" s="14"/>
      <c r="N5993" s="14"/>
      <c r="O5993" s="14"/>
      <c r="P5993" s="14"/>
      <c r="S5993" s="16"/>
      <c r="T5993" s="16"/>
    </row>
    <row r="5994" spans="8:20">
      <c r="H5994" s="14"/>
      <c r="K5994" s="14"/>
      <c r="M5994" s="14"/>
      <c r="N5994" s="14"/>
      <c r="O5994" s="14"/>
      <c r="P5994" s="14"/>
      <c r="S5994" s="16"/>
      <c r="T5994" s="16"/>
    </row>
    <row r="5995" spans="8:20">
      <c r="H5995" s="14"/>
      <c r="K5995" s="14"/>
      <c r="M5995" s="14"/>
      <c r="N5995" s="14"/>
      <c r="O5995" s="14"/>
      <c r="P5995" s="14"/>
      <c r="S5995" s="16"/>
      <c r="T5995" s="16"/>
    </row>
    <row r="5996" spans="8:20">
      <c r="H5996" s="14"/>
      <c r="K5996" s="14"/>
      <c r="M5996" s="14"/>
      <c r="N5996" s="14"/>
      <c r="O5996" s="14"/>
      <c r="P5996" s="14"/>
      <c r="S5996" s="16"/>
      <c r="T5996" s="16"/>
    </row>
    <row r="5997" spans="8:20">
      <c r="H5997" s="14"/>
      <c r="K5997" s="14"/>
      <c r="M5997" s="14"/>
      <c r="N5997" s="14"/>
      <c r="O5997" s="14"/>
      <c r="P5997" s="14"/>
      <c r="S5997" s="16"/>
      <c r="T5997" s="16"/>
    </row>
    <row r="5998" spans="8:20">
      <c r="H5998" s="14"/>
      <c r="K5998" s="14"/>
      <c r="M5998" s="14"/>
      <c r="N5998" s="14"/>
      <c r="O5998" s="14"/>
      <c r="P5998" s="14"/>
      <c r="S5998" s="16"/>
      <c r="T5998" s="16"/>
    </row>
    <row r="5999" spans="8:20">
      <c r="H5999" s="14"/>
      <c r="K5999" s="14"/>
      <c r="M5999" s="14"/>
      <c r="N5999" s="14"/>
      <c r="O5999" s="14"/>
      <c r="P5999" s="14"/>
      <c r="S5999" s="16"/>
      <c r="T5999" s="16"/>
    </row>
    <row r="6000" spans="8:20">
      <c r="H6000" s="14"/>
      <c r="K6000" s="14"/>
      <c r="M6000" s="14"/>
      <c r="N6000" s="14"/>
      <c r="O6000" s="14"/>
      <c r="P6000" s="14"/>
      <c r="S6000" s="16"/>
      <c r="T6000" s="16"/>
    </row>
    <row r="6001" spans="8:20">
      <c r="H6001" s="14"/>
      <c r="K6001" s="14"/>
      <c r="M6001" s="14"/>
      <c r="N6001" s="14"/>
      <c r="O6001" s="14"/>
      <c r="P6001" s="14"/>
      <c r="S6001" s="16"/>
      <c r="T6001" s="16"/>
    </row>
    <row r="6002" spans="8:20">
      <c r="H6002" s="14"/>
      <c r="K6002" s="14"/>
      <c r="M6002" s="14"/>
      <c r="N6002" s="14"/>
      <c r="O6002" s="14"/>
      <c r="P6002" s="14"/>
      <c r="S6002" s="16"/>
      <c r="T6002" s="16"/>
    </row>
    <row r="6003" spans="8:20">
      <c r="H6003" s="14"/>
      <c r="K6003" s="14"/>
      <c r="M6003" s="14"/>
      <c r="N6003" s="14"/>
      <c r="O6003" s="14"/>
      <c r="P6003" s="14"/>
      <c r="S6003" s="16"/>
      <c r="T6003" s="16"/>
    </row>
    <row r="6004" spans="8:20">
      <c r="H6004" s="14"/>
      <c r="K6004" s="14"/>
      <c r="M6004" s="14"/>
      <c r="N6004" s="14"/>
      <c r="O6004" s="14"/>
      <c r="P6004" s="14"/>
      <c r="S6004" s="16"/>
      <c r="T6004" s="16"/>
    </row>
    <row r="6005" spans="8:20">
      <c r="H6005" s="14"/>
      <c r="K6005" s="14"/>
      <c r="M6005" s="14"/>
      <c r="N6005" s="14"/>
      <c r="O6005" s="14"/>
      <c r="P6005" s="14"/>
      <c r="S6005" s="16"/>
      <c r="T6005" s="16"/>
    </row>
    <row r="6006" spans="8:20">
      <c r="H6006" s="14"/>
      <c r="K6006" s="14"/>
      <c r="M6006" s="14"/>
      <c r="N6006" s="14"/>
      <c r="O6006" s="14"/>
      <c r="P6006" s="14"/>
      <c r="S6006" s="16"/>
      <c r="T6006" s="16"/>
    </row>
    <row r="6007" spans="8:20">
      <c r="H6007" s="14"/>
      <c r="K6007" s="14"/>
      <c r="M6007" s="14"/>
      <c r="N6007" s="14"/>
      <c r="O6007" s="14"/>
      <c r="P6007" s="14"/>
      <c r="S6007" s="16"/>
      <c r="T6007" s="16"/>
    </row>
    <row r="6008" spans="8:20">
      <c r="H6008" s="14"/>
      <c r="K6008" s="14"/>
      <c r="M6008" s="14"/>
      <c r="N6008" s="14"/>
      <c r="O6008" s="14"/>
      <c r="P6008" s="14"/>
      <c r="S6008" s="16"/>
      <c r="T6008" s="16"/>
    </row>
    <row r="6009" spans="8:20">
      <c r="H6009" s="14"/>
      <c r="K6009" s="14"/>
      <c r="M6009" s="14"/>
      <c r="N6009" s="14"/>
      <c r="O6009" s="14"/>
      <c r="P6009" s="14"/>
      <c r="S6009" s="16"/>
      <c r="T6009" s="16"/>
    </row>
    <row r="6010" spans="8:20">
      <c r="H6010" s="14"/>
      <c r="K6010" s="14"/>
      <c r="M6010" s="14"/>
      <c r="N6010" s="14"/>
      <c r="O6010" s="14"/>
      <c r="P6010" s="14"/>
      <c r="S6010" s="16"/>
      <c r="T6010" s="16"/>
    </row>
    <row r="6011" spans="8:20">
      <c r="H6011" s="14"/>
      <c r="K6011" s="14"/>
      <c r="M6011" s="14"/>
      <c r="N6011" s="14"/>
      <c r="O6011" s="14"/>
      <c r="P6011" s="14"/>
      <c r="S6011" s="16"/>
      <c r="T6011" s="16"/>
    </row>
    <row r="6012" spans="8:20">
      <c r="H6012" s="14"/>
      <c r="K6012" s="14"/>
      <c r="M6012" s="14"/>
      <c r="N6012" s="14"/>
      <c r="O6012" s="14"/>
      <c r="P6012" s="14"/>
      <c r="S6012" s="16"/>
      <c r="T6012" s="16"/>
    </row>
    <row r="6013" spans="8:20">
      <c r="H6013" s="14"/>
      <c r="K6013" s="14"/>
      <c r="M6013" s="14"/>
      <c r="N6013" s="14"/>
      <c r="O6013" s="14"/>
      <c r="P6013" s="14"/>
      <c r="S6013" s="16"/>
      <c r="T6013" s="16"/>
    </row>
    <row r="6014" spans="8:20">
      <c r="H6014" s="14"/>
      <c r="K6014" s="14"/>
      <c r="M6014" s="14"/>
      <c r="N6014" s="14"/>
      <c r="O6014" s="14"/>
      <c r="P6014" s="14"/>
      <c r="S6014" s="16"/>
      <c r="T6014" s="16"/>
    </row>
    <row r="6015" spans="8:20">
      <c r="H6015" s="14"/>
      <c r="K6015" s="14"/>
      <c r="M6015" s="14"/>
      <c r="N6015" s="14"/>
      <c r="O6015" s="14"/>
      <c r="P6015" s="14"/>
      <c r="S6015" s="16"/>
      <c r="T6015" s="16"/>
    </row>
    <row r="6016" spans="8:20">
      <c r="H6016" s="14"/>
      <c r="K6016" s="14"/>
      <c r="M6016" s="14"/>
      <c r="N6016" s="14"/>
      <c r="O6016" s="14"/>
      <c r="P6016" s="14"/>
      <c r="S6016" s="16"/>
      <c r="T6016" s="16"/>
    </row>
    <row r="6017" spans="8:20">
      <c r="H6017" s="14"/>
      <c r="K6017" s="14"/>
      <c r="M6017" s="14"/>
      <c r="N6017" s="14"/>
      <c r="O6017" s="14"/>
      <c r="P6017" s="14"/>
      <c r="S6017" s="16"/>
      <c r="T6017" s="16"/>
    </row>
    <row r="6018" spans="8:20">
      <c r="H6018" s="14"/>
      <c r="K6018" s="14"/>
      <c r="M6018" s="14"/>
      <c r="N6018" s="14"/>
      <c r="O6018" s="14"/>
      <c r="P6018" s="14"/>
      <c r="S6018" s="16"/>
      <c r="T6018" s="16"/>
    </row>
    <row r="6019" spans="8:20">
      <c r="H6019" s="14"/>
      <c r="K6019" s="14"/>
      <c r="M6019" s="14"/>
      <c r="N6019" s="14"/>
      <c r="O6019" s="14"/>
      <c r="P6019" s="14"/>
      <c r="S6019" s="16"/>
      <c r="T6019" s="16"/>
    </row>
    <row r="6020" spans="8:20">
      <c r="H6020" s="14"/>
      <c r="K6020" s="14"/>
      <c r="M6020" s="14"/>
      <c r="N6020" s="14"/>
      <c r="O6020" s="14"/>
      <c r="P6020" s="14"/>
      <c r="S6020" s="16"/>
      <c r="T6020" s="16"/>
    </row>
    <row r="6021" spans="8:20">
      <c r="H6021" s="14"/>
      <c r="K6021" s="14"/>
      <c r="M6021" s="14"/>
      <c r="N6021" s="14"/>
      <c r="O6021" s="14"/>
      <c r="P6021" s="14"/>
      <c r="S6021" s="16"/>
      <c r="T6021" s="16"/>
    </row>
    <row r="6022" spans="8:20">
      <c r="H6022" s="14"/>
      <c r="K6022" s="14"/>
      <c r="M6022" s="14"/>
      <c r="N6022" s="14"/>
      <c r="O6022" s="14"/>
      <c r="P6022" s="14"/>
      <c r="S6022" s="16"/>
      <c r="T6022" s="16"/>
    </row>
    <row r="6023" spans="8:20">
      <c r="H6023" s="14"/>
      <c r="K6023" s="14"/>
      <c r="M6023" s="14"/>
      <c r="N6023" s="14"/>
      <c r="O6023" s="14"/>
      <c r="P6023" s="14"/>
      <c r="S6023" s="16"/>
      <c r="T6023" s="16"/>
    </row>
    <row r="6024" spans="8:20">
      <c r="H6024" s="14"/>
      <c r="K6024" s="14"/>
      <c r="M6024" s="14"/>
      <c r="N6024" s="14"/>
      <c r="O6024" s="14"/>
      <c r="P6024" s="14"/>
      <c r="S6024" s="16"/>
      <c r="T6024" s="16"/>
    </row>
    <row r="6025" spans="8:20">
      <c r="H6025" s="14"/>
      <c r="K6025" s="14"/>
      <c r="M6025" s="14"/>
      <c r="N6025" s="14"/>
      <c r="O6025" s="14"/>
      <c r="P6025" s="14"/>
      <c r="S6025" s="16"/>
      <c r="T6025" s="16"/>
    </row>
    <row r="6026" spans="8:20">
      <c r="H6026" s="14"/>
      <c r="K6026" s="14"/>
      <c r="M6026" s="14"/>
      <c r="N6026" s="14"/>
      <c r="O6026" s="14"/>
      <c r="P6026" s="14"/>
      <c r="S6026" s="16"/>
      <c r="T6026" s="16"/>
    </row>
    <row r="6027" spans="8:20">
      <c r="H6027" s="14"/>
      <c r="K6027" s="14"/>
      <c r="M6027" s="14"/>
      <c r="N6027" s="14"/>
      <c r="O6027" s="14"/>
      <c r="P6027" s="14"/>
      <c r="S6027" s="16"/>
      <c r="T6027" s="16"/>
    </row>
    <row r="6028" spans="8:20">
      <c r="H6028" s="14"/>
      <c r="K6028" s="14"/>
      <c r="M6028" s="14"/>
      <c r="N6028" s="14"/>
      <c r="O6028" s="14"/>
      <c r="P6028" s="14"/>
      <c r="S6028" s="16"/>
      <c r="T6028" s="16"/>
    </row>
    <row r="6029" spans="8:20">
      <c r="H6029" s="14"/>
      <c r="K6029" s="14"/>
      <c r="M6029" s="14"/>
      <c r="N6029" s="14"/>
      <c r="O6029" s="14"/>
      <c r="P6029" s="14"/>
      <c r="S6029" s="16"/>
      <c r="T6029" s="16"/>
    </row>
    <row r="6030" spans="8:20">
      <c r="H6030" s="14"/>
      <c r="K6030" s="14"/>
      <c r="M6030" s="14"/>
      <c r="N6030" s="14"/>
      <c r="O6030" s="14"/>
      <c r="P6030" s="14"/>
      <c r="S6030" s="16"/>
      <c r="T6030" s="16"/>
    </row>
    <row r="6031" spans="8:20">
      <c r="H6031" s="14"/>
      <c r="K6031" s="14"/>
      <c r="M6031" s="14"/>
      <c r="N6031" s="14"/>
      <c r="O6031" s="14"/>
      <c r="P6031" s="14"/>
      <c r="S6031" s="16"/>
      <c r="T6031" s="16"/>
    </row>
    <row r="6032" spans="8:20">
      <c r="H6032" s="14"/>
      <c r="K6032" s="14"/>
      <c r="M6032" s="14"/>
      <c r="N6032" s="14"/>
      <c r="O6032" s="14"/>
      <c r="P6032" s="14"/>
      <c r="S6032" s="16"/>
      <c r="T6032" s="16"/>
    </row>
    <row r="6033" spans="8:20">
      <c r="H6033" s="14"/>
      <c r="K6033" s="14"/>
      <c r="M6033" s="14"/>
      <c r="N6033" s="14"/>
      <c r="O6033" s="14"/>
      <c r="P6033" s="14"/>
      <c r="S6033" s="16"/>
      <c r="T6033" s="16"/>
    </row>
    <row r="6034" spans="8:20">
      <c r="H6034" s="14"/>
      <c r="K6034" s="14"/>
      <c r="M6034" s="14"/>
      <c r="N6034" s="14"/>
      <c r="O6034" s="14"/>
      <c r="P6034" s="14"/>
      <c r="S6034" s="16"/>
      <c r="T6034" s="16"/>
    </row>
    <row r="6035" spans="8:20">
      <c r="H6035" s="14"/>
      <c r="K6035" s="14"/>
      <c r="M6035" s="14"/>
      <c r="N6035" s="14"/>
      <c r="O6035" s="14"/>
      <c r="P6035" s="14"/>
      <c r="S6035" s="16"/>
      <c r="T6035" s="16"/>
    </row>
    <row r="6036" spans="8:20">
      <c r="H6036" s="14"/>
      <c r="K6036" s="14"/>
      <c r="M6036" s="14"/>
      <c r="N6036" s="14"/>
      <c r="O6036" s="14"/>
      <c r="P6036" s="14"/>
      <c r="S6036" s="16"/>
      <c r="T6036" s="16"/>
    </row>
    <row r="6037" spans="8:20">
      <c r="H6037" s="14"/>
      <c r="K6037" s="14"/>
      <c r="M6037" s="14"/>
      <c r="N6037" s="14"/>
      <c r="O6037" s="14"/>
      <c r="P6037" s="14"/>
      <c r="S6037" s="16"/>
      <c r="T6037" s="16"/>
    </row>
    <row r="6038" spans="8:20">
      <c r="H6038" s="14"/>
      <c r="K6038" s="14"/>
      <c r="M6038" s="14"/>
      <c r="N6038" s="14"/>
      <c r="O6038" s="14"/>
      <c r="P6038" s="14"/>
      <c r="S6038" s="16"/>
      <c r="T6038" s="16"/>
    </row>
    <row r="6039" spans="8:20">
      <c r="H6039" s="14"/>
      <c r="K6039" s="14"/>
      <c r="M6039" s="14"/>
      <c r="N6039" s="14"/>
      <c r="O6039" s="14"/>
      <c r="P6039" s="14"/>
      <c r="S6039" s="16"/>
      <c r="T6039" s="16"/>
    </row>
    <row r="6040" spans="8:20">
      <c r="H6040" s="14"/>
      <c r="K6040" s="14"/>
      <c r="M6040" s="14"/>
      <c r="N6040" s="14"/>
      <c r="O6040" s="14"/>
      <c r="P6040" s="14"/>
      <c r="S6040" s="16"/>
      <c r="T6040" s="16"/>
    </row>
    <row r="6041" spans="8:20">
      <c r="H6041" s="14"/>
      <c r="K6041" s="14"/>
      <c r="M6041" s="14"/>
      <c r="N6041" s="14"/>
      <c r="O6041" s="14"/>
      <c r="P6041" s="14"/>
      <c r="S6041" s="16"/>
      <c r="T6041" s="16"/>
    </row>
    <row r="6042" spans="8:20">
      <c r="H6042" s="14"/>
      <c r="K6042" s="14"/>
      <c r="M6042" s="14"/>
      <c r="N6042" s="14"/>
      <c r="O6042" s="14"/>
      <c r="P6042" s="14"/>
      <c r="S6042" s="16"/>
      <c r="T6042" s="16"/>
    </row>
    <row r="6043" spans="8:20">
      <c r="H6043" s="14"/>
      <c r="K6043" s="14"/>
      <c r="M6043" s="14"/>
      <c r="N6043" s="14"/>
      <c r="O6043" s="14"/>
      <c r="P6043" s="14"/>
      <c r="S6043" s="16"/>
      <c r="T6043" s="16"/>
    </row>
    <row r="6044" spans="8:20">
      <c r="H6044" s="14"/>
      <c r="K6044" s="14"/>
      <c r="M6044" s="14"/>
      <c r="N6044" s="14"/>
      <c r="O6044" s="14"/>
      <c r="P6044" s="14"/>
      <c r="S6044" s="16"/>
      <c r="T6044" s="16"/>
    </row>
    <row r="6045" spans="8:20">
      <c r="H6045" s="14"/>
      <c r="K6045" s="14"/>
      <c r="M6045" s="14"/>
      <c r="N6045" s="14"/>
      <c r="O6045" s="14"/>
      <c r="P6045" s="14"/>
      <c r="S6045" s="16"/>
      <c r="T6045" s="16"/>
    </row>
    <row r="6046" spans="8:20">
      <c r="H6046" s="14"/>
      <c r="K6046" s="14"/>
      <c r="M6046" s="14"/>
      <c r="N6046" s="14"/>
      <c r="O6046" s="14"/>
      <c r="P6046" s="14"/>
      <c r="S6046" s="16"/>
      <c r="T6046" s="16"/>
    </row>
    <row r="6047" spans="8:20">
      <c r="H6047" s="14"/>
      <c r="K6047" s="14"/>
      <c r="M6047" s="14"/>
      <c r="N6047" s="14"/>
      <c r="O6047" s="14"/>
      <c r="P6047" s="14"/>
      <c r="S6047" s="16"/>
      <c r="T6047" s="16"/>
    </row>
    <row r="6048" spans="8:20">
      <c r="H6048" s="14"/>
      <c r="K6048" s="14"/>
      <c r="M6048" s="14"/>
      <c r="N6048" s="14"/>
      <c r="O6048" s="14"/>
      <c r="P6048" s="14"/>
      <c r="S6048" s="16"/>
      <c r="T6048" s="16"/>
    </row>
    <row r="6049" spans="8:20">
      <c r="H6049" s="14"/>
      <c r="K6049" s="14"/>
      <c r="M6049" s="14"/>
      <c r="N6049" s="14"/>
      <c r="O6049" s="14"/>
      <c r="P6049" s="14"/>
      <c r="S6049" s="16"/>
      <c r="T6049" s="16"/>
    </row>
    <row r="6050" spans="8:20">
      <c r="H6050" s="14"/>
      <c r="K6050" s="14"/>
      <c r="M6050" s="14"/>
      <c r="N6050" s="14"/>
      <c r="O6050" s="14"/>
      <c r="P6050" s="14"/>
      <c r="S6050" s="16"/>
      <c r="T6050" s="16"/>
    </row>
    <row r="6051" spans="8:20">
      <c r="H6051" s="14"/>
      <c r="K6051" s="14"/>
      <c r="M6051" s="14"/>
      <c r="N6051" s="14"/>
      <c r="O6051" s="14"/>
      <c r="P6051" s="14"/>
      <c r="S6051" s="16"/>
      <c r="T6051" s="16"/>
    </row>
    <row r="6052" spans="8:20">
      <c r="H6052" s="14"/>
      <c r="K6052" s="14"/>
      <c r="M6052" s="14"/>
      <c r="N6052" s="14"/>
      <c r="O6052" s="14"/>
      <c r="P6052" s="14"/>
      <c r="S6052" s="16"/>
      <c r="T6052" s="16"/>
    </row>
    <row r="6053" spans="8:20">
      <c r="H6053" s="14"/>
      <c r="K6053" s="14"/>
      <c r="M6053" s="14"/>
      <c r="N6053" s="14"/>
      <c r="O6053" s="14"/>
      <c r="P6053" s="14"/>
      <c r="S6053" s="16"/>
      <c r="T6053" s="16"/>
    </row>
    <row r="6054" spans="8:20">
      <c r="H6054" s="14"/>
      <c r="K6054" s="14"/>
      <c r="M6054" s="14"/>
      <c r="N6054" s="14"/>
      <c r="O6054" s="14"/>
      <c r="P6054" s="14"/>
      <c r="S6054" s="16"/>
      <c r="T6054" s="16"/>
    </row>
    <row r="6055" spans="8:20">
      <c r="H6055" s="14"/>
      <c r="K6055" s="14"/>
      <c r="M6055" s="14"/>
      <c r="N6055" s="14"/>
      <c r="O6055" s="14"/>
      <c r="P6055" s="14"/>
      <c r="S6055" s="16"/>
      <c r="T6055" s="16"/>
    </row>
    <row r="6056" spans="8:20">
      <c r="H6056" s="14"/>
      <c r="K6056" s="14"/>
      <c r="M6056" s="14"/>
      <c r="N6056" s="14"/>
      <c r="O6056" s="14"/>
      <c r="P6056" s="14"/>
      <c r="S6056" s="16"/>
      <c r="T6056" s="16"/>
    </row>
    <row r="6057" spans="8:20">
      <c r="H6057" s="14"/>
      <c r="K6057" s="14"/>
      <c r="M6057" s="14"/>
      <c r="N6057" s="14"/>
      <c r="O6057" s="14"/>
      <c r="P6057" s="14"/>
      <c r="S6057" s="16"/>
      <c r="T6057" s="16"/>
    </row>
    <row r="6058" spans="8:20">
      <c r="H6058" s="14"/>
      <c r="K6058" s="14"/>
      <c r="M6058" s="14"/>
      <c r="N6058" s="14"/>
      <c r="O6058" s="14"/>
      <c r="P6058" s="14"/>
      <c r="S6058" s="16"/>
      <c r="T6058" s="16"/>
    </row>
    <row r="6059" spans="8:20">
      <c r="H6059" s="14"/>
      <c r="K6059" s="14"/>
      <c r="M6059" s="14"/>
      <c r="N6059" s="14"/>
      <c r="O6059" s="14"/>
      <c r="P6059" s="14"/>
      <c r="S6059" s="16"/>
      <c r="T6059" s="16"/>
    </row>
    <row r="6060" spans="8:20">
      <c r="H6060" s="14"/>
      <c r="K6060" s="14"/>
      <c r="M6060" s="14"/>
      <c r="N6060" s="14"/>
      <c r="O6060" s="14"/>
      <c r="P6060" s="14"/>
      <c r="S6060" s="16"/>
      <c r="T6060" s="16"/>
    </row>
    <row r="6061" spans="8:20">
      <c r="H6061" s="14"/>
      <c r="K6061" s="14"/>
      <c r="M6061" s="14"/>
      <c r="N6061" s="14"/>
      <c r="O6061" s="14"/>
      <c r="P6061" s="14"/>
      <c r="S6061" s="16"/>
      <c r="T6061" s="16"/>
    </row>
    <row r="6062" spans="8:20">
      <c r="H6062" s="14"/>
      <c r="K6062" s="14"/>
      <c r="M6062" s="14"/>
      <c r="N6062" s="14"/>
      <c r="O6062" s="14"/>
      <c r="P6062" s="14"/>
      <c r="S6062" s="16"/>
      <c r="T6062" s="16"/>
    </row>
    <row r="6063" spans="8:20">
      <c r="H6063" s="14"/>
      <c r="K6063" s="14"/>
      <c r="M6063" s="14"/>
      <c r="N6063" s="14"/>
      <c r="O6063" s="14"/>
      <c r="P6063" s="14"/>
      <c r="S6063" s="16"/>
      <c r="T6063" s="16"/>
    </row>
    <row r="6064" spans="8:20">
      <c r="H6064" s="14"/>
      <c r="K6064" s="14"/>
      <c r="M6064" s="14"/>
      <c r="N6064" s="14"/>
      <c r="O6064" s="14"/>
      <c r="P6064" s="14"/>
      <c r="S6064" s="16"/>
      <c r="T6064" s="16"/>
    </row>
    <row r="6065" spans="8:20">
      <c r="H6065" s="14"/>
      <c r="K6065" s="14"/>
      <c r="M6065" s="14"/>
      <c r="N6065" s="14"/>
      <c r="O6065" s="14"/>
      <c r="P6065" s="14"/>
      <c r="S6065" s="16"/>
      <c r="T6065" s="16"/>
    </row>
    <row r="6066" spans="8:20">
      <c r="H6066" s="14"/>
      <c r="K6066" s="14"/>
      <c r="M6066" s="14"/>
      <c r="N6066" s="14"/>
      <c r="O6066" s="14"/>
      <c r="P6066" s="14"/>
      <c r="S6066" s="16"/>
      <c r="T6066" s="16"/>
    </row>
    <row r="6067" spans="8:20">
      <c r="H6067" s="14"/>
      <c r="K6067" s="14"/>
      <c r="M6067" s="14"/>
      <c r="N6067" s="14"/>
      <c r="O6067" s="14"/>
      <c r="P6067" s="14"/>
      <c r="S6067" s="16"/>
      <c r="T6067" s="16"/>
    </row>
    <row r="6068" spans="8:20">
      <c r="H6068" s="14"/>
      <c r="K6068" s="14"/>
      <c r="M6068" s="14"/>
      <c r="N6068" s="14"/>
      <c r="O6068" s="14"/>
      <c r="P6068" s="14"/>
      <c r="S6068" s="16"/>
      <c r="T6068" s="16"/>
    </row>
    <row r="6069" spans="8:20">
      <c r="H6069" s="14"/>
      <c r="K6069" s="14"/>
      <c r="M6069" s="14"/>
      <c r="N6069" s="14"/>
      <c r="O6069" s="14"/>
      <c r="P6069" s="14"/>
      <c r="S6069" s="16"/>
      <c r="T6069" s="16"/>
    </row>
    <row r="6070" spans="8:20">
      <c r="H6070" s="14"/>
      <c r="K6070" s="14"/>
      <c r="M6070" s="14"/>
      <c r="N6070" s="14"/>
      <c r="O6070" s="14"/>
      <c r="P6070" s="14"/>
      <c r="S6070" s="16"/>
      <c r="T6070" s="16"/>
    </row>
    <row r="6071" spans="8:20">
      <c r="H6071" s="14"/>
      <c r="K6071" s="14"/>
      <c r="M6071" s="14"/>
      <c r="N6071" s="14"/>
      <c r="O6071" s="14"/>
      <c r="P6071" s="14"/>
      <c r="S6071" s="16"/>
      <c r="T6071" s="16"/>
    </row>
    <row r="6072" spans="8:20">
      <c r="H6072" s="14"/>
      <c r="K6072" s="14"/>
      <c r="M6072" s="14"/>
      <c r="N6072" s="14"/>
      <c r="O6072" s="14"/>
      <c r="P6072" s="14"/>
      <c r="S6072" s="16"/>
      <c r="T6072" s="16"/>
    </row>
    <row r="6073" spans="8:20">
      <c r="H6073" s="14"/>
      <c r="K6073" s="14"/>
      <c r="M6073" s="14"/>
      <c r="N6073" s="14"/>
      <c r="O6073" s="14"/>
      <c r="P6073" s="14"/>
      <c r="S6073" s="16"/>
      <c r="T6073" s="16"/>
    </row>
    <row r="6074" spans="8:20">
      <c r="H6074" s="14"/>
      <c r="K6074" s="14"/>
      <c r="M6074" s="14"/>
      <c r="N6074" s="14"/>
      <c r="O6074" s="14"/>
      <c r="P6074" s="14"/>
      <c r="S6074" s="16"/>
      <c r="T6074" s="16"/>
    </row>
    <row r="6075" spans="8:20">
      <c r="H6075" s="14"/>
      <c r="K6075" s="14"/>
      <c r="M6075" s="14"/>
      <c r="N6075" s="14"/>
      <c r="O6075" s="14"/>
      <c r="P6075" s="14"/>
      <c r="S6075" s="16"/>
      <c r="T6075" s="16"/>
    </row>
    <row r="6076" spans="8:20">
      <c r="H6076" s="14"/>
      <c r="K6076" s="14"/>
      <c r="M6076" s="14"/>
      <c r="N6076" s="14"/>
      <c r="O6076" s="14"/>
      <c r="P6076" s="14"/>
      <c r="S6076" s="16"/>
      <c r="T6076" s="16"/>
    </row>
    <row r="6077" spans="8:20">
      <c r="H6077" s="14"/>
      <c r="K6077" s="14"/>
      <c r="M6077" s="14"/>
      <c r="N6077" s="14"/>
      <c r="O6077" s="14"/>
      <c r="P6077" s="14"/>
      <c r="S6077" s="16"/>
      <c r="T6077" s="16"/>
    </row>
    <row r="6078" spans="8:20">
      <c r="H6078" s="14"/>
      <c r="K6078" s="14"/>
      <c r="M6078" s="14"/>
      <c r="N6078" s="14"/>
      <c r="O6078" s="14"/>
      <c r="P6078" s="14"/>
      <c r="S6078" s="16"/>
      <c r="T6078" s="16"/>
    </row>
    <row r="6079" spans="8:20">
      <c r="H6079" s="14"/>
      <c r="K6079" s="14"/>
      <c r="M6079" s="14"/>
      <c r="N6079" s="14"/>
      <c r="O6079" s="14"/>
      <c r="P6079" s="14"/>
      <c r="S6079" s="16"/>
      <c r="T6079" s="16"/>
    </row>
    <row r="6080" spans="8:20">
      <c r="H6080" s="14"/>
      <c r="K6080" s="14"/>
      <c r="M6080" s="14"/>
      <c r="N6080" s="14"/>
      <c r="O6080" s="14"/>
      <c r="P6080" s="14"/>
      <c r="S6080" s="16"/>
      <c r="T6080" s="16"/>
    </row>
    <row r="6081" spans="8:20">
      <c r="H6081" s="14"/>
      <c r="K6081" s="14"/>
      <c r="M6081" s="14"/>
      <c r="N6081" s="14"/>
      <c r="O6081" s="14"/>
      <c r="P6081" s="14"/>
      <c r="S6081" s="16"/>
      <c r="T6081" s="16"/>
    </row>
    <row r="6082" spans="8:20">
      <c r="H6082" s="14"/>
      <c r="K6082" s="14"/>
      <c r="M6082" s="14"/>
      <c r="N6082" s="14"/>
      <c r="O6082" s="14"/>
      <c r="P6082" s="14"/>
      <c r="S6082" s="16"/>
      <c r="T6082" s="16"/>
    </row>
    <row r="6083" spans="8:20">
      <c r="H6083" s="14"/>
      <c r="K6083" s="14"/>
      <c r="M6083" s="14"/>
      <c r="N6083" s="14"/>
      <c r="O6083" s="14"/>
      <c r="P6083" s="14"/>
      <c r="S6083" s="16"/>
      <c r="T6083" s="16"/>
    </row>
    <row r="6084" spans="8:20">
      <c r="H6084" s="14"/>
      <c r="K6084" s="14"/>
      <c r="M6084" s="14"/>
      <c r="N6084" s="14"/>
      <c r="O6084" s="14"/>
      <c r="P6084" s="14"/>
      <c r="S6084" s="16"/>
      <c r="T6084" s="16"/>
    </row>
    <row r="6085" spans="8:20">
      <c r="H6085" s="14"/>
      <c r="K6085" s="14"/>
      <c r="M6085" s="14"/>
      <c r="N6085" s="14"/>
      <c r="O6085" s="14"/>
      <c r="P6085" s="14"/>
      <c r="S6085" s="16"/>
      <c r="T6085" s="16"/>
    </row>
    <row r="6086" spans="8:20">
      <c r="H6086" s="14"/>
      <c r="K6086" s="14"/>
      <c r="M6086" s="14"/>
      <c r="N6086" s="14"/>
      <c r="O6086" s="14"/>
      <c r="P6086" s="14"/>
      <c r="S6086" s="16"/>
      <c r="T6086" s="16"/>
    </row>
    <row r="6087" spans="8:20">
      <c r="H6087" s="14"/>
      <c r="K6087" s="14"/>
      <c r="M6087" s="14"/>
      <c r="N6087" s="14"/>
      <c r="O6087" s="14"/>
      <c r="P6087" s="14"/>
      <c r="S6087" s="16"/>
      <c r="T6087" s="16"/>
    </row>
    <row r="6088" spans="8:20">
      <c r="H6088" s="14"/>
      <c r="K6088" s="14"/>
      <c r="M6088" s="14"/>
      <c r="N6088" s="14"/>
      <c r="O6088" s="14"/>
      <c r="P6088" s="14"/>
      <c r="S6088" s="16"/>
      <c r="T6088" s="16"/>
    </row>
    <row r="6089" spans="8:20">
      <c r="H6089" s="14"/>
      <c r="K6089" s="14"/>
      <c r="M6089" s="14"/>
      <c r="N6089" s="14"/>
      <c r="O6089" s="14"/>
      <c r="P6089" s="14"/>
      <c r="S6089" s="16"/>
      <c r="T6089" s="16"/>
    </row>
    <row r="6090" spans="8:20">
      <c r="H6090" s="14"/>
      <c r="K6090" s="14"/>
      <c r="M6090" s="14"/>
      <c r="N6090" s="14"/>
      <c r="O6090" s="14"/>
      <c r="P6090" s="14"/>
      <c r="S6090" s="16"/>
      <c r="T6090" s="16"/>
    </row>
    <row r="6091" spans="8:20">
      <c r="H6091" s="14"/>
      <c r="K6091" s="14"/>
      <c r="M6091" s="14"/>
      <c r="N6091" s="14"/>
      <c r="O6091" s="14"/>
      <c r="P6091" s="14"/>
      <c r="S6091" s="16"/>
      <c r="T6091" s="16"/>
    </row>
    <row r="6092" spans="8:20">
      <c r="H6092" s="14"/>
      <c r="K6092" s="14"/>
      <c r="M6092" s="14"/>
      <c r="N6092" s="14"/>
      <c r="O6092" s="14"/>
      <c r="P6092" s="14"/>
      <c r="S6092" s="16"/>
      <c r="T6092" s="16"/>
    </row>
    <row r="6093" spans="8:20">
      <c r="H6093" s="14"/>
      <c r="K6093" s="14"/>
      <c r="M6093" s="14"/>
      <c r="N6093" s="14"/>
      <c r="O6093" s="14"/>
      <c r="P6093" s="14"/>
      <c r="S6093" s="16"/>
      <c r="T6093" s="16"/>
    </row>
    <row r="6094" spans="8:20">
      <c r="H6094" s="14"/>
      <c r="K6094" s="14"/>
      <c r="M6094" s="14"/>
      <c r="N6094" s="14"/>
      <c r="O6094" s="14"/>
      <c r="P6094" s="14"/>
      <c r="S6094" s="16"/>
      <c r="T6094" s="16"/>
    </row>
    <row r="6095" spans="8:20">
      <c r="H6095" s="14"/>
      <c r="K6095" s="14"/>
      <c r="M6095" s="14"/>
      <c r="N6095" s="14"/>
      <c r="O6095" s="14"/>
      <c r="P6095" s="14"/>
      <c r="S6095" s="16"/>
      <c r="T6095" s="16"/>
    </row>
    <row r="6096" spans="8:20">
      <c r="H6096" s="14"/>
      <c r="K6096" s="14"/>
      <c r="M6096" s="14"/>
      <c r="N6096" s="14"/>
      <c r="O6096" s="14"/>
      <c r="P6096" s="14"/>
      <c r="S6096" s="16"/>
      <c r="T6096" s="16"/>
    </row>
    <row r="6097" spans="8:20">
      <c r="H6097" s="14"/>
      <c r="K6097" s="14"/>
      <c r="M6097" s="14"/>
      <c r="N6097" s="14"/>
      <c r="O6097" s="14"/>
      <c r="P6097" s="14"/>
      <c r="S6097" s="16"/>
      <c r="T6097" s="16"/>
    </row>
    <row r="6098" spans="8:20">
      <c r="H6098" s="14"/>
      <c r="K6098" s="14"/>
      <c r="M6098" s="14"/>
      <c r="N6098" s="14"/>
      <c r="O6098" s="14"/>
      <c r="P6098" s="14"/>
      <c r="S6098" s="16"/>
      <c r="T6098" s="16"/>
    </row>
    <row r="6099" spans="8:20">
      <c r="H6099" s="14"/>
      <c r="K6099" s="14"/>
      <c r="M6099" s="14"/>
      <c r="N6099" s="14"/>
      <c r="O6099" s="14"/>
      <c r="P6099" s="14"/>
      <c r="S6099" s="16"/>
      <c r="T6099" s="16"/>
    </row>
    <row r="6100" spans="8:20">
      <c r="H6100" s="14"/>
      <c r="K6100" s="14"/>
      <c r="M6100" s="14"/>
      <c r="N6100" s="14"/>
      <c r="O6100" s="14"/>
      <c r="P6100" s="14"/>
      <c r="S6100" s="16"/>
      <c r="T6100" s="16"/>
    </row>
    <row r="6101" spans="8:20">
      <c r="H6101" s="14"/>
      <c r="K6101" s="14"/>
      <c r="M6101" s="14"/>
      <c r="N6101" s="14"/>
      <c r="O6101" s="14"/>
      <c r="P6101" s="14"/>
      <c r="S6101" s="16"/>
      <c r="T6101" s="16"/>
    </row>
    <row r="6102" spans="8:20">
      <c r="H6102" s="14"/>
      <c r="K6102" s="14"/>
      <c r="M6102" s="14"/>
      <c r="N6102" s="14"/>
      <c r="O6102" s="14"/>
      <c r="P6102" s="14"/>
      <c r="S6102" s="16"/>
      <c r="T6102" s="16"/>
    </row>
    <row r="6103" spans="8:20">
      <c r="H6103" s="14"/>
      <c r="K6103" s="14"/>
      <c r="M6103" s="14"/>
      <c r="N6103" s="14"/>
      <c r="O6103" s="14"/>
      <c r="P6103" s="14"/>
      <c r="S6103" s="16"/>
      <c r="T6103" s="16"/>
    </row>
    <row r="6104" spans="8:20">
      <c r="H6104" s="14"/>
      <c r="K6104" s="14"/>
      <c r="M6104" s="14"/>
      <c r="N6104" s="14"/>
      <c r="O6104" s="14"/>
      <c r="P6104" s="14"/>
      <c r="S6104" s="16"/>
      <c r="T6104" s="16"/>
    </row>
    <row r="6105" spans="8:20">
      <c r="H6105" s="14"/>
      <c r="K6105" s="14"/>
      <c r="M6105" s="14"/>
      <c r="N6105" s="14"/>
      <c r="O6105" s="14"/>
      <c r="P6105" s="14"/>
      <c r="S6105" s="16"/>
      <c r="T6105" s="16"/>
    </row>
    <row r="6106" spans="8:20">
      <c r="H6106" s="14"/>
      <c r="K6106" s="14"/>
      <c r="M6106" s="14"/>
      <c r="N6106" s="14"/>
      <c r="O6106" s="14"/>
      <c r="P6106" s="14"/>
      <c r="S6106" s="16"/>
      <c r="T6106" s="16"/>
    </row>
    <row r="6107" spans="8:20">
      <c r="H6107" s="14"/>
      <c r="K6107" s="14"/>
      <c r="M6107" s="14"/>
      <c r="N6107" s="14"/>
      <c r="O6107" s="14"/>
      <c r="P6107" s="14"/>
      <c r="S6107" s="16"/>
      <c r="T6107" s="16"/>
    </row>
    <row r="6108" spans="8:20">
      <c r="H6108" s="14"/>
      <c r="K6108" s="14"/>
      <c r="M6108" s="14"/>
      <c r="N6108" s="14"/>
      <c r="O6108" s="14"/>
      <c r="P6108" s="14"/>
      <c r="S6108" s="16"/>
      <c r="T6108" s="16"/>
    </row>
    <row r="6109" spans="8:20">
      <c r="H6109" s="14"/>
      <c r="K6109" s="14"/>
      <c r="M6109" s="14"/>
      <c r="N6109" s="14"/>
      <c r="O6109" s="14"/>
      <c r="P6109" s="14"/>
      <c r="S6109" s="16"/>
      <c r="T6109" s="16"/>
    </row>
    <row r="6110" spans="8:20">
      <c r="H6110" s="14"/>
      <c r="K6110" s="14"/>
      <c r="M6110" s="14"/>
      <c r="N6110" s="14"/>
      <c r="O6110" s="14"/>
      <c r="P6110" s="14"/>
      <c r="S6110" s="16"/>
      <c r="T6110" s="16"/>
    </row>
    <row r="6111" spans="8:20">
      <c r="H6111" s="14"/>
      <c r="K6111" s="14"/>
      <c r="M6111" s="14"/>
      <c r="N6111" s="14"/>
      <c r="O6111" s="14"/>
      <c r="P6111" s="14"/>
      <c r="S6111" s="16"/>
      <c r="T6111" s="16"/>
    </row>
    <row r="6112" spans="8:20">
      <c r="H6112" s="14"/>
      <c r="K6112" s="14"/>
      <c r="M6112" s="14"/>
      <c r="N6112" s="14"/>
      <c r="O6112" s="14"/>
      <c r="P6112" s="14"/>
      <c r="S6112" s="16"/>
      <c r="T6112" s="16"/>
    </row>
    <row r="6113" spans="8:20">
      <c r="H6113" s="14"/>
      <c r="K6113" s="14"/>
      <c r="M6113" s="14"/>
      <c r="N6113" s="14"/>
      <c r="O6113" s="14"/>
      <c r="P6113" s="14"/>
      <c r="S6113" s="16"/>
      <c r="T6113" s="16"/>
    </row>
    <row r="6114" spans="8:20">
      <c r="H6114" s="14"/>
      <c r="K6114" s="14"/>
      <c r="M6114" s="14"/>
      <c r="N6114" s="14"/>
      <c r="O6114" s="14"/>
      <c r="P6114" s="14"/>
      <c r="S6114" s="16"/>
      <c r="T6114" s="16"/>
    </row>
    <row r="6115" spans="8:20">
      <c r="H6115" s="14"/>
      <c r="K6115" s="14"/>
      <c r="M6115" s="14"/>
      <c r="N6115" s="14"/>
      <c r="O6115" s="14"/>
      <c r="P6115" s="14"/>
      <c r="S6115" s="16"/>
      <c r="T6115" s="16"/>
    </row>
    <row r="6116" spans="8:20">
      <c r="H6116" s="14"/>
      <c r="K6116" s="14"/>
      <c r="M6116" s="14"/>
      <c r="N6116" s="14"/>
      <c r="O6116" s="14"/>
      <c r="P6116" s="14"/>
      <c r="S6116" s="16"/>
      <c r="T6116" s="16"/>
    </row>
    <row r="6117" spans="8:20">
      <c r="H6117" s="14"/>
      <c r="K6117" s="14"/>
      <c r="M6117" s="14"/>
      <c r="N6117" s="14"/>
      <c r="O6117" s="14"/>
      <c r="P6117" s="14"/>
      <c r="S6117" s="16"/>
      <c r="T6117" s="16"/>
    </row>
    <row r="6118" spans="8:20">
      <c r="H6118" s="14"/>
      <c r="K6118" s="14"/>
      <c r="M6118" s="14"/>
      <c r="N6118" s="14"/>
      <c r="O6118" s="14"/>
      <c r="P6118" s="14"/>
      <c r="S6118" s="16"/>
      <c r="T6118" s="16"/>
    </row>
    <row r="6119" spans="8:20">
      <c r="H6119" s="14"/>
      <c r="K6119" s="14"/>
      <c r="M6119" s="14"/>
      <c r="N6119" s="14"/>
      <c r="O6119" s="14"/>
      <c r="P6119" s="14"/>
      <c r="S6119" s="16"/>
      <c r="T6119" s="16"/>
    </row>
    <row r="6120" spans="8:20">
      <c r="H6120" s="14"/>
      <c r="K6120" s="14"/>
      <c r="M6120" s="14"/>
      <c r="N6120" s="14"/>
      <c r="O6120" s="14"/>
      <c r="P6120" s="14"/>
      <c r="S6120" s="16"/>
      <c r="T6120" s="16"/>
    </row>
    <row r="6121" spans="8:20">
      <c r="H6121" s="14"/>
      <c r="K6121" s="14"/>
      <c r="M6121" s="14"/>
      <c r="N6121" s="14"/>
      <c r="O6121" s="14"/>
      <c r="P6121" s="14"/>
      <c r="S6121" s="16"/>
      <c r="T6121" s="16"/>
    </row>
    <row r="6122" spans="8:20">
      <c r="H6122" s="14"/>
      <c r="K6122" s="14"/>
      <c r="M6122" s="14"/>
      <c r="N6122" s="14"/>
      <c r="O6122" s="14"/>
      <c r="P6122" s="14"/>
      <c r="S6122" s="16"/>
      <c r="T6122" s="16"/>
    </row>
    <row r="6123" spans="8:20">
      <c r="H6123" s="14"/>
      <c r="K6123" s="14"/>
      <c r="M6123" s="14"/>
      <c r="N6123" s="14"/>
      <c r="O6123" s="14"/>
      <c r="P6123" s="14"/>
      <c r="S6123" s="16"/>
      <c r="T6123" s="16"/>
    </row>
    <row r="6124" spans="8:20">
      <c r="H6124" s="14"/>
      <c r="K6124" s="14"/>
      <c r="M6124" s="14"/>
      <c r="N6124" s="14"/>
      <c r="O6124" s="14"/>
      <c r="P6124" s="14"/>
      <c r="S6124" s="16"/>
      <c r="T6124" s="16"/>
    </row>
    <row r="6125" spans="8:20">
      <c r="H6125" s="14"/>
      <c r="K6125" s="14"/>
      <c r="M6125" s="14"/>
      <c r="N6125" s="14"/>
      <c r="O6125" s="14"/>
      <c r="P6125" s="14"/>
      <c r="S6125" s="16"/>
      <c r="T6125" s="16"/>
    </row>
    <row r="6126" spans="8:20">
      <c r="H6126" s="14"/>
      <c r="K6126" s="14"/>
      <c r="M6126" s="14"/>
      <c r="N6126" s="14"/>
      <c r="O6126" s="14"/>
      <c r="P6126" s="14"/>
      <c r="S6126" s="16"/>
      <c r="T6126" s="16"/>
    </row>
    <row r="6127" spans="8:20">
      <c r="H6127" s="14"/>
      <c r="K6127" s="14"/>
      <c r="M6127" s="14"/>
      <c r="N6127" s="14"/>
      <c r="O6127" s="14"/>
      <c r="P6127" s="14"/>
      <c r="S6127" s="16"/>
      <c r="T6127" s="16"/>
    </row>
    <row r="6128" spans="8:20">
      <c r="H6128" s="14"/>
      <c r="K6128" s="14"/>
      <c r="M6128" s="14"/>
      <c r="N6128" s="14"/>
      <c r="O6128" s="14"/>
      <c r="P6128" s="14"/>
      <c r="S6128" s="16"/>
      <c r="T6128" s="16"/>
    </row>
    <row r="6129" spans="8:20">
      <c r="H6129" s="14"/>
      <c r="K6129" s="14"/>
      <c r="M6129" s="14"/>
      <c r="N6129" s="14"/>
      <c r="O6129" s="14"/>
      <c r="P6129" s="14"/>
      <c r="S6129" s="16"/>
      <c r="T6129" s="16"/>
    </row>
    <row r="6130" spans="8:20">
      <c r="H6130" s="14"/>
      <c r="K6130" s="14"/>
      <c r="M6130" s="14"/>
      <c r="N6130" s="14"/>
      <c r="O6130" s="14"/>
      <c r="P6130" s="14"/>
      <c r="S6130" s="16"/>
      <c r="T6130" s="16"/>
    </row>
    <row r="6131" spans="8:20">
      <c r="H6131" s="14"/>
      <c r="K6131" s="14"/>
      <c r="M6131" s="14"/>
      <c r="N6131" s="14"/>
      <c r="O6131" s="14"/>
      <c r="P6131" s="14"/>
      <c r="S6131" s="16"/>
      <c r="T6131" s="16"/>
    </row>
    <row r="6132" spans="8:20">
      <c r="H6132" s="14"/>
      <c r="K6132" s="14"/>
      <c r="M6132" s="14"/>
      <c r="N6132" s="14"/>
      <c r="O6132" s="14"/>
      <c r="P6132" s="14"/>
      <c r="S6132" s="16"/>
      <c r="T6132" s="16"/>
    </row>
    <row r="6133" spans="8:20">
      <c r="H6133" s="14"/>
      <c r="K6133" s="14"/>
      <c r="M6133" s="14"/>
      <c r="N6133" s="14"/>
      <c r="O6133" s="14"/>
      <c r="P6133" s="14"/>
      <c r="S6133" s="16"/>
      <c r="T6133" s="16"/>
    </row>
    <row r="6134" spans="8:20">
      <c r="H6134" s="14"/>
      <c r="K6134" s="14"/>
      <c r="M6134" s="14"/>
      <c r="N6134" s="14"/>
      <c r="O6134" s="14"/>
      <c r="P6134" s="14"/>
      <c r="S6134" s="16"/>
      <c r="T6134" s="16"/>
    </row>
    <row r="6135" spans="8:20">
      <c r="H6135" s="14"/>
      <c r="K6135" s="14"/>
      <c r="M6135" s="14"/>
      <c r="N6135" s="14"/>
      <c r="O6135" s="14"/>
      <c r="P6135" s="14"/>
      <c r="S6135" s="16"/>
      <c r="T6135" s="16"/>
    </row>
    <row r="6136" spans="8:20">
      <c r="H6136" s="14"/>
      <c r="K6136" s="14"/>
      <c r="M6136" s="14"/>
      <c r="N6136" s="14"/>
      <c r="O6136" s="14"/>
      <c r="P6136" s="14"/>
      <c r="S6136" s="16"/>
      <c r="T6136" s="16"/>
    </row>
    <row r="6137" spans="8:20">
      <c r="H6137" s="14"/>
      <c r="K6137" s="14"/>
      <c r="M6137" s="14"/>
      <c r="N6137" s="14"/>
      <c r="O6137" s="14"/>
      <c r="P6137" s="14"/>
      <c r="S6137" s="16"/>
      <c r="T6137" s="16"/>
    </row>
    <row r="6138" spans="8:20">
      <c r="H6138" s="14"/>
      <c r="K6138" s="14"/>
      <c r="M6138" s="14"/>
      <c r="N6138" s="14"/>
      <c r="O6138" s="14"/>
      <c r="P6138" s="14"/>
      <c r="S6138" s="16"/>
      <c r="T6138" s="16"/>
    </row>
    <row r="6139" spans="8:20">
      <c r="H6139" s="14"/>
      <c r="K6139" s="14"/>
      <c r="M6139" s="14"/>
      <c r="N6139" s="14"/>
      <c r="O6139" s="14"/>
      <c r="P6139" s="14"/>
      <c r="S6139" s="16"/>
      <c r="T6139" s="16"/>
    </row>
    <row r="6140" spans="8:20">
      <c r="H6140" s="14"/>
      <c r="K6140" s="14"/>
      <c r="M6140" s="14"/>
      <c r="N6140" s="14"/>
      <c r="O6140" s="14"/>
      <c r="P6140" s="14"/>
      <c r="S6140" s="16"/>
      <c r="T6140" s="16"/>
    </row>
    <row r="6141" spans="8:20">
      <c r="H6141" s="14"/>
      <c r="K6141" s="14"/>
      <c r="M6141" s="14"/>
      <c r="N6141" s="14"/>
      <c r="O6141" s="14"/>
      <c r="P6141" s="14"/>
      <c r="S6141" s="16"/>
      <c r="T6141" s="16"/>
    </row>
    <row r="6142" spans="8:20">
      <c r="H6142" s="14"/>
      <c r="K6142" s="14"/>
      <c r="M6142" s="14"/>
      <c r="N6142" s="14"/>
      <c r="O6142" s="14"/>
      <c r="P6142" s="14"/>
      <c r="S6142" s="16"/>
      <c r="T6142" s="16"/>
    </row>
    <row r="6143" spans="8:20">
      <c r="H6143" s="14"/>
      <c r="K6143" s="14"/>
      <c r="M6143" s="14"/>
      <c r="N6143" s="14"/>
      <c r="O6143" s="14"/>
      <c r="P6143" s="14"/>
      <c r="S6143" s="16"/>
      <c r="T6143" s="16"/>
    </row>
    <row r="6144" spans="8:20">
      <c r="H6144" s="14"/>
      <c r="K6144" s="14"/>
      <c r="M6144" s="14"/>
      <c r="N6144" s="14"/>
      <c r="O6144" s="14"/>
      <c r="P6144" s="14"/>
      <c r="S6144" s="16"/>
      <c r="T6144" s="16"/>
    </row>
    <row r="6145" spans="8:20">
      <c r="H6145" s="14"/>
      <c r="K6145" s="14"/>
      <c r="M6145" s="14"/>
      <c r="N6145" s="14"/>
      <c r="O6145" s="14"/>
      <c r="P6145" s="14"/>
      <c r="S6145" s="16"/>
      <c r="T6145" s="16"/>
    </row>
    <row r="6146" spans="8:20">
      <c r="H6146" s="14"/>
      <c r="K6146" s="14"/>
      <c r="M6146" s="14"/>
      <c r="N6146" s="14"/>
      <c r="O6146" s="14"/>
      <c r="P6146" s="14"/>
      <c r="S6146" s="16"/>
      <c r="T6146" s="16"/>
    </row>
    <row r="6147" spans="8:20">
      <c r="H6147" s="14"/>
      <c r="K6147" s="14"/>
      <c r="M6147" s="14"/>
      <c r="N6147" s="14"/>
      <c r="O6147" s="14"/>
      <c r="P6147" s="14"/>
      <c r="S6147" s="16"/>
      <c r="T6147" s="16"/>
    </row>
    <row r="6148" spans="8:20">
      <c r="H6148" s="14"/>
      <c r="K6148" s="14"/>
      <c r="M6148" s="14"/>
      <c r="N6148" s="14"/>
      <c r="O6148" s="14"/>
      <c r="P6148" s="14"/>
      <c r="S6148" s="16"/>
      <c r="T6148" s="16"/>
    </row>
    <row r="6149" spans="8:20">
      <c r="H6149" s="14"/>
      <c r="K6149" s="14"/>
      <c r="M6149" s="14"/>
      <c r="N6149" s="14"/>
      <c r="O6149" s="14"/>
      <c r="P6149" s="14"/>
      <c r="S6149" s="16"/>
      <c r="T6149" s="16"/>
    </row>
    <row r="6150" spans="8:20">
      <c r="H6150" s="14"/>
      <c r="K6150" s="14"/>
      <c r="M6150" s="14"/>
      <c r="N6150" s="14"/>
      <c r="O6150" s="14"/>
      <c r="P6150" s="14"/>
      <c r="S6150" s="16"/>
      <c r="T6150" s="16"/>
    </row>
    <row r="6151" spans="8:20">
      <c r="H6151" s="14"/>
      <c r="K6151" s="14"/>
      <c r="M6151" s="14"/>
      <c r="N6151" s="14"/>
      <c r="O6151" s="14"/>
      <c r="P6151" s="14"/>
      <c r="S6151" s="16"/>
      <c r="T6151" s="16"/>
    </row>
    <row r="6152" spans="8:20">
      <c r="H6152" s="14"/>
      <c r="K6152" s="14"/>
      <c r="M6152" s="14"/>
      <c r="N6152" s="14"/>
      <c r="O6152" s="14"/>
      <c r="P6152" s="14"/>
      <c r="S6152" s="16"/>
      <c r="T6152" s="16"/>
    </row>
    <row r="6153" spans="8:20">
      <c r="H6153" s="14"/>
      <c r="K6153" s="14"/>
      <c r="M6153" s="14"/>
      <c r="N6153" s="14"/>
      <c r="O6153" s="14"/>
      <c r="P6153" s="14"/>
      <c r="S6153" s="16"/>
      <c r="T6153" s="16"/>
    </row>
    <row r="6154" spans="8:20">
      <c r="H6154" s="14"/>
      <c r="K6154" s="14"/>
      <c r="M6154" s="14"/>
      <c r="N6154" s="14"/>
      <c r="O6154" s="14"/>
      <c r="P6154" s="14"/>
      <c r="S6154" s="16"/>
      <c r="T6154" s="16"/>
    </row>
    <row r="6155" spans="8:20">
      <c r="H6155" s="14"/>
      <c r="K6155" s="14"/>
      <c r="M6155" s="14"/>
      <c r="N6155" s="14"/>
      <c r="O6155" s="14"/>
      <c r="P6155" s="14"/>
      <c r="S6155" s="16"/>
      <c r="T6155" s="16"/>
    </row>
    <row r="6156" spans="8:20">
      <c r="H6156" s="14"/>
      <c r="K6156" s="14"/>
      <c r="M6156" s="14"/>
      <c r="N6156" s="14"/>
      <c r="O6156" s="14"/>
      <c r="P6156" s="14"/>
      <c r="S6156" s="16"/>
      <c r="T6156" s="16"/>
    </row>
    <row r="6157" spans="8:20">
      <c r="H6157" s="14"/>
      <c r="K6157" s="14"/>
      <c r="M6157" s="14"/>
      <c r="N6157" s="14"/>
      <c r="O6157" s="14"/>
      <c r="P6157" s="14"/>
      <c r="S6157" s="16"/>
      <c r="T6157" s="16"/>
    </row>
    <row r="6158" spans="8:20">
      <c r="H6158" s="14"/>
      <c r="K6158" s="14"/>
      <c r="M6158" s="14"/>
      <c r="N6158" s="14"/>
      <c r="O6158" s="14"/>
      <c r="P6158" s="14"/>
      <c r="S6158" s="16"/>
      <c r="T6158" s="16"/>
    </row>
    <row r="6159" spans="8:20">
      <c r="H6159" s="14"/>
      <c r="K6159" s="14"/>
      <c r="M6159" s="14"/>
      <c r="N6159" s="14"/>
      <c r="O6159" s="14"/>
      <c r="P6159" s="14"/>
      <c r="S6159" s="16"/>
      <c r="T6159" s="16"/>
    </row>
    <row r="6160" spans="8:20">
      <c r="H6160" s="14"/>
      <c r="K6160" s="14"/>
      <c r="M6160" s="14"/>
      <c r="N6160" s="14"/>
      <c r="O6160" s="14"/>
      <c r="P6160" s="14"/>
      <c r="S6160" s="16"/>
      <c r="T6160" s="16"/>
    </row>
    <row r="6161" spans="8:20">
      <c r="H6161" s="14"/>
      <c r="K6161" s="14"/>
      <c r="M6161" s="14"/>
      <c r="N6161" s="14"/>
      <c r="O6161" s="14"/>
      <c r="P6161" s="14"/>
      <c r="S6161" s="16"/>
      <c r="T6161" s="16"/>
    </row>
    <row r="6162" spans="8:20">
      <c r="H6162" s="14"/>
      <c r="K6162" s="14"/>
      <c r="M6162" s="14"/>
      <c r="N6162" s="14"/>
      <c r="O6162" s="14"/>
      <c r="P6162" s="14"/>
      <c r="S6162" s="16"/>
      <c r="T6162" s="16"/>
    </row>
    <row r="6163" spans="8:20">
      <c r="H6163" s="14"/>
      <c r="K6163" s="14"/>
      <c r="M6163" s="14"/>
      <c r="N6163" s="14"/>
      <c r="O6163" s="14"/>
      <c r="P6163" s="14"/>
      <c r="S6163" s="16"/>
      <c r="T6163" s="16"/>
    </row>
    <row r="6164" spans="8:20">
      <c r="H6164" s="14"/>
      <c r="K6164" s="14"/>
      <c r="M6164" s="14"/>
      <c r="N6164" s="14"/>
      <c r="O6164" s="14"/>
      <c r="P6164" s="14"/>
      <c r="S6164" s="16"/>
      <c r="T6164" s="16"/>
    </row>
    <row r="6165" spans="8:20">
      <c r="H6165" s="14"/>
      <c r="K6165" s="14"/>
      <c r="M6165" s="14"/>
      <c r="N6165" s="14"/>
      <c r="O6165" s="14"/>
      <c r="P6165" s="14"/>
      <c r="S6165" s="16"/>
      <c r="T6165" s="16"/>
    </row>
    <row r="6166" spans="8:20">
      <c r="H6166" s="14"/>
      <c r="K6166" s="14"/>
      <c r="M6166" s="14"/>
      <c r="N6166" s="14"/>
      <c r="O6166" s="14"/>
      <c r="P6166" s="14"/>
      <c r="S6166" s="16"/>
      <c r="T6166" s="16"/>
    </row>
    <row r="6167" spans="8:20">
      <c r="H6167" s="14"/>
      <c r="K6167" s="14"/>
      <c r="M6167" s="14"/>
      <c r="N6167" s="14"/>
      <c r="O6167" s="14"/>
      <c r="P6167" s="14"/>
      <c r="S6167" s="16"/>
      <c r="T6167" s="16"/>
    </row>
    <row r="6168" spans="8:20">
      <c r="H6168" s="14"/>
      <c r="K6168" s="14"/>
      <c r="M6168" s="14"/>
      <c r="N6168" s="14"/>
      <c r="O6168" s="14"/>
      <c r="P6168" s="14"/>
      <c r="S6168" s="16"/>
      <c r="T6168" s="16"/>
    </row>
    <row r="6169" spans="8:20">
      <c r="H6169" s="14"/>
      <c r="K6169" s="14"/>
      <c r="M6169" s="14"/>
      <c r="N6169" s="14"/>
      <c r="O6169" s="14"/>
      <c r="P6169" s="14"/>
      <c r="S6169" s="16"/>
      <c r="T6169" s="16"/>
    </row>
    <row r="6170" spans="8:20">
      <c r="H6170" s="14"/>
      <c r="K6170" s="14"/>
      <c r="M6170" s="14"/>
      <c r="N6170" s="14"/>
      <c r="O6170" s="14"/>
      <c r="P6170" s="14"/>
      <c r="S6170" s="16"/>
      <c r="T6170" s="16"/>
    </row>
    <row r="6171" spans="8:20">
      <c r="H6171" s="14"/>
      <c r="K6171" s="14"/>
      <c r="M6171" s="14"/>
      <c r="N6171" s="14"/>
      <c r="O6171" s="14"/>
      <c r="P6171" s="14"/>
      <c r="S6171" s="16"/>
      <c r="T6171" s="16"/>
    </row>
    <row r="6172" spans="8:20">
      <c r="H6172" s="14"/>
      <c r="K6172" s="14"/>
      <c r="M6172" s="14"/>
      <c r="N6172" s="14"/>
      <c r="O6172" s="14"/>
      <c r="P6172" s="14"/>
      <c r="S6172" s="16"/>
      <c r="T6172" s="16"/>
    </row>
    <row r="6173" spans="8:20">
      <c r="H6173" s="14"/>
      <c r="K6173" s="14"/>
      <c r="M6173" s="14"/>
      <c r="N6173" s="14"/>
      <c r="O6173" s="14"/>
      <c r="P6173" s="14"/>
      <c r="S6173" s="16"/>
      <c r="T6173" s="16"/>
    </row>
    <row r="6174" spans="8:20">
      <c r="H6174" s="14"/>
      <c r="K6174" s="14"/>
      <c r="M6174" s="14"/>
      <c r="N6174" s="14"/>
      <c r="O6174" s="14"/>
      <c r="P6174" s="14"/>
      <c r="S6174" s="16"/>
      <c r="T6174" s="16"/>
    </row>
    <row r="6175" spans="8:20">
      <c r="H6175" s="14"/>
      <c r="K6175" s="14"/>
      <c r="M6175" s="14"/>
      <c r="N6175" s="14"/>
      <c r="O6175" s="14"/>
      <c r="P6175" s="14"/>
      <c r="S6175" s="16"/>
      <c r="T6175" s="16"/>
    </row>
    <row r="6176" spans="8:20">
      <c r="H6176" s="14"/>
      <c r="K6176" s="14"/>
      <c r="M6176" s="14"/>
      <c r="N6176" s="14"/>
      <c r="O6176" s="14"/>
      <c r="P6176" s="14"/>
      <c r="S6176" s="16"/>
      <c r="T6176" s="16"/>
    </row>
    <row r="6177" spans="8:20">
      <c r="H6177" s="14"/>
      <c r="K6177" s="14"/>
      <c r="M6177" s="14"/>
      <c r="N6177" s="14"/>
      <c r="O6177" s="14"/>
      <c r="P6177" s="14"/>
      <c r="S6177" s="16"/>
      <c r="T6177" s="16"/>
    </row>
    <row r="6178" spans="8:20">
      <c r="H6178" s="14"/>
      <c r="K6178" s="14"/>
      <c r="M6178" s="14"/>
      <c r="N6178" s="14"/>
      <c r="O6178" s="14"/>
      <c r="P6178" s="14"/>
      <c r="S6178" s="16"/>
      <c r="T6178" s="16"/>
    </row>
    <row r="6179" spans="8:20">
      <c r="H6179" s="14"/>
      <c r="K6179" s="14"/>
      <c r="M6179" s="14"/>
      <c r="N6179" s="14"/>
      <c r="O6179" s="14"/>
      <c r="P6179" s="14"/>
      <c r="S6179" s="16"/>
      <c r="T6179" s="16"/>
    </row>
    <row r="6180" spans="8:20">
      <c r="H6180" s="14"/>
      <c r="K6180" s="14"/>
      <c r="M6180" s="14"/>
      <c r="N6180" s="14"/>
      <c r="O6180" s="14"/>
      <c r="P6180" s="14"/>
      <c r="S6180" s="16"/>
      <c r="T6180" s="16"/>
    </row>
    <row r="6181" spans="8:20">
      <c r="H6181" s="14"/>
      <c r="K6181" s="14"/>
      <c r="M6181" s="14"/>
      <c r="N6181" s="14"/>
      <c r="O6181" s="14"/>
      <c r="P6181" s="14"/>
      <c r="S6181" s="16"/>
      <c r="T6181" s="16"/>
    </row>
    <row r="6182" spans="8:20">
      <c r="H6182" s="14"/>
      <c r="K6182" s="14"/>
      <c r="M6182" s="14"/>
      <c r="N6182" s="14"/>
      <c r="O6182" s="14"/>
      <c r="P6182" s="14"/>
      <c r="S6182" s="16"/>
      <c r="T6182" s="16"/>
    </row>
    <row r="6183" spans="8:20">
      <c r="H6183" s="14"/>
      <c r="K6183" s="14"/>
      <c r="M6183" s="14"/>
      <c r="N6183" s="14"/>
      <c r="O6183" s="14"/>
      <c r="P6183" s="14"/>
      <c r="S6183" s="16"/>
      <c r="T6183" s="16"/>
    </row>
    <row r="6184" spans="8:20">
      <c r="H6184" s="14"/>
      <c r="K6184" s="14"/>
      <c r="M6184" s="14"/>
      <c r="N6184" s="14"/>
      <c r="O6184" s="14"/>
      <c r="P6184" s="14"/>
      <c r="S6184" s="16"/>
      <c r="T6184" s="16"/>
    </row>
    <row r="6185" spans="8:20">
      <c r="H6185" s="14"/>
      <c r="K6185" s="14"/>
      <c r="M6185" s="14"/>
      <c r="N6185" s="14"/>
      <c r="O6185" s="14"/>
      <c r="P6185" s="14"/>
      <c r="S6185" s="16"/>
      <c r="T6185" s="16"/>
    </row>
    <row r="6186" spans="8:20">
      <c r="H6186" s="14"/>
      <c r="K6186" s="14"/>
      <c r="M6186" s="14"/>
      <c r="N6186" s="14"/>
      <c r="O6186" s="14"/>
      <c r="P6186" s="14"/>
      <c r="S6186" s="16"/>
      <c r="T6186" s="16"/>
    </row>
    <row r="6187" spans="8:20">
      <c r="H6187" s="14"/>
      <c r="K6187" s="14"/>
      <c r="M6187" s="14"/>
      <c r="N6187" s="14"/>
      <c r="O6187" s="14"/>
      <c r="P6187" s="14"/>
      <c r="S6187" s="16"/>
      <c r="T6187" s="16"/>
    </row>
    <row r="6188" spans="8:20">
      <c r="H6188" s="14"/>
      <c r="K6188" s="14"/>
      <c r="M6188" s="14"/>
      <c r="N6188" s="14"/>
      <c r="O6188" s="14"/>
      <c r="P6188" s="14"/>
      <c r="S6188" s="16"/>
      <c r="T6188" s="16"/>
    </row>
    <row r="6189" spans="8:20">
      <c r="H6189" s="14"/>
      <c r="K6189" s="14"/>
      <c r="M6189" s="14"/>
      <c r="N6189" s="14"/>
      <c r="O6189" s="14"/>
      <c r="P6189" s="14"/>
      <c r="S6189" s="16"/>
      <c r="T6189" s="16"/>
    </row>
    <row r="6190" spans="8:20">
      <c r="H6190" s="14"/>
      <c r="K6190" s="14"/>
      <c r="M6190" s="14"/>
      <c r="N6190" s="14"/>
      <c r="O6190" s="14"/>
      <c r="P6190" s="14"/>
      <c r="S6190" s="16"/>
      <c r="T6190" s="16"/>
    </row>
    <row r="6191" spans="8:20">
      <c r="H6191" s="14"/>
      <c r="K6191" s="14"/>
      <c r="M6191" s="14"/>
      <c r="N6191" s="14"/>
      <c r="O6191" s="14"/>
      <c r="P6191" s="14"/>
      <c r="S6191" s="16"/>
      <c r="T6191" s="16"/>
    </row>
    <row r="6192" spans="8:20">
      <c r="H6192" s="14"/>
      <c r="K6192" s="14"/>
      <c r="M6192" s="14"/>
      <c r="N6192" s="14"/>
      <c r="O6192" s="14"/>
      <c r="P6192" s="14"/>
      <c r="S6192" s="16"/>
      <c r="T6192" s="16"/>
    </row>
    <row r="6193" spans="8:20">
      <c r="H6193" s="14"/>
      <c r="K6193" s="14"/>
      <c r="M6193" s="14"/>
      <c r="N6193" s="14"/>
      <c r="O6193" s="14"/>
      <c r="P6193" s="14"/>
      <c r="S6193" s="16"/>
      <c r="T6193" s="16"/>
    </row>
    <row r="6194" spans="8:20">
      <c r="H6194" s="14"/>
      <c r="K6194" s="14"/>
      <c r="M6194" s="14"/>
      <c r="N6194" s="14"/>
      <c r="O6194" s="14"/>
      <c r="P6194" s="14"/>
      <c r="S6194" s="16"/>
      <c r="T6194" s="16"/>
    </row>
    <row r="6195" spans="8:20">
      <c r="H6195" s="14"/>
      <c r="K6195" s="14"/>
      <c r="M6195" s="14"/>
      <c r="N6195" s="14"/>
      <c r="O6195" s="14"/>
      <c r="P6195" s="14"/>
      <c r="S6195" s="16"/>
      <c r="T6195" s="16"/>
    </row>
    <row r="6196" spans="8:20">
      <c r="H6196" s="14"/>
      <c r="K6196" s="14"/>
      <c r="M6196" s="14"/>
      <c r="N6196" s="14"/>
      <c r="O6196" s="14"/>
      <c r="P6196" s="14"/>
      <c r="S6196" s="16"/>
      <c r="T6196" s="16"/>
    </row>
    <row r="6197" spans="8:20">
      <c r="H6197" s="14"/>
      <c r="K6197" s="14"/>
      <c r="M6197" s="14"/>
      <c r="N6197" s="14"/>
      <c r="O6197" s="14"/>
      <c r="P6197" s="14"/>
      <c r="S6197" s="16"/>
      <c r="T6197" s="16"/>
    </row>
    <row r="6198" spans="8:20">
      <c r="H6198" s="14"/>
      <c r="K6198" s="14"/>
      <c r="M6198" s="14"/>
      <c r="N6198" s="14"/>
      <c r="O6198" s="14"/>
      <c r="P6198" s="14"/>
      <c r="S6198" s="16"/>
      <c r="T6198" s="16"/>
    </row>
    <row r="6199" spans="8:20">
      <c r="H6199" s="14"/>
      <c r="K6199" s="14"/>
      <c r="M6199" s="14"/>
      <c r="N6199" s="14"/>
      <c r="O6199" s="14"/>
      <c r="P6199" s="14"/>
      <c r="S6199" s="16"/>
      <c r="T6199" s="16"/>
    </row>
    <row r="6200" spans="8:20">
      <c r="H6200" s="14"/>
      <c r="K6200" s="14"/>
      <c r="M6200" s="14"/>
      <c r="N6200" s="14"/>
      <c r="O6200" s="14"/>
      <c r="P6200" s="14"/>
      <c r="S6200" s="16"/>
      <c r="T6200" s="16"/>
    </row>
    <row r="6201" spans="8:20">
      <c r="H6201" s="14"/>
      <c r="K6201" s="14"/>
      <c r="M6201" s="14"/>
      <c r="N6201" s="14"/>
      <c r="O6201" s="14"/>
      <c r="P6201" s="14"/>
      <c r="S6201" s="16"/>
      <c r="T6201" s="16"/>
    </row>
    <row r="6202" spans="8:20">
      <c r="H6202" s="14"/>
      <c r="K6202" s="14"/>
      <c r="M6202" s="14"/>
      <c r="N6202" s="14"/>
      <c r="O6202" s="14"/>
      <c r="P6202" s="14"/>
      <c r="S6202" s="16"/>
      <c r="T6202" s="16"/>
    </row>
    <row r="6203" spans="8:20">
      <c r="H6203" s="14"/>
      <c r="K6203" s="14"/>
      <c r="M6203" s="14"/>
      <c r="N6203" s="14"/>
      <c r="O6203" s="14"/>
      <c r="P6203" s="14"/>
      <c r="S6203" s="16"/>
      <c r="T6203" s="16"/>
    </row>
    <row r="6204" spans="8:20">
      <c r="H6204" s="14"/>
      <c r="K6204" s="14"/>
      <c r="M6204" s="14"/>
      <c r="N6204" s="14"/>
      <c r="O6204" s="14"/>
      <c r="P6204" s="14"/>
      <c r="S6204" s="16"/>
      <c r="T6204" s="16"/>
    </row>
    <row r="6205" spans="8:20">
      <c r="H6205" s="14"/>
      <c r="K6205" s="14"/>
      <c r="M6205" s="14"/>
      <c r="N6205" s="14"/>
      <c r="O6205" s="14"/>
      <c r="P6205" s="14"/>
      <c r="S6205" s="16"/>
      <c r="T6205" s="16"/>
    </row>
    <row r="6206" spans="8:20">
      <c r="H6206" s="14"/>
      <c r="K6206" s="14"/>
      <c r="M6206" s="14"/>
      <c r="N6206" s="14"/>
      <c r="O6206" s="14"/>
      <c r="P6206" s="14"/>
      <c r="S6206" s="16"/>
      <c r="T6206" s="16"/>
    </row>
    <row r="6207" spans="8:20">
      <c r="H6207" s="14"/>
      <c r="K6207" s="14"/>
      <c r="M6207" s="14"/>
      <c r="N6207" s="14"/>
      <c r="O6207" s="14"/>
      <c r="P6207" s="14"/>
      <c r="S6207" s="16"/>
      <c r="T6207" s="16"/>
    </row>
    <row r="6208" spans="8:20">
      <c r="H6208" s="14"/>
      <c r="K6208" s="14"/>
      <c r="M6208" s="14"/>
      <c r="N6208" s="14"/>
      <c r="O6208" s="14"/>
      <c r="P6208" s="14"/>
      <c r="S6208" s="16"/>
      <c r="T6208" s="16"/>
    </row>
    <row r="6209" spans="8:20">
      <c r="H6209" s="14"/>
      <c r="K6209" s="14"/>
      <c r="M6209" s="14"/>
      <c r="N6209" s="14"/>
      <c r="O6209" s="14"/>
      <c r="P6209" s="14"/>
      <c r="S6209" s="16"/>
      <c r="T6209" s="16"/>
    </row>
    <row r="6210" spans="8:20">
      <c r="H6210" s="14"/>
      <c r="K6210" s="14"/>
      <c r="M6210" s="14"/>
      <c r="N6210" s="14"/>
      <c r="O6210" s="14"/>
      <c r="P6210" s="14"/>
      <c r="S6210" s="16"/>
      <c r="T6210" s="16"/>
    </row>
    <row r="6211" spans="8:20">
      <c r="H6211" s="14"/>
      <c r="K6211" s="14"/>
      <c r="M6211" s="14"/>
      <c r="N6211" s="14"/>
      <c r="O6211" s="14"/>
      <c r="P6211" s="14"/>
      <c r="S6211" s="16"/>
      <c r="T6211" s="16"/>
    </row>
    <row r="6212" spans="8:20">
      <c r="H6212" s="14"/>
      <c r="K6212" s="14"/>
      <c r="M6212" s="14"/>
      <c r="N6212" s="14"/>
      <c r="O6212" s="14"/>
      <c r="P6212" s="14"/>
      <c r="S6212" s="16"/>
      <c r="T6212" s="16"/>
    </row>
    <row r="6213" spans="8:20">
      <c r="H6213" s="14"/>
      <c r="K6213" s="14"/>
      <c r="M6213" s="14"/>
      <c r="N6213" s="14"/>
      <c r="O6213" s="14"/>
      <c r="P6213" s="14"/>
      <c r="S6213" s="16"/>
      <c r="T6213" s="16"/>
    </row>
    <row r="6214" spans="8:20">
      <c r="H6214" s="14"/>
      <c r="K6214" s="14"/>
      <c r="M6214" s="14"/>
      <c r="N6214" s="14"/>
      <c r="O6214" s="14"/>
      <c r="P6214" s="14"/>
      <c r="S6214" s="16"/>
      <c r="T6214" s="16"/>
    </row>
    <row r="6215" spans="8:20">
      <c r="H6215" s="14"/>
      <c r="K6215" s="14"/>
      <c r="M6215" s="14"/>
      <c r="N6215" s="14"/>
      <c r="O6215" s="14"/>
      <c r="P6215" s="14"/>
      <c r="S6215" s="16"/>
      <c r="T6215" s="16"/>
    </row>
    <row r="6216" spans="8:20">
      <c r="H6216" s="14"/>
      <c r="K6216" s="14"/>
      <c r="M6216" s="14"/>
      <c r="N6216" s="14"/>
      <c r="O6216" s="14"/>
      <c r="P6216" s="14"/>
      <c r="S6216" s="16"/>
      <c r="T6216" s="16"/>
    </row>
    <row r="6217" spans="8:20">
      <c r="H6217" s="14"/>
      <c r="K6217" s="14"/>
      <c r="M6217" s="14"/>
      <c r="N6217" s="14"/>
      <c r="O6217" s="14"/>
      <c r="P6217" s="14"/>
      <c r="S6217" s="16"/>
      <c r="T6217" s="16"/>
    </row>
    <row r="6218" spans="8:20">
      <c r="H6218" s="14"/>
      <c r="K6218" s="14"/>
      <c r="M6218" s="14"/>
      <c r="N6218" s="14"/>
      <c r="O6218" s="14"/>
      <c r="P6218" s="14"/>
      <c r="S6218" s="16"/>
      <c r="T6218" s="16"/>
    </row>
    <row r="6219" spans="8:20">
      <c r="H6219" s="14"/>
      <c r="K6219" s="14"/>
      <c r="M6219" s="14"/>
      <c r="N6219" s="14"/>
      <c r="O6219" s="14"/>
      <c r="P6219" s="14"/>
      <c r="S6219" s="16"/>
      <c r="T6219" s="16"/>
    </row>
    <row r="6220" spans="8:20">
      <c r="H6220" s="14"/>
      <c r="K6220" s="14"/>
      <c r="M6220" s="14"/>
      <c r="N6220" s="14"/>
      <c r="O6220" s="14"/>
      <c r="P6220" s="14"/>
      <c r="S6220" s="16"/>
      <c r="T6220" s="16"/>
    </row>
    <row r="6221" spans="8:20">
      <c r="H6221" s="14"/>
      <c r="K6221" s="14"/>
      <c r="M6221" s="14"/>
      <c r="N6221" s="14"/>
      <c r="O6221" s="14"/>
      <c r="P6221" s="14"/>
      <c r="S6221" s="16"/>
      <c r="T6221" s="16"/>
    </row>
    <row r="6222" spans="8:20">
      <c r="H6222" s="14"/>
      <c r="K6222" s="14"/>
      <c r="M6222" s="14"/>
      <c r="N6222" s="14"/>
      <c r="O6222" s="14"/>
      <c r="P6222" s="14"/>
      <c r="S6222" s="16"/>
      <c r="T6222" s="16"/>
    </row>
    <row r="6223" spans="8:20">
      <c r="H6223" s="14"/>
      <c r="K6223" s="14"/>
      <c r="M6223" s="14"/>
      <c r="N6223" s="14"/>
      <c r="O6223" s="14"/>
      <c r="P6223" s="14"/>
      <c r="S6223" s="16"/>
      <c r="T6223" s="16"/>
    </row>
    <row r="6224" spans="8:20">
      <c r="H6224" s="14"/>
      <c r="K6224" s="14"/>
      <c r="M6224" s="14"/>
      <c r="N6224" s="14"/>
      <c r="O6224" s="14"/>
      <c r="P6224" s="14"/>
      <c r="S6224" s="16"/>
      <c r="T6224" s="16"/>
    </row>
    <row r="6225" spans="8:20">
      <c r="H6225" s="14"/>
      <c r="K6225" s="14"/>
      <c r="M6225" s="14"/>
      <c r="N6225" s="14"/>
      <c r="O6225" s="14"/>
      <c r="P6225" s="14"/>
      <c r="S6225" s="16"/>
      <c r="T6225" s="16"/>
    </row>
    <row r="6226" spans="8:20">
      <c r="H6226" s="14"/>
      <c r="K6226" s="14"/>
      <c r="M6226" s="14"/>
      <c r="N6226" s="14"/>
      <c r="O6226" s="14"/>
      <c r="P6226" s="14"/>
      <c r="S6226" s="16"/>
      <c r="T6226" s="16"/>
    </row>
    <row r="6227" spans="8:20">
      <c r="H6227" s="14"/>
      <c r="K6227" s="14"/>
      <c r="M6227" s="14"/>
      <c r="N6227" s="14"/>
      <c r="O6227" s="14"/>
      <c r="P6227" s="14"/>
      <c r="S6227" s="16"/>
      <c r="T6227" s="16"/>
    </row>
    <row r="6228" spans="8:20">
      <c r="H6228" s="14"/>
      <c r="K6228" s="14"/>
      <c r="M6228" s="14"/>
      <c r="N6228" s="14"/>
      <c r="O6228" s="14"/>
      <c r="P6228" s="14"/>
      <c r="S6228" s="16"/>
      <c r="T6228" s="16"/>
    </row>
    <row r="6229" spans="8:20">
      <c r="H6229" s="14"/>
      <c r="K6229" s="14"/>
      <c r="M6229" s="14"/>
      <c r="N6229" s="14"/>
      <c r="O6229" s="14"/>
      <c r="P6229" s="14"/>
      <c r="S6229" s="16"/>
      <c r="T6229" s="16"/>
    </row>
    <row r="6230" spans="8:20">
      <c r="H6230" s="14"/>
      <c r="K6230" s="14"/>
      <c r="M6230" s="14"/>
      <c r="N6230" s="14"/>
      <c r="O6230" s="14"/>
      <c r="P6230" s="14"/>
      <c r="S6230" s="16"/>
      <c r="T6230" s="16"/>
    </row>
    <row r="6231" spans="8:20">
      <c r="H6231" s="14"/>
      <c r="K6231" s="14"/>
      <c r="M6231" s="14"/>
      <c r="N6231" s="14"/>
      <c r="O6231" s="14"/>
      <c r="P6231" s="14"/>
      <c r="S6231" s="16"/>
      <c r="T6231" s="16"/>
    </row>
    <row r="6232" spans="8:20">
      <c r="H6232" s="14"/>
      <c r="K6232" s="14"/>
      <c r="M6232" s="14"/>
      <c r="N6232" s="14"/>
      <c r="O6232" s="14"/>
      <c r="P6232" s="14"/>
      <c r="S6232" s="16"/>
      <c r="T6232" s="16"/>
    </row>
    <row r="6233" spans="8:20">
      <c r="H6233" s="14"/>
      <c r="K6233" s="14"/>
      <c r="M6233" s="14"/>
      <c r="N6233" s="14"/>
      <c r="O6233" s="14"/>
      <c r="P6233" s="14"/>
      <c r="S6233" s="16"/>
      <c r="T6233" s="16"/>
    </row>
    <row r="6234" spans="8:20">
      <c r="H6234" s="14"/>
      <c r="K6234" s="14"/>
      <c r="M6234" s="14"/>
      <c r="N6234" s="14"/>
      <c r="O6234" s="14"/>
      <c r="P6234" s="14"/>
      <c r="S6234" s="16"/>
      <c r="T6234" s="16"/>
    </row>
    <row r="6235" spans="8:20">
      <c r="H6235" s="14"/>
      <c r="K6235" s="14"/>
      <c r="M6235" s="14"/>
      <c r="N6235" s="14"/>
      <c r="O6235" s="14"/>
      <c r="P6235" s="14"/>
      <c r="S6235" s="16"/>
      <c r="T6235" s="16"/>
    </row>
    <row r="6236" spans="8:20">
      <c r="H6236" s="14"/>
      <c r="K6236" s="14"/>
      <c r="M6236" s="14"/>
      <c r="N6236" s="14"/>
      <c r="O6236" s="14"/>
      <c r="P6236" s="14"/>
      <c r="S6236" s="16"/>
      <c r="T6236" s="16"/>
    </row>
    <row r="6237" spans="8:20">
      <c r="H6237" s="14"/>
      <c r="K6237" s="14"/>
      <c r="M6237" s="14"/>
      <c r="N6237" s="14"/>
      <c r="O6237" s="14"/>
      <c r="P6237" s="14"/>
      <c r="S6237" s="16"/>
      <c r="T6237" s="16"/>
    </row>
    <row r="6238" spans="8:20">
      <c r="H6238" s="14"/>
      <c r="K6238" s="14"/>
      <c r="M6238" s="14"/>
      <c r="N6238" s="14"/>
      <c r="O6238" s="14"/>
      <c r="P6238" s="14"/>
      <c r="S6238" s="16"/>
      <c r="T6238" s="16"/>
    </row>
    <row r="6239" spans="8:20">
      <c r="H6239" s="14"/>
      <c r="K6239" s="14"/>
      <c r="M6239" s="14"/>
      <c r="N6239" s="14"/>
      <c r="O6239" s="14"/>
      <c r="P6239" s="14"/>
      <c r="S6239" s="16"/>
      <c r="T6239" s="16"/>
    </row>
    <row r="6240" spans="8:20">
      <c r="H6240" s="14"/>
      <c r="K6240" s="14"/>
      <c r="M6240" s="14"/>
      <c r="N6240" s="14"/>
      <c r="O6240" s="14"/>
      <c r="P6240" s="14"/>
      <c r="S6240" s="16"/>
      <c r="T6240" s="16"/>
    </row>
    <row r="6241" spans="8:20">
      <c r="H6241" s="14"/>
      <c r="K6241" s="14"/>
      <c r="M6241" s="14"/>
      <c r="N6241" s="14"/>
      <c r="O6241" s="14"/>
      <c r="P6241" s="14"/>
      <c r="S6241" s="16"/>
      <c r="T6241" s="16"/>
    </row>
    <row r="6242" spans="8:20">
      <c r="H6242" s="14"/>
      <c r="K6242" s="14"/>
      <c r="M6242" s="14"/>
      <c r="N6242" s="14"/>
      <c r="O6242" s="14"/>
      <c r="P6242" s="14"/>
      <c r="S6242" s="16"/>
      <c r="T6242" s="16"/>
    </row>
    <row r="6243" spans="8:20">
      <c r="H6243" s="14"/>
      <c r="K6243" s="14"/>
      <c r="M6243" s="14"/>
      <c r="N6243" s="14"/>
      <c r="O6243" s="14"/>
      <c r="P6243" s="14"/>
      <c r="S6243" s="16"/>
      <c r="T6243" s="16"/>
    </row>
    <row r="6244" spans="8:20">
      <c r="H6244" s="14"/>
      <c r="K6244" s="14"/>
      <c r="M6244" s="14"/>
      <c r="N6244" s="14"/>
      <c r="O6244" s="14"/>
      <c r="P6244" s="14"/>
      <c r="S6244" s="16"/>
      <c r="T6244" s="16"/>
    </row>
    <row r="6245" spans="8:20">
      <c r="H6245" s="14"/>
      <c r="K6245" s="14"/>
      <c r="M6245" s="14"/>
      <c r="N6245" s="14"/>
      <c r="O6245" s="14"/>
      <c r="P6245" s="14"/>
      <c r="S6245" s="16"/>
      <c r="T6245" s="16"/>
    </row>
    <row r="6246" spans="8:20">
      <c r="H6246" s="14"/>
      <c r="K6246" s="14"/>
      <c r="M6246" s="14"/>
      <c r="N6246" s="14"/>
      <c r="O6246" s="14"/>
      <c r="P6246" s="14"/>
      <c r="S6246" s="16"/>
      <c r="T6246" s="16"/>
    </row>
    <row r="6247" spans="8:20">
      <c r="H6247" s="14"/>
      <c r="K6247" s="14"/>
      <c r="M6247" s="14"/>
      <c r="N6247" s="14"/>
      <c r="O6247" s="14"/>
      <c r="P6247" s="14"/>
      <c r="S6247" s="16"/>
      <c r="T6247" s="16"/>
    </row>
    <row r="6248" spans="8:20">
      <c r="H6248" s="14"/>
      <c r="K6248" s="14"/>
      <c r="M6248" s="14"/>
      <c r="N6248" s="14"/>
      <c r="O6248" s="14"/>
      <c r="P6248" s="14"/>
      <c r="S6248" s="16"/>
      <c r="T6248" s="16"/>
    </row>
    <row r="6249" spans="8:20">
      <c r="H6249" s="14"/>
      <c r="K6249" s="14"/>
      <c r="M6249" s="14"/>
      <c r="N6249" s="14"/>
      <c r="O6249" s="14"/>
      <c r="P6249" s="14"/>
      <c r="S6249" s="16"/>
      <c r="T6249" s="16"/>
    </row>
    <row r="6250" spans="8:20">
      <c r="H6250" s="14"/>
      <c r="K6250" s="14"/>
      <c r="M6250" s="14"/>
      <c r="N6250" s="14"/>
      <c r="O6250" s="14"/>
      <c r="P6250" s="14"/>
      <c r="S6250" s="16"/>
      <c r="T6250" s="16"/>
    </row>
    <row r="6251" spans="8:20">
      <c r="H6251" s="14"/>
      <c r="K6251" s="14"/>
      <c r="M6251" s="14"/>
      <c r="N6251" s="14"/>
      <c r="O6251" s="14"/>
      <c r="P6251" s="14"/>
      <c r="S6251" s="16"/>
      <c r="T6251" s="16"/>
    </row>
    <row r="6252" spans="8:20">
      <c r="H6252" s="14"/>
      <c r="K6252" s="14"/>
      <c r="M6252" s="14"/>
      <c r="N6252" s="14"/>
      <c r="O6252" s="14"/>
      <c r="P6252" s="14"/>
      <c r="S6252" s="16"/>
      <c r="T6252" s="16"/>
    </row>
    <row r="6253" spans="8:20">
      <c r="H6253" s="14"/>
      <c r="K6253" s="14"/>
      <c r="M6253" s="14"/>
      <c r="N6253" s="14"/>
      <c r="O6253" s="14"/>
      <c r="P6253" s="14"/>
      <c r="S6253" s="16"/>
      <c r="T6253" s="16"/>
    </row>
    <row r="6254" spans="8:20">
      <c r="H6254" s="14"/>
      <c r="K6254" s="14"/>
      <c r="M6254" s="14"/>
      <c r="N6254" s="14"/>
      <c r="O6254" s="14"/>
      <c r="P6254" s="14"/>
      <c r="S6254" s="16"/>
      <c r="T6254" s="16"/>
    </row>
    <row r="6255" spans="8:20">
      <c r="H6255" s="14"/>
      <c r="K6255" s="14"/>
      <c r="M6255" s="14"/>
      <c r="N6255" s="14"/>
      <c r="O6255" s="14"/>
      <c r="P6255" s="14"/>
      <c r="S6255" s="16"/>
      <c r="T6255" s="16"/>
    </row>
    <row r="6256" spans="8:20">
      <c r="H6256" s="14"/>
      <c r="K6256" s="14"/>
      <c r="M6256" s="14"/>
      <c r="N6256" s="14"/>
      <c r="O6256" s="14"/>
      <c r="P6256" s="14"/>
      <c r="S6256" s="16"/>
      <c r="T6256" s="16"/>
    </row>
    <row r="6257" spans="8:20">
      <c r="H6257" s="14"/>
      <c r="K6257" s="14"/>
      <c r="M6257" s="14"/>
      <c r="N6257" s="14"/>
      <c r="O6257" s="14"/>
      <c r="P6257" s="14"/>
      <c r="S6257" s="16"/>
      <c r="T6257" s="16"/>
    </row>
    <row r="6258" spans="8:20">
      <c r="H6258" s="14"/>
      <c r="K6258" s="14"/>
      <c r="M6258" s="14"/>
      <c r="N6258" s="14"/>
      <c r="O6258" s="14"/>
      <c r="P6258" s="14"/>
      <c r="S6258" s="16"/>
      <c r="T6258" s="16"/>
    </row>
    <row r="6259" spans="8:20">
      <c r="H6259" s="14"/>
      <c r="K6259" s="14"/>
      <c r="M6259" s="14"/>
      <c r="N6259" s="14"/>
      <c r="O6259" s="14"/>
      <c r="P6259" s="14"/>
      <c r="S6259" s="16"/>
      <c r="T6259" s="16"/>
    </row>
    <row r="6260" spans="8:20">
      <c r="H6260" s="14"/>
      <c r="K6260" s="14"/>
      <c r="M6260" s="14"/>
      <c r="N6260" s="14"/>
      <c r="O6260" s="14"/>
      <c r="P6260" s="14"/>
      <c r="S6260" s="16"/>
      <c r="T6260" s="16"/>
    </row>
    <row r="6261" spans="8:20">
      <c r="H6261" s="14"/>
      <c r="K6261" s="14"/>
      <c r="M6261" s="14"/>
      <c r="N6261" s="14"/>
      <c r="O6261" s="14"/>
      <c r="P6261" s="14"/>
      <c r="S6261" s="16"/>
      <c r="T6261" s="16"/>
    </row>
    <row r="6262" spans="8:20">
      <c r="H6262" s="14"/>
      <c r="K6262" s="14"/>
      <c r="M6262" s="14"/>
      <c r="N6262" s="14"/>
      <c r="O6262" s="14"/>
      <c r="P6262" s="14"/>
      <c r="S6262" s="16"/>
      <c r="T6262" s="16"/>
    </row>
    <row r="6263" spans="8:20">
      <c r="H6263" s="14"/>
      <c r="K6263" s="14"/>
      <c r="M6263" s="14"/>
      <c r="N6263" s="14"/>
      <c r="O6263" s="14"/>
      <c r="P6263" s="14"/>
      <c r="S6263" s="16"/>
      <c r="T6263" s="16"/>
    </row>
    <row r="6264" spans="8:20">
      <c r="H6264" s="14"/>
      <c r="K6264" s="14"/>
      <c r="M6264" s="14"/>
      <c r="N6264" s="14"/>
      <c r="O6264" s="14"/>
      <c r="P6264" s="14"/>
      <c r="S6264" s="16"/>
      <c r="T6264" s="16"/>
    </row>
    <row r="6265" spans="8:20">
      <c r="H6265" s="14"/>
      <c r="K6265" s="14"/>
      <c r="M6265" s="14"/>
      <c r="N6265" s="14"/>
      <c r="O6265" s="14"/>
      <c r="P6265" s="14"/>
      <c r="S6265" s="16"/>
      <c r="T6265" s="16"/>
    </row>
    <row r="6266" spans="8:20">
      <c r="H6266" s="14"/>
      <c r="K6266" s="14"/>
      <c r="M6266" s="14"/>
      <c r="N6266" s="14"/>
      <c r="O6266" s="14"/>
      <c r="P6266" s="14"/>
      <c r="S6266" s="16"/>
      <c r="T6266" s="16"/>
    </row>
    <row r="6267" spans="8:20">
      <c r="H6267" s="14"/>
      <c r="K6267" s="14"/>
      <c r="M6267" s="14"/>
      <c r="N6267" s="14"/>
      <c r="O6267" s="14"/>
      <c r="P6267" s="14"/>
      <c r="S6267" s="16"/>
      <c r="T6267" s="16"/>
    </row>
    <row r="6268" spans="8:20">
      <c r="H6268" s="14"/>
      <c r="K6268" s="14"/>
      <c r="M6268" s="14"/>
      <c r="N6268" s="14"/>
      <c r="O6268" s="14"/>
      <c r="P6268" s="14"/>
      <c r="S6268" s="16"/>
      <c r="T6268" s="16"/>
    </row>
    <row r="6269" spans="8:20">
      <c r="H6269" s="14"/>
      <c r="K6269" s="14"/>
      <c r="M6269" s="14"/>
      <c r="N6269" s="14"/>
      <c r="O6269" s="14"/>
      <c r="P6269" s="14"/>
      <c r="S6269" s="16"/>
      <c r="T6269" s="16"/>
    </row>
    <row r="6270" spans="8:20">
      <c r="H6270" s="14"/>
      <c r="K6270" s="14"/>
      <c r="M6270" s="14"/>
      <c r="N6270" s="14"/>
      <c r="O6270" s="14"/>
      <c r="P6270" s="14"/>
      <c r="S6270" s="16"/>
      <c r="T6270" s="16"/>
    </row>
    <row r="6271" spans="8:20">
      <c r="H6271" s="14"/>
      <c r="K6271" s="14"/>
      <c r="M6271" s="14"/>
      <c r="N6271" s="14"/>
      <c r="O6271" s="14"/>
      <c r="P6271" s="14"/>
      <c r="S6271" s="16"/>
      <c r="T6271" s="16"/>
    </row>
    <row r="6272" spans="8:20">
      <c r="H6272" s="14"/>
      <c r="K6272" s="14"/>
      <c r="M6272" s="14"/>
      <c r="N6272" s="14"/>
      <c r="O6272" s="14"/>
      <c r="P6272" s="14"/>
      <c r="S6272" s="16"/>
      <c r="T6272" s="16"/>
    </row>
    <row r="6273" spans="8:20">
      <c r="H6273" s="14"/>
      <c r="K6273" s="14"/>
      <c r="M6273" s="14"/>
      <c r="N6273" s="14"/>
      <c r="O6273" s="14"/>
      <c r="P6273" s="14"/>
      <c r="S6273" s="16"/>
      <c r="T6273" s="16"/>
    </row>
    <row r="6274" spans="8:20">
      <c r="H6274" s="14"/>
      <c r="K6274" s="14"/>
      <c r="M6274" s="14"/>
      <c r="N6274" s="14"/>
      <c r="O6274" s="14"/>
      <c r="P6274" s="14"/>
      <c r="S6274" s="16"/>
      <c r="T6274" s="16"/>
    </row>
    <row r="6275" spans="8:20">
      <c r="H6275" s="14"/>
      <c r="K6275" s="14"/>
      <c r="M6275" s="14"/>
      <c r="N6275" s="14"/>
      <c r="O6275" s="14"/>
      <c r="P6275" s="14"/>
      <c r="S6275" s="16"/>
      <c r="T6275" s="16"/>
    </row>
    <row r="6276" spans="8:20">
      <c r="H6276" s="14"/>
      <c r="K6276" s="14"/>
      <c r="M6276" s="14"/>
      <c r="N6276" s="14"/>
      <c r="O6276" s="14"/>
      <c r="P6276" s="14"/>
      <c r="S6276" s="16"/>
      <c r="T6276" s="16"/>
    </row>
    <row r="6277" spans="8:20">
      <c r="H6277" s="14"/>
      <c r="K6277" s="14"/>
      <c r="M6277" s="14"/>
      <c r="N6277" s="14"/>
      <c r="O6277" s="14"/>
      <c r="P6277" s="14"/>
      <c r="S6277" s="16"/>
      <c r="T6277" s="16"/>
    </row>
    <row r="6278" spans="8:20">
      <c r="H6278" s="14"/>
      <c r="K6278" s="14"/>
      <c r="M6278" s="14"/>
      <c r="N6278" s="14"/>
      <c r="O6278" s="14"/>
      <c r="P6278" s="14"/>
      <c r="S6278" s="16"/>
      <c r="T6278" s="16"/>
    </row>
    <row r="6279" spans="8:20">
      <c r="H6279" s="14"/>
      <c r="K6279" s="14"/>
      <c r="M6279" s="14"/>
      <c r="N6279" s="14"/>
      <c r="O6279" s="14"/>
      <c r="P6279" s="14"/>
      <c r="S6279" s="16"/>
      <c r="T6279" s="16"/>
    </row>
    <row r="6280" spans="8:20">
      <c r="H6280" s="14"/>
      <c r="K6280" s="14"/>
      <c r="M6280" s="14"/>
      <c r="N6280" s="14"/>
      <c r="O6280" s="14"/>
      <c r="P6280" s="14"/>
      <c r="S6280" s="16"/>
      <c r="T6280" s="16"/>
    </row>
    <row r="6281" spans="8:20">
      <c r="H6281" s="14"/>
      <c r="K6281" s="14"/>
      <c r="M6281" s="14"/>
      <c r="N6281" s="14"/>
      <c r="O6281" s="14"/>
      <c r="P6281" s="14"/>
      <c r="S6281" s="16"/>
      <c r="T6281" s="16"/>
    </row>
    <row r="6282" spans="8:20">
      <c r="H6282" s="14"/>
      <c r="K6282" s="14"/>
      <c r="M6282" s="14"/>
      <c r="N6282" s="14"/>
      <c r="O6282" s="14"/>
      <c r="P6282" s="14"/>
      <c r="S6282" s="16"/>
      <c r="T6282" s="16"/>
    </row>
    <row r="6283" spans="8:20">
      <c r="H6283" s="14"/>
      <c r="K6283" s="14"/>
      <c r="M6283" s="14"/>
      <c r="N6283" s="14"/>
      <c r="O6283" s="14"/>
      <c r="P6283" s="14"/>
      <c r="S6283" s="16"/>
      <c r="T6283" s="16"/>
    </row>
    <row r="6284" spans="8:20">
      <c r="H6284" s="14"/>
      <c r="K6284" s="14"/>
      <c r="M6284" s="14"/>
      <c r="N6284" s="14"/>
      <c r="O6284" s="14"/>
      <c r="P6284" s="14"/>
      <c r="S6284" s="16"/>
      <c r="T6284" s="16"/>
    </row>
    <row r="6285" spans="8:20">
      <c r="H6285" s="14"/>
      <c r="K6285" s="14"/>
      <c r="M6285" s="14"/>
      <c r="N6285" s="14"/>
      <c r="O6285" s="14"/>
      <c r="P6285" s="14"/>
      <c r="S6285" s="16"/>
      <c r="T6285" s="16"/>
    </row>
    <row r="6286" spans="8:20">
      <c r="H6286" s="14"/>
      <c r="K6286" s="14"/>
      <c r="M6286" s="14"/>
      <c r="N6286" s="14"/>
      <c r="O6286" s="14"/>
      <c r="P6286" s="14"/>
      <c r="S6286" s="16"/>
      <c r="T6286" s="16"/>
    </row>
    <row r="6287" spans="8:20">
      <c r="H6287" s="14"/>
      <c r="K6287" s="14"/>
      <c r="M6287" s="14"/>
      <c r="N6287" s="14"/>
      <c r="O6287" s="14"/>
      <c r="P6287" s="14"/>
      <c r="S6287" s="16"/>
      <c r="T6287" s="16"/>
    </row>
    <row r="6288" spans="8:20">
      <c r="H6288" s="14"/>
      <c r="K6288" s="14"/>
      <c r="M6288" s="14"/>
      <c r="N6288" s="14"/>
      <c r="O6288" s="14"/>
      <c r="P6288" s="14"/>
      <c r="S6288" s="16"/>
      <c r="T6288" s="16"/>
    </row>
    <row r="6289" spans="8:20">
      <c r="H6289" s="14"/>
      <c r="K6289" s="14"/>
      <c r="M6289" s="14"/>
      <c r="N6289" s="14"/>
      <c r="O6289" s="14"/>
      <c r="P6289" s="14"/>
      <c r="S6289" s="16"/>
      <c r="T6289" s="16"/>
    </row>
    <row r="6290" spans="8:20">
      <c r="H6290" s="14"/>
      <c r="K6290" s="14"/>
      <c r="M6290" s="14"/>
      <c r="N6290" s="14"/>
      <c r="O6290" s="14"/>
      <c r="P6290" s="14"/>
      <c r="S6290" s="16"/>
      <c r="T6290" s="16"/>
    </row>
    <row r="6291" spans="8:20">
      <c r="H6291" s="14"/>
      <c r="K6291" s="14"/>
      <c r="M6291" s="14"/>
      <c r="N6291" s="14"/>
      <c r="O6291" s="14"/>
      <c r="P6291" s="14"/>
      <c r="S6291" s="16"/>
      <c r="T6291" s="16"/>
    </row>
    <row r="6292" spans="8:20">
      <c r="H6292" s="14"/>
      <c r="K6292" s="14"/>
      <c r="M6292" s="14"/>
      <c r="N6292" s="14"/>
      <c r="O6292" s="14"/>
      <c r="P6292" s="14"/>
      <c r="S6292" s="16"/>
      <c r="T6292" s="16"/>
    </row>
    <row r="6293" spans="8:20">
      <c r="H6293" s="14"/>
      <c r="K6293" s="14"/>
      <c r="M6293" s="14"/>
      <c r="N6293" s="14"/>
      <c r="O6293" s="14"/>
      <c r="P6293" s="14"/>
      <c r="S6293" s="16"/>
      <c r="T6293" s="16"/>
    </row>
    <row r="6294" spans="8:20">
      <c r="H6294" s="14"/>
      <c r="K6294" s="14"/>
      <c r="M6294" s="14"/>
      <c r="N6294" s="14"/>
      <c r="O6294" s="14"/>
      <c r="P6294" s="14"/>
      <c r="S6294" s="16"/>
      <c r="T6294" s="16"/>
    </row>
    <row r="6295" spans="8:20">
      <c r="H6295" s="14"/>
      <c r="K6295" s="14"/>
      <c r="M6295" s="14"/>
      <c r="N6295" s="14"/>
      <c r="O6295" s="14"/>
      <c r="P6295" s="14"/>
      <c r="S6295" s="16"/>
      <c r="T6295" s="16"/>
    </row>
    <row r="6296" spans="8:20">
      <c r="H6296" s="14"/>
      <c r="K6296" s="14"/>
      <c r="M6296" s="14"/>
      <c r="N6296" s="14"/>
      <c r="O6296" s="14"/>
      <c r="P6296" s="14"/>
      <c r="S6296" s="16"/>
      <c r="T6296" s="16"/>
    </row>
    <row r="6297" spans="8:20">
      <c r="H6297" s="14"/>
      <c r="K6297" s="14"/>
      <c r="M6297" s="14"/>
      <c r="N6297" s="14"/>
      <c r="O6297" s="14"/>
      <c r="P6297" s="14"/>
      <c r="S6297" s="16"/>
      <c r="T6297" s="16"/>
    </row>
    <row r="6298" spans="8:20">
      <c r="H6298" s="14"/>
      <c r="K6298" s="14"/>
      <c r="M6298" s="14"/>
      <c r="N6298" s="14"/>
      <c r="O6298" s="14"/>
      <c r="P6298" s="14"/>
      <c r="S6298" s="16"/>
      <c r="T6298" s="16"/>
    </row>
    <row r="6299" spans="8:20">
      <c r="H6299" s="14"/>
      <c r="K6299" s="14"/>
      <c r="M6299" s="14"/>
      <c r="N6299" s="14"/>
      <c r="O6299" s="14"/>
      <c r="P6299" s="14"/>
      <c r="S6299" s="16"/>
      <c r="T6299" s="16"/>
    </row>
    <row r="6300" spans="8:20">
      <c r="H6300" s="14"/>
      <c r="K6300" s="14"/>
      <c r="M6300" s="14"/>
      <c r="N6300" s="14"/>
      <c r="O6300" s="14"/>
      <c r="P6300" s="14"/>
      <c r="S6300" s="16"/>
      <c r="T6300" s="16"/>
    </row>
    <row r="6301" spans="8:20">
      <c r="H6301" s="14"/>
      <c r="K6301" s="14"/>
      <c r="M6301" s="14"/>
      <c r="N6301" s="14"/>
      <c r="O6301" s="14"/>
      <c r="P6301" s="14"/>
      <c r="S6301" s="16"/>
      <c r="T6301" s="16"/>
    </row>
    <row r="6302" spans="8:20">
      <c r="H6302" s="14"/>
      <c r="K6302" s="14"/>
      <c r="M6302" s="14"/>
      <c r="N6302" s="14"/>
      <c r="O6302" s="14"/>
      <c r="P6302" s="14"/>
      <c r="S6302" s="16"/>
      <c r="T6302" s="16"/>
    </row>
    <row r="6303" spans="8:20">
      <c r="H6303" s="14"/>
      <c r="K6303" s="14"/>
      <c r="M6303" s="14"/>
      <c r="N6303" s="14"/>
      <c r="O6303" s="14"/>
      <c r="P6303" s="14"/>
      <c r="S6303" s="16"/>
      <c r="T6303" s="16"/>
    </row>
    <row r="6304" spans="8:20">
      <c r="H6304" s="14"/>
      <c r="K6304" s="14"/>
      <c r="M6304" s="14"/>
      <c r="N6304" s="14"/>
      <c r="O6304" s="14"/>
      <c r="P6304" s="14"/>
      <c r="S6304" s="16"/>
      <c r="T6304" s="16"/>
    </row>
    <row r="6305" spans="8:20">
      <c r="H6305" s="14"/>
      <c r="K6305" s="14"/>
      <c r="M6305" s="14"/>
      <c r="N6305" s="14"/>
      <c r="O6305" s="14"/>
      <c r="P6305" s="14"/>
      <c r="S6305" s="16"/>
      <c r="T6305" s="16"/>
    </row>
    <row r="6306" spans="8:20">
      <c r="H6306" s="14"/>
      <c r="K6306" s="14"/>
      <c r="M6306" s="14"/>
      <c r="N6306" s="14"/>
      <c r="O6306" s="14"/>
      <c r="P6306" s="14"/>
      <c r="S6306" s="16"/>
      <c r="T6306" s="16"/>
    </row>
    <row r="6307" spans="8:20">
      <c r="H6307" s="14"/>
      <c r="K6307" s="14"/>
      <c r="M6307" s="14"/>
      <c r="N6307" s="14"/>
      <c r="O6307" s="14"/>
      <c r="P6307" s="14"/>
      <c r="S6307" s="16"/>
      <c r="T6307" s="16"/>
    </row>
    <row r="6308" spans="8:20">
      <c r="H6308" s="14"/>
      <c r="K6308" s="14"/>
      <c r="M6308" s="14"/>
      <c r="N6308" s="14"/>
      <c r="O6308" s="14"/>
      <c r="P6308" s="14"/>
      <c r="S6308" s="16"/>
      <c r="T6308" s="16"/>
    </row>
    <row r="6309" spans="8:20">
      <c r="H6309" s="14"/>
      <c r="K6309" s="14"/>
      <c r="M6309" s="14"/>
      <c r="N6309" s="14"/>
      <c r="O6309" s="14"/>
      <c r="P6309" s="14"/>
      <c r="S6309" s="16"/>
      <c r="T6309" s="16"/>
    </row>
    <row r="6310" spans="8:20">
      <c r="H6310" s="14"/>
      <c r="K6310" s="14"/>
      <c r="M6310" s="14"/>
      <c r="N6310" s="14"/>
      <c r="O6310" s="14"/>
      <c r="P6310" s="14"/>
      <c r="S6310" s="16"/>
      <c r="T6310" s="16"/>
    </row>
    <row r="6311" spans="8:20">
      <c r="H6311" s="14"/>
      <c r="K6311" s="14"/>
      <c r="M6311" s="14"/>
      <c r="N6311" s="14"/>
      <c r="O6311" s="14"/>
      <c r="P6311" s="14"/>
      <c r="S6311" s="16"/>
      <c r="T6311" s="16"/>
    </row>
    <row r="6312" spans="8:20">
      <c r="H6312" s="14"/>
      <c r="K6312" s="14"/>
      <c r="M6312" s="14"/>
      <c r="N6312" s="14"/>
      <c r="O6312" s="14"/>
      <c r="P6312" s="14"/>
      <c r="S6312" s="16"/>
      <c r="T6312" s="16"/>
    </row>
    <row r="6313" spans="8:20">
      <c r="H6313" s="14"/>
      <c r="K6313" s="14"/>
      <c r="M6313" s="14"/>
      <c r="N6313" s="14"/>
      <c r="O6313" s="14"/>
      <c r="P6313" s="14"/>
      <c r="S6313" s="16"/>
      <c r="T6313" s="16"/>
    </row>
    <row r="6314" spans="8:20">
      <c r="H6314" s="14"/>
      <c r="K6314" s="14"/>
      <c r="M6314" s="14"/>
      <c r="N6314" s="14"/>
      <c r="O6314" s="14"/>
      <c r="P6314" s="14"/>
      <c r="S6314" s="16"/>
      <c r="T6314" s="16"/>
    </row>
    <row r="6315" spans="8:20">
      <c r="H6315" s="14"/>
      <c r="K6315" s="14"/>
      <c r="M6315" s="14"/>
      <c r="N6315" s="14"/>
      <c r="O6315" s="14"/>
      <c r="P6315" s="14"/>
      <c r="S6315" s="16"/>
      <c r="T6315" s="16"/>
    </row>
    <row r="6316" spans="8:20">
      <c r="H6316" s="14"/>
      <c r="K6316" s="14"/>
      <c r="M6316" s="14"/>
      <c r="N6316" s="14"/>
      <c r="O6316" s="14"/>
      <c r="P6316" s="14"/>
      <c r="S6316" s="16"/>
      <c r="T6316" s="16"/>
    </row>
    <row r="6317" spans="8:20">
      <c r="H6317" s="14"/>
      <c r="K6317" s="14"/>
      <c r="M6317" s="14"/>
      <c r="N6317" s="14"/>
      <c r="O6317" s="14"/>
      <c r="P6317" s="14"/>
      <c r="S6317" s="16"/>
      <c r="T6317" s="16"/>
    </row>
    <row r="6318" spans="8:20">
      <c r="H6318" s="14"/>
      <c r="K6318" s="14"/>
      <c r="M6318" s="14"/>
      <c r="N6318" s="14"/>
      <c r="O6318" s="14"/>
      <c r="P6318" s="14"/>
      <c r="S6318" s="16"/>
      <c r="T6318" s="16"/>
    </row>
    <row r="6319" spans="8:20">
      <c r="H6319" s="14"/>
      <c r="K6319" s="14"/>
      <c r="M6319" s="14"/>
      <c r="N6319" s="14"/>
      <c r="O6319" s="14"/>
      <c r="P6319" s="14"/>
      <c r="S6319" s="16"/>
      <c r="T6319" s="16"/>
    </row>
    <row r="6320" spans="8:20">
      <c r="H6320" s="14"/>
      <c r="K6320" s="14"/>
      <c r="M6320" s="14"/>
      <c r="N6320" s="14"/>
      <c r="O6320" s="14"/>
      <c r="P6320" s="14"/>
      <c r="S6320" s="16"/>
      <c r="T6320" s="16"/>
    </row>
    <row r="6321" spans="8:20">
      <c r="H6321" s="14"/>
      <c r="K6321" s="14"/>
      <c r="M6321" s="14"/>
      <c r="N6321" s="14"/>
      <c r="O6321" s="14"/>
      <c r="P6321" s="14"/>
      <c r="S6321" s="16"/>
      <c r="T6321" s="16"/>
    </row>
    <row r="6322" spans="8:20">
      <c r="H6322" s="14"/>
      <c r="K6322" s="14"/>
      <c r="M6322" s="14"/>
      <c r="N6322" s="14"/>
      <c r="O6322" s="14"/>
      <c r="P6322" s="14"/>
      <c r="S6322" s="16"/>
      <c r="T6322" s="16"/>
    </row>
    <row r="6323" spans="8:20">
      <c r="H6323" s="14"/>
      <c r="K6323" s="14"/>
      <c r="M6323" s="14"/>
      <c r="N6323" s="14"/>
      <c r="O6323" s="14"/>
      <c r="P6323" s="14"/>
      <c r="S6323" s="16"/>
      <c r="T6323" s="16"/>
    </row>
    <row r="6324" spans="8:20">
      <c r="H6324" s="14"/>
      <c r="K6324" s="14"/>
      <c r="M6324" s="14"/>
      <c r="N6324" s="14"/>
      <c r="O6324" s="14"/>
      <c r="P6324" s="14"/>
      <c r="S6324" s="16"/>
      <c r="T6324" s="16"/>
    </row>
    <row r="6325" spans="8:20">
      <c r="H6325" s="14"/>
      <c r="K6325" s="14"/>
      <c r="M6325" s="14"/>
      <c r="N6325" s="14"/>
      <c r="O6325" s="14"/>
      <c r="P6325" s="14"/>
      <c r="S6325" s="16"/>
      <c r="T6325" s="16"/>
    </row>
    <row r="6326" spans="8:20">
      <c r="H6326" s="14"/>
      <c r="K6326" s="14"/>
      <c r="M6326" s="14"/>
      <c r="N6326" s="14"/>
      <c r="O6326" s="14"/>
      <c r="P6326" s="14"/>
      <c r="S6326" s="16"/>
      <c r="T6326" s="16"/>
    </row>
    <row r="6327" spans="8:20">
      <c r="H6327" s="14"/>
      <c r="K6327" s="14"/>
      <c r="M6327" s="14"/>
      <c r="N6327" s="14"/>
      <c r="O6327" s="14"/>
      <c r="P6327" s="14"/>
      <c r="S6327" s="16"/>
      <c r="T6327" s="16"/>
    </row>
    <row r="6328" spans="8:20">
      <c r="H6328" s="14"/>
      <c r="K6328" s="14"/>
      <c r="M6328" s="14"/>
      <c r="N6328" s="14"/>
      <c r="O6328" s="14"/>
      <c r="P6328" s="14"/>
      <c r="S6328" s="16"/>
      <c r="T6328" s="16"/>
    </row>
    <row r="6329" spans="8:20">
      <c r="H6329" s="14"/>
      <c r="K6329" s="14"/>
      <c r="M6329" s="14"/>
      <c r="N6329" s="14"/>
      <c r="O6329" s="14"/>
      <c r="P6329" s="14"/>
      <c r="S6329" s="16"/>
      <c r="T6329" s="16"/>
    </row>
    <row r="6330" spans="8:20">
      <c r="H6330" s="14"/>
      <c r="K6330" s="14"/>
      <c r="M6330" s="14"/>
      <c r="N6330" s="14"/>
      <c r="O6330" s="14"/>
      <c r="P6330" s="14"/>
      <c r="S6330" s="16"/>
      <c r="T6330" s="16"/>
    </row>
    <row r="6331" spans="8:20">
      <c r="H6331" s="14"/>
      <c r="K6331" s="14"/>
      <c r="M6331" s="14"/>
      <c r="N6331" s="14"/>
      <c r="O6331" s="14"/>
      <c r="P6331" s="14"/>
      <c r="S6331" s="16"/>
      <c r="T6331" s="16"/>
    </row>
    <row r="6332" spans="8:20">
      <c r="H6332" s="14"/>
      <c r="K6332" s="14"/>
      <c r="M6332" s="14"/>
      <c r="N6332" s="14"/>
      <c r="O6332" s="14"/>
      <c r="P6332" s="14"/>
      <c r="S6332" s="16"/>
      <c r="T6332" s="16"/>
    </row>
    <row r="6333" spans="8:20">
      <c r="H6333" s="14"/>
      <c r="K6333" s="14"/>
      <c r="M6333" s="14"/>
      <c r="N6333" s="14"/>
      <c r="O6333" s="14"/>
      <c r="P6333" s="14"/>
      <c r="S6333" s="16"/>
      <c r="T6333" s="16"/>
    </row>
    <row r="6334" spans="8:20">
      <c r="H6334" s="14"/>
      <c r="K6334" s="14"/>
      <c r="M6334" s="14"/>
      <c r="N6334" s="14"/>
      <c r="O6334" s="14"/>
      <c r="P6334" s="14"/>
      <c r="S6334" s="16"/>
      <c r="T6334" s="16"/>
    </row>
    <row r="6335" spans="8:20">
      <c r="H6335" s="14"/>
      <c r="K6335" s="14"/>
      <c r="M6335" s="14"/>
      <c r="N6335" s="14"/>
      <c r="O6335" s="14"/>
      <c r="P6335" s="14"/>
      <c r="S6335" s="16"/>
      <c r="T6335" s="16"/>
    </row>
    <row r="6336" spans="8:20">
      <c r="H6336" s="14"/>
      <c r="K6336" s="14"/>
      <c r="M6336" s="14"/>
      <c r="N6336" s="14"/>
      <c r="O6336" s="14"/>
      <c r="P6336" s="14"/>
      <c r="S6336" s="16"/>
      <c r="T6336" s="16"/>
    </row>
    <row r="6337" spans="8:20">
      <c r="H6337" s="14"/>
      <c r="K6337" s="14"/>
      <c r="M6337" s="14"/>
      <c r="N6337" s="14"/>
      <c r="O6337" s="14"/>
      <c r="P6337" s="14"/>
      <c r="S6337" s="16"/>
      <c r="T6337" s="16"/>
    </row>
    <row r="6338" spans="8:20">
      <c r="H6338" s="14"/>
      <c r="K6338" s="14"/>
      <c r="M6338" s="14"/>
      <c r="N6338" s="14"/>
      <c r="O6338" s="14"/>
      <c r="P6338" s="14"/>
      <c r="S6338" s="16"/>
      <c r="T6338" s="16"/>
    </row>
    <row r="6339" spans="8:20">
      <c r="H6339" s="14"/>
      <c r="K6339" s="14"/>
      <c r="M6339" s="14"/>
      <c r="N6339" s="14"/>
      <c r="O6339" s="14"/>
      <c r="P6339" s="14"/>
      <c r="S6339" s="16"/>
      <c r="T6339" s="16"/>
    </row>
    <row r="6340" spans="8:20">
      <c r="H6340" s="14"/>
      <c r="K6340" s="14"/>
      <c r="M6340" s="14"/>
      <c r="N6340" s="14"/>
      <c r="O6340" s="14"/>
      <c r="P6340" s="14"/>
      <c r="S6340" s="16"/>
      <c r="T6340" s="16"/>
    </row>
    <row r="6341" spans="8:20">
      <c r="H6341" s="14"/>
      <c r="K6341" s="14"/>
      <c r="M6341" s="14"/>
      <c r="N6341" s="14"/>
      <c r="O6341" s="14"/>
      <c r="P6341" s="14"/>
      <c r="S6341" s="16"/>
      <c r="T6341" s="16"/>
    </row>
    <row r="6342" spans="8:20">
      <c r="H6342" s="14"/>
      <c r="K6342" s="14"/>
      <c r="M6342" s="14"/>
      <c r="N6342" s="14"/>
      <c r="O6342" s="14"/>
      <c r="P6342" s="14"/>
      <c r="S6342" s="16"/>
      <c r="T6342" s="16"/>
    </row>
    <row r="6343" spans="8:20">
      <c r="H6343" s="14"/>
      <c r="K6343" s="14"/>
      <c r="M6343" s="14"/>
      <c r="N6343" s="14"/>
      <c r="O6343" s="14"/>
      <c r="P6343" s="14"/>
      <c r="S6343" s="16"/>
      <c r="T6343" s="16"/>
    </row>
    <row r="6344" spans="8:20">
      <c r="H6344" s="14"/>
      <c r="K6344" s="14"/>
      <c r="M6344" s="14"/>
      <c r="N6344" s="14"/>
      <c r="O6344" s="14"/>
      <c r="P6344" s="14"/>
      <c r="S6344" s="16"/>
      <c r="T6344" s="16"/>
    </row>
    <row r="6345" spans="8:20">
      <c r="H6345" s="14"/>
      <c r="K6345" s="14"/>
      <c r="M6345" s="14"/>
      <c r="N6345" s="14"/>
      <c r="O6345" s="14"/>
      <c r="P6345" s="14"/>
      <c r="S6345" s="16"/>
      <c r="T6345" s="16"/>
    </row>
    <row r="6346" spans="8:20">
      <c r="H6346" s="14"/>
      <c r="K6346" s="14"/>
      <c r="M6346" s="14"/>
      <c r="N6346" s="14"/>
      <c r="O6346" s="14"/>
      <c r="P6346" s="14"/>
      <c r="S6346" s="16"/>
      <c r="T6346" s="16"/>
    </row>
    <row r="6347" spans="8:20">
      <c r="H6347" s="14"/>
      <c r="K6347" s="14"/>
      <c r="M6347" s="14"/>
      <c r="N6347" s="14"/>
      <c r="O6347" s="14"/>
      <c r="P6347" s="14"/>
      <c r="S6347" s="16"/>
      <c r="T6347" s="16"/>
    </row>
    <row r="6348" spans="8:20">
      <c r="H6348" s="14"/>
      <c r="K6348" s="14"/>
      <c r="M6348" s="14"/>
      <c r="N6348" s="14"/>
      <c r="O6348" s="14"/>
      <c r="P6348" s="14"/>
      <c r="S6348" s="16"/>
      <c r="T6348" s="16"/>
    </row>
    <row r="6349" spans="8:20">
      <c r="H6349" s="14"/>
      <c r="K6349" s="14"/>
      <c r="M6349" s="14"/>
      <c r="N6349" s="14"/>
      <c r="O6349" s="14"/>
      <c r="P6349" s="14"/>
      <c r="S6349" s="16"/>
      <c r="T6349" s="16"/>
    </row>
    <row r="6350" spans="8:20">
      <c r="H6350" s="14"/>
      <c r="K6350" s="14"/>
      <c r="M6350" s="14"/>
      <c r="N6350" s="14"/>
      <c r="O6350" s="14"/>
      <c r="P6350" s="14"/>
      <c r="S6350" s="16"/>
      <c r="T6350" s="16"/>
    </row>
    <row r="6351" spans="8:20">
      <c r="H6351" s="14"/>
      <c r="K6351" s="14"/>
      <c r="M6351" s="14"/>
      <c r="N6351" s="14"/>
      <c r="O6351" s="14"/>
      <c r="P6351" s="14"/>
      <c r="S6351" s="16"/>
      <c r="T6351" s="16"/>
    </row>
    <row r="6352" spans="8:20">
      <c r="H6352" s="14"/>
      <c r="K6352" s="14"/>
      <c r="M6352" s="14"/>
      <c r="N6352" s="14"/>
      <c r="O6352" s="14"/>
      <c r="P6352" s="14"/>
      <c r="S6352" s="16"/>
      <c r="T6352" s="16"/>
    </row>
    <row r="6353" spans="8:20">
      <c r="H6353" s="14"/>
      <c r="K6353" s="14"/>
      <c r="M6353" s="14"/>
      <c r="N6353" s="14"/>
      <c r="O6353" s="14"/>
      <c r="P6353" s="14"/>
      <c r="S6353" s="16"/>
      <c r="T6353" s="16"/>
    </row>
    <row r="6354" spans="8:20">
      <c r="H6354" s="14"/>
      <c r="K6354" s="14"/>
      <c r="M6354" s="14"/>
      <c r="N6354" s="14"/>
      <c r="O6354" s="14"/>
      <c r="P6354" s="14"/>
      <c r="S6354" s="16"/>
      <c r="T6354" s="16"/>
    </row>
    <row r="6355" spans="8:20">
      <c r="H6355" s="14"/>
      <c r="K6355" s="14"/>
      <c r="M6355" s="14"/>
      <c r="N6355" s="14"/>
      <c r="O6355" s="14"/>
      <c r="P6355" s="14"/>
      <c r="S6355" s="16"/>
      <c r="T6355" s="16"/>
    </row>
    <row r="6356" spans="8:20">
      <c r="H6356" s="14"/>
      <c r="K6356" s="14"/>
      <c r="M6356" s="14"/>
      <c r="N6356" s="14"/>
      <c r="O6356" s="14"/>
      <c r="P6356" s="14"/>
      <c r="S6356" s="16"/>
      <c r="T6356" s="16"/>
    </row>
    <row r="6357" spans="8:20">
      <c r="H6357" s="14"/>
      <c r="K6357" s="14"/>
      <c r="M6357" s="14"/>
      <c r="N6357" s="14"/>
      <c r="O6357" s="14"/>
      <c r="P6357" s="14"/>
      <c r="S6357" s="16"/>
      <c r="T6357" s="16"/>
    </row>
    <row r="6358" spans="8:20">
      <c r="H6358" s="14"/>
      <c r="K6358" s="14"/>
      <c r="M6358" s="14"/>
      <c r="N6358" s="14"/>
      <c r="O6358" s="14"/>
      <c r="P6358" s="14"/>
      <c r="S6358" s="16"/>
      <c r="T6358" s="16"/>
    </row>
    <row r="6359" spans="8:20">
      <c r="H6359" s="14"/>
      <c r="K6359" s="14"/>
      <c r="M6359" s="14"/>
      <c r="N6359" s="14"/>
      <c r="O6359" s="14"/>
      <c r="P6359" s="14"/>
      <c r="S6359" s="16"/>
      <c r="T6359" s="16"/>
    </row>
    <row r="6360" spans="8:20">
      <c r="H6360" s="14"/>
      <c r="K6360" s="14"/>
      <c r="M6360" s="14"/>
      <c r="N6360" s="14"/>
      <c r="O6360" s="14"/>
      <c r="P6360" s="14"/>
      <c r="S6360" s="16"/>
      <c r="T6360" s="16"/>
    </row>
    <row r="6361" spans="8:20">
      <c r="H6361" s="14"/>
      <c r="K6361" s="14"/>
      <c r="M6361" s="14"/>
      <c r="N6361" s="14"/>
      <c r="O6361" s="14"/>
      <c r="P6361" s="14"/>
      <c r="S6361" s="16"/>
      <c r="T6361" s="16"/>
    </row>
    <row r="6362" spans="8:20">
      <c r="H6362" s="14"/>
      <c r="K6362" s="14"/>
      <c r="M6362" s="14"/>
      <c r="N6362" s="14"/>
      <c r="O6362" s="14"/>
      <c r="P6362" s="14"/>
      <c r="S6362" s="16"/>
      <c r="T6362" s="16"/>
    </row>
    <row r="6363" spans="8:20">
      <c r="H6363" s="14"/>
      <c r="K6363" s="14"/>
      <c r="M6363" s="14"/>
      <c r="N6363" s="14"/>
      <c r="O6363" s="14"/>
      <c r="P6363" s="14"/>
      <c r="S6363" s="16"/>
      <c r="T6363" s="16"/>
    </row>
    <row r="6364" spans="8:20">
      <c r="H6364" s="14"/>
      <c r="K6364" s="14"/>
      <c r="M6364" s="14"/>
      <c r="N6364" s="14"/>
      <c r="O6364" s="14"/>
      <c r="P6364" s="14"/>
      <c r="S6364" s="16"/>
      <c r="T6364" s="16"/>
    </row>
    <row r="6365" spans="8:20">
      <c r="H6365" s="14"/>
      <c r="K6365" s="14"/>
      <c r="M6365" s="14"/>
      <c r="N6365" s="14"/>
      <c r="O6365" s="14"/>
      <c r="P6365" s="14"/>
      <c r="S6365" s="16"/>
      <c r="T6365" s="16"/>
    </row>
    <row r="6366" spans="8:20">
      <c r="H6366" s="14"/>
      <c r="K6366" s="14"/>
      <c r="M6366" s="14"/>
      <c r="N6366" s="14"/>
      <c r="O6366" s="14"/>
      <c r="P6366" s="14"/>
      <c r="S6366" s="16"/>
      <c r="T6366" s="16"/>
    </row>
    <row r="6367" spans="8:20">
      <c r="H6367" s="14"/>
      <c r="K6367" s="14"/>
      <c r="M6367" s="14"/>
      <c r="N6367" s="14"/>
      <c r="O6367" s="14"/>
      <c r="P6367" s="14"/>
      <c r="S6367" s="16"/>
      <c r="T6367" s="16"/>
    </row>
    <row r="6368" spans="8:20">
      <c r="H6368" s="14"/>
      <c r="K6368" s="14"/>
      <c r="M6368" s="14"/>
      <c r="N6368" s="14"/>
      <c r="O6368" s="14"/>
      <c r="P6368" s="14"/>
      <c r="S6368" s="16"/>
      <c r="T6368" s="16"/>
    </row>
    <row r="6369" spans="8:20">
      <c r="H6369" s="14"/>
      <c r="K6369" s="14"/>
      <c r="M6369" s="14"/>
      <c r="N6369" s="14"/>
      <c r="O6369" s="14"/>
      <c r="P6369" s="14"/>
      <c r="S6369" s="16"/>
      <c r="T6369" s="16"/>
    </row>
    <row r="6370" spans="8:20">
      <c r="H6370" s="14"/>
      <c r="K6370" s="14"/>
      <c r="M6370" s="14"/>
      <c r="N6370" s="14"/>
      <c r="O6370" s="14"/>
      <c r="P6370" s="14"/>
      <c r="S6370" s="16"/>
      <c r="T6370" s="16"/>
    </row>
    <row r="6371" spans="8:20">
      <c r="H6371" s="14"/>
      <c r="K6371" s="14"/>
      <c r="M6371" s="14"/>
      <c r="N6371" s="14"/>
      <c r="O6371" s="14"/>
      <c r="P6371" s="14"/>
      <c r="S6371" s="16"/>
      <c r="T6371" s="16"/>
    </row>
    <row r="6372" spans="8:20">
      <c r="H6372" s="14"/>
      <c r="K6372" s="14"/>
      <c r="M6372" s="14"/>
      <c r="N6372" s="14"/>
      <c r="O6372" s="14"/>
      <c r="P6372" s="14"/>
      <c r="S6372" s="16"/>
      <c r="T6372" s="16"/>
    </row>
    <row r="6373" spans="8:20">
      <c r="H6373" s="14"/>
      <c r="K6373" s="14"/>
      <c r="M6373" s="14"/>
      <c r="N6373" s="14"/>
      <c r="O6373" s="14"/>
      <c r="P6373" s="14"/>
      <c r="S6373" s="16"/>
      <c r="T6373" s="16"/>
    </row>
    <row r="6374" spans="8:20">
      <c r="H6374" s="14"/>
      <c r="K6374" s="14"/>
      <c r="M6374" s="14"/>
      <c r="N6374" s="14"/>
      <c r="O6374" s="14"/>
      <c r="P6374" s="14"/>
      <c r="S6374" s="16"/>
      <c r="T6374" s="16"/>
    </row>
    <row r="6375" spans="8:20">
      <c r="H6375" s="14"/>
      <c r="K6375" s="14"/>
      <c r="M6375" s="14"/>
      <c r="N6375" s="14"/>
      <c r="O6375" s="14"/>
      <c r="P6375" s="14"/>
      <c r="S6375" s="16"/>
      <c r="T6375" s="16"/>
    </row>
    <row r="6376" spans="8:20">
      <c r="H6376" s="14"/>
      <c r="K6376" s="14"/>
      <c r="M6376" s="14"/>
      <c r="N6376" s="14"/>
      <c r="O6376" s="14"/>
      <c r="P6376" s="14"/>
      <c r="S6376" s="16"/>
      <c r="T6376" s="16"/>
    </row>
    <row r="6377" spans="8:20">
      <c r="H6377" s="14"/>
      <c r="K6377" s="14"/>
      <c r="M6377" s="14"/>
      <c r="N6377" s="14"/>
      <c r="O6377" s="14"/>
      <c r="P6377" s="14"/>
      <c r="S6377" s="16"/>
      <c r="T6377" s="16"/>
    </row>
    <row r="6378" spans="8:20">
      <c r="H6378" s="14"/>
      <c r="K6378" s="14"/>
      <c r="M6378" s="14"/>
      <c r="N6378" s="14"/>
      <c r="O6378" s="14"/>
      <c r="P6378" s="14"/>
      <c r="S6378" s="16"/>
      <c r="T6378" s="16"/>
    </row>
    <row r="6379" spans="8:20">
      <c r="H6379" s="14"/>
      <c r="K6379" s="14"/>
      <c r="M6379" s="14"/>
      <c r="N6379" s="14"/>
      <c r="O6379" s="14"/>
      <c r="P6379" s="14"/>
      <c r="S6379" s="16"/>
      <c r="T6379" s="16"/>
    </row>
    <row r="6380" spans="8:20">
      <c r="H6380" s="14"/>
      <c r="K6380" s="14"/>
      <c r="M6380" s="14"/>
      <c r="N6380" s="14"/>
      <c r="O6380" s="14"/>
      <c r="P6380" s="14"/>
      <c r="S6380" s="16"/>
      <c r="T6380" s="16"/>
    </row>
    <row r="6381" spans="8:20">
      <c r="H6381" s="14"/>
      <c r="K6381" s="14"/>
      <c r="M6381" s="14"/>
      <c r="N6381" s="14"/>
      <c r="O6381" s="14"/>
      <c r="P6381" s="14"/>
      <c r="S6381" s="16"/>
      <c r="T6381" s="16"/>
    </row>
    <row r="6382" spans="8:20">
      <c r="H6382" s="14"/>
      <c r="K6382" s="14"/>
      <c r="M6382" s="14"/>
      <c r="N6382" s="14"/>
      <c r="O6382" s="14"/>
      <c r="P6382" s="14"/>
      <c r="S6382" s="16"/>
      <c r="T6382" s="16"/>
    </row>
    <row r="6383" spans="8:20">
      <c r="H6383" s="14"/>
      <c r="K6383" s="14"/>
      <c r="M6383" s="14"/>
      <c r="N6383" s="14"/>
      <c r="O6383" s="14"/>
      <c r="P6383" s="14"/>
      <c r="S6383" s="16"/>
      <c r="T6383" s="16"/>
    </row>
    <row r="6384" spans="8:20">
      <c r="H6384" s="14"/>
      <c r="K6384" s="14"/>
      <c r="M6384" s="14"/>
      <c r="N6384" s="14"/>
      <c r="O6384" s="14"/>
      <c r="P6384" s="14"/>
      <c r="S6384" s="16"/>
      <c r="T6384" s="16"/>
    </row>
    <row r="6385" spans="8:20">
      <c r="H6385" s="14"/>
      <c r="K6385" s="14"/>
      <c r="M6385" s="14"/>
      <c r="N6385" s="14"/>
      <c r="O6385" s="14"/>
      <c r="P6385" s="14"/>
      <c r="S6385" s="16"/>
      <c r="T6385" s="16"/>
    </row>
    <row r="6386" spans="8:20">
      <c r="H6386" s="14"/>
      <c r="K6386" s="14"/>
      <c r="M6386" s="14"/>
      <c r="N6386" s="14"/>
      <c r="O6386" s="14"/>
      <c r="P6386" s="14"/>
      <c r="S6386" s="16"/>
      <c r="T6386" s="16"/>
    </row>
    <row r="6387" spans="8:20">
      <c r="H6387" s="14"/>
      <c r="K6387" s="14"/>
      <c r="M6387" s="14"/>
      <c r="N6387" s="14"/>
      <c r="O6387" s="14"/>
      <c r="P6387" s="14"/>
      <c r="S6387" s="16"/>
      <c r="T6387" s="16"/>
    </row>
    <row r="6388" spans="8:20">
      <c r="H6388" s="14"/>
      <c r="K6388" s="14"/>
      <c r="M6388" s="14"/>
      <c r="N6388" s="14"/>
      <c r="O6388" s="14"/>
      <c r="P6388" s="14"/>
      <c r="S6388" s="16"/>
      <c r="T6388" s="16"/>
    </row>
    <row r="6389" spans="8:20">
      <c r="H6389" s="14"/>
      <c r="K6389" s="14"/>
      <c r="M6389" s="14"/>
      <c r="N6389" s="14"/>
      <c r="O6389" s="14"/>
      <c r="P6389" s="14"/>
      <c r="S6389" s="16"/>
      <c r="T6389" s="16"/>
    </row>
    <row r="6390" spans="8:20">
      <c r="H6390" s="14"/>
      <c r="K6390" s="14"/>
      <c r="M6390" s="14"/>
      <c r="N6390" s="14"/>
      <c r="O6390" s="14"/>
      <c r="P6390" s="14"/>
      <c r="S6390" s="16"/>
      <c r="T6390" s="16"/>
    </row>
    <row r="6391" spans="8:20">
      <c r="H6391" s="14"/>
      <c r="K6391" s="14"/>
      <c r="M6391" s="14"/>
      <c r="N6391" s="14"/>
      <c r="O6391" s="14"/>
      <c r="P6391" s="14"/>
      <c r="S6391" s="16"/>
      <c r="T6391" s="16"/>
    </row>
    <row r="6392" spans="8:20">
      <c r="H6392" s="14"/>
      <c r="K6392" s="14"/>
      <c r="M6392" s="14"/>
      <c r="N6392" s="14"/>
      <c r="O6392" s="14"/>
      <c r="P6392" s="14"/>
      <c r="S6392" s="16"/>
      <c r="T6392" s="16"/>
    </row>
    <row r="6393" spans="8:20">
      <c r="H6393" s="14"/>
      <c r="K6393" s="14"/>
      <c r="M6393" s="14"/>
      <c r="N6393" s="14"/>
      <c r="O6393" s="14"/>
      <c r="P6393" s="14"/>
      <c r="S6393" s="16"/>
      <c r="T6393" s="16"/>
    </row>
    <row r="6394" spans="8:20">
      <c r="H6394" s="14"/>
      <c r="K6394" s="14"/>
      <c r="M6394" s="14"/>
      <c r="N6394" s="14"/>
      <c r="O6394" s="14"/>
      <c r="P6394" s="14"/>
      <c r="S6394" s="16"/>
      <c r="T6394" s="16"/>
    </row>
    <row r="6395" spans="8:20">
      <c r="H6395" s="14"/>
      <c r="K6395" s="14"/>
      <c r="M6395" s="14"/>
      <c r="N6395" s="14"/>
      <c r="O6395" s="14"/>
      <c r="P6395" s="14"/>
      <c r="S6395" s="16"/>
      <c r="T6395" s="16"/>
    </row>
    <row r="6396" spans="8:20">
      <c r="H6396" s="14"/>
      <c r="K6396" s="14"/>
      <c r="M6396" s="14"/>
      <c r="N6396" s="14"/>
      <c r="O6396" s="14"/>
      <c r="P6396" s="14"/>
      <c r="S6396" s="16"/>
      <c r="T6396" s="16"/>
    </row>
    <row r="6397" spans="8:20">
      <c r="H6397" s="14"/>
      <c r="K6397" s="14"/>
      <c r="M6397" s="14"/>
      <c r="N6397" s="14"/>
      <c r="O6397" s="14"/>
      <c r="P6397" s="14"/>
      <c r="S6397" s="16"/>
      <c r="T6397" s="16"/>
    </row>
    <row r="6398" spans="8:20">
      <c r="H6398" s="14"/>
      <c r="K6398" s="14"/>
      <c r="M6398" s="14"/>
      <c r="N6398" s="14"/>
      <c r="O6398" s="14"/>
      <c r="P6398" s="14"/>
      <c r="S6398" s="16"/>
      <c r="T6398" s="16"/>
    </row>
    <row r="6399" spans="8:20">
      <c r="H6399" s="14"/>
      <c r="K6399" s="14"/>
      <c r="M6399" s="14"/>
      <c r="N6399" s="14"/>
      <c r="O6399" s="14"/>
      <c r="P6399" s="14"/>
      <c r="S6399" s="16"/>
      <c r="T6399" s="16"/>
    </row>
    <row r="6400" spans="8:20">
      <c r="H6400" s="14"/>
      <c r="K6400" s="14"/>
      <c r="M6400" s="14"/>
      <c r="N6400" s="14"/>
      <c r="O6400" s="14"/>
      <c r="P6400" s="14"/>
      <c r="S6400" s="16"/>
      <c r="T6400" s="16"/>
    </row>
    <row r="6401" spans="8:20">
      <c r="H6401" s="14"/>
      <c r="K6401" s="14"/>
      <c r="M6401" s="14"/>
      <c r="N6401" s="14"/>
      <c r="O6401" s="14"/>
      <c r="P6401" s="14"/>
      <c r="S6401" s="16"/>
      <c r="T6401" s="16"/>
    </row>
    <row r="6402" spans="8:20">
      <c r="H6402" s="14"/>
      <c r="K6402" s="14"/>
      <c r="M6402" s="14"/>
      <c r="N6402" s="14"/>
      <c r="O6402" s="14"/>
      <c r="P6402" s="14"/>
      <c r="S6402" s="16"/>
      <c r="T6402" s="16"/>
    </row>
    <row r="6403" spans="8:20">
      <c r="H6403" s="14"/>
      <c r="K6403" s="14"/>
      <c r="M6403" s="14"/>
      <c r="N6403" s="14"/>
      <c r="O6403" s="14"/>
      <c r="P6403" s="14"/>
      <c r="S6403" s="16"/>
      <c r="T6403" s="16"/>
    </row>
    <row r="6404" spans="8:20">
      <c r="H6404" s="14"/>
      <c r="K6404" s="14"/>
      <c r="M6404" s="14"/>
      <c r="N6404" s="14"/>
      <c r="O6404" s="14"/>
      <c r="P6404" s="14"/>
      <c r="S6404" s="16"/>
      <c r="T6404" s="16"/>
    </row>
    <row r="6405" spans="8:20">
      <c r="H6405" s="14"/>
      <c r="K6405" s="14"/>
      <c r="M6405" s="14"/>
      <c r="N6405" s="14"/>
      <c r="O6405" s="14"/>
      <c r="P6405" s="14"/>
      <c r="S6405" s="16"/>
      <c r="T6405" s="16"/>
    </row>
    <row r="6406" spans="8:20">
      <c r="H6406" s="14"/>
      <c r="K6406" s="14"/>
      <c r="M6406" s="14"/>
      <c r="N6406" s="14"/>
      <c r="O6406" s="14"/>
      <c r="P6406" s="14"/>
      <c r="S6406" s="16"/>
      <c r="T6406" s="16"/>
    </row>
    <row r="6407" spans="8:20">
      <c r="H6407" s="14"/>
      <c r="K6407" s="14"/>
      <c r="M6407" s="14"/>
      <c r="N6407" s="14"/>
      <c r="O6407" s="14"/>
      <c r="P6407" s="14"/>
      <c r="S6407" s="16"/>
      <c r="T6407" s="16"/>
    </row>
    <row r="6408" spans="8:20">
      <c r="H6408" s="14"/>
      <c r="K6408" s="14"/>
      <c r="M6408" s="14"/>
      <c r="N6408" s="14"/>
      <c r="O6408" s="14"/>
      <c r="P6408" s="14"/>
      <c r="S6408" s="16"/>
      <c r="T6408" s="16"/>
    </row>
    <row r="6409" spans="8:20">
      <c r="H6409" s="14"/>
      <c r="K6409" s="14"/>
      <c r="M6409" s="14"/>
      <c r="N6409" s="14"/>
      <c r="O6409" s="14"/>
      <c r="P6409" s="14"/>
      <c r="S6409" s="16"/>
      <c r="T6409" s="16"/>
    </row>
    <row r="6410" spans="8:20">
      <c r="H6410" s="14"/>
      <c r="K6410" s="14"/>
      <c r="M6410" s="14"/>
      <c r="N6410" s="14"/>
      <c r="O6410" s="14"/>
      <c r="P6410" s="14"/>
      <c r="S6410" s="16"/>
      <c r="T6410" s="16"/>
    </row>
    <row r="6411" spans="8:20">
      <c r="H6411" s="14"/>
      <c r="K6411" s="14"/>
      <c r="M6411" s="14"/>
      <c r="N6411" s="14"/>
      <c r="O6411" s="14"/>
      <c r="P6411" s="14"/>
      <c r="S6411" s="16"/>
      <c r="T6411" s="16"/>
    </row>
    <row r="6412" spans="8:20">
      <c r="H6412" s="14"/>
      <c r="K6412" s="14"/>
      <c r="M6412" s="14"/>
      <c r="N6412" s="14"/>
      <c r="O6412" s="14"/>
      <c r="P6412" s="14"/>
      <c r="S6412" s="16"/>
      <c r="T6412" s="16"/>
    </row>
    <row r="6413" spans="8:20">
      <c r="H6413" s="14"/>
      <c r="K6413" s="14"/>
      <c r="M6413" s="14"/>
      <c r="N6413" s="14"/>
      <c r="O6413" s="14"/>
      <c r="P6413" s="14"/>
      <c r="S6413" s="16"/>
      <c r="T6413" s="16"/>
    </row>
    <row r="6414" spans="8:20">
      <c r="H6414" s="14"/>
      <c r="K6414" s="14"/>
      <c r="M6414" s="14"/>
      <c r="N6414" s="14"/>
      <c r="O6414" s="14"/>
      <c r="P6414" s="14"/>
      <c r="S6414" s="16"/>
      <c r="T6414" s="16"/>
    </row>
    <row r="6415" spans="8:20">
      <c r="H6415" s="14"/>
      <c r="K6415" s="14"/>
      <c r="M6415" s="14"/>
      <c r="N6415" s="14"/>
      <c r="O6415" s="14"/>
      <c r="P6415" s="14"/>
      <c r="S6415" s="16"/>
      <c r="T6415" s="16"/>
    </row>
    <row r="6416" spans="8:20">
      <c r="H6416" s="14"/>
      <c r="K6416" s="14"/>
      <c r="M6416" s="14"/>
      <c r="N6416" s="14"/>
      <c r="O6416" s="14"/>
      <c r="P6416" s="14"/>
      <c r="S6416" s="16"/>
      <c r="T6416" s="16"/>
    </row>
    <row r="6417" spans="8:20">
      <c r="H6417" s="14"/>
      <c r="K6417" s="14"/>
      <c r="M6417" s="14"/>
      <c r="N6417" s="14"/>
      <c r="O6417" s="14"/>
      <c r="P6417" s="14"/>
      <c r="S6417" s="16"/>
      <c r="T6417" s="16"/>
    </row>
    <row r="6418" spans="8:20">
      <c r="H6418" s="14"/>
      <c r="K6418" s="14"/>
      <c r="M6418" s="14"/>
      <c r="N6418" s="14"/>
      <c r="O6418" s="14"/>
      <c r="P6418" s="14"/>
      <c r="S6418" s="16"/>
      <c r="T6418" s="16"/>
    </row>
    <row r="6419" spans="8:20">
      <c r="H6419" s="14"/>
      <c r="K6419" s="14"/>
      <c r="M6419" s="14"/>
      <c r="N6419" s="14"/>
      <c r="O6419" s="14"/>
      <c r="P6419" s="14"/>
      <c r="S6419" s="16"/>
      <c r="T6419" s="16"/>
    </row>
    <row r="6420" spans="8:20">
      <c r="H6420" s="14"/>
      <c r="K6420" s="14"/>
      <c r="M6420" s="14"/>
      <c r="N6420" s="14"/>
      <c r="O6420" s="14"/>
      <c r="P6420" s="14"/>
      <c r="S6420" s="16"/>
      <c r="T6420" s="16"/>
    </row>
    <row r="6421" spans="8:20">
      <c r="H6421" s="14"/>
      <c r="K6421" s="14"/>
      <c r="M6421" s="14"/>
      <c r="N6421" s="14"/>
      <c r="O6421" s="14"/>
      <c r="P6421" s="14"/>
      <c r="S6421" s="16"/>
      <c r="T6421" s="16"/>
    </row>
    <row r="6422" spans="8:20">
      <c r="H6422" s="14"/>
      <c r="K6422" s="14"/>
      <c r="M6422" s="14"/>
      <c r="N6422" s="14"/>
      <c r="O6422" s="14"/>
      <c r="P6422" s="14"/>
      <c r="S6422" s="16"/>
      <c r="T6422" s="16"/>
    </row>
    <row r="6423" spans="8:20">
      <c r="H6423" s="14"/>
      <c r="K6423" s="14"/>
      <c r="M6423" s="14"/>
      <c r="N6423" s="14"/>
      <c r="O6423" s="14"/>
      <c r="P6423" s="14"/>
      <c r="S6423" s="16"/>
      <c r="T6423" s="16"/>
    </row>
    <row r="6424" spans="8:20">
      <c r="H6424" s="14"/>
      <c r="K6424" s="14"/>
      <c r="M6424" s="14"/>
      <c r="N6424" s="14"/>
      <c r="O6424" s="14"/>
      <c r="P6424" s="14"/>
      <c r="S6424" s="16"/>
      <c r="T6424" s="16"/>
    </row>
    <row r="6425" spans="8:20">
      <c r="H6425" s="14"/>
      <c r="K6425" s="14"/>
      <c r="M6425" s="14"/>
      <c r="N6425" s="14"/>
      <c r="O6425" s="14"/>
      <c r="P6425" s="14"/>
      <c r="S6425" s="16"/>
      <c r="T6425" s="16"/>
    </row>
    <row r="6426" spans="8:20">
      <c r="H6426" s="14"/>
      <c r="K6426" s="14"/>
      <c r="M6426" s="14"/>
      <c r="N6426" s="14"/>
      <c r="O6426" s="14"/>
      <c r="P6426" s="14"/>
      <c r="S6426" s="16"/>
      <c r="T6426" s="16"/>
    </row>
    <row r="6427" spans="8:20">
      <c r="H6427" s="14"/>
      <c r="K6427" s="14"/>
      <c r="M6427" s="14"/>
      <c r="N6427" s="14"/>
      <c r="O6427" s="14"/>
      <c r="P6427" s="14"/>
      <c r="S6427" s="16"/>
      <c r="T6427" s="16"/>
    </row>
    <row r="6428" spans="8:20">
      <c r="H6428" s="14"/>
      <c r="K6428" s="14"/>
      <c r="M6428" s="14"/>
      <c r="N6428" s="14"/>
      <c r="O6428" s="14"/>
      <c r="P6428" s="14"/>
      <c r="S6428" s="16"/>
      <c r="T6428" s="16"/>
    </row>
    <row r="6429" spans="8:20">
      <c r="H6429" s="14"/>
      <c r="K6429" s="14"/>
      <c r="M6429" s="14"/>
      <c r="N6429" s="14"/>
      <c r="O6429" s="14"/>
      <c r="P6429" s="14"/>
      <c r="S6429" s="16"/>
      <c r="T6429" s="16"/>
    </row>
    <row r="6430" spans="8:20">
      <c r="H6430" s="14"/>
      <c r="K6430" s="14"/>
      <c r="M6430" s="14"/>
      <c r="N6430" s="14"/>
      <c r="O6430" s="14"/>
      <c r="P6430" s="14"/>
      <c r="S6430" s="16"/>
      <c r="T6430" s="16"/>
    </row>
    <row r="6431" spans="8:20">
      <c r="H6431" s="14"/>
      <c r="K6431" s="14"/>
      <c r="M6431" s="14"/>
      <c r="N6431" s="14"/>
      <c r="O6431" s="14"/>
      <c r="P6431" s="14"/>
      <c r="S6431" s="16"/>
      <c r="T6431" s="16"/>
    </row>
    <row r="6432" spans="8:20">
      <c r="H6432" s="14"/>
      <c r="K6432" s="14"/>
      <c r="M6432" s="14"/>
      <c r="N6432" s="14"/>
      <c r="O6432" s="14"/>
      <c r="P6432" s="14"/>
      <c r="S6432" s="16"/>
      <c r="T6432" s="16"/>
    </row>
    <row r="6433" spans="8:20">
      <c r="H6433" s="14"/>
      <c r="K6433" s="14"/>
      <c r="M6433" s="14"/>
      <c r="N6433" s="14"/>
      <c r="O6433" s="14"/>
      <c r="P6433" s="14"/>
      <c r="S6433" s="16"/>
      <c r="T6433" s="16"/>
    </row>
    <row r="6434" spans="8:20">
      <c r="H6434" s="14"/>
      <c r="K6434" s="14"/>
      <c r="M6434" s="14"/>
      <c r="N6434" s="14"/>
      <c r="O6434" s="14"/>
      <c r="P6434" s="14"/>
      <c r="S6434" s="16"/>
      <c r="T6434" s="16"/>
    </row>
    <row r="6435" spans="8:20">
      <c r="H6435" s="14"/>
      <c r="K6435" s="14"/>
      <c r="M6435" s="14"/>
      <c r="N6435" s="14"/>
      <c r="O6435" s="14"/>
      <c r="P6435" s="14"/>
      <c r="S6435" s="16"/>
      <c r="T6435" s="16"/>
    </row>
    <row r="6436" spans="8:20">
      <c r="H6436" s="14"/>
      <c r="K6436" s="14"/>
      <c r="M6436" s="14"/>
      <c r="N6436" s="14"/>
      <c r="O6436" s="14"/>
      <c r="P6436" s="14"/>
      <c r="S6436" s="16"/>
      <c r="T6436" s="16"/>
    </row>
    <row r="6437" spans="8:20">
      <c r="H6437" s="14"/>
      <c r="K6437" s="14"/>
      <c r="M6437" s="14"/>
      <c r="N6437" s="14"/>
      <c r="O6437" s="14"/>
      <c r="P6437" s="14"/>
      <c r="S6437" s="16"/>
      <c r="T6437" s="16"/>
    </row>
    <row r="6438" spans="8:20">
      <c r="H6438" s="14"/>
      <c r="K6438" s="14"/>
      <c r="M6438" s="14"/>
      <c r="N6438" s="14"/>
      <c r="O6438" s="14"/>
      <c r="P6438" s="14"/>
      <c r="S6438" s="16"/>
      <c r="T6438" s="16"/>
    </row>
    <row r="6439" spans="8:20">
      <c r="H6439" s="14"/>
      <c r="K6439" s="14"/>
      <c r="M6439" s="14"/>
      <c r="N6439" s="14"/>
      <c r="O6439" s="14"/>
      <c r="P6439" s="14"/>
      <c r="S6439" s="16"/>
      <c r="T6439" s="16"/>
    </row>
    <row r="6440" spans="8:20">
      <c r="H6440" s="14"/>
      <c r="K6440" s="14"/>
      <c r="M6440" s="14"/>
      <c r="N6440" s="14"/>
      <c r="O6440" s="14"/>
      <c r="P6440" s="14"/>
      <c r="S6440" s="16"/>
      <c r="T6440" s="16"/>
    </row>
    <row r="6441" spans="8:20">
      <c r="H6441" s="14"/>
      <c r="K6441" s="14"/>
      <c r="M6441" s="14"/>
      <c r="N6441" s="14"/>
      <c r="O6441" s="14"/>
      <c r="P6441" s="14"/>
      <c r="S6441" s="16"/>
      <c r="T6441" s="16"/>
    </row>
    <row r="6442" spans="8:20">
      <c r="H6442" s="14"/>
      <c r="K6442" s="14"/>
      <c r="M6442" s="14"/>
      <c r="N6442" s="14"/>
      <c r="O6442" s="14"/>
      <c r="P6442" s="14"/>
      <c r="S6442" s="16"/>
      <c r="T6442" s="16"/>
    </row>
    <row r="6443" spans="8:20">
      <c r="H6443" s="14"/>
      <c r="K6443" s="14"/>
      <c r="M6443" s="14"/>
      <c r="N6443" s="14"/>
      <c r="O6443" s="14"/>
      <c r="P6443" s="14"/>
      <c r="S6443" s="16"/>
      <c r="T6443" s="16"/>
    </row>
    <row r="6444" spans="8:20">
      <c r="H6444" s="14"/>
      <c r="K6444" s="14"/>
      <c r="M6444" s="14"/>
      <c r="N6444" s="14"/>
      <c r="O6444" s="14"/>
      <c r="P6444" s="14"/>
      <c r="S6444" s="16"/>
      <c r="T6444" s="16"/>
    </row>
    <row r="6445" spans="8:20">
      <c r="H6445" s="14"/>
      <c r="K6445" s="14"/>
      <c r="M6445" s="14"/>
      <c r="N6445" s="14"/>
      <c r="O6445" s="14"/>
      <c r="P6445" s="14"/>
      <c r="S6445" s="16"/>
      <c r="T6445" s="16"/>
    </row>
    <row r="6446" spans="8:20">
      <c r="H6446" s="14"/>
      <c r="K6446" s="14"/>
      <c r="M6446" s="14"/>
      <c r="N6446" s="14"/>
      <c r="O6446" s="14"/>
      <c r="P6446" s="14"/>
      <c r="S6446" s="16"/>
      <c r="T6446" s="16"/>
    </row>
    <row r="6447" spans="8:20">
      <c r="H6447" s="14"/>
      <c r="K6447" s="14"/>
      <c r="M6447" s="14"/>
      <c r="N6447" s="14"/>
      <c r="O6447" s="14"/>
      <c r="P6447" s="14"/>
      <c r="S6447" s="16"/>
      <c r="T6447" s="16"/>
    </row>
    <row r="6448" spans="8:20">
      <c r="H6448" s="14"/>
      <c r="K6448" s="14"/>
      <c r="M6448" s="14"/>
      <c r="N6448" s="14"/>
      <c r="O6448" s="14"/>
      <c r="P6448" s="14"/>
      <c r="S6448" s="16"/>
      <c r="T6448" s="16"/>
    </row>
    <row r="6449" spans="8:20">
      <c r="H6449" s="14"/>
      <c r="K6449" s="14"/>
      <c r="M6449" s="14"/>
      <c r="N6449" s="14"/>
      <c r="O6449" s="14"/>
      <c r="P6449" s="14"/>
      <c r="S6449" s="16"/>
      <c r="T6449" s="16"/>
    </row>
    <row r="6450" spans="8:20">
      <c r="H6450" s="14"/>
      <c r="K6450" s="14"/>
      <c r="M6450" s="14"/>
      <c r="N6450" s="14"/>
      <c r="O6450" s="14"/>
      <c r="P6450" s="14"/>
      <c r="S6450" s="16"/>
      <c r="T6450" s="16"/>
    </row>
    <row r="6451" spans="8:20">
      <c r="H6451" s="14"/>
      <c r="K6451" s="14"/>
      <c r="M6451" s="14"/>
      <c r="N6451" s="14"/>
      <c r="O6451" s="14"/>
      <c r="P6451" s="14"/>
      <c r="S6451" s="16"/>
      <c r="T6451" s="16"/>
    </row>
    <row r="6452" spans="8:20">
      <c r="H6452" s="14"/>
      <c r="K6452" s="14"/>
      <c r="M6452" s="14"/>
      <c r="N6452" s="14"/>
      <c r="O6452" s="14"/>
      <c r="P6452" s="14"/>
      <c r="S6452" s="16"/>
      <c r="T6452" s="16"/>
    </row>
    <row r="6453" spans="8:20">
      <c r="H6453" s="14"/>
      <c r="K6453" s="14"/>
      <c r="M6453" s="14"/>
      <c r="N6453" s="14"/>
      <c r="O6453" s="14"/>
      <c r="P6453" s="14"/>
      <c r="S6453" s="16"/>
      <c r="T6453" s="16"/>
    </row>
    <row r="6454" spans="8:20">
      <c r="H6454" s="14"/>
      <c r="K6454" s="14"/>
      <c r="M6454" s="14"/>
      <c r="N6454" s="14"/>
      <c r="O6454" s="14"/>
      <c r="P6454" s="14"/>
      <c r="S6454" s="16"/>
      <c r="T6454" s="16"/>
    </row>
    <row r="6455" spans="8:20">
      <c r="H6455" s="14"/>
      <c r="K6455" s="14"/>
      <c r="M6455" s="14"/>
      <c r="N6455" s="14"/>
      <c r="O6455" s="14"/>
      <c r="P6455" s="14"/>
      <c r="S6455" s="16"/>
      <c r="T6455" s="16"/>
    </row>
    <row r="6456" spans="8:20">
      <c r="H6456" s="14"/>
      <c r="K6456" s="14"/>
      <c r="M6456" s="14"/>
      <c r="N6456" s="14"/>
      <c r="O6456" s="14"/>
      <c r="P6456" s="14"/>
      <c r="S6456" s="16"/>
      <c r="T6456" s="16"/>
    </row>
    <row r="6457" spans="8:20">
      <c r="H6457" s="14"/>
      <c r="K6457" s="14"/>
      <c r="M6457" s="14"/>
      <c r="N6457" s="14"/>
      <c r="O6457" s="14"/>
      <c r="P6457" s="14"/>
      <c r="S6457" s="16"/>
      <c r="T6457" s="16"/>
    </row>
    <row r="6458" spans="8:20">
      <c r="H6458" s="14"/>
      <c r="K6458" s="14"/>
      <c r="M6458" s="14"/>
      <c r="N6458" s="14"/>
      <c r="O6458" s="14"/>
      <c r="P6458" s="14"/>
      <c r="S6458" s="16"/>
      <c r="T6458" s="16"/>
    </row>
    <row r="6459" spans="8:20">
      <c r="H6459" s="14"/>
      <c r="K6459" s="14"/>
      <c r="M6459" s="14"/>
      <c r="N6459" s="14"/>
      <c r="O6459" s="14"/>
      <c r="P6459" s="14"/>
      <c r="S6459" s="16"/>
      <c r="T6459" s="16"/>
    </row>
    <row r="6460" spans="8:20">
      <c r="H6460" s="14"/>
      <c r="K6460" s="14"/>
      <c r="M6460" s="14"/>
      <c r="N6460" s="14"/>
      <c r="O6460" s="14"/>
      <c r="P6460" s="14"/>
      <c r="S6460" s="16"/>
      <c r="T6460" s="16"/>
    </row>
    <row r="6461" spans="8:20">
      <c r="H6461" s="14"/>
      <c r="K6461" s="14"/>
      <c r="M6461" s="14"/>
      <c r="N6461" s="14"/>
      <c r="O6461" s="14"/>
      <c r="P6461" s="14"/>
      <c r="S6461" s="16"/>
      <c r="T6461" s="16"/>
    </row>
    <row r="6462" spans="8:20">
      <c r="H6462" s="14"/>
      <c r="K6462" s="14"/>
      <c r="M6462" s="14"/>
      <c r="N6462" s="14"/>
      <c r="O6462" s="14"/>
      <c r="P6462" s="14"/>
      <c r="S6462" s="16"/>
      <c r="T6462" s="16"/>
    </row>
    <row r="6463" spans="8:20">
      <c r="H6463" s="14"/>
      <c r="K6463" s="14"/>
      <c r="M6463" s="14"/>
      <c r="N6463" s="14"/>
      <c r="O6463" s="14"/>
      <c r="P6463" s="14"/>
      <c r="S6463" s="16"/>
      <c r="T6463" s="16"/>
    </row>
    <row r="6464" spans="8:20">
      <c r="H6464" s="14"/>
      <c r="K6464" s="14"/>
      <c r="M6464" s="14"/>
      <c r="N6464" s="14"/>
      <c r="O6464" s="14"/>
      <c r="P6464" s="14"/>
      <c r="S6464" s="16"/>
      <c r="T6464" s="16"/>
    </row>
    <row r="6465" spans="8:20">
      <c r="H6465" s="14"/>
      <c r="K6465" s="14"/>
      <c r="M6465" s="14"/>
      <c r="N6465" s="14"/>
      <c r="O6465" s="14"/>
      <c r="P6465" s="14"/>
      <c r="S6465" s="16"/>
      <c r="T6465" s="16"/>
    </row>
    <row r="6466" spans="8:20">
      <c r="H6466" s="14"/>
      <c r="K6466" s="14"/>
      <c r="M6466" s="14"/>
      <c r="N6466" s="14"/>
      <c r="O6466" s="14"/>
      <c r="P6466" s="14"/>
      <c r="S6466" s="16"/>
      <c r="T6466" s="16"/>
    </row>
    <row r="6467" spans="8:20">
      <c r="H6467" s="14"/>
      <c r="K6467" s="14"/>
      <c r="M6467" s="14"/>
      <c r="N6467" s="14"/>
      <c r="O6467" s="14"/>
      <c r="P6467" s="14"/>
      <c r="S6467" s="16"/>
      <c r="T6467" s="16"/>
    </row>
    <row r="6468" spans="8:20">
      <c r="H6468" s="14"/>
      <c r="K6468" s="14"/>
      <c r="M6468" s="14"/>
      <c r="N6468" s="14"/>
      <c r="O6468" s="14"/>
      <c r="P6468" s="14"/>
      <c r="S6468" s="16"/>
      <c r="T6468" s="16"/>
    </row>
    <row r="6469" spans="8:20">
      <c r="H6469" s="14"/>
      <c r="K6469" s="14"/>
      <c r="M6469" s="14"/>
      <c r="N6469" s="14"/>
      <c r="O6469" s="14"/>
      <c r="P6469" s="14"/>
      <c r="S6469" s="16"/>
      <c r="T6469" s="16"/>
    </row>
    <row r="6470" spans="8:20">
      <c r="H6470" s="14"/>
      <c r="K6470" s="14"/>
      <c r="M6470" s="14"/>
      <c r="N6470" s="14"/>
      <c r="O6470" s="14"/>
      <c r="P6470" s="14"/>
      <c r="S6470" s="16"/>
      <c r="T6470" s="16"/>
    </row>
    <row r="6471" spans="8:20">
      <c r="H6471" s="14"/>
      <c r="K6471" s="14"/>
      <c r="M6471" s="14"/>
      <c r="N6471" s="14"/>
      <c r="O6471" s="14"/>
      <c r="P6471" s="14"/>
      <c r="S6471" s="16"/>
      <c r="T6471" s="16"/>
    </row>
    <row r="6472" spans="8:20">
      <c r="H6472" s="14"/>
      <c r="K6472" s="14"/>
      <c r="M6472" s="14"/>
      <c r="N6472" s="14"/>
      <c r="O6472" s="14"/>
      <c r="P6472" s="14"/>
      <c r="S6472" s="16"/>
      <c r="T6472" s="16"/>
    </row>
    <row r="6473" spans="8:20">
      <c r="H6473" s="14"/>
      <c r="K6473" s="14"/>
      <c r="M6473" s="14"/>
      <c r="N6473" s="14"/>
      <c r="O6473" s="14"/>
      <c r="P6473" s="14"/>
      <c r="S6473" s="16"/>
      <c r="T6473" s="16"/>
    </row>
    <row r="6474" spans="8:20">
      <c r="H6474" s="14"/>
      <c r="K6474" s="14"/>
      <c r="M6474" s="14"/>
      <c r="N6474" s="14"/>
      <c r="O6474" s="14"/>
      <c r="P6474" s="14"/>
      <c r="S6474" s="16"/>
      <c r="T6474" s="16"/>
    </row>
    <row r="6475" spans="8:20">
      <c r="H6475" s="14"/>
      <c r="K6475" s="14"/>
      <c r="M6475" s="14"/>
      <c r="N6475" s="14"/>
      <c r="O6475" s="14"/>
      <c r="P6475" s="14"/>
      <c r="S6475" s="16"/>
      <c r="T6475" s="16"/>
    </row>
    <row r="6476" spans="8:20">
      <c r="H6476" s="14"/>
      <c r="K6476" s="14"/>
      <c r="M6476" s="14"/>
      <c r="N6476" s="14"/>
      <c r="O6476" s="14"/>
      <c r="P6476" s="14"/>
      <c r="S6476" s="16"/>
      <c r="T6476" s="16"/>
    </row>
    <row r="6477" spans="8:20">
      <c r="H6477" s="14"/>
      <c r="K6477" s="14"/>
      <c r="M6477" s="14"/>
      <c r="N6477" s="14"/>
      <c r="O6477" s="14"/>
      <c r="P6477" s="14"/>
      <c r="S6477" s="16"/>
      <c r="T6477" s="16"/>
    </row>
    <row r="6478" spans="8:20">
      <c r="H6478" s="14"/>
      <c r="K6478" s="14"/>
      <c r="M6478" s="14"/>
      <c r="N6478" s="14"/>
      <c r="O6478" s="14"/>
      <c r="P6478" s="14"/>
      <c r="S6478" s="16"/>
      <c r="T6478" s="16"/>
    </row>
    <row r="6479" spans="8:20">
      <c r="H6479" s="14"/>
      <c r="K6479" s="14"/>
      <c r="M6479" s="14"/>
      <c r="N6479" s="14"/>
      <c r="O6479" s="14"/>
      <c r="P6479" s="14"/>
      <c r="S6479" s="16"/>
      <c r="T6479" s="16"/>
    </row>
    <row r="6480" spans="8:20">
      <c r="H6480" s="14"/>
      <c r="K6480" s="14"/>
      <c r="M6480" s="14"/>
      <c r="N6480" s="14"/>
      <c r="O6480" s="14"/>
      <c r="P6480" s="14"/>
      <c r="S6480" s="16"/>
      <c r="T6480" s="16"/>
    </row>
    <row r="6481" spans="8:20">
      <c r="H6481" s="14"/>
      <c r="K6481" s="14"/>
      <c r="M6481" s="14"/>
      <c r="N6481" s="14"/>
      <c r="O6481" s="14"/>
      <c r="P6481" s="14"/>
      <c r="S6481" s="16"/>
      <c r="T6481" s="16"/>
    </row>
    <row r="6482" spans="8:20">
      <c r="H6482" s="14"/>
      <c r="K6482" s="14"/>
      <c r="M6482" s="14"/>
      <c r="N6482" s="14"/>
      <c r="O6482" s="14"/>
      <c r="P6482" s="14"/>
      <c r="S6482" s="16"/>
      <c r="T6482" s="16"/>
    </row>
    <row r="6483" spans="8:20">
      <c r="H6483" s="14"/>
      <c r="K6483" s="14"/>
      <c r="M6483" s="14"/>
      <c r="N6483" s="14"/>
      <c r="O6483" s="14"/>
      <c r="P6483" s="14"/>
      <c r="S6483" s="16"/>
      <c r="T6483" s="16"/>
    </row>
    <row r="6484" spans="8:20">
      <c r="H6484" s="14"/>
      <c r="K6484" s="14"/>
      <c r="M6484" s="14"/>
      <c r="N6484" s="14"/>
      <c r="O6484" s="14"/>
      <c r="P6484" s="14"/>
      <c r="S6484" s="16"/>
      <c r="T6484" s="16"/>
    </row>
    <row r="6485" spans="8:20">
      <c r="H6485" s="14"/>
      <c r="K6485" s="14"/>
      <c r="M6485" s="14"/>
      <c r="N6485" s="14"/>
      <c r="O6485" s="14"/>
      <c r="P6485" s="14"/>
      <c r="S6485" s="16"/>
      <c r="T6485" s="16"/>
    </row>
    <row r="6486" spans="8:20">
      <c r="H6486" s="14"/>
      <c r="K6486" s="14"/>
      <c r="M6486" s="14"/>
      <c r="N6486" s="14"/>
      <c r="O6486" s="14"/>
      <c r="P6486" s="14"/>
      <c r="S6486" s="16"/>
      <c r="T6486" s="16"/>
    </row>
    <row r="6487" spans="8:20">
      <c r="H6487" s="14"/>
      <c r="K6487" s="14"/>
      <c r="M6487" s="14"/>
      <c r="N6487" s="14"/>
      <c r="O6487" s="14"/>
      <c r="P6487" s="14"/>
      <c r="S6487" s="16"/>
      <c r="T6487" s="16"/>
    </row>
    <row r="6488" spans="8:20">
      <c r="H6488" s="14"/>
      <c r="K6488" s="14"/>
      <c r="M6488" s="14"/>
      <c r="N6488" s="14"/>
      <c r="O6488" s="14"/>
      <c r="P6488" s="14"/>
      <c r="S6488" s="16"/>
      <c r="T6488" s="16"/>
    </row>
    <row r="6489" spans="8:20">
      <c r="H6489" s="14"/>
      <c r="K6489" s="14"/>
      <c r="M6489" s="14"/>
      <c r="N6489" s="14"/>
      <c r="O6489" s="14"/>
      <c r="P6489" s="14"/>
      <c r="S6489" s="16"/>
      <c r="T6489" s="16"/>
    </row>
    <row r="6490" spans="8:20">
      <c r="H6490" s="14"/>
      <c r="K6490" s="14"/>
      <c r="M6490" s="14"/>
      <c r="N6490" s="14"/>
      <c r="O6490" s="14"/>
      <c r="P6490" s="14"/>
      <c r="S6490" s="16"/>
      <c r="T6490" s="16"/>
    </row>
    <row r="6491" spans="8:20">
      <c r="H6491" s="14"/>
      <c r="K6491" s="14"/>
      <c r="M6491" s="14"/>
      <c r="N6491" s="14"/>
      <c r="O6491" s="14"/>
      <c r="P6491" s="14"/>
      <c r="S6491" s="16"/>
      <c r="T6491" s="16"/>
    </row>
    <row r="6492" spans="8:20">
      <c r="H6492" s="14"/>
      <c r="K6492" s="14"/>
      <c r="M6492" s="14"/>
      <c r="N6492" s="14"/>
      <c r="O6492" s="14"/>
      <c r="P6492" s="14"/>
      <c r="S6492" s="16"/>
      <c r="T6492" s="16"/>
    </row>
    <row r="6493" spans="8:20">
      <c r="H6493" s="14"/>
      <c r="K6493" s="14"/>
      <c r="M6493" s="14"/>
      <c r="N6493" s="14"/>
      <c r="O6493" s="14"/>
      <c r="P6493" s="14"/>
      <c r="S6493" s="16"/>
      <c r="T6493" s="16"/>
    </row>
    <row r="6494" spans="8:20">
      <c r="H6494" s="14"/>
      <c r="K6494" s="14"/>
      <c r="M6494" s="14"/>
      <c r="N6494" s="14"/>
      <c r="O6494" s="14"/>
      <c r="P6494" s="14"/>
      <c r="S6494" s="16"/>
      <c r="T6494" s="16"/>
    </row>
    <row r="6495" spans="8:20">
      <c r="H6495" s="14"/>
      <c r="K6495" s="14"/>
      <c r="M6495" s="14"/>
      <c r="N6495" s="14"/>
      <c r="O6495" s="14"/>
      <c r="P6495" s="14"/>
      <c r="S6495" s="16"/>
      <c r="T6495" s="16"/>
    </row>
    <row r="6496" spans="8:20">
      <c r="H6496" s="14"/>
      <c r="K6496" s="14"/>
      <c r="M6496" s="14"/>
      <c r="N6496" s="14"/>
      <c r="O6496" s="14"/>
      <c r="P6496" s="14"/>
      <c r="S6496" s="16"/>
      <c r="T6496" s="16"/>
    </row>
    <row r="6497" spans="8:20">
      <c r="H6497" s="14"/>
      <c r="K6497" s="14"/>
      <c r="M6497" s="14"/>
      <c r="N6497" s="14"/>
      <c r="O6497" s="14"/>
      <c r="P6497" s="14"/>
      <c r="S6497" s="16"/>
      <c r="T6497" s="16"/>
    </row>
    <row r="6498" spans="8:20">
      <c r="H6498" s="14"/>
      <c r="K6498" s="14"/>
      <c r="M6498" s="14"/>
      <c r="N6498" s="14"/>
      <c r="O6498" s="14"/>
      <c r="P6498" s="14"/>
      <c r="S6498" s="16"/>
      <c r="T6498" s="16"/>
    </row>
    <row r="6499" spans="8:20">
      <c r="H6499" s="14"/>
      <c r="K6499" s="14"/>
      <c r="M6499" s="14"/>
      <c r="N6499" s="14"/>
      <c r="O6499" s="14"/>
      <c r="P6499" s="14"/>
      <c r="S6499" s="16"/>
      <c r="T6499" s="16"/>
    </row>
    <row r="6500" spans="8:20">
      <c r="H6500" s="14"/>
      <c r="K6500" s="14"/>
      <c r="M6500" s="14"/>
      <c r="N6500" s="14"/>
      <c r="O6500" s="14"/>
      <c r="P6500" s="14"/>
      <c r="S6500" s="16"/>
      <c r="T6500" s="16"/>
    </row>
    <row r="6501" spans="8:20">
      <c r="H6501" s="14"/>
      <c r="K6501" s="14"/>
      <c r="M6501" s="14"/>
      <c r="N6501" s="14"/>
      <c r="O6501" s="14"/>
      <c r="P6501" s="14"/>
      <c r="S6501" s="16"/>
      <c r="T6501" s="16"/>
    </row>
    <row r="6502" spans="8:20">
      <c r="H6502" s="14"/>
      <c r="K6502" s="14"/>
      <c r="M6502" s="14"/>
      <c r="N6502" s="14"/>
      <c r="O6502" s="14"/>
      <c r="P6502" s="14"/>
      <c r="S6502" s="16"/>
      <c r="T6502" s="16"/>
    </row>
    <row r="6503" spans="8:20">
      <c r="H6503" s="14"/>
      <c r="K6503" s="14"/>
      <c r="M6503" s="14"/>
      <c r="N6503" s="14"/>
      <c r="O6503" s="14"/>
      <c r="P6503" s="14"/>
      <c r="S6503" s="16"/>
      <c r="T6503" s="16"/>
    </row>
    <row r="6504" spans="8:20">
      <c r="H6504" s="14"/>
      <c r="K6504" s="14"/>
      <c r="M6504" s="14"/>
      <c r="N6504" s="14"/>
      <c r="O6504" s="14"/>
      <c r="P6504" s="14"/>
      <c r="S6504" s="16"/>
      <c r="T6504" s="16"/>
    </row>
    <row r="6505" spans="8:20">
      <c r="H6505" s="14"/>
      <c r="K6505" s="14"/>
      <c r="M6505" s="14"/>
      <c r="N6505" s="14"/>
      <c r="O6505" s="14"/>
      <c r="P6505" s="14"/>
      <c r="S6505" s="16"/>
      <c r="T6505" s="16"/>
    </row>
    <row r="6506" spans="8:20">
      <c r="H6506" s="14"/>
      <c r="K6506" s="14"/>
      <c r="M6506" s="14"/>
      <c r="N6506" s="14"/>
      <c r="O6506" s="14"/>
      <c r="P6506" s="14"/>
      <c r="S6506" s="16"/>
      <c r="T6506" s="16"/>
    </row>
    <row r="6507" spans="8:20">
      <c r="H6507" s="14"/>
      <c r="K6507" s="14"/>
      <c r="M6507" s="14"/>
      <c r="N6507" s="14"/>
      <c r="O6507" s="14"/>
      <c r="P6507" s="14"/>
      <c r="S6507" s="16"/>
      <c r="T6507" s="16"/>
    </row>
    <row r="6508" spans="8:20">
      <c r="H6508" s="14"/>
      <c r="K6508" s="14"/>
      <c r="M6508" s="14"/>
      <c r="N6508" s="14"/>
      <c r="O6508" s="14"/>
      <c r="P6508" s="14"/>
      <c r="S6508" s="16"/>
      <c r="T6508" s="16"/>
    </row>
    <row r="6509" spans="8:20">
      <c r="H6509" s="14"/>
      <c r="K6509" s="14"/>
      <c r="M6509" s="14"/>
      <c r="N6509" s="14"/>
      <c r="O6509" s="14"/>
      <c r="P6509" s="14"/>
      <c r="S6509" s="16"/>
      <c r="T6509" s="16"/>
    </row>
    <row r="6510" spans="8:20">
      <c r="H6510" s="14"/>
      <c r="K6510" s="14"/>
      <c r="M6510" s="14"/>
      <c r="N6510" s="14"/>
      <c r="O6510" s="14"/>
      <c r="P6510" s="14"/>
      <c r="S6510" s="16"/>
      <c r="T6510" s="16"/>
    </row>
    <row r="6511" spans="8:20">
      <c r="H6511" s="14"/>
      <c r="K6511" s="14"/>
      <c r="M6511" s="14"/>
      <c r="N6511" s="14"/>
      <c r="O6511" s="14"/>
      <c r="P6511" s="14"/>
      <c r="S6511" s="16"/>
      <c r="T6511" s="16"/>
    </row>
    <row r="6512" spans="8:20">
      <c r="H6512" s="14"/>
      <c r="K6512" s="14"/>
      <c r="M6512" s="14"/>
      <c r="N6512" s="14"/>
      <c r="O6512" s="14"/>
      <c r="P6512" s="14"/>
      <c r="S6512" s="16"/>
      <c r="T6512" s="16"/>
    </row>
    <row r="6513" spans="8:20">
      <c r="H6513" s="14"/>
      <c r="K6513" s="14"/>
      <c r="M6513" s="14"/>
      <c r="N6513" s="14"/>
      <c r="O6513" s="14"/>
      <c r="P6513" s="14"/>
      <c r="S6513" s="16"/>
      <c r="T6513" s="16"/>
    </row>
    <row r="6514" spans="8:20">
      <c r="H6514" s="14"/>
      <c r="K6514" s="14"/>
      <c r="M6514" s="14"/>
      <c r="N6514" s="14"/>
      <c r="O6514" s="14"/>
      <c r="P6514" s="14"/>
      <c r="S6514" s="16"/>
      <c r="T6514" s="16"/>
    </row>
    <row r="6515" spans="8:20">
      <c r="H6515" s="14"/>
      <c r="K6515" s="14"/>
      <c r="M6515" s="14"/>
      <c r="N6515" s="14"/>
      <c r="O6515" s="14"/>
      <c r="P6515" s="14"/>
      <c r="S6515" s="16"/>
      <c r="T6515" s="16"/>
    </row>
    <row r="6516" spans="8:20">
      <c r="H6516" s="14"/>
      <c r="K6516" s="14"/>
      <c r="M6516" s="14"/>
      <c r="N6516" s="14"/>
      <c r="O6516" s="14"/>
      <c r="P6516" s="14"/>
      <c r="S6516" s="16"/>
      <c r="T6516" s="16"/>
    </row>
    <row r="6517" spans="8:20">
      <c r="H6517" s="14"/>
      <c r="K6517" s="14"/>
      <c r="M6517" s="14"/>
      <c r="N6517" s="14"/>
      <c r="O6517" s="14"/>
      <c r="P6517" s="14"/>
      <c r="S6517" s="16"/>
      <c r="T6517" s="16"/>
    </row>
    <row r="6518" spans="8:20">
      <c r="H6518" s="14"/>
      <c r="K6518" s="14"/>
      <c r="M6518" s="14"/>
      <c r="N6518" s="14"/>
      <c r="O6518" s="14"/>
      <c r="P6518" s="14"/>
      <c r="S6518" s="16"/>
      <c r="T6518" s="16"/>
    </row>
    <row r="6519" spans="8:20">
      <c r="H6519" s="14"/>
      <c r="K6519" s="14"/>
      <c r="M6519" s="14"/>
      <c r="N6519" s="14"/>
      <c r="O6519" s="14"/>
      <c r="P6519" s="14"/>
      <c r="S6519" s="16"/>
      <c r="T6519" s="16"/>
    </row>
    <row r="6520" spans="8:20">
      <c r="H6520" s="14"/>
      <c r="K6520" s="14"/>
      <c r="M6520" s="14"/>
      <c r="N6520" s="14"/>
      <c r="O6520" s="14"/>
      <c r="P6520" s="14"/>
      <c r="S6520" s="16"/>
      <c r="T6520" s="16"/>
    </row>
    <row r="6521" spans="8:20">
      <c r="H6521" s="14"/>
      <c r="K6521" s="14"/>
      <c r="M6521" s="14"/>
      <c r="N6521" s="14"/>
      <c r="O6521" s="14"/>
      <c r="P6521" s="14"/>
      <c r="S6521" s="16"/>
      <c r="T6521" s="16"/>
    </row>
    <row r="6522" spans="8:20">
      <c r="H6522" s="14"/>
      <c r="K6522" s="14"/>
      <c r="M6522" s="14"/>
      <c r="N6522" s="14"/>
      <c r="O6522" s="14"/>
      <c r="P6522" s="14"/>
      <c r="S6522" s="16"/>
      <c r="T6522" s="16"/>
    </row>
    <row r="6523" spans="8:20">
      <c r="H6523" s="14"/>
      <c r="K6523" s="14"/>
      <c r="M6523" s="14"/>
      <c r="N6523" s="14"/>
      <c r="O6523" s="14"/>
      <c r="P6523" s="14"/>
      <c r="S6523" s="16"/>
      <c r="T6523" s="16"/>
    </row>
    <row r="6524" spans="8:20">
      <c r="H6524" s="14"/>
      <c r="K6524" s="14"/>
      <c r="M6524" s="14"/>
      <c r="N6524" s="14"/>
      <c r="O6524" s="14"/>
      <c r="P6524" s="14"/>
      <c r="S6524" s="16"/>
      <c r="T6524" s="16"/>
    </row>
    <row r="6525" spans="8:20">
      <c r="H6525" s="14"/>
      <c r="K6525" s="14"/>
      <c r="M6525" s="14"/>
      <c r="N6525" s="14"/>
      <c r="O6525" s="14"/>
      <c r="P6525" s="14"/>
      <c r="S6525" s="16"/>
      <c r="T6525" s="16"/>
    </row>
    <row r="6526" spans="8:20">
      <c r="H6526" s="14"/>
      <c r="K6526" s="14"/>
      <c r="M6526" s="14"/>
      <c r="N6526" s="14"/>
      <c r="O6526" s="14"/>
      <c r="P6526" s="14"/>
      <c r="S6526" s="16"/>
      <c r="T6526" s="16"/>
    </row>
    <row r="6527" spans="8:20">
      <c r="H6527" s="14"/>
      <c r="K6527" s="14"/>
      <c r="M6527" s="14"/>
      <c r="N6527" s="14"/>
      <c r="O6527" s="14"/>
      <c r="P6527" s="14"/>
      <c r="S6527" s="16"/>
      <c r="T6527" s="16"/>
    </row>
    <row r="6528" spans="8:20">
      <c r="H6528" s="14"/>
      <c r="K6528" s="14"/>
      <c r="M6528" s="14"/>
      <c r="N6528" s="14"/>
      <c r="O6528" s="14"/>
      <c r="P6528" s="14"/>
      <c r="S6528" s="16"/>
      <c r="T6528" s="16"/>
    </row>
    <row r="6529" spans="8:20">
      <c r="H6529" s="14"/>
      <c r="K6529" s="14"/>
      <c r="M6529" s="14"/>
      <c r="N6529" s="14"/>
      <c r="O6529" s="14"/>
      <c r="P6529" s="14"/>
      <c r="S6529" s="16"/>
      <c r="T6529" s="16"/>
    </row>
    <row r="6530" spans="8:20">
      <c r="H6530" s="14"/>
      <c r="K6530" s="14"/>
      <c r="M6530" s="14"/>
      <c r="N6530" s="14"/>
      <c r="O6530" s="14"/>
      <c r="P6530" s="14"/>
      <c r="S6530" s="16"/>
      <c r="T6530" s="16"/>
    </row>
    <row r="6531" spans="8:20">
      <c r="H6531" s="14"/>
      <c r="K6531" s="14"/>
      <c r="M6531" s="14"/>
      <c r="N6531" s="14"/>
      <c r="O6531" s="14"/>
      <c r="P6531" s="14"/>
      <c r="S6531" s="16"/>
      <c r="T6531" s="16"/>
    </row>
    <row r="6532" spans="8:20">
      <c r="H6532" s="14"/>
      <c r="K6532" s="14"/>
      <c r="M6532" s="14"/>
      <c r="N6532" s="14"/>
      <c r="O6532" s="14"/>
      <c r="P6532" s="14"/>
      <c r="S6532" s="16"/>
      <c r="T6532" s="16"/>
    </row>
    <row r="6533" spans="8:20">
      <c r="H6533" s="14"/>
      <c r="K6533" s="14"/>
      <c r="M6533" s="14"/>
      <c r="N6533" s="14"/>
      <c r="O6533" s="14"/>
      <c r="P6533" s="14"/>
      <c r="S6533" s="16"/>
      <c r="T6533" s="16"/>
    </row>
    <row r="6534" spans="8:20">
      <c r="H6534" s="14"/>
      <c r="K6534" s="14"/>
      <c r="M6534" s="14"/>
      <c r="N6534" s="14"/>
      <c r="O6534" s="14"/>
      <c r="P6534" s="14"/>
      <c r="S6534" s="16"/>
      <c r="T6534" s="16"/>
    </row>
    <row r="6535" spans="8:20">
      <c r="H6535" s="14"/>
      <c r="K6535" s="14"/>
      <c r="M6535" s="14"/>
      <c r="N6535" s="14"/>
      <c r="O6535" s="14"/>
      <c r="P6535" s="14"/>
      <c r="S6535" s="16"/>
      <c r="T6535" s="16"/>
    </row>
    <row r="6536" spans="8:20">
      <c r="H6536" s="14"/>
      <c r="K6536" s="14"/>
      <c r="M6536" s="14"/>
      <c r="N6536" s="14"/>
      <c r="O6536" s="14"/>
      <c r="P6536" s="14"/>
      <c r="S6536" s="16"/>
      <c r="T6536" s="16"/>
    </row>
    <row r="6537" spans="8:20">
      <c r="H6537" s="14"/>
      <c r="K6537" s="14"/>
      <c r="M6537" s="14"/>
      <c r="N6537" s="14"/>
      <c r="O6537" s="14"/>
      <c r="P6537" s="14"/>
      <c r="S6537" s="16"/>
      <c r="T6537" s="16"/>
    </row>
    <row r="6538" spans="8:20">
      <c r="H6538" s="14"/>
      <c r="K6538" s="14"/>
      <c r="M6538" s="14"/>
      <c r="N6538" s="14"/>
      <c r="O6538" s="14"/>
      <c r="P6538" s="14"/>
      <c r="S6538" s="16"/>
      <c r="T6538" s="16"/>
    </row>
    <row r="6539" spans="8:20">
      <c r="H6539" s="14"/>
      <c r="K6539" s="14"/>
      <c r="M6539" s="14"/>
      <c r="N6539" s="14"/>
      <c r="O6539" s="14"/>
      <c r="P6539" s="14"/>
      <c r="S6539" s="16"/>
      <c r="T6539" s="16"/>
    </row>
    <row r="6540" spans="8:20">
      <c r="H6540" s="14"/>
      <c r="K6540" s="14"/>
      <c r="M6540" s="14"/>
      <c r="N6540" s="14"/>
      <c r="O6540" s="14"/>
      <c r="P6540" s="14"/>
      <c r="S6540" s="16"/>
      <c r="T6540" s="16"/>
    </row>
    <row r="6541" spans="8:20">
      <c r="H6541" s="14"/>
      <c r="K6541" s="14"/>
      <c r="M6541" s="14"/>
      <c r="N6541" s="14"/>
      <c r="O6541" s="14"/>
      <c r="P6541" s="14"/>
      <c r="S6541" s="16"/>
      <c r="T6541" s="16"/>
    </row>
    <row r="6542" spans="8:20">
      <c r="H6542" s="14"/>
      <c r="K6542" s="14"/>
      <c r="M6542" s="14"/>
      <c r="N6542" s="14"/>
      <c r="O6542" s="14"/>
      <c r="P6542" s="14"/>
      <c r="S6542" s="16"/>
      <c r="T6542" s="16"/>
    </row>
    <row r="6543" spans="8:20">
      <c r="H6543" s="14"/>
      <c r="K6543" s="14"/>
      <c r="M6543" s="14"/>
      <c r="N6543" s="14"/>
      <c r="O6543" s="14"/>
      <c r="P6543" s="14"/>
      <c r="S6543" s="16"/>
      <c r="T6543" s="16"/>
    </row>
    <row r="6544" spans="8:20">
      <c r="H6544" s="14"/>
      <c r="K6544" s="14"/>
      <c r="M6544" s="14"/>
      <c r="N6544" s="14"/>
      <c r="O6544" s="14"/>
      <c r="P6544" s="14"/>
      <c r="S6544" s="16"/>
      <c r="T6544" s="16"/>
    </row>
    <row r="6545" spans="8:20">
      <c r="H6545" s="14"/>
      <c r="K6545" s="14"/>
      <c r="M6545" s="14"/>
      <c r="N6545" s="14"/>
      <c r="O6545" s="14"/>
      <c r="P6545" s="14"/>
      <c r="S6545" s="16"/>
      <c r="T6545" s="16"/>
    </row>
    <row r="6546" spans="8:20">
      <c r="H6546" s="14"/>
      <c r="K6546" s="14"/>
      <c r="M6546" s="14"/>
      <c r="N6546" s="14"/>
      <c r="O6546" s="14"/>
      <c r="P6546" s="14"/>
      <c r="S6546" s="16"/>
      <c r="T6546" s="16"/>
    </row>
    <row r="6547" spans="8:20">
      <c r="H6547" s="14"/>
      <c r="K6547" s="14"/>
      <c r="M6547" s="14"/>
      <c r="N6547" s="14"/>
      <c r="O6547" s="14"/>
      <c r="P6547" s="14"/>
      <c r="S6547" s="16"/>
      <c r="T6547" s="16"/>
    </row>
    <row r="6548" spans="8:20">
      <c r="H6548" s="14"/>
      <c r="K6548" s="14"/>
      <c r="M6548" s="14"/>
      <c r="N6548" s="14"/>
      <c r="O6548" s="14"/>
      <c r="P6548" s="14"/>
      <c r="S6548" s="16"/>
      <c r="T6548" s="16"/>
    </row>
    <row r="6549" spans="8:20">
      <c r="H6549" s="14"/>
      <c r="K6549" s="14"/>
      <c r="M6549" s="14"/>
      <c r="N6549" s="14"/>
      <c r="O6549" s="14"/>
      <c r="P6549" s="14"/>
      <c r="S6549" s="16"/>
      <c r="T6549" s="16"/>
    </row>
    <row r="6550" spans="8:20">
      <c r="H6550" s="14"/>
      <c r="K6550" s="14"/>
      <c r="M6550" s="14"/>
      <c r="N6550" s="14"/>
      <c r="O6550" s="14"/>
      <c r="P6550" s="14"/>
      <c r="S6550" s="16"/>
      <c r="T6550" s="16"/>
    </row>
    <row r="6551" spans="8:20">
      <c r="H6551" s="14"/>
      <c r="K6551" s="14"/>
      <c r="M6551" s="14"/>
      <c r="N6551" s="14"/>
      <c r="O6551" s="14"/>
      <c r="P6551" s="14"/>
      <c r="S6551" s="16"/>
      <c r="T6551" s="16"/>
    </row>
    <row r="6552" spans="8:20">
      <c r="H6552" s="14"/>
      <c r="K6552" s="14"/>
      <c r="M6552" s="14"/>
      <c r="N6552" s="14"/>
      <c r="O6552" s="14"/>
      <c r="P6552" s="14"/>
      <c r="S6552" s="16"/>
      <c r="T6552" s="16"/>
    </row>
    <row r="6553" spans="8:20">
      <c r="H6553" s="14"/>
      <c r="K6553" s="14"/>
      <c r="M6553" s="14"/>
      <c r="N6553" s="14"/>
      <c r="O6553" s="14"/>
      <c r="P6553" s="14"/>
      <c r="S6553" s="16"/>
      <c r="T6553" s="16"/>
    </row>
    <row r="6554" spans="8:20">
      <c r="H6554" s="14"/>
      <c r="K6554" s="14"/>
      <c r="M6554" s="14"/>
      <c r="N6554" s="14"/>
      <c r="O6554" s="14"/>
      <c r="P6554" s="14"/>
      <c r="S6554" s="16"/>
      <c r="T6554" s="16"/>
    </row>
    <row r="6555" spans="8:20">
      <c r="H6555" s="14"/>
      <c r="K6555" s="14"/>
      <c r="M6555" s="14"/>
      <c r="N6555" s="14"/>
      <c r="O6555" s="14"/>
      <c r="P6555" s="14"/>
      <c r="S6555" s="16"/>
      <c r="T6555" s="16"/>
    </row>
    <row r="6556" spans="8:20">
      <c r="H6556" s="14"/>
      <c r="K6556" s="14"/>
      <c r="M6556" s="14"/>
      <c r="N6556" s="14"/>
      <c r="O6556" s="14"/>
      <c r="P6556" s="14"/>
      <c r="S6556" s="16"/>
      <c r="T6556" s="16"/>
    </row>
    <row r="6557" spans="8:20">
      <c r="H6557" s="14"/>
      <c r="K6557" s="14"/>
      <c r="M6557" s="14"/>
      <c r="N6557" s="14"/>
      <c r="O6557" s="14"/>
      <c r="P6557" s="14"/>
      <c r="S6557" s="16"/>
      <c r="T6557" s="16"/>
    </row>
    <row r="6558" spans="8:20">
      <c r="H6558" s="14"/>
      <c r="K6558" s="14"/>
      <c r="M6558" s="14"/>
      <c r="N6558" s="14"/>
      <c r="O6558" s="14"/>
      <c r="P6558" s="14"/>
      <c r="S6558" s="16"/>
      <c r="T6558" s="16"/>
    </row>
    <row r="6559" spans="8:20">
      <c r="H6559" s="14"/>
      <c r="K6559" s="14"/>
      <c r="M6559" s="14"/>
      <c r="N6559" s="14"/>
      <c r="O6559" s="14"/>
      <c r="P6559" s="14"/>
      <c r="S6559" s="16"/>
      <c r="T6559" s="16"/>
    </row>
    <row r="6560" spans="8:20">
      <c r="H6560" s="14"/>
      <c r="K6560" s="14"/>
      <c r="M6560" s="14"/>
      <c r="N6560" s="14"/>
      <c r="O6560" s="14"/>
      <c r="P6560" s="14"/>
      <c r="S6560" s="16"/>
      <c r="T6560" s="16"/>
    </row>
    <row r="6561" spans="8:20">
      <c r="H6561" s="14"/>
      <c r="K6561" s="14"/>
      <c r="M6561" s="14"/>
      <c r="N6561" s="14"/>
      <c r="O6561" s="14"/>
      <c r="P6561" s="14"/>
      <c r="S6561" s="16"/>
      <c r="T6561" s="16"/>
    </row>
    <row r="6562" spans="8:20">
      <c r="H6562" s="14"/>
      <c r="K6562" s="14"/>
      <c r="M6562" s="14"/>
      <c r="N6562" s="14"/>
      <c r="O6562" s="14"/>
      <c r="P6562" s="14"/>
      <c r="S6562" s="16"/>
      <c r="T6562" s="16"/>
    </row>
    <row r="6563" spans="8:20">
      <c r="H6563" s="14"/>
      <c r="K6563" s="14"/>
      <c r="M6563" s="14"/>
      <c r="N6563" s="14"/>
      <c r="O6563" s="14"/>
      <c r="P6563" s="14"/>
      <c r="S6563" s="16"/>
      <c r="T6563" s="16"/>
    </row>
    <row r="6564" spans="8:20">
      <c r="H6564" s="14"/>
      <c r="K6564" s="14"/>
      <c r="M6564" s="14"/>
      <c r="N6564" s="14"/>
      <c r="O6564" s="14"/>
      <c r="P6564" s="14"/>
      <c r="S6564" s="16"/>
      <c r="T6564" s="16"/>
    </row>
    <row r="6565" spans="8:20">
      <c r="H6565" s="14"/>
      <c r="K6565" s="14"/>
      <c r="M6565" s="14"/>
      <c r="N6565" s="14"/>
      <c r="O6565" s="14"/>
      <c r="P6565" s="14"/>
      <c r="S6565" s="16"/>
      <c r="T6565" s="16"/>
    </row>
    <row r="6566" spans="8:20">
      <c r="H6566" s="14"/>
      <c r="K6566" s="14"/>
      <c r="M6566" s="14"/>
      <c r="N6566" s="14"/>
      <c r="O6566" s="14"/>
      <c r="P6566" s="14"/>
      <c r="S6566" s="16"/>
      <c r="T6566" s="16"/>
    </row>
    <row r="6567" spans="8:20">
      <c r="H6567" s="14"/>
      <c r="K6567" s="14"/>
      <c r="M6567" s="14"/>
      <c r="N6567" s="14"/>
      <c r="O6567" s="14"/>
      <c r="P6567" s="14"/>
      <c r="S6567" s="16"/>
      <c r="T6567" s="16"/>
    </row>
    <row r="6568" spans="8:20">
      <c r="H6568" s="14"/>
      <c r="K6568" s="14"/>
      <c r="M6568" s="14"/>
      <c r="N6568" s="14"/>
      <c r="O6568" s="14"/>
      <c r="P6568" s="14"/>
      <c r="S6568" s="16"/>
      <c r="T6568" s="16"/>
    </row>
    <row r="6569" spans="8:20">
      <c r="H6569" s="14"/>
      <c r="K6569" s="14"/>
      <c r="M6569" s="14"/>
      <c r="N6569" s="14"/>
      <c r="O6569" s="14"/>
      <c r="P6569" s="14"/>
      <c r="S6569" s="16"/>
      <c r="T6569" s="16"/>
    </row>
    <row r="6570" spans="8:20">
      <c r="H6570" s="14"/>
      <c r="K6570" s="14"/>
      <c r="M6570" s="14"/>
      <c r="N6570" s="14"/>
      <c r="O6570" s="14"/>
      <c r="P6570" s="14"/>
      <c r="S6570" s="16"/>
      <c r="T6570" s="16"/>
    </row>
    <row r="6571" spans="8:20">
      <c r="H6571" s="14"/>
      <c r="K6571" s="14"/>
      <c r="M6571" s="14"/>
      <c r="N6571" s="14"/>
      <c r="O6571" s="14"/>
      <c r="P6571" s="14"/>
      <c r="S6571" s="16"/>
      <c r="T6571" s="16"/>
    </row>
    <row r="6572" spans="8:20">
      <c r="H6572" s="14"/>
      <c r="K6572" s="14"/>
      <c r="M6572" s="14"/>
      <c r="N6572" s="14"/>
      <c r="O6572" s="14"/>
      <c r="P6572" s="14"/>
      <c r="S6572" s="16"/>
      <c r="T6572" s="16"/>
    </row>
    <row r="6573" spans="8:20">
      <c r="H6573" s="14"/>
      <c r="K6573" s="14"/>
      <c r="M6573" s="14"/>
      <c r="N6573" s="14"/>
      <c r="O6573" s="14"/>
      <c r="P6573" s="14"/>
      <c r="S6573" s="16"/>
      <c r="T6573" s="16"/>
    </row>
    <row r="6574" spans="8:20">
      <c r="H6574" s="14"/>
      <c r="K6574" s="14"/>
      <c r="M6574" s="14"/>
      <c r="N6574" s="14"/>
      <c r="O6574" s="14"/>
      <c r="P6574" s="14"/>
      <c r="S6574" s="16"/>
      <c r="T6574" s="16"/>
    </row>
    <row r="6575" spans="8:20">
      <c r="H6575" s="14"/>
      <c r="K6575" s="14"/>
      <c r="M6575" s="14"/>
      <c r="N6575" s="14"/>
      <c r="O6575" s="14"/>
      <c r="P6575" s="14"/>
      <c r="S6575" s="16"/>
      <c r="T6575" s="16"/>
    </row>
    <row r="6576" spans="8:20">
      <c r="H6576" s="14"/>
      <c r="K6576" s="14"/>
      <c r="M6576" s="14"/>
      <c r="N6576" s="14"/>
      <c r="O6576" s="14"/>
      <c r="P6576" s="14"/>
      <c r="S6576" s="16"/>
      <c r="T6576" s="16"/>
    </row>
    <row r="6577" spans="8:20">
      <c r="H6577" s="14"/>
      <c r="K6577" s="14"/>
      <c r="M6577" s="14"/>
      <c r="N6577" s="14"/>
      <c r="O6577" s="14"/>
      <c r="P6577" s="14"/>
      <c r="S6577" s="16"/>
      <c r="T6577" s="16"/>
    </row>
    <row r="6578" spans="8:20">
      <c r="H6578" s="14"/>
      <c r="K6578" s="14"/>
      <c r="M6578" s="14"/>
      <c r="N6578" s="14"/>
      <c r="O6578" s="14"/>
      <c r="P6578" s="14"/>
      <c r="S6578" s="16"/>
      <c r="T6578" s="16"/>
    </row>
    <row r="6579" spans="8:20">
      <c r="H6579" s="14"/>
      <c r="K6579" s="14"/>
      <c r="M6579" s="14"/>
      <c r="N6579" s="14"/>
      <c r="O6579" s="14"/>
      <c r="P6579" s="14"/>
      <c r="S6579" s="16"/>
      <c r="T6579" s="16"/>
    </row>
    <row r="6580" spans="8:20">
      <c r="H6580" s="14"/>
      <c r="K6580" s="14"/>
      <c r="M6580" s="14"/>
      <c r="N6580" s="14"/>
      <c r="O6580" s="14"/>
      <c r="P6580" s="14"/>
      <c r="S6580" s="16"/>
      <c r="T6580" s="16"/>
    </row>
    <row r="6581" spans="8:20">
      <c r="H6581" s="14"/>
      <c r="K6581" s="14"/>
      <c r="M6581" s="14"/>
      <c r="N6581" s="14"/>
      <c r="O6581" s="14"/>
      <c r="P6581" s="14"/>
      <c r="S6581" s="16"/>
      <c r="T6581" s="16"/>
    </row>
    <row r="6582" spans="8:20">
      <c r="H6582" s="14"/>
      <c r="K6582" s="14"/>
      <c r="M6582" s="14"/>
      <c r="N6582" s="14"/>
      <c r="O6582" s="14"/>
      <c r="P6582" s="14"/>
      <c r="S6582" s="16"/>
      <c r="T6582" s="16"/>
    </row>
    <row r="6583" spans="8:20">
      <c r="H6583" s="14"/>
      <c r="K6583" s="14"/>
      <c r="M6583" s="14"/>
      <c r="N6583" s="14"/>
      <c r="O6583" s="14"/>
      <c r="P6583" s="14"/>
      <c r="S6583" s="16"/>
      <c r="T6583" s="16"/>
    </row>
    <row r="6584" spans="8:20">
      <c r="H6584" s="14"/>
      <c r="K6584" s="14"/>
      <c r="M6584" s="14"/>
      <c r="N6584" s="14"/>
      <c r="O6584" s="14"/>
      <c r="P6584" s="14"/>
      <c r="S6584" s="16"/>
      <c r="T6584" s="16"/>
    </row>
    <row r="6585" spans="8:20">
      <c r="H6585" s="14"/>
      <c r="K6585" s="14"/>
      <c r="M6585" s="14"/>
      <c r="N6585" s="14"/>
      <c r="O6585" s="14"/>
      <c r="P6585" s="14"/>
      <c r="S6585" s="16"/>
      <c r="T6585" s="16"/>
    </row>
    <row r="6586" spans="8:20">
      <c r="H6586" s="14"/>
      <c r="K6586" s="14"/>
      <c r="M6586" s="14"/>
      <c r="N6586" s="14"/>
      <c r="O6586" s="14"/>
      <c r="P6586" s="14"/>
      <c r="S6586" s="16"/>
      <c r="T6586" s="16"/>
    </row>
    <row r="6587" spans="8:20">
      <c r="H6587" s="14"/>
      <c r="K6587" s="14"/>
      <c r="M6587" s="14"/>
      <c r="N6587" s="14"/>
      <c r="O6587" s="14"/>
      <c r="P6587" s="14"/>
      <c r="S6587" s="16"/>
      <c r="T6587" s="16"/>
    </row>
    <row r="6588" spans="8:20">
      <c r="H6588" s="14"/>
      <c r="K6588" s="14"/>
      <c r="M6588" s="14"/>
      <c r="N6588" s="14"/>
      <c r="O6588" s="14"/>
      <c r="P6588" s="14"/>
      <c r="S6588" s="16"/>
      <c r="T6588" s="16"/>
    </row>
    <row r="6589" spans="8:20">
      <c r="H6589" s="14"/>
      <c r="K6589" s="14"/>
      <c r="M6589" s="14"/>
      <c r="N6589" s="14"/>
      <c r="O6589" s="14"/>
      <c r="P6589" s="14"/>
      <c r="S6589" s="16"/>
      <c r="T6589" s="16"/>
    </row>
    <row r="6590" spans="8:20">
      <c r="H6590" s="14"/>
      <c r="K6590" s="14"/>
      <c r="M6590" s="14"/>
      <c r="N6590" s="14"/>
      <c r="O6590" s="14"/>
      <c r="P6590" s="14"/>
      <c r="S6590" s="16"/>
      <c r="T6590" s="16"/>
    </row>
    <row r="6591" spans="8:20">
      <c r="H6591" s="14"/>
      <c r="K6591" s="14"/>
      <c r="M6591" s="14"/>
      <c r="N6591" s="14"/>
      <c r="O6591" s="14"/>
      <c r="P6591" s="14"/>
      <c r="S6591" s="16"/>
      <c r="T6591" s="16"/>
    </row>
    <row r="6592" spans="8:20">
      <c r="H6592" s="14"/>
      <c r="K6592" s="14"/>
      <c r="M6592" s="14"/>
      <c r="N6592" s="14"/>
      <c r="O6592" s="14"/>
      <c r="P6592" s="14"/>
      <c r="S6592" s="16"/>
      <c r="T6592" s="16"/>
    </row>
    <row r="6593" spans="8:20">
      <c r="H6593" s="14"/>
      <c r="K6593" s="14"/>
      <c r="M6593" s="14"/>
      <c r="N6593" s="14"/>
      <c r="O6593" s="14"/>
      <c r="P6593" s="14"/>
      <c r="S6593" s="16"/>
      <c r="T6593" s="16"/>
    </row>
    <row r="6594" spans="8:20">
      <c r="H6594" s="14"/>
      <c r="K6594" s="14"/>
      <c r="M6594" s="14"/>
      <c r="N6594" s="14"/>
      <c r="O6594" s="14"/>
      <c r="P6594" s="14"/>
      <c r="S6594" s="16"/>
      <c r="T6594" s="16"/>
    </row>
    <row r="6595" spans="8:20">
      <c r="H6595" s="14"/>
      <c r="K6595" s="14"/>
      <c r="M6595" s="14"/>
      <c r="N6595" s="14"/>
      <c r="O6595" s="14"/>
      <c r="P6595" s="14"/>
      <c r="S6595" s="16"/>
      <c r="T6595" s="16"/>
    </row>
    <row r="6596" spans="8:20">
      <c r="H6596" s="14"/>
      <c r="K6596" s="14"/>
      <c r="M6596" s="14"/>
      <c r="N6596" s="14"/>
      <c r="O6596" s="14"/>
      <c r="P6596" s="14"/>
      <c r="S6596" s="16"/>
      <c r="T6596" s="16"/>
    </row>
    <row r="6597" spans="8:20">
      <c r="H6597" s="14"/>
      <c r="K6597" s="14"/>
      <c r="M6597" s="14"/>
      <c r="N6597" s="14"/>
      <c r="O6597" s="14"/>
      <c r="P6597" s="14"/>
      <c r="S6597" s="16"/>
      <c r="T6597" s="16"/>
    </row>
    <row r="6598" spans="8:20">
      <c r="H6598" s="14"/>
      <c r="K6598" s="14"/>
      <c r="M6598" s="14"/>
      <c r="N6598" s="14"/>
      <c r="O6598" s="14"/>
      <c r="P6598" s="14"/>
      <c r="S6598" s="16"/>
      <c r="T6598" s="16"/>
    </row>
    <row r="6599" spans="8:20">
      <c r="H6599" s="14"/>
      <c r="K6599" s="14"/>
      <c r="M6599" s="14"/>
      <c r="N6599" s="14"/>
      <c r="O6599" s="14"/>
      <c r="P6599" s="14"/>
      <c r="S6599" s="16"/>
      <c r="T6599" s="16"/>
    </row>
    <row r="6600" spans="8:20">
      <c r="H6600" s="14"/>
      <c r="K6600" s="14"/>
      <c r="M6600" s="14"/>
      <c r="N6600" s="14"/>
      <c r="O6600" s="14"/>
      <c r="P6600" s="14"/>
      <c r="S6600" s="16"/>
      <c r="T6600" s="16"/>
    </row>
    <row r="6601" spans="8:20">
      <c r="H6601" s="14"/>
      <c r="K6601" s="14"/>
      <c r="M6601" s="14"/>
      <c r="N6601" s="14"/>
      <c r="O6601" s="14"/>
      <c r="P6601" s="14"/>
      <c r="S6601" s="16"/>
      <c r="T6601" s="16"/>
    </row>
    <row r="6602" spans="8:20">
      <c r="H6602" s="14"/>
      <c r="K6602" s="14"/>
      <c r="M6602" s="14"/>
      <c r="N6602" s="14"/>
      <c r="O6602" s="14"/>
      <c r="P6602" s="14"/>
      <c r="S6602" s="16"/>
      <c r="T6602" s="16"/>
    </row>
    <row r="6603" spans="8:20">
      <c r="H6603" s="14"/>
      <c r="K6603" s="14"/>
      <c r="M6603" s="14"/>
      <c r="N6603" s="14"/>
      <c r="O6603" s="14"/>
      <c r="P6603" s="14"/>
      <c r="S6603" s="16"/>
      <c r="T6603" s="16"/>
    </row>
    <row r="6604" spans="8:20">
      <c r="H6604" s="14"/>
      <c r="K6604" s="14"/>
      <c r="M6604" s="14"/>
      <c r="N6604" s="14"/>
      <c r="O6604" s="14"/>
      <c r="P6604" s="14"/>
      <c r="S6604" s="16"/>
      <c r="T6604" s="16"/>
    </row>
    <row r="6605" spans="8:20">
      <c r="H6605" s="14"/>
      <c r="K6605" s="14"/>
      <c r="M6605" s="14"/>
      <c r="N6605" s="14"/>
      <c r="O6605" s="14"/>
      <c r="P6605" s="14"/>
      <c r="S6605" s="16"/>
      <c r="T6605" s="16"/>
    </row>
    <row r="6606" spans="8:20">
      <c r="H6606" s="14"/>
      <c r="K6606" s="14"/>
      <c r="M6606" s="14"/>
      <c r="N6606" s="14"/>
      <c r="O6606" s="14"/>
      <c r="P6606" s="14"/>
      <c r="S6606" s="16"/>
      <c r="T6606" s="16"/>
    </row>
    <row r="6607" spans="8:20">
      <c r="H6607" s="14"/>
      <c r="K6607" s="14"/>
      <c r="M6607" s="14"/>
      <c r="N6607" s="14"/>
      <c r="O6607" s="14"/>
      <c r="P6607" s="14"/>
      <c r="S6607" s="16"/>
      <c r="T6607" s="16"/>
    </row>
    <row r="6608" spans="8:20">
      <c r="H6608" s="14"/>
      <c r="K6608" s="14"/>
      <c r="M6608" s="14"/>
      <c r="N6608" s="14"/>
      <c r="O6608" s="14"/>
      <c r="P6608" s="14"/>
      <c r="S6608" s="16"/>
      <c r="T6608" s="16"/>
    </row>
    <row r="6609" spans="8:20">
      <c r="H6609" s="14"/>
      <c r="K6609" s="14"/>
      <c r="M6609" s="14"/>
      <c r="N6609" s="14"/>
      <c r="O6609" s="14"/>
      <c r="P6609" s="14"/>
      <c r="S6609" s="16"/>
      <c r="T6609" s="16"/>
    </row>
    <row r="6610" spans="8:20">
      <c r="H6610" s="14"/>
      <c r="K6610" s="14"/>
      <c r="M6610" s="14"/>
      <c r="N6610" s="14"/>
      <c r="O6610" s="14"/>
      <c r="P6610" s="14"/>
      <c r="S6610" s="16"/>
      <c r="T6610" s="16"/>
    </row>
    <row r="6611" spans="8:20">
      <c r="H6611" s="14"/>
      <c r="K6611" s="14"/>
      <c r="M6611" s="14"/>
      <c r="N6611" s="14"/>
      <c r="O6611" s="14"/>
      <c r="P6611" s="14"/>
      <c r="S6611" s="16"/>
      <c r="T6611" s="16"/>
    </row>
    <row r="6612" spans="8:20">
      <c r="H6612" s="14"/>
      <c r="K6612" s="14"/>
      <c r="M6612" s="14"/>
      <c r="N6612" s="14"/>
      <c r="O6612" s="14"/>
      <c r="P6612" s="14"/>
      <c r="S6612" s="16"/>
      <c r="T6612" s="16"/>
    </row>
    <row r="6613" spans="8:20">
      <c r="H6613" s="14"/>
      <c r="K6613" s="14"/>
      <c r="M6613" s="14"/>
      <c r="N6613" s="14"/>
      <c r="O6613" s="14"/>
      <c r="P6613" s="14"/>
      <c r="S6613" s="16"/>
      <c r="T6613" s="16"/>
    </row>
    <row r="6614" spans="8:20">
      <c r="H6614" s="14"/>
      <c r="K6614" s="14"/>
      <c r="M6614" s="14"/>
      <c r="N6614" s="14"/>
      <c r="O6614" s="14"/>
      <c r="P6614" s="14"/>
      <c r="S6614" s="16"/>
      <c r="T6614" s="16"/>
    </row>
    <row r="6615" spans="8:20">
      <c r="H6615" s="14"/>
      <c r="K6615" s="14"/>
      <c r="M6615" s="14"/>
      <c r="N6615" s="14"/>
      <c r="O6615" s="14"/>
      <c r="P6615" s="14"/>
      <c r="S6615" s="16"/>
      <c r="T6615" s="16"/>
    </row>
    <row r="6616" spans="8:20">
      <c r="H6616" s="14"/>
      <c r="K6616" s="14"/>
      <c r="M6616" s="14"/>
      <c r="N6616" s="14"/>
      <c r="O6616" s="14"/>
      <c r="P6616" s="14"/>
      <c r="S6616" s="16"/>
      <c r="T6616" s="16"/>
    </row>
    <row r="6617" spans="8:20">
      <c r="H6617" s="14"/>
      <c r="K6617" s="14"/>
      <c r="M6617" s="14"/>
      <c r="N6617" s="14"/>
      <c r="O6617" s="14"/>
      <c r="P6617" s="14"/>
      <c r="S6617" s="16"/>
      <c r="T6617" s="16"/>
    </row>
    <row r="6618" spans="8:20">
      <c r="H6618" s="14"/>
      <c r="K6618" s="14"/>
      <c r="M6618" s="14"/>
      <c r="N6618" s="14"/>
      <c r="O6618" s="14"/>
      <c r="P6618" s="14"/>
      <c r="S6618" s="16"/>
      <c r="T6618" s="16"/>
    </row>
    <row r="6619" spans="8:20">
      <c r="H6619" s="14"/>
      <c r="K6619" s="14"/>
      <c r="M6619" s="14"/>
      <c r="N6619" s="14"/>
      <c r="O6619" s="14"/>
      <c r="P6619" s="14"/>
      <c r="S6619" s="16"/>
      <c r="T6619" s="16"/>
    </row>
    <row r="6620" spans="8:20">
      <c r="H6620" s="14"/>
      <c r="K6620" s="14"/>
      <c r="M6620" s="14"/>
      <c r="N6620" s="14"/>
      <c r="O6620" s="14"/>
      <c r="P6620" s="14"/>
      <c r="S6620" s="16"/>
      <c r="T6620" s="16"/>
    </row>
    <row r="6621" spans="8:20">
      <c r="H6621" s="14"/>
      <c r="K6621" s="14"/>
      <c r="M6621" s="14"/>
      <c r="N6621" s="14"/>
      <c r="O6621" s="14"/>
      <c r="P6621" s="14"/>
      <c r="S6621" s="16"/>
      <c r="T6621" s="16"/>
    </row>
    <row r="6622" spans="8:20">
      <c r="H6622" s="14"/>
      <c r="K6622" s="14"/>
      <c r="M6622" s="14"/>
      <c r="N6622" s="14"/>
      <c r="O6622" s="14"/>
      <c r="P6622" s="14"/>
      <c r="S6622" s="16"/>
      <c r="T6622" s="16"/>
    </row>
    <row r="6623" spans="8:20">
      <c r="H6623" s="14"/>
      <c r="K6623" s="14"/>
      <c r="M6623" s="14"/>
      <c r="N6623" s="14"/>
      <c r="O6623" s="14"/>
      <c r="P6623" s="14"/>
      <c r="S6623" s="16"/>
      <c r="T6623" s="16"/>
    </row>
    <row r="6624" spans="8:20">
      <c r="H6624" s="14"/>
      <c r="K6624" s="14"/>
      <c r="M6624" s="14"/>
      <c r="N6624" s="14"/>
      <c r="O6624" s="14"/>
      <c r="P6624" s="14"/>
      <c r="S6624" s="16"/>
      <c r="T6624" s="16"/>
    </row>
    <row r="6625" spans="8:20">
      <c r="H6625" s="14"/>
      <c r="K6625" s="14"/>
      <c r="M6625" s="14"/>
      <c r="N6625" s="14"/>
      <c r="O6625" s="14"/>
      <c r="P6625" s="14"/>
      <c r="S6625" s="16"/>
      <c r="T6625" s="16"/>
    </row>
    <row r="6626" spans="8:20">
      <c r="H6626" s="14"/>
      <c r="K6626" s="14"/>
      <c r="M6626" s="14"/>
      <c r="N6626" s="14"/>
      <c r="O6626" s="14"/>
      <c r="P6626" s="14"/>
      <c r="S6626" s="16"/>
      <c r="T6626" s="16"/>
    </row>
    <row r="6627" spans="8:20">
      <c r="H6627" s="14"/>
      <c r="K6627" s="14"/>
      <c r="M6627" s="14"/>
      <c r="N6627" s="14"/>
      <c r="O6627" s="14"/>
      <c r="P6627" s="14"/>
      <c r="S6627" s="16"/>
      <c r="T6627" s="16"/>
    </row>
    <row r="6628" spans="8:20">
      <c r="H6628" s="14"/>
      <c r="K6628" s="14"/>
      <c r="M6628" s="14"/>
      <c r="N6628" s="14"/>
      <c r="O6628" s="14"/>
      <c r="P6628" s="14"/>
      <c r="S6628" s="16"/>
      <c r="T6628" s="16"/>
    </row>
    <row r="6629" spans="8:20">
      <c r="H6629" s="14"/>
      <c r="K6629" s="14"/>
      <c r="M6629" s="14"/>
      <c r="N6629" s="14"/>
      <c r="O6629" s="14"/>
      <c r="P6629" s="14"/>
      <c r="S6629" s="16"/>
      <c r="T6629" s="16"/>
    </row>
    <row r="6630" spans="8:20">
      <c r="H6630" s="14"/>
      <c r="K6630" s="14"/>
      <c r="M6630" s="14"/>
      <c r="N6630" s="14"/>
      <c r="O6630" s="14"/>
      <c r="P6630" s="14"/>
      <c r="S6630" s="16"/>
      <c r="T6630" s="16"/>
    </row>
    <row r="6631" spans="8:20">
      <c r="H6631" s="14"/>
      <c r="K6631" s="14"/>
      <c r="M6631" s="14"/>
      <c r="N6631" s="14"/>
      <c r="O6631" s="14"/>
      <c r="P6631" s="14"/>
      <c r="S6631" s="16"/>
      <c r="T6631" s="16"/>
    </row>
    <row r="6632" spans="8:20">
      <c r="H6632" s="14"/>
      <c r="K6632" s="14"/>
      <c r="M6632" s="14"/>
      <c r="N6632" s="14"/>
      <c r="O6632" s="14"/>
      <c r="P6632" s="14"/>
      <c r="S6632" s="16"/>
      <c r="T6632" s="16"/>
    </row>
    <row r="6633" spans="8:20">
      <c r="H6633" s="14"/>
      <c r="K6633" s="14"/>
      <c r="M6633" s="14"/>
      <c r="N6633" s="14"/>
      <c r="O6633" s="14"/>
      <c r="P6633" s="14"/>
      <c r="S6633" s="16"/>
      <c r="T6633" s="16"/>
    </row>
    <row r="6634" spans="8:20">
      <c r="H6634" s="14"/>
      <c r="K6634" s="14"/>
      <c r="M6634" s="14"/>
      <c r="N6634" s="14"/>
      <c r="O6634" s="14"/>
      <c r="P6634" s="14"/>
      <c r="S6634" s="16"/>
      <c r="T6634" s="16"/>
    </row>
    <row r="6635" spans="8:20">
      <c r="H6635" s="14"/>
      <c r="K6635" s="14"/>
      <c r="M6635" s="14"/>
      <c r="N6635" s="14"/>
      <c r="O6635" s="14"/>
      <c r="P6635" s="14"/>
      <c r="S6635" s="16"/>
      <c r="T6635" s="16"/>
    </row>
    <row r="6636" spans="8:20">
      <c r="H6636" s="14"/>
      <c r="K6636" s="14"/>
      <c r="M6636" s="14"/>
      <c r="N6636" s="14"/>
      <c r="O6636" s="14"/>
      <c r="P6636" s="14"/>
      <c r="S6636" s="16"/>
      <c r="T6636" s="16"/>
    </row>
    <row r="6637" spans="8:20">
      <c r="H6637" s="14"/>
      <c r="K6637" s="14"/>
      <c r="M6637" s="14"/>
      <c r="N6637" s="14"/>
      <c r="O6637" s="14"/>
      <c r="P6637" s="14"/>
      <c r="S6637" s="16"/>
      <c r="T6637" s="16"/>
    </row>
    <row r="6638" spans="8:20">
      <c r="H6638" s="14"/>
      <c r="K6638" s="14"/>
      <c r="M6638" s="14"/>
      <c r="N6638" s="14"/>
      <c r="O6638" s="14"/>
      <c r="P6638" s="14"/>
      <c r="S6638" s="16"/>
      <c r="T6638" s="16"/>
    </row>
    <row r="6639" spans="8:20">
      <c r="H6639" s="14"/>
      <c r="K6639" s="14"/>
      <c r="M6639" s="14"/>
      <c r="N6639" s="14"/>
      <c r="O6639" s="14"/>
      <c r="P6639" s="14"/>
      <c r="S6639" s="16"/>
      <c r="T6639" s="16"/>
    </row>
    <row r="6640" spans="8:20">
      <c r="H6640" s="14"/>
      <c r="K6640" s="14"/>
      <c r="M6640" s="14"/>
      <c r="N6640" s="14"/>
      <c r="O6640" s="14"/>
      <c r="P6640" s="14"/>
      <c r="S6640" s="16"/>
      <c r="T6640" s="16"/>
    </row>
    <row r="6641" spans="8:20">
      <c r="H6641" s="14"/>
      <c r="K6641" s="14"/>
      <c r="M6641" s="14"/>
      <c r="N6641" s="14"/>
      <c r="O6641" s="14"/>
      <c r="P6641" s="14"/>
      <c r="S6641" s="16"/>
      <c r="T6641" s="16"/>
    </row>
    <row r="6642" spans="8:20">
      <c r="H6642" s="14"/>
      <c r="K6642" s="14"/>
      <c r="M6642" s="14"/>
      <c r="N6642" s="14"/>
      <c r="O6642" s="14"/>
      <c r="P6642" s="14"/>
      <c r="S6642" s="16"/>
      <c r="T6642" s="16"/>
    </row>
    <row r="6643" spans="8:20">
      <c r="H6643" s="14"/>
      <c r="K6643" s="14"/>
      <c r="M6643" s="14"/>
      <c r="N6643" s="14"/>
      <c r="O6643" s="14"/>
      <c r="P6643" s="14"/>
      <c r="S6643" s="16"/>
      <c r="T6643" s="16"/>
    </row>
    <row r="6644" spans="8:20">
      <c r="H6644" s="14"/>
      <c r="K6644" s="14"/>
      <c r="M6644" s="14"/>
      <c r="N6644" s="14"/>
      <c r="O6644" s="14"/>
      <c r="P6644" s="14"/>
      <c r="S6644" s="16"/>
      <c r="T6644" s="16"/>
    </row>
    <row r="6645" spans="8:20">
      <c r="H6645" s="14"/>
      <c r="K6645" s="14"/>
      <c r="M6645" s="14"/>
      <c r="N6645" s="14"/>
      <c r="O6645" s="14"/>
      <c r="P6645" s="14"/>
      <c r="S6645" s="16"/>
      <c r="T6645" s="16"/>
    </row>
    <row r="6646" spans="8:20">
      <c r="H6646" s="14"/>
      <c r="K6646" s="14"/>
      <c r="M6646" s="14"/>
      <c r="N6646" s="14"/>
      <c r="O6646" s="14"/>
      <c r="P6646" s="14"/>
      <c r="S6646" s="16"/>
      <c r="T6646" s="16"/>
    </row>
    <row r="6647" spans="8:20">
      <c r="H6647" s="14"/>
      <c r="K6647" s="14"/>
      <c r="M6647" s="14"/>
      <c r="N6647" s="14"/>
      <c r="O6647" s="14"/>
      <c r="P6647" s="14"/>
      <c r="S6647" s="16"/>
      <c r="T6647" s="16"/>
    </row>
    <row r="6648" spans="8:20">
      <c r="H6648" s="14"/>
      <c r="K6648" s="14"/>
      <c r="M6648" s="14"/>
      <c r="N6648" s="14"/>
      <c r="O6648" s="14"/>
      <c r="P6648" s="14"/>
      <c r="S6648" s="16"/>
      <c r="T6648" s="16"/>
    </row>
    <row r="6649" spans="8:20">
      <c r="H6649" s="14"/>
      <c r="K6649" s="14"/>
      <c r="M6649" s="14"/>
      <c r="N6649" s="14"/>
      <c r="O6649" s="14"/>
      <c r="P6649" s="14"/>
      <c r="S6649" s="16"/>
      <c r="T6649" s="16"/>
    </row>
    <row r="6650" spans="8:20">
      <c r="H6650" s="14"/>
      <c r="K6650" s="14"/>
      <c r="M6650" s="14"/>
      <c r="N6650" s="14"/>
      <c r="O6650" s="14"/>
      <c r="P6650" s="14"/>
      <c r="S6650" s="16"/>
      <c r="T6650" s="16"/>
    </row>
    <row r="6651" spans="8:20">
      <c r="H6651" s="14"/>
      <c r="K6651" s="14"/>
      <c r="M6651" s="14"/>
      <c r="N6651" s="14"/>
      <c r="O6651" s="14"/>
      <c r="P6651" s="14"/>
      <c r="S6651" s="16"/>
      <c r="T6651" s="16"/>
    </row>
    <row r="6652" spans="8:20">
      <c r="H6652" s="14"/>
      <c r="K6652" s="14"/>
      <c r="M6652" s="14"/>
      <c r="N6652" s="14"/>
      <c r="O6652" s="14"/>
      <c r="P6652" s="14"/>
      <c r="S6652" s="16"/>
      <c r="T6652" s="16"/>
    </row>
    <row r="6653" spans="8:20">
      <c r="H6653" s="14"/>
      <c r="K6653" s="14"/>
      <c r="M6653" s="14"/>
      <c r="N6653" s="14"/>
      <c r="O6653" s="14"/>
      <c r="P6653" s="14"/>
      <c r="S6653" s="16"/>
      <c r="T6653" s="16"/>
    </row>
    <row r="6654" spans="8:20">
      <c r="H6654" s="14"/>
      <c r="K6654" s="14"/>
      <c r="M6654" s="14"/>
      <c r="N6654" s="14"/>
      <c r="O6654" s="14"/>
      <c r="P6654" s="14"/>
      <c r="S6654" s="16"/>
      <c r="T6654" s="16"/>
    </row>
    <row r="6655" spans="8:20">
      <c r="H6655" s="14"/>
      <c r="K6655" s="14"/>
      <c r="M6655" s="14"/>
      <c r="N6655" s="14"/>
      <c r="O6655" s="14"/>
      <c r="P6655" s="14"/>
      <c r="S6655" s="16"/>
      <c r="T6655" s="16"/>
    </row>
    <row r="6656" spans="8:20">
      <c r="H6656" s="14"/>
      <c r="K6656" s="14"/>
      <c r="M6656" s="14"/>
      <c r="N6656" s="14"/>
      <c r="O6656" s="14"/>
      <c r="P6656" s="14"/>
      <c r="S6656" s="16"/>
      <c r="T6656" s="16"/>
    </row>
    <row r="6657" spans="8:20">
      <c r="H6657" s="14"/>
      <c r="K6657" s="14"/>
      <c r="M6657" s="14"/>
      <c r="N6657" s="14"/>
      <c r="O6657" s="14"/>
      <c r="P6657" s="14"/>
      <c r="S6657" s="16"/>
      <c r="T6657" s="16"/>
    </row>
    <row r="6658" spans="8:20">
      <c r="H6658" s="14"/>
      <c r="K6658" s="14"/>
      <c r="M6658" s="14"/>
      <c r="N6658" s="14"/>
      <c r="O6658" s="14"/>
      <c r="P6658" s="14"/>
      <c r="S6658" s="16"/>
      <c r="T6658" s="16"/>
    </row>
    <row r="6659" spans="8:20">
      <c r="H6659" s="14"/>
      <c r="K6659" s="14"/>
      <c r="M6659" s="14"/>
      <c r="N6659" s="14"/>
      <c r="O6659" s="14"/>
      <c r="P6659" s="14"/>
      <c r="S6659" s="16"/>
      <c r="T6659" s="16"/>
    </row>
    <row r="6660" spans="8:20">
      <c r="H6660" s="14"/>
      <c r="K6660" s="14"/>
      <c r="M6660" s="14"/>
      <c r="N6660" s="14"/>
      <c r="O6660" s="14"/>
      <c r="P6660" s="14"/>
      <c r="S6660" s="16"/>
      <c r="T6660" s="16"/>
    </row>
    <row r="6661" spans="8:20">
      <c r="H6661" s="14"/>
      <c r="K6661" s="14"/>
      <c r="M6661" s="14"/>
      <c r="N6661" s="14"/>
      <c r="O6661" s="14"/>
      <c r="P6661" s="14"/>
      <c r="S6661" s="16"/>
      <c r="T6661" s="16"/>
    </row>
    <row r="6662" spans="8:20">
      <c r="H6662" s="14"/>
      <c r="K6662" s="14"/>
      <c r="M6662" s="14"/>
      <c r="N6662" s="14"/>
      <c r="O6662" s="14"/>
      <c r="P6662" s="14"/>
      <c r="S6662" s="16"/>
      <c r="T6662" s="16"/>
    </row>
    <row r="6663" spans="8:20">
      <c r="H6663" s="14"/>
      <c r="K6663" s="14"/>
      <c r="M6663" s="14"/>
      <c r="N6663" s="14"/>
      <c r="O6663" s="14"/>
      <c r="P6663" s="14"/>
      <c r="S6663" s="16"/>
      <c r="T6663" s="16"/>
    </row>
    <row r="6664" spans="8:20">
      <c r="H6664" s="14"/>
      <c r="K6664" s="14"/>
      <c r="M6664" s="14"/>
      <c r="N6664" s="14"/>
      <c r="O6664" s="14"/>
      <c r="P6664" s="14"/>
      <c r="S6664" s="16"/>
      <c r="T6664" s="16"/>
    </row>
    <row r="6665" spans="8:20">
      <c r="H6665" s="14"/>
      <c r="K6665" s="14"/>
      <c r="M6665" s="14"/>
      <c r="N6665" s="14"/>
      <c r="O6665" s="14"/>
      <c r="P6665" s="14"/>
      <c r="S6665" s="16"/>
      <c r="T6665" s="16"/>
    </row>
    <row r="6666" spans="8:20">
      <c r="H6666" s="14"/>
      <c r="K6666" s="14"/>
      <c r="M6666" s="14"/>
      <c r="N6666" s="14"/>
      <c r="O6666" s="14"/>
      <c r="P6666" s="14"/>
      <c r="S6666" s="16"/>
      <c r="T6666" s="16"/>
    </row>
    <row r="6667" spans="8:20">
      <c r="H6667" s="14"/>
      <c r="K6667" s="14"/>
      <c r="M6667" s="14"/>
      <c r="N6667" s="14"/>
      <c r="O6667" s="14"/>
      <c r="P6667" s="14"/>
      <c r="S6667" s="16"/>
      <c r="T6667" s="16"/>
    </row>
    <row r="6668" spans="8:20">
      <c r="H6668" s="14"/>
      <c r="K6668" s="14"/>
      <c r="M6668" s="14"/>
      <c r="N6668" s="14"/>
      <c r="O6668" s="14"/>
      <c r="P6668" s="14"/>
      <c r="S6668" s="16"/>
      <c r="T6668" s="16"/>
    </row>
    <row r="6669" spans="8:20">
      <c r="H6669" s="14"/>
      <c r="K6669" s="14"/>
      <c r="M6669" s="14"/>
      <c r="N6669" s="14"/>
      <c r="O6669" s="14"/>
      <c r="P6669" s="14"/>
      <c r="S6669" s="16"/>
      <c r="T6669" s="16"/>
    </row>
    <row r="6670" spans="8:20">
      <c r="H6670" s="14"/>
      <c r="K6670" s="14"/>
      <c r="M6670" s="14"/>
      <c r="N6670" s="14"/>
      <c r="O6670" s="14"/>
      <c r="P6670" s="14"/>
      <c r="S6670" s="16"/>
      <c r="T6670" s="16"/>
    </row>
    <row r="6671" spans="8:20">
      <c r="H6671" s="14"/>
      <c r="K6671" s="14"/>
      <c r="M6671" s="14"/>
      <c r="N6671" s="14"/>
      <c r="O6671" s="14"/>
      <c r="P6671" s="14"/>
      <c r="S6671" s="16"/>
      <c r="T6671" s="16"/>
    </row>
    <row r="6672" spans="8:20">
      <c r="H6672" s="14"/>
      <c r="K6672" s="14"/>
      <c r="M6672" s="14"/>
      <c r="N6672" s="14"/>
      <c r="O6672" s="14"/>
      <c r="P6672" s="14"/>
      <c r="S6672" s="16"/>
      <c r="T6672" s="16"/>
    </row>
    <row r="6673" spans="8:20">
      <c r="H6673" s="14"/>
      <c r="K6673" s="14"/>
      <c r="M6673" s="14"/>
      <c r="N6673" s="14"/>
      <c r="O6673" s="14"/>
      <c r="P6673" s="14"/>
      <c r="S6673" s="16"/>
      <c r="T6673" s="16"/>
    </row>
    <row r="6674" spans="8:20">
      <c r="H6674" s="14"/>
      <c r="K6674" s="14"/>
      <c r="M6674" s="14"/>
      <c r="N6674" s="14"/>
      <c r="O6674" s="14"/>
      <c r="P6674" s="14"/>
      <c r="S6674" s="16"/>
      <c r="T6674" s="16"/>
    </row>
    <row r="6675" spans="8:20">
      <c r="H6675" s="14"/>
      <c r="K6675" s="14"/>
      <c r="M6675" s="14"/>
      <c r="N6675" s="14"/>
      <c r="O6675" s="14"/>
      <c r="P6675" s="14"/>
      <c r="S6675" s="16"/>
      <c r="T6675" s="16"/>
    </row>
    <row r="6676" spans="8:20">
      <c r="H6676" s="14"/>
      <c r="K6676" s="14"/>
      <c r="M6676" s="14"/>
      <c r="N6676" s="14"/>
      <c r="O6676" s="14"/>
      <c r="P6676" s="14"/>
      <c r="S6676" s="16"/>
      <c r="T6676" s="16"/>
    </row>
    <row r="6677" spans="8:20">
      <c r="H6677" s="14"/>
      <c r="K6677" s="14"/>
      <c r="M6677" s="14"/>
      <c r="N6677" s="14"/>
      <c r="O6677" s="14"/>
      <c r="P6677" s="14"/>
      <c r="S6677" s="16"/>
      <c r="T6677" s="16"/>
    </row>
    <row r="6678" spans="8:20">
      <c r="H6678" s="14"/>
      <c r="K6678" s="14"/>
      <c r="M6678" s="14"/>
      <c r="N6678" s="14"/>
      <c r="O6678" s="14"/>
      <c r="P6678" s="14"/>
      <c r="S6678" s="16"/>
      <c r="T6678" s="16"/>
    </row>
    <row r="6679" spans="8:20">
      <c r="H6679" s="14"/>
      <c r="K6679" s="14"/>
      <c r="M6679" s="14"/>
      <c r="N6679" s="14"/>
      <c r="O6679" s="14"/>
      <c r="P6679" s="14"/>
      <c r="S6679" s="16"/>
      <c r="T6679" s="16"/>
    </row>
    <row r="6680" spans="8:20">
      <c r="H6680" s="14"/>
      <c r="K6680" s="14"/>
      <c r="M6680" s="14"/>
      <c r="N6680" s="14"/>
      <c r="O6680" s="14"/>
      <c r="P6680" s="14"/>
      <c r="S6680" s="16"/>
      <c r="T6680" s="16"/>
    </row>
    <row r="6681" spans="8:20">
      <c r="H6681" s="14"/>
      <c r="K6681" s="14"/>
      <c r="M6681" s="14"/>
      <c r="N6681" s="14"/>
      <c r="O6681" s="14"/>
      <c r="P6681" s="14"/>
      <c r="S6681" s="16"/>
      <c r="T6681" s="16"/>
    </row>
    <row r="6682" spans="8:20">
      <c r="H6682" s="14"/>
      <c r="K6682" s="14"/>
      <c r="M6682" s="14"/>
      <c r="N6682" s="14"/>
      <c r="O6682" s="14"/>
      <c r="P6682" s="14"/>
      <c r="S6682" s="16"/>
      <c r="T6682" s="16"/>
    </row>
    <row r="6683" spans="8:20">
      <c r="H6683" s="14"/>
      <c r="K6683" s="14"/>
      <c r="M6683" s="14"/>
      <c r="N6683" s="14"/>
      <c r="O6683" s="14"/>
      <c r="P6683" s="14"/>
      <c r="S6683" s="16"/>
      <c r="T6683" s="16"/>
    </row>
    <row r="6684" spans="8:20">
      <c r="H6684" s="14"/>
      <c r="K6684" s="14"/>
      <c r="M6684" s="14"/>
      <c r="N6684" s="14"/>
      <c r="O6684" s="14"/>
      <c r="P6684" s="14"/>
      <c r="S6684" s="16"/>
      <c r="T6684" s="16"/>
    </row>
    <row r="6685" spans="8:20">
      <c r="H6685" s="14"/>
      <c r="K6685" s="14"/>
      <c r="M6685" s="14"/>
      <c r="N6685" s="14"/>
      <c r="O6685" s="14"/>
      <c r="P6685" s="14"/>
      <c r="S6685" s="16"/>
      <c r="T6685" s="16"/>
    </row>
    <row r="6686" spans="8:20">
      <c r="H6686" s="14"/>
      <c r="K6686" s="14"/>
      <c r="M6686" s="14"/>
      <c r="N6686" s="14"/>
      <c r="O6686" s="14"/>
      <c r="P6686" s="14"/>
      <c r="S6686" s="16"/>
      <c r="T6686" s="16"/>
    </row>
    <row r="6687" spans="8:20">
      <c r="H6687" s="14"/>
      <c r="K6687" s="14"/>
      <c r="M6687" s="14"/>
      <c r="N6687" s="14"/>
      <c r="O6687" s="14"/>
      <c r="P6687" s="14"/>
      <c r="S6687" s="16"/>
      <c r="T6687" s="16"/>
    </row>
    <row r="6688" spans="8:20">
      <c r="H6688" s="14"/>
      <c r="K6688" s="14"/>
      <c r="M6688" s="14"/>
      <c r="N6688" s="14"/>
      <c r="O6688" s="14"/>
      <c r="P6688" s="14"/>
      <c r="S6688" s="16"/>
      <c r="T6688" s="16"/>
    </row>
    <row r="6689" spans="8:20">
      <c r="H6689" s="14"/>
      <c r="K6689" s="14"/>
      <c r="M6689" s="14"/>
      <c r="N6689" s="14"/>
      <c r="O6689" s="14"/>
      <c r="P6689" s="14"/>
      <c r="S6689" s="16"/>
      <c r="T6689" s="16"/>
    </row>
    <row r="6690" spans="8:20">
      <c r="H6690" s="14"/>
      <c r="K6690" s="14"/>
      <c r="M6690" s="14"/>
      <c r="N6690" s="14"/>
      <c r="O6690" s="14"/>
      <c r="P6690" s="14"/>
      <c r="S6690" s="16"/>
      <c r="T6690" s="16"/>
    </row>
    <row r="6691" spans="8:20">
      <c r="H6691" s="14"/>
      <c r="K6691" s="14"/>
      <c r="M6691" s="14"/>
      <c r="N6691" s="14"/>
      <c r="O6691" s="14"/>
      <c r="P6691" s="14"/>
      <c r="S6691" s="16"/>
      <c r="T6691" s="16"/>
    </row>
    <row r="6692" spans="8:20">
      <c r="H6692" s="14"/>
      <c r="K6692" s="14"/>
      <c r="M6692" s="14"/>
      <c r="N6692" s="14"/>
      <c r="O6692" s="14"/>
      <c r="P6692" s="14"/>
      <c r="S6692" s="16"/>
      <c r="T6692" s="16"/>
    </row>
    <row r="6693" spans="8:20">
      <c r="H6693" s="14"/>
      <c r="K6693" s="14"/>
      <c r="M6693" s="14"/>
      <c r="N6693" s="14"/>
      <c r="O6693" s="14"/>
      <c r="P6693" s="14"/>
      <c r="S6693" s="16"/>
      <c r="T6693" s="16"/>
    </row>
    <row r="6694" spans="8:20">
      <c r="H6694" s="14"/>
      <c r="K6694" s="14"/>
      <c r="M6694" s="14"/>
      <c r="N6694" s="14"/>
      <c r="O6694" s="14"/>
      <c r="P6694" s="14"/>
      <c r="S6694" s="16"/>
      <c r="T6694" s="16"/>
    </row>
    <row r="6695" spans="8:20">
      <c r="H6695" s="14"/>
      <c r="K6695" s="14"/>
      <c r="M6695" s="14"/>
      <c r="N6695" s="14"/>
      <c r="O6695" s="14"/>
      <c r="P6695" s="14"/>
      <c r="S6695" s="16"/>
      <c r="T6695" s="16"/>
    </row>
    <row r="6696" spans="8:20">
      <c r="H6696" s="14"/>
      <c r="K6696" s="14"/>
      <c r="M6696" s="14"/>
      <c r="N6696" s="14"/>
      <c r="O6696" s="14"/>
      <c r="P6696" s="14"/>
      <c r="S6696" s="16"/>
      <c r="T6696" s="16"/>
    </row>
    <row r="6697" spans="8:20">
      <c r="H6697" s="14"/>
      <c r="K6697" s="14"/>
      <c r="M6697" s="14"/>
      <c r="N6697" s="14"/>
      <c r="O6697" s="14"/>
      <c r="P6697" s="14"/>
      <c r="S6697" s="16"/>
      <c r="T6697" s="16"/>
    </row>
    <row r="6698" spans="8:20">
      <c r="H6698" s="14"/>
      <c r="K6698" s="14"/>
      <c r="M6698" s="14"/>
      <c r="N6698" s="14"/>
      <c r="O6698" s="14"/>
      <c r="P6698" s="14"/>
      <c r="S6698" s="16"/>
      <c r="T6698" s="16"/>
    </row>
    <row r="6699" spans="8:20">
      <c r="H6699" s="14"/>
      <c r="K6699" s="14"/>
      <c r="M6699" s="14"/>
      <c r="N6699" s="14"/>
      <c r="O6699" s="14"/>
      <c r="P6699" s="14"/>
      <c r="S6699" s="16"/>
      <c r="T6699" s="16"/>
    </row>
    <row r="6700" spans="8:20">
      <c r="H6700" s="14"/>
      <c r="K6700" s="14"/>
      <c r="M6700" s="14"/>
      <c r="N6700" s="14"/>
      <c r="O6700" s="14"/>
      <c r="P6700" s="14"/>
      <c r="S6700" s="16"/>
      <c r="T6700" s="16"/>
    </row>
    <row r="6701" spans="8:20">
      <c r="H6701" s="14"/>
      <c r="K6701" s="14"/>
      <c r="M6701" s="14"/>
      <c r="N6701" s="14"/>
      <c r="O6701" s="14"/>
      <c r="P6701" s="14"/>
      <c r="S6701" s="16"/>
      <c r="T6701" s="16"/>
    </row>
    <row r="6702" spans="8:20">
      <c r="H6702" s="14"/>
      <c r="K6702" s="14"/>
      <c r="M6702" s="14"/>
      <c r="N6702" s="14"/>
      <c r="O6702" s="14"/>
      <c r="P6702" s="14"/>
      <c r="S6702" s="16"/>
      <c r="T6702" s="16"/>
    </row>
    <row r="6703" spans="8:20">
      <c r="H6703" s="14"/>
      <c r="K6703" s="14"/>
      <c r="M6703" s="14"/>
      <c r="N6703" s="14"/>
      <c r="O6703" s="14"/>
      <c r="P6703" s="14"/>
      <c r="S6703" s="16"/>
      <c r="T6703" s="16"/>
    </row>
    <row r="6704" spans="8:20">
      <c r="H6704" s="14"/>
      <c r="K6704" s="14"/>
      <c r="M6704" s="14"/>
      <c r="N6704" s="14"/>
      <c r="O6704" s="14"/>
      <c r="P6704" s="14"/>
      <c r="S6704" s="16"/>
      <c r="T6704" s="16"/>
    </row>
    <row r="6705" spans="8:20">
      <c r="H6705" s="14"/>
      <c r="K6705" s="14"/>
      <c r="M6705" s="14"/>
      <c r="N6705" s="14"/>
      <c r="O6705" s="14"/>
      <c r="P6705" s="14"/>
      <c r="S6705" s="16"/>
      <c r="T6705" s="16"/>
    </row>
    <row r="6706" spans="8:20">
      <c r="H6706" s="14"/>
      <c r="K6706" s="14"/>
      <c r="M6706" s="14"/>
      <c r="N6706" s="14"/>
      <c r="O6706" s="14"/>
      <c r="P6706" s="14"/>
      <c r="S6706" s="16"/>
      <c r="T6706" s="16"/>
    </row>
    <row r="6707" spans="8:20">
      <c r="H6707" s="14"/>
      <c r="K6707" s="14"/>
      <c r="M6707" s="14"/>
      <c r="N6707" s="14"/>
      <c r="O6707" s="14"/>
      <c r="P6707" s="14"/>
      <c r="S6707" s="16"/>
      <c r="T6707" s="16"/>
    </row>
    <row r="6708" spans="8:20">
      <c r="H6708" s="14"/>
      <c r="K6708" s="14"/>
      <c r="M6708" s="14"/>
      <c r="N6708" s="14"/>
      <c r="O6708" s="14"/>
      <c r="P6708" s="14"/>
      <c r="S6708" s="16"/>
      <c r="T6708" s="16"/>
    </row>
    <row r="6709" spans="8:20">
      <c r="H6709" s="14"/>
      <c r="K6709" s="14"/>
      <c r="M6709" s="14"/>
      <c r="N6709" s="14"/>
      <c r="O6709" s="14"/>
      <c r="P6709" s="14"/>
      <c r="S6709" s="16"/>
      <c r="T6709" s="16"/>
    </row>
    <row r="6710" spans="8:20">
      <c r="H6710" s="14"/>
      <c r="K6710" s="14"/>
      <c r="M6710" s="14"/>
      <c r="N6710" s="14"/>
      <c r="O6710" s="14"/>
      <c r="P6710" s="14"/>
      <c r="S6710" s="16"/>
      <c r="T6710" s="16"/>
    </row>
    <row r="6711" spans="8:20">
      <c r="H6711" s="14"/>
      <c r="K6711" s="14"/>
      <c r="M6711" s="14"/>
      <c r="N6711" s="14"/>
      <c r="O6711" s="14"/>
      <c r="P6711" s="14"/>
      <c r="S6711" s="16"/>
      <c r="T6711" s="16"/>
    </row>
    <row r="6712" spans="8:20">
      <c r="H6712" s="14"/>
      <c r="K6712" s="14"/>
      <c r="M6712" s="14"/>
      <c r="N6712" s="14"/>
      <c r="O6712" s="14"/>
      <c r="P6712" s="14"/>
      <c r="S6712" s="16"/>
      <c r="T6712" s="16"/>
    </row>
    <row r="6713" spans="8:20">
      <c r="H6713" s="14"/>
      <c r="K6713" s="14"/>
      <c r="M6713" s="14"/>
      <c r="N6713" s="14"/>
      <c r="O6713" s="14"/>
      <c r="P6713" s="14"/>
      <c r="S6713" s="16"/>
      <c r="T6713" s="16"/>
    </row>
    <row r="6714" spans="8:20">
      <c r="H6714" s="14"/>
      <c r="K6714" s="14"/>
      <c r="M6714" s="14"/>
      <c r="N6714" s="14"/>
      <c r="O6714" s="14"/>
      <c r="P6714" s="14"/>
      <c r="S6714" s="16"/>
      <c r="T6714" s="16"/>
    </row>
    <row r="6715" spans="8:20">
      <c r="H6715" s="14"/>
      <c r="K6715" s="14"/>
      <c r="M6715" s="14"/>
      <c r="N6715" s="14"/>
      <c r="O6715" s="14"/>
      <c r="P6715" s="14"/>
      <c r="S6715" s="16"/>
      <c r="T6715" s="16"/>
    </row>
    <row r="6716" spans="8:20">
      <c r="H6716" s="14"/>
      <c r="K6716" s="14"/>
      <c r="M6716" s="14"/>
      <c r="N6716" s="14"/>
      <c r="O6716" s="14"/>
      <c r="P6716" s="14"/>
      <c r="S6716" s="16"/>
      <c r="T6716" s="16"/>
    </row>
    <row r="6717" spans="8:20">
      <c r="H6717" s="14"/>
      <c r="K6717" s="14"/>
      <c r="M6717" s="14"/>
      <c r="N6717" s="14"/>
      <c r="O6717" s="14"/>
      <c r="P6717" s="14"/>
      <c r="S6717" s="16"/>
      <c r="T6717" s="16"/>
    </row>
    <row r="6718" spans="8:20">
      <c r="H6718" s="14"/>
      <c r="K6718" s="14"/>
      <c r="M6718" s="14"/>
      <c r="N6718" s="14"/>
      <c r="O6718" s="14"/>
      <c r="P6718" s="14"/>
      <c r="S6718" s="16"/>
      <c r="T6718" s="16"/>
    </row>
    <row r="6719" spans="8:20">
      <c r="H6719" s="14"/>
      <c r="K6719" s="14"/>
      <c r="M6719" s="14"/>
      <c r="N6719" s="14"/>
      <c r="O6719" s="14"/>
      <c r="P6719" s="14"/>
      <c r="S6719" s="16"/>
      <c r="T6719" s="16"/>
    </row>
    <row r="6720" spans="8:20">
      <c r="H6720" s="14"/>
      <c r="K6720" s="14"/>
      <c r="M6720" s="14"/>
      <c r="N6720" s="14"/>
      <c r="O6720" s="14"/>
      <c r="P6720" s="14"/>
      <c r="S6720" s="16"/>
      <c r="T6720" s="16"/>
    </row>
    <row r="6721" spans="8:20">
      <c r="H6721" s="14"/>
      <c r="K6721" s="14"/>
      <c r="M6721" s="14"/>
      <c r="N6721" s="14"/>
      <c r="O6721" s="14"/>
      <c r="P6721" s="14"/>
      <c r="S6721" s="16"/>
      <c r="T6721" s="16"/>
    </row>
    <row r="6722" spans="8:20">
      <c r="H6722" s="14"/>
      <c r="K6722" s="14"/>
      <c r="M6722" s="14"/>
      <c r="N6722" s="14"/>
      <c r="O6722" s="14"/>
      <c r="P6722" s="14"/>
      <c r="S6722" s="16"/>
      <c r="T6722" s="16"/>
    </row>
    <row r="6723" spans="8:20">
      <c r="H6723" s="14"/>
      <c r="K6723" s="14"/>
      <c r="M6723" s="14"/>
      <c r="N6723" s="14"/>
      <c r="O6723" s="14"/>
      <c r="P6723" s="14"/>
      <c r="S6723" s="16"/>
      <c r="T6723" s="16"/>
    </row>
    <row r="6724" spans="8:20">
      <c r="H6724" s="14"/>
      <c r="K6724" s="14"/>
      <c r="M6724" s="14"/>
      <c r="N6724" s="14"/>
      <c r="O6724" s="14"/>
      <c r="P6724" s="14"/>
      <c r="S6724" s="16"/>
      <c r="T6724" s="16"/>
    </row>
    <row r="6725" spans="8:20">
      <c r="H6725" s="14"/>
      <c r="K6725" s="14"/>
      <c r="M6725" s="14"/>
      <c r="N6725" s="14"/>
      <c r="O6725" s="14"/>
      <c r="P6725" s="14"/>
      <c r="S6725" s="16"/>
      <c r="T6725" s="16"/>
    </row>
    <row r="6726" spans="8:20">
      <c r="H6726" s="14"/>
      <c r="K6726" s="14"/>
      <c r="M6726" s="14"/>
      <c r="N6726" s="14"/>
      <c r="O6726" s="14"/>
      <c r="P6726" s="14"/>
      <c r="S6726" s="16"/>
      <c r="T6726" s="16"/>
    </row>
    <row r="6727" spans="8:20">
      <c r="H6727" s="14"/>
      <c r="K6727" s="14"/>
      <c r="M6727" s="14"/>
      <c r="N6727" s="14"/>
      <c r="O6727" s="14"/>
      <c r="P6727" s="14"/>
      <c r="S6727" s="16"/>
      <c r="T6727" s="16"/>
    </row>
    <row r="6728" spans="8:20">
      <c r="H6728" s="14"/>
      <c r="K6728" s="14"/>
      <c r="M6728" s="14"/>
      <c r="N6728" s="14"/>
      <c r="O6728" s="14"/>
      <c r="P6728" s="14"/>
      <c r="S6728" s="16"/>
      <c r="T6728" s="16"/>
    </row>
    <row r="6729" spans="8:20">
      <c r="H6729" s="14"/>
      <c r="K6729" s="14"/>
      <c r="M6729" s="14"/>
      <c r="N6729" s="14"/>
      <c r="O6729" s="14"/>
      <c r="P6729" s="14"/>
      <c r="S6729" s="16"/>
      <c r="T6729" s="16"/>
    </row>
    <row r="6730" spans="8:20">
      <c r="H6730" s="14"/>
      <c r="K6730" s="14"/>
      <c r="M6730" s="14"/>
      <c r="N6730" s="14"/>
      <c r="O6730" s="14"/>
      <c r="P6730" s="14"/>
      <c r="S6730" s="16"/>
      <c r="T6730" s="16"/>
    </row>
    <row r="6731" spans="8:20">
      <c r="H6731" s="14"/>
      <c r="K6731" s="14"/>
      <c r="M6731" s="14"/>
      <c r="N6731" s="14"/>
      <c r="O6731" s="14"/>
      <c r="P6731" s="14"/>
      <c r="S6731" s="16"/>
      <c r="T6731" s="16"/>
    </row>
    <row r="6732" spans="8:20">
      <c r="H6732" s="14"/>
      <c r="K6732" s="14"/>
      <c r="M6732" s="14"/>
      <c r="N6732" s="14"/>
      <c r="O6732" s="14"/>
      <c r="P6732" s="14"/>
      <c r="S6732" s="16"/>
      <c r="T6732" s="16"/>
    </row>
    <row r="6733" spans="8:20">
      <c r="H6733" s="14"/>
      <c r="K6733" s="14"/>
      <c r="M6733" s="14"/>
      <c r="N6733" s="14"/>
      <c r="O6733" s="14"/>
      <c r="P6733" s="14"/>
      <c r="S6733" s="16"/>
      <c r="T6733" s="16"/>
    </row>
    <row r="6734" spans="8:20">
      <c r="H6734" s="14"/>
      <c r="K6734" s="14"/>
      <c r="M6734" s="14"/>
      <c r="N6734" s="14"/>
      <c r="O6734" s="14"/>
      <c r="P6734" s="14"/>
      <c r="S6734" s="16"/>
      <c r="T6734" s="16"/>
    </row>
    <row r="6735" spans="8:20">
      <c r="H6735" s="14"/>
      <c r="K6735" s="14"/>
      <c r="M6735" s="14"/>
      <c r="N6735" s="14"/>
      <c r="O6735" s="14"/>
      <c r="P6735" s="14"/>
      <c r="S6735" s="16"/>
      <c r="T6735" s="16"/>
    </row>
    <row r="6736" spans="8:20">
      <c r="H6736" s="14"/>
      <c r="K6736" s="14"/>
      <c r="M6736" s="14"/>
      <c r="N6736" s="14"/>
      <c r="O6736" s="14"/>
      <c r="P6736" s="14"/>
      <c r="S6736" s="16"/>
      <c r="T6736" s="16"/>
    </row>
    <row r="6737" spans="8:20">
      <c r="H6737" s="14"/>
      <c r="K6737" s="14"/>
      <c r="M6737" s="14"/>
      <c r="N6737" s="14"/>
      <c r="O6737" s="14"/>
      <c r="P6737" s="14"/>
      <c r="S6737" s="16"/>
      <c r="T6737" s="16"/>
    </row>
    <row r="6738" spans="8:20">
      <c r="H6738" s="14"/>
      <c r="K6738" s="14"/>
      <c r="M6738" s="14"/>
      <c r="N6738" s="14"/>
      <c r="O6738" s="14"/>
      <c r="P6738" s="14"/>
      <c r="S6738" s="16"/>
      <c r="T6738" s="16"/>
    </row>
    <row r="6739" spans="8:20">
      <c r="H6739" s="14"/>
      <c r="K6739" s="14"/>
      <c r="M6739" s="14"/>
      <c r="N6739" s="14"/>
      <c r="O6739" s="14"/>
      <c r="P6739" s="14"/>
      <c r="S6739" s="16"/>
      <c r="T6739" s="16"/>
    </row>
    <row r="6740" spans="8:20">
      <c r="H6740" s="14"/>
      <c r="K6740" s="14"/>
      <c r="M6740" s="14"/>
      <c r="N6740" s="14"/>
      <c r="O6740" s="14"/>
      <c r="P6740" s="14"/>
      <c r="S6740" s="16"/>
      <c r="T6740" s="16"/>
    </row>
    <row r="6741" spans="8:20">
      <c r="H6741" s="14"/>
      <c r="K6741" s="14"/>
      <c r="M6741" s="14"/>
      <c r="N6741" s="14"/>
      <c r="O6741" s="14"/>
      <c r="P6741" s="14"/>
      <c r="S6741" s="16"/>
      <c r="T6741" s="16"/>
    </row>
    <row r="6742" spans="8:20">
      <c r="H6742" s="14"/>
      <c r="K6742" s="14"/>
      <c r="M6742" s="14"/>
      <c r="N6742" s="14"/>
      <c r="O6742" s="14"/>
      <c r="P6742" s="14"/>
      <c r="S6742" s="16"/>
      <c r="T6742" s="16"/>
    </row>
    <row r="6743" spans="8:20">
      <c r="H6743" s="14"/>
      <c r="K6743" s="14"/>
      <c r="M6743" s="14"/>
      <c r="N6743" s="14"/>
      <c r="O6743" s="14"/>
      <c r="P6743" s="14"/>
      <c r="S6743" s="16"/>
      <c r="T6743" s="16"/>
    </row>
    <row r="6744" spans="8:20">
      <c r="H6744" s="14"/>
      <c r="K6744" s="14"/>
      <c r="M6744" s="14"/>
      <c r="N6744" s="14"/>
      <c r="O6744" s="14"/>
      <c r="P6744" s="14"/>
      <c r="S6744" s="16"/>
      <c r="T6744" s="16"/>
    </row>
    <row r="6745" spans="8:20">
      <c r="H6745" s="14"/>
      <c r="K6745" s="14"/>
      <c r="M6745" s="14"/>
      <c r="N6745" s="14"/>
      <c r="O6745" s="14"/>
      <c r="P6745" s="14"/>
      <c r="S6745" s="16"/>
      <c r="T6745" s="16"/>
    </row>
    <row r="6746" spans="8:20">
      <c r="H6746" s="14"/>
      <c r="K6746" s="14"/>
      <c r="M6746" s="14"/>
      <c r="N6746" s="14"/>
      <c r="O6746" s="14"/>
      <c r="P6746" s="14"/>
      <c r="S6746" s="16"/>
      <c r="T6746" s="16"/>
    </row>
    <row r="6747" spans="8:20">
      <c r="H6747" s="14"/>
      <c r="K6747" s="14"/>
      <c r="M6747" s="14"/>
      <c r="N6747" s="14"/>
      <c r="O6747" s="14"/>
      <c r="P6747" s="14"/>
      <c r="S6747" s="16"/>
      <c r="T6747" s="16"/>
    </row>
    <row r="6748" spans="8:20">
      <c r="H6748" s="14"/>
      <c r="K6748" s="14"/>
      <c r="M6748" s="14"/>
      <c r="N6748" s="14"/>
      <c r="O6748" s="14"/>
      <c r="P6748" s="14"/>
      <c r="S6748" s="16"/>
      <c r="T6748" s="16"/>
    </row>
    <row r="6749" spans="8:20">
      <c r="H6749" s="14"/>
      <c r="K6749" s="14"/>
      <c r="M6749" s="14"/>
      <c r="N6749" s="14"/>
      <c r="O6749" s="14"/>
      <c r="P6749" s="14"/>
      <c r="S6749" s="16"/>
      <c r="T6749" s="16"/>
    </row>
    <row r="6750" spans="8:20">
      <c r="H6750" s="14"/>
      <c r="K6750" s="14"/>
      <c r="M6750" s="14"/>
      <c r="N6750" s="14"/>
      <c r="O6750" s="14"/>
      <c r="P6750" s="14"/>
      <c r="S6750" s="16"/>
      <c r="T6750" s="16"/>
    </row>
    <row r="6751" spans="8:20">
      <c r="H6751" s="14"/>
      <c r="K6751" s="14"/>
      <c r="M6751" s="14"/>
      <c r="N6751" s="14"/>
      <c r="O6751" s="14"/>
      <c r="P6751" s="14"/>
      <c r="S6751" s="16"/>
      <c r="T6751" s="16"/>
    </row>
    <row r="6752" spans="8:20">
      <c r="H6752" s="14"/>
      <c r="K6752" s="14"/>
      <c r="M6752" s="14"/>
      <c r="N6752" s="14"/>
      <c r="O6752" s="14"/>
      <c r="P6752" s="14"/>
      <c r="S6752" s="16"/>
      <c r="T6752" s="16"/>
    </row>
    <row r="6753" spans="8:20">
      <c r="H6753" s="14"/>
      <c r="K6753" s="14"/>
      <c r="M6753" s="14"/>
      <c r="N6753" s="14"/>
      <c r="O6753" s="14"/>
      <c r="P6753" s="14"/>
      <c r="S6753" s="16"/>
      <c r="T6753" s="16"/>
    </row>
    <row r="6754" spans="8:20">
      <c r="H6754" s="14"/>
      <c r="K6754" s="14"/>
      <c r="M6754" s="14"/>
      <c r="N6754" s="14"/>
      <c r="O6754" s="14"/>
      <c r="P6754" s="14"/>
      <c r="S6754" s="16"/>
      <c r="T6754" s="16"/>
    </row>
    <row r="6755" spans="8:20">
      <c r="H6755" s="14"/>
      <c r="K6755" s="14"/>
      <c r="M6755" s="14"/>
      <c r="N6755" s="14"/>
      <c r="O6755" s="14"/>
      <c r="P6755" s="14"/>
      <c r="S6755" s="16"/>
      <c r="T6755" s="16"/>
    </row>
    <row r="6756" spans="8:20">
      <c r="H6756" s="14"/>
      <c r="K6756" s="14"/>
      <c r="M6756" s="14"/>
      <c r="N6756" s="14"/>
      <c r="O6756" s="14"/>
      <c r="P6756" s="14"/>
      <c r="S6756" s="16"/>
      <c r="T6756" s="16"/>
    </row>
    <row r="6757" spans="8:20">
      <c r="H6757" s="14"/>
      <c r="K6757" s="14"/>
      <c r="M6757" s="14"/>
      <c r="N6757" s="14"/>
      <c r="O6757" s="14"/>
      <c r="P6757" s="14"/>
      <c r="S6757" s="16"/>
      <c r="T6757" s="16"/>
    </row>
    <row r="6758" spans="8:20">
      <c r="H6758" s="14"/>
      <c r="K6758" s="14"/>
      <c r="M6758" s="14"/>
      <c r="N6758" s="14"/>
      <c r="O6758" s="14"/>
      <c r="P6758" s="14"/>
      <c r="S6758" s="16"/>
      <c r="T6758" s="16"/>
    </row>
    <row r="6759" spans="8:20">
      <c r="H6759" s="14"/>
      <c r="K6759" s="14"/>
      <c r="M6759" s="14"/>
      <c r="N6759" s="14"/>
      <c r="O6759" s="14"/>
      <c r="P6759" s="14"/>
      <c r="S6759" s="16"/>
      <c r="T6759" s="16"/>
    </row>
    <row r="6760" spans="8:20">
      <c r="H6760" s="14"/>
      <c r="K6760" s="14"/>
      <c r="M6760" s="14"/>
      <c r="N6760" s="14"/>
      <c r="O6760" s="14"/>
      <c r="P6760" s="14"/>
      <c r="S6760" s="16"/>
      <c r="T6760" s="16"/>
    </row>
    <row r="6761" spans="8:20">
      <c r="H6761" s="14"/>
      <c r="K6761" s="14"/>
      <c r="M6761" s="14"/>
      <c r="N6761" s="14"/>
      <c r="O6761" s="14"/>
      <c r="P6761" s="14"/>
      <c r="S6761" s="16"/>
      <c r="T6761" s="16"/>
    </row>
    <row r="6762" spans="8:20">
      <c r="H6762" s="14"/>
      <c r="K6762" s="14"/>
      <c r="M6762" s="14"/>
      <c r="N6762" s="14"/>
      <c r="O6762" s="14"/>
      <c r="P6762" s="14"/>
      <c r="S6762" s="16"/>
      <c r="T6762" s="16"/>
    </row>
    <row r="6763" spans="8:20">
      <c r="H6763" s="14"/>
      <c r="K6763" s="14"/>
      <c r="M6763" s="14"/>
      <c r="N6763" s="14"/>
      <c r="O6763" s="14"/>
      <c r="P6763" s="14"/>
      <c r="S6763" s="16"/>
      <c r="T6763" s="16"/>
    </row>
    <row r="6764" spans="8:20">
      <c r="H6764" s="14"/>
      <c r="K6764" s="14"/>
      <c r="M6764" s="14"/>
      <c r="N6764" s="14"/>
      <c r="O6764" s="14"/>
      <c r="P6764" s="14"/>
      <c r="S6764" s="16"/>
      <c r="T6764" s="16"/>
    </row>
    <row r="6765" spans="8:20">
      <c r="H6765" s="14"/>
      <c r="K6765" s="14"/>
      <c r="M6765" s="14"/>
      <c r="N6765" s="14"/>
      <c r="O6765" s="14"/>
      <c r="P6765" s="14"/>
      <c r="S6765" s="16"/>
      <c r="T6765" s="16"/>
    </row>
    <row r="6766" spans="8:20">
      <c r="H6766" s="14"/>
      <c r="K6766" s="14"/>
      <c r="M6766" s="14"/>
      <c r="N6766" s="14"/>
      <c r="O6766" s="14"/>
      <c r="P6766" s="14"/>
      <c r="S6766" s="16"/>
      <c r="T6766" s="16"/>
    </row>
    <row r="6767" spans="8:20">
      <c r="H6767" s="14"/>
      <c r="K6767" s="14"/>
      <c r="M6767" s="14"/>
      <c r="N6767" s="14"/>
      <c r="O6767" s="14"/>
      <c r="P6767" s="14"/>
      <c r="S6767" s="16"/>
      <c r="T6767" s="16"/>
    </row>
    <row r="6768" spans="8:20">
      <c r="H6768" s="14"/>
      <c r="K6768" s="14"/>
      <c r="M6768" s="14"/>
      <c r="N6768" s="14"/>
      <c r="O6768" s="14"/>
      <c r="P6768" s="14"/>
      <c r="S6768" s="16"/>
      <c r="T6768" s="16"/>
    </row>
    <row r="6769" spans="8:20">
      <c r="H6769" s="14"/>
      <c r="K6769" s="14"/>
      <c r="M6769" s="14"/>
      <c r="N6769" s="14"/>
      <c r="O6769" s="14"/>
      <c r="P6769" s="14"/>
      <c r="S6769" s="16"/>
      <c r="T6769" s="16"/>
    </row>
    <row r="6770" spans="8:20">
      <c r="H6770" s="14"/>
      <c r="K6770" s="14"/>
      <c r="M6770" s="14"/>
      <c r="N6770" s="14"/>
      <c r="O6770" s="14"/>
      <c r="P6770" s="14"/>
      <c r="S6770" s="16"/>
      <c r="T6770" s="16"/>
    </row>
    <row r="6771" spans="8:20">
      <c r="H6771" s="14"/>
      <c r="K6771" s="14"/>
      <c r="M6771" s="14"/>
      <c r="N6771" s="14"/>
      <c r="O6771" s="14"/>
      <c r="P6771" s="14"/>
      <c r="S6771" s="16"/>
      <c r="T6771" s="16"/>
    </row>
    <row r="6772" spans="8:20">
      <c r="H6772" s="14"/>
      <c r="K6772" s="14"/>
      <c r="M6772" s="14"/>
      <c r="N6772" s="14"/>
      <c r="O6772" s="14"/>
      <c r="P6772" s="14"/>
      <c r="S6772" s="16"/>
      <c r="T6772" s="16"/>
    </row>
    <row r="6773" spans="8:20">
      <c r="H6773" s="14"/>
      <c r="K6773" s="14"/>
      <c r="M6773" s="14"/>
      <c r="N6773" s="14"/>
      <c r="O6773" s="14"/>
      <c r="P6773" s="14"/>
      <c r="S6773" s="16"/>
      <c r="T6773" s="16"/>
    </row>
    <row r="6774" spans="8:20">
      <c r="H6774" s="14"/>
      <c r="K6774" s="14"/>
      <c r="M6774" s="14"/>
      <c r="N6774" s="14"/>
      <c r="O6774" s="14"/>
      <c r="P6774" s="14"/>
      <c r="S6774" s="16"/>
      <c r="T6774" s="16"/>
    </row>
    <row r="6775" spans="8:20">
      <c r="H6775" s="14"/>
      <c r="K6775" s="14"/>
      <c r="M6775" s="14"/>
      <c r="N6775" s="14"/>
      <c r="O6775" s="14"/>
      <c r="P6775" s="14"/>
      <c r="S6775" s="16"/>
      <c r="T6775" s="16"/>
    </row>
    <row r="6776" spans="8:20">
      <c r="H6776" s="14"/>
      <c r="K6776" s="14"/>
      <c r="M6776" s="14"/>
      <c r="N6776" s="14"/>
      <c r="O6776" s="14"/>
      <c r="P6776" s="14"/>
      <c r="S6776" s="16"/>
      <c r="T6776" s="16"/>
    </row>
    <row r="6777" spans="8:20">
      <c r="H6777" s="14"/>
      <c r="K6777" s="14"/>
      <c r="M6777" s="14"/>
      <c r="N6777" s="14"/>
      <c r="O6777" s="14"/>
      <c r="P6777" s="14"/>
      <c r="S6777" s="16"/>
      <c r="T6777" s="16"/>
    </row>
    <row r="6778" spans="8:20">
      <c r="H6778" s="14"/>
      <c r="K6778" s="14"/>
      <c r="M6778" s="14"/>
      <c r="N6778" s="14"/>
      <c r="O6778" s="14"/>
      <c r="P6778" s="14"/>
      <c r="S6778" s="16"/>
      <c r="T6778" s="16"/>
    </row>
    <row r="6779" spans="8:20">
      <c r="H6779" s="14"/>
      <c r="K6779" s="14"/>
      <c r="M6779" s="14"/>
      <c r="N6779" s="14"/>
      <c r="O6779" s="14"/>
      <c r="P6779" s="14"/>
      <c r="S6779" s="16"/>
      <c r="T6779" s="16"/>
    </row>
    <row r="6780" spans="8:20">
      <c r="H6780" s="14"/>
      <c r="K6780" s="14"/>
      <c r="M6780" s="14"/>
      <c r="N6780" s="14"/>
      <c r="O6780" s="14"/>
      <c r="P6780" s="14"/>
      <c r="S6780" s="16"/>
      <c r="T6780" s="16"/>
    </row>
    <row r="6781" spans="8:20">
      <c r="H6781" s="14"/>
      <c r="K6781" s="14"/>
      <c r="M6781" s="14"/>
      <c r="N6781" s="14"/>
      <c r="O6781" s="14"/>
      <c r="P6781" s="14"/>
      <c r="S6781" s="16"/>
      <c r="T6781" s="16"/>
    </row>
    <row r="6782" spans="8:20">
      <c r="H6782" s="14"/>
      <c r="K6782" s="14"/>
      <c r="M6782" s="14"/>
      <c r="N6782" s="14"/>
      <c r="O6782" s="14"/>
      <c r="P6782" s="14"/>
      <c r="S6782" s="16"/>
      <c r="T6782" s="16"/>
    </row>
    <row r="6783" spans="8:20">
      <c r="H6783" s="14"/>
      <c r="K6783" s="14"/>
      <c r="M6783" s="14"/>
      <c r="N6783" s="14"/>
      <c r="O6783" s="14"/>
      <c r="P6783" s="14"/>
      <c r="S6783" s="16"/>
      <c r="T6783" s="16"/>
    </row>
    <row r="6784" spans="8:20">
      <c r="H6784" s="14"/>
      <c r="K6784" s="14"/>
      <c r="M6784" s="14"/>
      <c r="N6784" s="14"/>
      <c r="O6784" s="14"/>
      <c r="P6784" s="14"/>
      <c r="S6784" s="16"/>
      <c r="T6784" s="16"/>
    </row>
    <row r="6785" spans="8:20">
      <c r="H6785" s="14"/>
      <c r="K6785" s="14"/>
      <c r="M6785" s="14"/>
      <c r="N6785" s="14"/>
      <c r="O6785" s="14"/>
      <c r="P6785" s="14"/>
      <c r="S6785" s="16"/>
      <c r="T6785" s="16"/>
    </row>
    <row r="6786" spans="8:20">
      <c r="H6786" s="14"/>
      <c r="K6786" s="14"/>
      <c r="M6786" s="14"/>
      <c r="N6786" s="14"/>
      <c r="O6786" s="14"/>
      <c r="P6786" s="14"/>
      <c r="S6786" s="16"/>
      <c r="T6786" s="16"/>
    </row>
    <row r="6787" spans="8:20">
      <c r="H6787" s="14"/>
      <c r="K6787" s="14"/>
      <c r="M6787" s="14"/>
      <c r="N6787" s="14"/>
      <c r="O6787" s="14"/>
      <c r="P6787" s="14"/>
      <c r="S6787" s="16"/>
      <c r="T6787" s="16"/>
    </row>
    <row r="6788" spans="8:20">
      <c r="H6788" s="14"/>
      <c r="K6788" s="14"/>
      <c r="M6788" s="14"/>
      <c r="N6788" s="14"/>
      <c r="O6788" s="14"/>
      <c r="P6788" s="14"/>
      <c r="S6788" s="16"/>
      <c r="T6788" s="16"/>
    </row>
    <row r="6789" spans="8:20">
      <c r="H6789" s="14"/>
      <c r="K6789" s="14"/>
      <c r="M6789" s="14"/>
      <c r="N6789" s="14"/>
      <c r="O6789" s="14"/>
      <c r="P6789" s="14"/>
      <c r="S6789" s="16"/>
      <c r="T6789" s="16"/>
    </row>
    <row r="6790" spans="8:20">
      <c r="H6790" s="14"/>
      <c r="K6790" s="14"/>
      <c r="M6790" s="14"/>
      <c r="N6790" s="14"/>
      <c r="O6790" s="14"/>
      <c r="P6790" s="14"/>
      <c r="S6790" s="16"/>
      <c r="T6790" s="16"/>
    </row>
    <row r="6791" spans="8:20">
      <c r="H6791" s="14"/>
      <c r="K6791" s="14"/>
      <c r="M6791" s="14"/>
      <c r="N6791" s="14"/>
      <c r="O6791" s="14"/>
      <c r="P6791" s="14"/>
      <c r="S6791" s="16"/>
      <c r="T6791" s="16"/>
    </row>
    <row r="6792" spans="8:20">
      <c r="H6792" s="14"/>
      <c r="K6792" s="14"/>
      <c r="M6792" s="14"/>
      <c r="N6792" s="14"/>
      <c r="O6792" s="14"/>
      <c r="P6792" s="14"/>
      <c r="S6792" s="16"/>
      <c r="T6792" s="16"/>
    </row>
    <row r="6793" spans="8:20">
      <c r="H6793" s="14"/>
      <c r="K6793" s="14"/>
      <c r="M6793" s="14"/>
      <c r="N6793" s="14"/>
      <c r="O6793" s="14"/>
      <c r="P6793" s="14"/>
      <c r="S6793" s="16"/>
      <c r="T6793" s="16"/>
    </row>
    <row r="6794" spans="8:20">
      <c r="H6794" s="14"/>
      <c r="K6794" s="14"/>
      <c r="M6794" s="14"/>
      <c r="N6794" s="14"/>
      <c r="O6794" s="14"/>
      <c r="P6794" s="14"/>
      <c r="S6794" s="16"/>
      <c r="T6794" s="16"/>
    </row>
    <row r="6795" spans="8:20">
      <c r="H6795" s="14"/>
      <c r="K6795" s="14"/>
      <c r="M6795" s="14"/>
      <c r="N6795" s="14"/>
      <c r="O6795" s="14"/>
      <c r="P6795" s="14"/>
      <c r="S6795" s="16"/>
      <c r="T6795" s="16"/>
    </row>
    <row r="6796" spans="8:20">
      <c r="H6796" s="14"/>
      <c r="K6796" s="14"/>
      <c r="M6796" s="14"/>
      <c r="N6796" s="14"/>
      <c r="O6796" s="14"/>
      <c r="P6796" s="14"/>
      <c r="S6796" s="16"/>
      <c r="T6796" s="16"/>
    </row>
    <row r="6797" spans="8:20">
      <c r="H6797" s="14"/>
      <c r="K6797" s="14"/>
      <c r="M6797" s="14"/>
      <c r="N6797" s="14"/>
      <c r="O6797" s="14"/>
      <c r="P6797" s="14"/>
      <c r="S6797" s="16"/>
      <c r="T6797" s="16"/>
    </row>
    <row r="6798" spans="8:20">
      <c r="H6798" s="14"/>
      <c r="K6798" s="14"/>
      <c r="M6798" s="14"/>
      <c r="N6798" s="14"/>
      <c r="O6798" s="14"/>
      <c r="P6798" s="14"/>
      <c r="S6798" s="16"/>
      <c r="T6798" s="16"/>
    </row>
    <row r="6799" spans="8:20">
      <c r="H6799" s="14"/>
      <c r="K6799" s="14"/>
      <c r="M6799" s="14"/>
      <c r="N6799" s="14"/>
      <c r="O6799" s="14"/>
      <c r="P6799" s="14"/>
      <c r="S6799" s="16"/>
      <c r="T6799" s="16"/>
    </row>
    <row r="6800" spans="8:20">
      <c r="H6800" s="14"/>
      <c r="K6800" s="14"/>
      <c r="M6800" s="14"/>
      <c r="N6800" s="14"/>
      <c r="O6800" s="14"/>
      <c r="P6800" s="14"/>
      <c r="S6800" s="16"/>
      <c r="T6800" s="16"/>
    </row>
    <row r="6801" spans="8:20">
      <c r="H6801" s="14"/>
      <c r="K6801" s="14"/>
      <c r="M6801" s="14"/>
      <c r="N6801" s="14"/>
      <c r="O6801" s="14"/>
      <c r="P6801" s="14"/>
      <c r="S6801" s="16"/>
      <c r="T6801" s="16"/>
    </row>
    <row r="6802" spans="8:20">
      <c r="H6802" s="14"/>
      <c r="K6802" s="14"/>
      <c r="M6802" s="14"/>
      <c r="N6802" s="14"/>
      <c r="O6802" s="14"/>
      <c r="P6802" s="14"/>
      <c r="S6802" s="16"/>
      <c r="T6802" s="16"/>
    </row>
    <row r="6803" spans="8:20">
      <c r="H6803" s="14"/>
      <c r="K6803" s="14"/>
      <c r="M6803" s="14"/>
      <c r="N6803" s="14"/>
      <c r="O6803" s="14"/>
      <c r="P6803" s="14"/>
      <c r="S6803" s="16"/>
      <c r="T6803" s="16"/>
    </row>
    <row r="6804" spans="8:20">
      <c r="H6804" s="14"/>
      <c r="K6804" s="14"/>
      <c r="M6804" s="14"/>
      <c r="N6804" s="14"/>
      <c r="O6804" s="14"/>
      <c r="P6804" s="14"/>
      <c r="S6804" s="16"/>
      <c r="T6804" s="16"/>
    </row>
    <row r="6805" spans="8:20">
      <c r="H6805" s="14"/>
      <c r="K6805" s="14"/>
      <c r="M6805" s="14"/>
      <c r="N6805" s="14"/>
      <c r="O6805" s="14"/>
      <c r="P6805" s="14"/>
      <c r="S6805" s="16"/>
      <c r="T6805" s="16"/>
    </row>
    <row r="6806" spans="8:20">
      <c r="H6806" s="14"/>
      <c r="K6806" s="14"/>
      <c r="M6806" s="14"/>
      <c r="N6806" s="14"/>
      <c r="O6806" s="14"/>
      <c r="P6806" s="14"/>
      <c r="S6806" s="16"/>
      <c r="T6806" s="16"/>
    </row>
    <row r="6807" spans="8:20">
      <c r="H6807" s="14"/>
      <c r="K6807" s="14"/>
      <c r="M6807" s="14"/>
      <c r="N6807" s="14"/>
      <c r="O6807" s="14"/>
      <c r="P6807" s="14"/>
      <c r="S6807" s="16"/>
      <c r="T6807" s="16"/>
    </row>
    <row r="6808" spans="8:20">
      <c r="H6808" s="14"/>
      <c r="K6808" s="14"/>
      <c r="M6808" s="14"/>
      <c r="N6808" s="14"/>
      <c r="O6808" s="14"/>
      <c r="P6808" s="14"/>
      <c r="S6808" s="16"/>
      <c r="T6808" s="16"/>
    </row>
    <row r="6809" spans="8:20">
      <c r="H6809" s="14"/>
      <c r="K6809" s="14"/>
      <c r="M6809" s="14"/>
      <c r="N6809" s="14"/>
      <c r="O6809" s="14"/>
      <c r="P6809" s="14"/>
      <c r="S6809" s="16"/>
      <c r="T6809" s="16"/>
    </row>
    <row r="6810" spans="8:20">
      <c r="H6810" s="14"/>
      <c r="K6810" s="14"/>
      <c r="M6810" s="14"/>
      <c r="N6810" s="14"/>
      <c r="O6810" s="14"/>
      <c r="P6810" s="14"/>
      <c r="S6810" s="16"/>
      <c r="T6810" s="16"/>
    </row>
    <row r="6811" spans="8:20">
      <c r="H6811" s="14"/>
      <c r="K6811" s="14"/>
      <c r="M6811" s="14"/>
      <c r="N6811" s="14"/>
      <c r="O6811" s="14"/>
      <c r="P6811" s="14"/>
      <c r="S6811" s="16"/>
      <c r="T6811" s="16"/>
    </row>
    <row r="6812" spans="8:20">
      <c r="H6812" s="14"/>
      <c r="K6812" s="14"/>
      <c r="M6812" s="14"/>
      <c r="N6812" s="14"/>
      <c r="O6812" s="14"/>
      <c r="P6812" s="14"/>
      <c r="S6812" s="16"/>
      <c r="T6812" s="16"/>
    </row>
    <row r="6813" spans="8:20">
      <c r="H6813" s="14"/>
      <c r="K6813" s="14"/>
      <c r="M6813" s="14"/>
      <c r="N6813" s="14"/>
      <c r="O6813" s="14"/>
      <c r="P6813" s="14"/>
      <c r="S6813" s="16"/>
      <c r="T6813" s="16"/>
    </row>
    <row r="6814" spans="8:20">
      <c r="H6814" s="14"/>
      <c r="K6814" s="14"/>
      <c r="M6814" s="14"/>
      <c r="N6814" s="14"/>
      <c r="O6814" s="14"/>
      <c r="P6814" s="14"/>
      <c r="S6814" s="16"/>
      <c r="T6814" s="16"/>
    </row>
    <row r="6815" spans="8:20">
      <c r="H6815" s="14"/>
      <c r="K6815" s="14"/>
      <c r="M6815" s="14"/>
      <c r="N6815" s="14"/>
      <c r="O6815" s="14"/>
      <c r="P6815" s="14"/>
      <c r="S6815" s="16"/>
      <c r="T6815" s="16"/>
    </row>
    <row r="6816" spans="8:20">
      <c r="H6816" s="14"/>
      <c r="K6816" s="14"/>
      <c r="M6816" s="14"/>
      <c r="N6816" s="14"/>
      <c r="O6816" s="14"/>
      <c r="P6816" s="14"/>
      <c r="S6816" s="16"/>
      <c r="T6816" s="16"/>
    </row>
    <row r="6817" spans="8:20">
      <c r="H6817" s="14"/>
      <c r="K6817" s="14"/>
      <c r="M6817" s="14"/>
      <c r="N6817" s="14"/>
      <c r="O6817" s="14"/>
      <c r="P6817" s="14"/>
      <c r="S6817" s="16"/>
      <c r="T6817" s="16"/>
    </row>
    <row r="6818" spans="8:20">
      <c r="H6818" s="14"/>
      <c r="K6818" s="14"/>
      <c r="M6818" s="14"/>
      <c r="N6818" s="14"/>
      <c r="O6818" s="14"/>
      <c r="P6818" s="14"/>
      <c r="S6818" s="16"/>
      <c r="T6818" s="16"/>
    </row>
    <row r="6819" spans="8:20">
      <c r="H6819" s="14"/>
      <c r="K6819" s="14"/>
      <c r="M6819" s="14"/>
      <c r="N6819" s="14"/>
      <c r="O6819" s="14"/>
      <c r="P6819" s="14"/>
      <c r="S6819" s="16"/>
      <c r="T6819" s="16"/>
    </row>
    <row r="6820" spans="8:20">
      <c r="H6820" s="14"/>
      <c r="K6820" s="14"/>
      <c r="M6820" s="14"/>
      <c r="N6820" s="14"/>
      <c r="O6820" s="14"/>
      <c r="P6820" s="14"/>
      <c r="S6820" s="16"/>
      <c r="T6820" s="16"/>
    </row>
    <row r="6821" spans="8:20">
      <c r="H6821" s="14"/>
      <c r="K6821" s="14"/>
      <c r="M6821" s="14"/>
      <c r="N6821" s="14"/>
      <c r="O6821" s="14"/>
      <c r="P6821" s="14"/>
      <c r="S6821" s="16"/>
      <c r="T6821" s="16"/>
    </row>
    <row r="6822" spans="8:20">
      <c r="H6822" s="14"/>
      <c r="K6822" s="14"/>
      <c r="M6822" s="14"/>
      <c r="N6822" s="14"/>
      <c r="O6822" s="14"/>
      <c r="P6822" s="14"/>
      <c r="S6822" s="16"/>
      <c r="T6822" s="16"/>
    </row>
    <row r="6823" spans="8:20">
      <c r="H6823" s="14"/>
      <c r="K6823" s="14"/>
      <c r="M6823" s="14"/>
      <c r="N6823" s="14"/>
      <c r="O6823" s="14"/>
      <c r="P6823" s="14"/>
      <c r="S6823" s="16"/>
      <c r="T6823" s="16"/>
    </row>
    <row r="6824" spans="8:20">
      <c r="H6824" s="14"/>
      <c r="K6824" s="14"/>
      <c r="M6824" s="14"/>
      <c r="N6824" s="14"/>
      <c r="O6824" s="14"/>
      <c r="P6824" s="14"/>
      <c r="S6824" s="16"/>
      <c r="T6824" s="16"/>
    </row>
    <row r="6825" spans="8:20">
      <c r="H6825" s="14"/>
      <c r="K6825" s="14"/>
      <c r="M6825" s="14"/>
      <c r="N6825" s="14"/>
      <c r="O6825" s="14"/>
      <c r="P6825" s="14"/>
      <c r="S6825" s="16"/>
      <c r="T6825" s="16"/>
    </row>
    <row r="6826" spans="8:20">
      <c r="H6826" s="14"/>
      <c r="K6826" s="14"/>
      <c r="M6826" s="14"/>
      <c r="N6826" s="14"/>
      <c r="O6826" s="14"/>
      <c r="P6826" s="14"/>
      <c r="S6826" s="16"/>
      <c r="T6826" s="16"/>
    </row>
    <row r="6827" spans="8:20">
      <c r="H6827" s="14"/>
      <c r="K6827" s="14"/>
      <c r="M6827" s="14"/>
      <c r="N6827" s="14"/>
      <c r="O6827" s="14"/>
      <c r="P6827" s="14"/>
      <c r="S6827" s="16"/>
      <c r="T6827" s="16"/>
    </row>
    <row r="6828" spans="8:20">
      <c r="H6828" s="14"/>
      <c r="K6828" s="14"/>
      <c r="M6828" s="14"/>
      <c r="N6828" s="14"/>
      <c r="O6828" s="14"/>
      <c r="P6828" s="14"/>
      <c r="S6828" s="16"/>
      <c r="T6828" s="16"/>
    </row>
    <row r="6829" spans="8:20">
      <c r="H6829" s="14"/>
      <c r="K6829" s="14"/>
      <c r="M6829" s="14"/>
      <c r="N6829" s="14"/>
      <c r="O6829" s="14"/>
      <c r="P6829" s="14"/>
      <c r="S6829" s="16"/>
      <c r="T6829" s="16"/>
    </row>
    <row r="6830" spans="8:20">
      <c r="H6830" s="14"/>
      <c r="K6830" s="14"/>
      <c r="M6830" s="14"/>
      <c r="N6830" s="14"/>
      <c r="O6830" s="14"/>
      <c r="P6830" s="14"/>
      <c r="S6830" s="16"/>
      <c r="T6830" s="16"/>
    </row>
    <row r="6831" spans="8:20">
      <c r="H6831" s="14"/>
      <c r="K6831" s="14"/>
      <c r="M6831" s="14"/>
      <c r="N6831" s="14"/>
      <c r="O6831" s="14"/>
      <c r="P6831" s="14"/>
      <c r="S6831" s="16"/>
      <c r="T6831" s="16"/>
    </row>
    <row r="6832" spans="8:20">
      <c r="H6832" s="14"/>
      <c r="K6832" s="14"/>
      <c r="M6832" s="14"/>
      <c r="N6832" s="14"/>
      <c r="O6832" s="14"/>
      <c r="P6832" s="14"/>
      <c r="S6832" s="16"/>
      <c r="T6832" s="16"/>
    </row>
    <row r="6833" spans="8:20">
      <c r="H6833" s="14"/>
      <c r="K6833" s="14"/>
      <c r="M6833" s="14"/>
      <c r="N6833" s="14"/>
      <c r="O6833" s="14"/>
      <c r="P6833" s="14"/>
      <c r="S6833" s="16"/>
      <c r="T6833" s="16"/>
    </row>
    <row r="6834" spans="8:20">
      <c r="H6834" s="14"/>
      <c r="K6834" s="14"/>
      <c r="M6834" s="14"/>
      <c r="N6834" s="14"/>
      <c r="O6834" s="14"/>
      <c r="P6834" s="14"/>
      <c r="S6834" s="16"/>
      <c r="T6834" s="16"/>
    </row>
    <row r="6835" spans="8:20">
      <c r="H6835" s="14"/>
      <c r="K6835" s="14"/>
      <c r="M6835" s="14"/>
      <c r="N6835" s="14"/>
      <c r="O6835" s="14"/>
      <c r="P6835" s="14"/>
      <c r="S6835" s="16"/>
      <c r="T6835" s="16"/>
    </row>
    <row r="6836" spans="8:20">
      <c r="H6836" s="14"/>
      <c r="K6836" s="14"/>
      <c r="M6836" s="14"/>
      <c r="N6836" s="14"/>
      <c r="O6836" s="14"/>
      <c r="P6836" s="14"/>
      <c r="S6836" s="16"/>
      <c r="T6836" s="16"/>
    </row>
    <row r="6837" spans="8:20">
      <c r="H6837" s="14"/>
      <c r="K6837" s="14"/>
      <c r="M6837" s="14"/>
      <c r="N6837" s="14"/>
      <c r="O6837" s="14"/>
      <c r="P6837" s="14"/>
      <c r="S6837" s="16"/>
      <c r="T6837" s="16"/>
    </row>
    <row r="6838" spans="8:20">
      <c r="H6838" s="14"/>
      <c r="K6838" s="14"/>
      <c r="M6838" s="14"/>
      <c r="N6838" s="14"/>
      <c r="O6838" s="14"/>
      <c r="P6838" s="14"/>
      <c r="S6838" s="16"/>
      <c r="T6838" s="16"/>
    </row>
    <row r="6839" spans="8:20">
      <c r="H6839" s="14"/>
      <c r="K6839" s="14"/>
      <c r="M6839" s="14"/>
      <c r="N6839" s="14"/>
      <c r="O6839" s="14"/>
      <c r="P6839" s="14"/>
      <c r="S6839" s="16"/>
      <c r="T6839" s="16"/>
    </row>
    <row r="6840" spans="8:20">
      <c r="H6840" s="14"/>
      <c r="K6840" s="14"/>
      <c r="M6840" s="14"/>
      <c r="N6840" s="14"/>
      <c r="O6840" s="14"/>
      <c r="P6840" s="14"/>
      <c r="S6840" s="16"/>
      <c r="T6840" s="16"/>
    </row>
    <row r="6841" spans="8:20">
      <c r="H6841" s="14"/>
      <c r="K6841" s="14"/>
      <c r="M6841" s="14"/>
      <c r="N6841" s="14"/>
      <c r="O6841" s="14"/>
      <c r="P6841" s="14"/>
      <c r="S6841" s="16"/>
      <c r="T6841" s="16"/>
    </row>
    <row r="6842" spans="8:20">
      <c r="H6842" s="14"/>
      <c r="K6842" s="14"/>
      <c r="M6842" s="14"/>
      <c r="N6842" s="14"/>
      <c r="O6842" s="14"/>
      <c r="P6842" s="14"/>
      <c r="S6842" s="16"/>
      <c r="T6842" s="16"/>
    </row>
    <row r="6843" spans="8:20">
      <c r="H6843" s="14"/>
      <c r="K6843" s="14"/>
      <c r="M6843" s="14"/>
      <c r="N6843" s="14"/>
      <c r="O6843" s="14"/>
      <c r="P6843" s="14"/>
      <c r="S6843" s="16"/>
      <c r="T6843" s="16"/>
    </row>
    <row r="6844" spans="8:20">
      <c r="H6844" s="14"/>
      <c r="K6844" s="14"/>
      <c r="M6844" s="14"/>
      <c r="N6844" s="14"/>
      <c r="O6844" s="14"/>
      <c r="P6844" s="14"/>
      <c r="S6844" s="16"/>
      <c r="T6844" s="16"/>
    </row>
    <row r="6845" spans="8:20">
      <c r="H6845" s="14"/>
      <c r="K6845" s="14"/>
      <c r="M6845" s="14"/>
      <c r="N6845" s="14"/>
      <c r="O6845" s="14"/>
      <c r="P6845" s="14"/>
      <c r="S6845" s="16"/>
      <c r="T6845" s="16"/>
    </row>
    <row r="6846" spans="8:20">
      <c r="H6846" s="14"/>
      <c r="K6846" s="14"/>
      <c r="M6846" s="14"/>
      <c r="N6846" s="14"/>
      <c r="O6846" s="14"/>
      <c r="P6846" s="14"/>
      <c r="S6846" s="16"/>
      <c r="T6846" s="16"/>
    </row>
    <row r="6847" spans="8:20">
      <c r="H6847" s="14"/>
      <c r="K6847" s="14"/>
      <c r="M6847" s="14"/>
      <c r="N6847" s="14"/>
      <c r="O6847" s="14"/>
      <c r="P6847" s="14"/>
      <c r="S6847" s="16"/>
      <c r="T6847" s="16"/>
    </row>
    <row r="6848" spans="8:20">
      <c r="H6848" s="14"/>
      <c r="K6848" s="14"/>
      <c r="M6848" s="14"/>
      <c r="N6848" s="14"/>
      <c r="O6848" s="14"/>
      <c r="P6848" s="14"/>
      <c r="S6848" s="16"/>
      <c r="T6848" s="16"/>
    </row>
    <row r="6849" spans="8:20">
      <c r="H6849" s="14"/>
      <c r="K6849" s="14"/>
      <c r="M6849" s="14"/>
      <c r="N6849" s="14"/>
      <c r="O6849" s="14"/>
      <c r="P6849" s="14"/>
      <c r="S6849" s="16"/>
      <c r="T6849" s="16"/>
    </row>
    <row r="6850" spans="8:20">
      <c r="H6850" s="14"/>
      <c r="K6850" s="14"/>
      <c r="M6850" s="14"/>
      <c r="N6850" s="14"/>
      <c r="O6850" s="14"/>
      <c r="P6850" s="14"/>
      <c r="S6850" s="16"/>
      <c r="T6850" s="16"/>
    </row>
    <row r="6851" spans="8:20">
      <c r="H6851" s="14"/>
      <c r="K6851" s="14"/>
      <c r="M6851" s="14"/>
      <c r="N6851" s="14"/>
      <c r="O6851" s="14"/>
      <c r="P6851" s="14"/>
      <c r="S6851" s="16"/>
      <c r="T6851" s="16"/>
    </row>
    <row r="6852" spans="8:20">
      <c r="H6852" s="14"/>
      <c r="K6852" s="14"/>
      <c r="M6852" s="14"/>
      <c r="N6852" s="14"/>
      <c r="O6852" s="14"/>
      <c r="P6852" s="14"/>
      <c r="S6852" s="16"/>
      <c r="T6852" s="16"/>
    </row>
    <row r="6853" spans="8:20">
      <c r="H6853" s="14"/>
      <c r="K6853" s="14"/>
      <c r="M6853" s="14"/>
      <c r="N6853" s="14"/>
      <c r="O6853" s="14"/>
      <c r="P6853" s="14"/>
      <c r="S6853" s="16"/>
      <c r="T6853" s="16"/>
    </row>
    <row r="6854" spans="8:20">
      <c r="H6854" s="14"/>
      <c r="K6854" s="14"/>
      <c r="M6854" s="14"/>
      <c r="N6854" s="14"/>
      <c r="O6854" s="14"/>
      <c r="P6854" s="14"/>
      <c r="S6854" s="16"/>
      <c r="T6854" s="16"/>
    </row>
    <row r="6855" spans="8:20">
      <c r="H6855" s="14"/>
      <c r="K6855" s="14"/>
      <c r="M6855" s="14"/>
      <c r="N6855" s="14"/>
      <c r="O6855" s="14"/>
      <c r="P6855" s="14"/>
      <c r="S6855" s="16"/>
      <c r="T6855" s="16"/>
    </row>
    <row r="6856" spans="8:20">
      <c r="H6856" s="14"/>
      <c r="K6856" s="14"/>
      <c r="M6856" s="14"/>
      <c r="N6856" s="14"/>
      <c r="O6856" s="14"/>
      <c r="P6856" s="14"/>
      <c r="S6856" s="16"/>
      <c r="T6856" s="16"/>
    </row>
    <row r="6857" spans="8:20">
      <c r="H6857" s="14"/>
      <c r="K6857" s="14"/>
      <c r="M6857" s="14"/>
      <c r="N6857" s="14"/>
      <c r="O6857" s="14"/>
      <c r="P6857" s="14"/>
      <c r="S6857" s="16"/>
      <c r="T6857" s="16"/>
    </row>
    <row r="6858" spans="8:20">
      <c r="H6858" s="14"/>
      <c r="K6858" s="14"/>
      <c r="M6858" s="14"/>
      <c r="N6858" s="14"/>
      <c r="O6858" s="14"/>
      <c r="P6858" s="14"/>
      <c r="S6858" s="16"/>
      <c r="T6858" s="16"/>
    </row>
    <row r="6859" spans="8:20">
      <c r="H6859" s="14"/>
      <c r="K6859" s="14"/>
      <c r="M6859" s="14"/>
      <c r="N6859" s="14"/>
      <c r="O6859" s="14"/>
      <c r="P6859" s="14"/>
      <c r="S6859" s="16"/>
      <c r="T6859" s="16"/>
    </row>
    <row r="6860" spans="8:20">
      <c r="H6860" s="14"/>
      <c r="K6860" s="14"/>
      <c r="M6860" s="14"/>
      <c r="N6860" s="14"/>
      <c r="O6860" s="14"/>
      <c r="P6860" s="14"/>
      <c r="S6860" s="16"/>
      <c r="T6860" s="16"/>
    </row>
    <row r="6861" spans="8:20">
      <c r="H6861" s="14"/>
      <c r="K6861" s="14"/>
      <c r="M6861" s="14"/>
      <c r="N6861" s="14"/>
      <c r="O6861" s="14"/>
      <c r="P6861" s="14"/>
      <c r="S6861" s="16"/>
      <c r="T6861" s="16"/>
    </row>
    <row r="6862" spans="8:20">
      <c r="H6862" s="14"/>
      <c r="K6862" s="14"/>
      <c r="M6862" s="14"/>
      <c r="N6862" s="14"/>
      <c r="O6862" s="14"/>
      <c r="P6862" s="14"/>
      <c r="S6862" s="16"/>
      <c r="T6862" s="16"/>
    </row>
    <row r="6863" spans="8:20">
      <c r="H6863" s="14"/>
      <c r="K6863" s="14"/>
      <c r="M6863" s="14"/>
      <c r="N6863" s="14"/>
      <c r="O6863" s="14"/>
      <c r="P6863" s="14"/>
      <c r="S6863" s="16"/>
      <c r="T6863" s="16"/>
    </row>
    <row r="6864" spans="8:20">
      <c r="H6864" s="14"/>
      <c r="K6864" s="14"/>
      <c r="M6864" s="14"/>
      <c r="N6864" s="14"/>
      <c r="O6864" s="14"/>
      <c r="P6864" s="14"/>
      <c r="S6864" s="16"/>
      <c r="T6864" s="16"/>
    </row>
    <row r="6865" spans="8:20">
      <c r="H6865" s="14"/>
      <c r="K6865" s="14"/>
      <c r="M6865" s="14"/>
      <c r="N6865" s="14"/>
      <c r="O6865" s="14"/>
      <c r="P6865" s="14"/>
      <c r="S6865" s="16"/>
      <c r="T6865" s="16"/>
    </row>
    <row r="6866" spans="8:20">
      <c r="H6866" s="14"/>
      <c r="K6866" s="14"/>
      <c r="M6866" s="14"/>
      <c r="N6866" s="14"/>
      <c r="O6866" s="14"/>
      <c r="P6866" s="14"/>
      <c r="S6866" s="16"/>
      <c r="T6866" s="16"/>
    </row>
    <row r="6867" spans="8:20">
      <c r="H6867" s="14"/>
      <c r="K6867" s="14"/>
      <c r="M6867" s="14"/>
      <c r="N6867" s="14"/>
      <c r="O6867" s="14"/>
      <c r="P6867" s="14"/>
      <c r="S6867" s="16"/>
      <c r="T6867" s="16"/>
    </row>
    <row r="6868" spans="8:20">
      <c r="H6868" s="14"/>
      <c r="K6868" s="14"/>
      <c r="M6868" s="14"/>
      <c r="N6868" s="14"/>
      <c r="O6868" s="14"/>
      <c r="P6868" s="14"/>
      <c r="S6868" s="16"/>
      <c r="T6868" s="16"/>
    </row>
    <row r="6869" spans="8:20">
      <c r="H6869" s="14"/>
      <c r="K6869" s="14"/>
      <c r="M6869" s="14"/>
      <c r="N6869" s="14"/>
      <c r="O6869" s="14"/>
      <c r="P6869" s="14"/>
      <c r="S6869" s="16"/>
      <c r="T6869" s="16"/>
    </row>
    <row r="6870" spans="8:20">
      <c r="H6870" s="14"/>
      <c r="K6870" s="14"/>
      <c r="M6870" s="14"/>
      <c r="N6870" s="14"/>
      <c r="O6870" s="14"/>
      <c r="P6870" s="14"/>
      <c r="S6870" s="16"/>
      <c r="T6870" s="16"/>
    </row>
    <row r="6871" spans="8:20">
      <c r="H6871" s="14"/>
      <c r="K6871" s="14"/>
      <c r="M6871" s="14"/>
      <c r="N6871" s="14"/>
      <c r="O6871" s="14"/>
      <c r="P6871" s="14"/>
      <c r="S6871" s="16"/>
      <c r="T6871" s="16"/>
    </row>
    <row r="6872" spans="8:20">
      <c r="H6872" s="14"/>
      <c r="K6872" s="14"/>
      <c r="M6872" s="14"/>
      <c r="N6872" s="14"/>
      <c r="O6872" s="14"/>
      <c r="P6872" s="14"/>
      <c r="S6872" s="16"/>
      <c r="T6872" s="16"/>
    </row>
    <row r="6873" spans="8:20">
      <c r="H6873" s="14"/>
      <c r="K6873" s="14"/>
      <c r="M6873" s="14"/>
      <c r="N6873" s="14"/>
      <c r="O6873" s="14"/>
      <c r="P6873" s="14"/>
      <c r="S6873" s="16"/>
      <c r="T6873" s="16"/>
    </row>
    <row r="6874" spans="8:20">
      <c r="H6874" s="14"/>
      <c r="K6874" s="14"/>
      <c r="M6874" s="14"/>
      <c r="N6874" s="14"/>
      <c r="O6874" s="14"/>
      <c r="P6874" s="14"/>
      <c r="S6874" s="16"/>
      <c r="T6874" s="16"/>
    </row>
    <row r="6875" spans="8:20">
      <c r="H6875" s="14"/>
      <c r="K6875" s="14"/>
      <c r="M6875" s="14"/>
      <c r="N6875" s="14"/>
      <c r="O6875" s="14"/>
      <c r="P6875" s="14"/>
      <c r="S6875" s="16"/>
      <c r="T6875" s="16"/>
    </row>
    <row r="6876" spans="8:20">
      <c r="H6876" s="14"/>
      <c r="K6876" s="14"/>
      <c r="M6876" s="14"/>
      <c r="N6876" s="14"/>
      <c r="O6876" s="14"/>
      <c r="P6876" s="14"/>
      <c r="S6876" s="16"/>
      <c r="T6876" s="16"/>
    </row>
    <row r="6877" spans="8:20">
      <c r="H6877" s="14"/>
      <c r="K6877" s="14"/>
      <c r="M6877" s="14"/>
      <c r="N6877" s="14"/>
      <c r="O6877" s="14"/>
      <c r="P6877" s="14"/>
      <c r="S6877" s="16"/>
      <c r="T6877" s="16"/>
    </row>
    <row r="6878" spans="8:20">
      <c r="H6878" s="14"/>
      <c r="K6878" s="14"/>
      <c r="M6878" s="14"/>
      <c r="N6878" s="14"/>
      <c r="O6878" s="14"/>
      <c r="P6878" s="14"/>
      <c r="S6878" s="16"/>
      <c r="T6878" s="16"/>
    </row>
    <row r="6879" spans="8:20">
      <c r="H6879" s="14"/>
      <c r="K6879" s="14"/>
      <c r="M6879" s="14"/>
      <c r="N6879" s="14"/>
      <c r="O6879" s="14"/>
      <c r="P6879" s="14"/>
      <c r="S6879" s="16"/>
      <c r="T6879" s="16"/>
    </row>
    <row r="6880" spans="8:20">
      <c r="H6880" s="14"/>
      <c r="K6880" s="14"/>
      <c r="M6880" s="14"/>
      <c r="N6880" s="14"/>
      <c r="O6880" s="14"/>
      <c r="P6880" s="14"/>
      <c r="S6880" s="16"/>
      <c r="T6880" s="16"/>
    </row>
    <row r="6881" spans="8:20">
      <c r="H6881" s="14"/>
      <c r="K6881" s="14"/>
      <c r="M6881" s="14"/>
      <c r="N6881" s="14"/>
      <c r="O6881" s="14"/>
      <c r="P6881" s="14"/>
      <c r="S6881" s="16"/>
      <c r="T6881" s="16"/>
    </row>
    <row r="6882" spans="8:20">
      <c r="H6882" s="14"/>
      <c r="K6882" s="14"/>
      <c r="M6882" s="14"/>
      <c r="N6882" s="14"/>
      <c r="O6882" s="14"/>
      <c r="P6882" s="14"/>
      <c r="S6882" s="16"/>
      <c r="T6882" s="16"/>
    </row>
    <row r="6883" spans="8:20">
      <c r="H6883" s="14"/>
      <c r="K6883" s="14"/>
      <c r="M6883" s="14"/>
      <c r="N6883" s="14"/>
      <c r="O6883" s="14"/>
      <c r="P6883" s="14"/>
      <c r="S6883" s="16"/>
      <c r="T6883" s="16"/>
    </row>
    <row r="6884" spans="8:20">
      <c r="H6884" s="14"/>
      <c r="K6884" s="14"/>
      <c r="M6884" s="14"/>
      <c r="N6884" s="14"/>
      <c r="O6884" s="14"/>
      <c r="P6884" s="14"/>
      <c r="S6884" s="16"/>
      <c r="T6884" s="16"/>
    </row>
    <row r="6885" spans="8:20">
      <c r="H6885" s="14"/>
      <c r="K6885" s="14"/>
      <c r="M6885" s="14"/>
      <c r="N6885" s="14"/>
      <c r="O6885" s="14"/>
      <c r="P6885" s="14"/>
      <c r="S6885" s="16"/>
      <c r="T6885" s="16"/>
    </row>
    <row r="6886" spans="8:20">
      <c r="H6886" s="14"/>
      <c r="K6886" s="14"/>
      <c r="M6886" s="14"/>
      <c r="N6886" s="14"/>
      <c r="O6886" s="14"/>
      <c r="P6886" s="14"/>
      <c r="S6886" s="16"/>
      <c r="T6886" s="16"/>
    </row>
    <row r="6887" spans="8:20">
      <c r="H6887" s="14"/>
      <c r="K6887" s="14"/>
      <c r="M6887" s="14"/>
      <c r="N6887" s="14"/>
      <c r="O6887" s="14"/>
      <c r="P6887" s="14"/>
      <c r="S6887" s="16"/>
      <c r="T6887" s="16"/>
    </row>
    <row r="6888" spans="8:20">
      <c r="H6888" s="14"/>
      <c r="K6888" s="14"/>
      <c r="M6888" s="14"/>
      <c r="N6888" s="14"/>
      <c r="O6888" s="14"/>
      <c r="P6888" s="14"/>
      <c r="S6888" s="16"/>
      <c r="T6888" s="16"/>
    </row>
    <row r="6889" spans="8:20">
      <c r="H6889" s="14"/>
      <c r="K6889" s="14"/>
      <c r="M6889" s="14"/>
      <c r="N6889" s="14"/>
      <c r="O6889" s="14"/>
      <c r="P6889" s="14"/>
      <c r="S6889" s="16"/>
      <c r="T6889" s="16"/>
    </row>
    <row r="6890" spans="8:20">
      <c r="H6890" s="14"/>
      <c r="K6890" s="14"/>
      <c r="M6890" s="14"/>
      <c r="N6890" s="14"/>
      <c r="O6890" s="14"/>
      <c r="P6890" s="14"/>
      <c r="S6890" s="16"/>
      <c r="T6890" s="16"/>
    </row>
    <row r="6891" spans="8:20">
      <c r="H6891" s="14"/>
      <c r="K6891" s="14"/>
      <c r="M6891" s="14"/>
      <c r="N6891" s="14"/>
      <c r="O6891" s="14"/>
      <c r="P6891" s="14"/>
      <c r="S6891" s="16"/>
      <c r="T6891" s="16"/>
    </row>
    <row r="6892" spans="8:20">
      <c r="H6892" s="14"/>
      <c r="K6892" s="14"/>
      <c r="M6892" s="14"/>
      <c r="N6892" s="14"/>
      <c r="O6892" s="14"/>
      <c r="P6892" s="14"/>
      <c r="S6892" s="16"/>
      <c r="T6892" s="16"/>
    </row>
    <row r="6893" spans="8:20">
      <c r="H6893" s="14"/>
      <c r="K6893" s="14"/>
      <c r="M6893" s="14"/>
      <c r="N6893" s="14"/>
      <c r="O6893" s="14"/>
      <c r="P6893" s="14"/>
      <c r="S6893" s="16"/>
      <c r="T6893" s="16"/>
    </row>
    <row r="6894" spans="8:20">
      <c r="H6894" s="14"/>
      <c r="K6894" s="14"/>
      <c r="M6894" s="14"/>
      <c r="N6894" s="14"/>
      <c r="O6894" s="14"/>
      <c r="P6894" s="14"/>
      <c r="S6894" s="16"/>
      <c r="T6894" s="16"/>
    </row>
    <row r="6895" spans="8:20">
      <c r="H6895" s="14"/>
      <c r="K6895" s="14"/>
      <c r="M6895" s="14"/>
      <c r="N6895" s="14"/>
      <c r="O6895" s="14"/>
      <c r="P6895" s="14"/>
      <c r="S6895" s="16"/>
      <c r="T6895" s="16"/>
    </row>
    <row r="6896" spans="8:20">
      <c r="H6896" s="14"/>
      <c r="K6896" s="14"/>
      <c r="M6896" s="14"/>
      <c r="N6896" s="14"/>
      <c r="O6896" s="14"/>
      <c r="P6896" s="14"/>
      <c r="S6896" s="16"/>
      <c r="T6896" s="16"/>
    </row>
    <row r="6897" spans="8:20">
      <c r="H6897" s="14"/>
      <c r="K6897" s="14"/>
      <c r="M6897" s="14"/>
      <c r="N6897" s="14"/>
      <c r="O6897" s="14"/>
      <c r="P6897" s="14"/>
      <c r="S6897" s="16"/>
      <c r="T6897" s="16"/>
    </row>
    <row r="6898" spans="8:20">
      <c r="H6898" s="14"/>
      <c r="K6898" s="14"/>
      <c r="M6898" s="14"/>
      <c r="N6898" s="14"/>
      <c r="O6898" s="14"/>
      <c r="P6898" s="14"/>
      <c r="S6898" s="16"/>
      <c r="T6898" s="16"/>
    </row>
    <row r="6899" spans="8:20">
      <c r="H6899" s="14"/>
      <c r="K6899" s="14"/>
      <c r="M6899" s="14"/>
      <c r="N6899" s="14"/>
      <c r="O6899" s="14"/>
      <c r="P6899" s="14"/>
      <c r="S6899" s="16"/>
      <c r="T6899" s="16"/>
    </row>
    <row r="6900" spans="8:20">
      <c r="H6900" s="14"/>
      <c r="K6900" s="14"/>
      <c r="M6900" s="14"/>
      <c r="N6900" s="14"/>
      <c r="O6900" s="14"/>
      <c r="P6900" s="14"/>
      <c r="S6900" s="16"/>
      <c r="T6900" s="16"/>
    </row>
    <row r="6901" spans="8:20">
      <c r="H6901" s="14"/>
      <c r="K6901" s="14"/>
      <c r="M6901" s="14"/>
      <c r="N6901" s="14"/>
      <c r="O6901" s="14"/>
      <c r="P6901" s="14"/>
      <c r="S6901" s="16"/>
      <c r="T6901" s="16"/>
    </row>
    <row r="6902" spans="8:20">
      <c r="H6902" s="14"/>
      <c r="K6902" s="14"/>
      <c r="M6902" s="14"/>
      <c r="N6902" s="14"/>
      <c r="O6902" s="14"/>
      <c r="P6902" s="14"/>
      <c r="S6902" s="16"/>
      <c r="T6902" s="16"/>
    </row>
    <row r="6903" spans="8:20">
      <c r="H6903" s="14"/>
      <c r="K6903" s="14"/>
      <c r="M6903" s="14"/>
      <c r="N6903" s="14"/>
      <c r="O6903" s="14"/>
      <c r="P6903" s="14"/>
      <c r="S6903" s="16"/>
      <c r="T6903" s="16"/>
    </row>
    <row r="6904" spans="8:20">
      <c r="H6904" s="14"/>
      <c r="K6904" s="14"/>
      <c r="M6904" s="14"/>
      <c r="N6904" s="14"/>
      <c r="O6904" s="14"/>
      <c r="P6904" s="14"/>
      <c r="S6904" s="16"/>
      <c r="T6904" s="16"/>
    </row>
    <row r="6905" spans="8:20">
      <c r="H6905" s="14"/>
      <c r="K6905" s="14"/>
      <c r="M6905" s="14"/>
      <c r="N6905" s="14"/>
      <c r="O6905" s="14"/>
      <c r="P6905" s="14"/>
      <c r="S6905" s="16"/>
      <c r="T6905" s="16"/>
    </row>
    <row r="6906" spans="8:20">
      <c r="H6906" s="14"/>
      <c r="K6906" s="14"/>
      <c r="M6906" s="14"/>
      <c r="N6906" s="14"/>
      <c r="O6906" s="14"/>
      <c r="P6906" s="14"/>
      <c r="S6906" s="16"/>
      <c r="T6906" s="16"/>
    </row>
    <row r="6907" spans="8:20">
      <c r="H6907" s="14"/>
      <c r="K6907" s="14"/>
      <c r="M6907" s="14"/>
      <c r="N6907" s="14"/>
      <c r="O6907" s="14"/>
      <c r="P6907" s="14"/>
      <c r="S6907" s="16"/>
      <c r="T6907" s="16"/>
    </row>
    <row r="6908" spans="8:20">
      <c r="H6908" s="14"/>
      <c r="K6908" s="14"/>
      <c r="M6908" s="14"/>
      <c r="N6908" s="14"/>
      <c r="O6908" s="14"/>
      <c r="P6908" s="14"/>
      <c r="S6908" s="16"/>
      <c r="T6908" s="16"/>
    </row>
    <row r="6909" spans="8:20">
      <c r="H6909" s="14"/>
      <c r="K6909" s="14"/>
      <c r="M6909" s="14"/>
      <c r="N6909" s="14"/>
      <c r="O6909" s="14"/>
      <c r="P6909" s="14"/>
      <c r="S6909" s="16"/>
      <c r="T6909" s="16"/>
    </row>
    <row r="6910" spans="8:20">
      <c r="H6910" s="14"/>
      <c r="K6910" s="14"/>
      <c r="M6910" s="14"/>
      <c r="N6910" s="14"/>
      <c r="O6910" s="14"/>
      <c r="P6910" s="14"/>
      <c r="S6910" s="16"/>
      <c r="T6910" s="16"/>
    </row>
    <row r="6911" spans="8:20">
      <c r="H6911" s="14"/>
      <c r="K6911" s="14"/>
      <c r="M6911" s="14"/>
      <c r="N6911" s="14"/>
      <c r="O6911" s="14"/>
      <c r="P6911" s="14"/>
      <c r="S6911" s="16"/>
      <c r="T6911" s="16"/>
    </row>
    <row r="6912" spans="8:20">
      <c r="H6912" s="14"/>
      <c r="K6912" s="14"/>
      <c r="M6912" s="14"/>
      <c r="N6912" s="14"/>
      <c r="O6912" s="14"/>
      <c r="P6912" s="14"/>
      <c r="S6912" s="16"/>
      <c r="T6912" s="16"/>
    </row>
    <row r="6913" spans="8:20">
      <c r="H6913" s="14"/>
      <c r="K6913" s="14"/>
      <c r="M6913" s="14"/>
      <c r="N6913" s="14"/>
      <c r="O6913" s="14"/>
      <c r="P6913" s="14"/>
      <c r="S6913" s="16"/>
      <c r="T6913" s="16"/>
    </row>
    <row r="6914" spans="8:20">
      <c r="H6914" s="14"/>
      <c r="K6914" s="14"/>
      <c r="M6914" s="14"/>
      <c r="N6914" s="14"/>
      <c r="O6914" s="14"/>
      <c r="P6914" s="14"/>
      <c r="S6914" s="16"/>
      <c r="T6914" s="16"/>
    </row>
    <row r="6915" spans="8:20">
      <c r="H6915" s="14"/>
      <c r="K6915" s="14"/>
      <c r="M6915" s="14"/>
      <c r="N6915" s="14"/>
      <c r="O6915" s="14"/>
      <c r="P6915" s="14"/>
      <c r="S6915" s="16"/>
      <c r="T6915" s="16"/>
    </row>
    <row r="6916" spans="8:20">
      <c r="H6916" s="14"/>
      <c r="K6916" s="14"/>
      <c r="M6916" s="14"/>
      <c r="N6916" s="14"/>
      <c r="O6916" s="14"/>
      <c r="P6916" s="14"/>
      <c r="S6916" s="16"/>
      <c r="T6916" s="16"/>
    </row>
    <row r="6917" spans="8:20">
      <c r="H6917" s="14"/>
      <c r="K6917" s="14"/>
      <c r="M6917" s="14"/>
      <c r="N6917" s="14"/>
      <c r="O6917" s="14"/>
      <c r="P6917" s="14"/>
      <c r="S6917" s="16"/>
      <c r="T6917" s="16"/>
    </row>
    <row r="6918" spans="8:20">
      <c r="H6918" s="14"/>
      <c r="K6918" s="14"/>
      <c r="M6918" s="14"/>
      <c r="N6918" s="14"/>
      <c r="O6918" s="14"/>
      <c r="P6918" s="14"/>
      <c r="S6918" s="16"/>
      <c r="T6918" s="16"/>
    </row>
    <row r="6919" spans="8:20">
      <c r="H6919" s="14"/>
      <c r="K6919" s="14"/>
      <c r="M6919" s="14"/>
      <c r="N6919" s="14"/>
      <c r="O6919" s="14"/>
      <c r="P6919" s="14"/>
      <c r="S6919" s="16"/>
      <c r="T6919" s="16"/>
    </row>
    <row r="6920" spans="8:20">
      <c r="H6920" s="14"/>
      <c r="K6920" s="14"/>
      <c r="M6920" s="14"/>
      <c r="N6920" s="14"/>
      <c r="O6920" s="14"/>
      <c r="P6920" s="14"/>
      <c r="S6920" s="16"/>
      <c r="T6920" s="16"/>
    </row>
    <row r="6921" spans="8:20">
      <c r="H6921" s="14"/>
      <c r="K6921" s="14"/>
      <c r="M6921" s="14"/>
      <c r="N6921" s="14"/>
      <c r="O6921" s="14"/>
      <c r="P6921" s="14"/>
      <c r="S6921" s="16"/>
      <c r="T6921" s="16"/>
    </row>
    <row r="6922" spans="8:20">
      <c r="H6922" s="14"/>
      <c r="K6922" s="14"/>
      <c r="M6922" s="14"/>
      <c r="N6922" s="14"/>
      <c r="O6922" s="14"/>
      <c r="P6922" s="14"/>
      <c r="S6922" s="16"/>
      <c r="T6922" s="16"/>
    </row>
    <row r="6923" spans="8:20">
      <c r="H6923" s="14"/>
      <c r="K6923" s="14"/>
      <c r="M6923" s="14"/>
      <c r="N6923" s="14"/>
      <c r="O6923" s="14"/>
      <c r="P6923" s="14"/>
      <c r="S6923" s="16"/>
      <c r="T6923" s="16"/>
    </row>
    <row r="6924" spans="8:20">
      <c r="H6924" s="14"/>
      <c r="K6924" s="14"/>
      <c r="M6924" s="14"/>
      <c r="N6924" s="14"/>
      <c r="O6924" s="14"/>
      <c r="P6924" s="14"/>
      <c r="S6924" s="16"/>
      <c r="T6924" s="16"/>
    </row>
    <row r="6925" spans="8:20">
      <c r="H6925" s="14"/>
      <c r="K6925" s="14"/>
      <c r="M6925" s="14"/>
      <c r="N6925" s="14"/>
      <c r="O6925" s="14"/>
      <c r="P6925" s="14"/>
      <c r="S6925" s="16"/>
      <c r="T6925" s="16"/>
    </row>
    <row r="6926" spans="8:20">
      <c r="H6926" s="14"/>
      <c r="K6926" s="14"/>
      <c r="M6926" s="14"/>
      <c r="N6926" s="14"/>
      <c r="O6926" s="14"/>
      <c r="P6926" s="14"/>
      <c r="S6926" s="16"/>
      <c r="T6926" s="16"/>
    </row>
    <row r="6927" spans="8:20">
      <c r="H6927" s="14"/>
      <c r="K6927" s="14"/>
      <c r="M6927" s="14"/>
      <c r="N6927" s="14"/>
      <c r="O6927" s="14"/>
      <c r="P6927" s="14"/>
      <c r="S6927" s="16"/>
      <c r="T6927" s="16"/>
    </row>
    <row r="6928" spans="8:20">
      <c r="H6928" s="14"/>
      <c r="K6928" s="14"/>
      <c r="M6928" s="14"/>
      <c r="N6928" s="14"/>
      <c r="O6928" s="14"/>
      <c r="P6928" s="14"/>
      <c r="S6928" s="16"/>
      <c r="T6928" s="16"/>
    </row>
    <row r="6929" spans="8:20">
      <c r="H6929" s="14"/>
      <c r="K6929" s="14"/>
      <c r="M6929" s="14"/>
      <c r="N6929" s="14"/>
      <c r="O6929" s="14"/>
      <c r="P6929" s="14"/>
      <c r="S6929" s="16"/>
      <c r="T6929" s="16"/>
    </row>
    <row r="6930" spans="8:20">
      <c r="H6930" s="14"/>
      <c r="K6930" s="14"/>
      <c r="M6930" s="14"/>
      <c r="N6930" s="14"/>
      <c r="O6930" s="14"/>
      <c r="P6930" s="14"/>
      <c r="S6930" s="16"/>
      <c r="T6930" s="16"/>
    </row>
    <row r="6931" spans="8:20">
      <c r="H6931" s="14"/>
      <c r="K6931" s="14"/>
      <c r="M6931" s="14"/>
      <c r="N6931" s="14"/>
      <c r="O6931" s="14"/>
      <c r="P6931" s="14"/>
      <c r="S6931" s="16"/>
      <c r="T6931" s="16"/>
    </row>
    <row r="6932" spans="8:20">
      <c r="H6932" s="14"/>
      <c r="K6932" s="14"/>
      <c r="M6932" s="14"/>
      <c r="N6932" s="14"/>
      <c r="O6932" s="14"/>
      <c r="P6932" s="14"/>
      <c r="S6932" s="16"/>
      <c r="T6932" s="16"/>
    </row>
    <row r="6933" spans="8:20">
      <c r="H6933" s="14"/>
      <c r="K6933" s="14"/>
      <c r="M6933" s="14"/>
      <c r="N6933" s="14"/>
      <c r="O6933" s="14"/>
      <c r="P6933" s="14"/>
      <c r="S6933" s="16"/>
      <c r="T6933" s="16"/>
    </row>
    <row r="6934" spans="8:20">
      <c r="H6934" s="14"/>
      <c r="K6934" s="14"/>
      <c r="M6934" s="14"/>
      <c r="N6934" s="14"/>
      <c r="O6934" s="14"/>
      <c r="P6934" s="14"/>
      <c r="S6934" s="16"/>
      <c r="T6934" s="16"/>
    </row>
    <row r="6935" spans="8:20">
      <c r="H6935" s="14"/>
      <c r="K6935" s="14"/>
      <c r="M6935" s="14"/>
      <c r="N6935" s="14"/>
      <c r="O6935" s="14"/>
      <c r="P6935" s="14"/>
      <c r="S6935" s="16"/>
      <c r="T6935" s="16"/>
    </row>
    <row r="6936" spans="8:20">
      <c r="H6936" s="14"/>
      <c r="K6936" s="14"/>
      <c r="M6936" s="14"/>
      <c r="N6936" s="14"/>
      <c r="O6936" s="14"/>
      <c r="P6936" s="14"/>
      <c r="S6936" s="16"/>
      <c r="T6936" s="16"/>
    </row>
    <row r="6937" spans="8:20">
      <c r="H6937" s="14"/>
      <c r="K6937" s="14"/>
      <c r="M6937" s="14"/>
      <c r="N6937" s="14"/>
      <c r="O6937" s="14"/>
      <c r="P6937" s="14"/>
      <c r="S6937" s="16"/>
      <c r="T6937" s="16"/>
    </row>
    <row r="6938" spans="8:20">
      <c r="H6938" s="14"/>
      <c r="K6938" s="14"/>
      <c r="M6938" s="14"/>
      <c r="N6938" s="14"/>
      <c r="O6938" s="14"/>
      <c r="P6938" s="14"/>
      <c r="S6938" s="16"/>
      <c r="T6938" s="16"/>
    </row>
    <row r="6939" spans="8:20">
      <c r="H6939" s="14"/>
      <c r="K6939" s="14"/>
      <c r="M6939" s="14"/>
      <c r="N6939" s="14"/>
      <c r="O6939" s="14"/>
      <c r="P6939" s="14"/>
      <c r="S6939" s="16"/>
      <c r="T6939" s="16"/>
    </row>
    <row r="6940" spans="8:20">
      <c r="H6940" s="14"/>
      <c r="K6940" s="14"/>
      <c r="M6940" s="14"/>
      <c r="N6940" s="14"/>
      <c r="O6940" s="14"/>
      <c r="P6940" s="14"/>
      <c r="S6940" s="16"/>
      <c r="T6940" s="16"/>
    </row>
    <row r="6941" spans="8:20">
      <c r="H6941" s="14"/>
      <c r="K6941" s="14"/>
      <c r="M6941" s="14"/>
      <c r="N6941" s="14"/>
      <c r="O6941" s="14"/>
      <c r="P6941" s="14"/>
      <c r="S6941" s="16"/>
      <c r="T6941" s="16"/>
    </row>
    <row r="6942" spans="8:20">
      <c r="H6942" s="14"/>
      <c r="K6942" s="14"/>
      <c r="M6942" s="14"/>
      <c r="N6942" s="14"/>
      <c r="O6942" s="14"/>
      <c r="P6942" s="14"/>
      <c r="S6942" s="16"/>
      <c r="T6942" s="16"/>
    </row>
    <row r="6943" spans="8:20">
      <c r="H6943" s="14"/>
      <c r="K6943" s="14"/>
      <c r="M6943" s="14"/>
      <c r="N6943" s="14"/>
      <c r="O6943" s="14"/>
      <c r="P6943" s="14"/>
      <c r="S6943" s="16"/>
      <c r="T6943" s="16"/>
    </row>
    <row r="6944" spans="8:20">
      <c r="H6944" s="14"/>
      <c r="K6944" s="14"/>
      <c r="M6944" s="14"/>
      <c r="N6944" s="14"/>
      <c r="O6944" s="14"/>
      <c r="P6944" s="14"/>
      <c r="S6944" s="16"/>
      <c r="T6944" s="16"/>
    </row>
    <row r="6945" spans="8:20">
      <c r="H6945" s="14"/>
      <c r="K6945" s="14"/>
      <c r="M6945" s="14"/>
      <c r="N6945" s="14"/>
      <c r="O6945" s="14"/>
      <c r="P6945" s="14"/>
      <c r="S6945" s="16"/>
      <c r="T6945" s="16"/>
    </row>
    <row r="6946" spans="8:20">
      <c r="H6946" s="14"/>
      <c r="K6946" s="14"/>
      <c r="M6946" s="14"/>
      <c r="N6946" s="14"/>
      <c r="O6946" s="14"/>
      <c r="P6946" s="14"/>
      <c r="S6946" s="16"/>
      <c r="T6946" s="16"/>
    </row>
    <row r="6947" spans="8:20">
      <c r="H6947" s="14"/>
      <c r="K6947" s="14"/>
      <c r="M6947" s="14"/>
      <c r="N6947" s="14"/>
      <c r="O6947" s="14"/>
      <c r="P6947" s="14"/>
      <c r="S6947" s="16"/>
      <c r="T6947" s="16"/>
    </row>
    <row r="6948" spans="8:20">
      <c r="H6948" s="14"/>
      <c r="K6948" s="14"/>
      <c r="M6948" s="14"/>
      <c r="N6948" s="14"/>
      <c r="O6948" s="14"/>
      <c r="P6948" s="14"/>
      <c r="S6948" s="16"/>
      <c r="T6948" s="16"/>
    </row>
    <row r="6949" spans="8:20">
      <c r="H6949" s="14"/>
      <c r="K6949" s="14"/>
      <c r="M6949" s="14"/>
      <c r="N6949" s="14"/>
      <c r="O6949" s="14"/>
      <c r="P6949" s="14"/>
      <c r="S6949" s="16"/>
      <c r="T6949" s="16"/>
    </row>
    <row r="6950" spans="8:20">
      <c r="H6950" s="14"/>
      <c r="K6950" s="14"/>
      <c r="M6950" s="14"/>
      <c r="N6950" s="14"/>
      <c r="O6950" s="14"/>
      <c r="P6950" s="14"/>
      <c r="S6950" s="16"/>
      <c r="T6950" s="16"/>
    </row>
    <row r="6951" spans="8:20">
      <c r="H6951" s="14"/>
      <c r="K6951" s="14"/>
      <c r="M6951" s="14"/>
      <c r="N6951" s="14"/>
      <c r="O6951" s="14"/>
      <c r="P6951" s="14"/>
      <c r="S6951" s="16"/>
      <c r="T6951" s="16"/>
    </row>
    <row r="6952" spans="8:20">
      <c r="H6952" s="14"/>
      <c r="K6952" s="14"/>
      <c r="M6952" s="14"/>
      <c r="N6952" s="14"/>
      <c r="O6952" s="14"/>
      <c r="P6952" s="14"/>
      <c r="S6952" s="16"/>
      <c r="T6952" s="16"/>
    </row>
    <row r="6953" spans="8:20">
      <c r="H6953" s="14"/>
      <c r="K6953" s="14"/>
      <c r="M6953" s="14"/>
      <c r="N6953" s="14"/>
      <c r="O6953" s="14"/>
      <c r="P6953" s="14"/>
      <c r="S6953" s="16"/>
      <c r="T6953" s="16"/>
    </row>
    <row r="6954" spans="8:20">
      <c r="H6954" s="14"/>
      <c r="K6954" s="14"/>
      <c r="M6954" s="14"/>
      <c r="N6954" s="14"/>
      <c r="O6954" s="14"/>
      <c r="P6954" s="14"/>
      <c r="S6954" s="16"/>
      <c r="T6954" s="16"/>
    </row>
    <row r="6955" spans="8:20">
      <c r="H6955" s="14"/>
      <c r="K6955" s="14"/>
      <c r="M6955" s="14"/>
      <c r="N6955" s="14"/>
      <c r="O6955" s="14"/>
      <c r="P6955" s="14"/>
      <c r="S6955" s="16"/>
      <c r="T6955" s="16"/>
    </row>
    <row r="6956" spans="8:20">
      <c r="H6956" s="14"/>
      <c r="K6956" s="14"/>
      <c r="M6956" s="14"/>
      <c r="N6956" s="14"/>
      <c r="O6956" s="14"/>
      <c r="P6956" s="14"/>
      <c r="S6956" s="16"/>
      <c r="T6956" s="16"/>
    </row>
    <row r="6957" spans="8:20">
      <c r="H6957" s="14"/>
      <c r="K6957" s="14"/>
      <c r="M6957" s="14"/>
      <c r="N6957" s="14"/>
      <c r="O6957" s="14"/>
      <c r="P6957" s="14"/>
      <c r="S6957" s="16"/>
      <c r="T6957" s="16"/>
    </row>
    <row r="6958" spans="8:20">
      <c r="H6958" s="14"/>
      <c r="K6958" s="14"/>
      <c r="M6958" s="14"/>
      <c r="N6958" s="14"/>
      <c r="O6958" s="14"/>
      <c r="P6958" s="14"/>
      <c r="S6958" s="16"/>
      <c r="T6958" s="16"/>
    </row>
    <row r="6959" spans="8:20">
      <c r="H6959" s="14"/>
      <c r="K6959" s="14"/>
      <c r="M6959" s="14"/>
      <c r="N6959" s="14"/>
      <c r="O6959" s="14"/>
      <c r="P6959" s="14"/>
      <c r="S6959" s="16"/>
      <c r="T6959" s="16"/>
    </row>
    <row r="6960" spans="8:20">
      <c r="H6960" s="14"/>
      <c r="K6960" s="14"/>
      <c r="M6960" s="14"/>
      <c r="N6960" s="14"/>
      <c r="O6960" s="14"/>
      <c r="P6960" s="14"/>
      <c r="S6960" s="16"/>
      <c r="T6960" s="16"/>
    </row>
    <row r="6961" spans="8:20">
      <c r="H6961" s="14"/>
      <c r="K6961" s="14"/>
      <c r="M6961" s="14"/>
      <c r="N6961" s="14"/>
      <c r="O6961" s="14"/>
      <c r="P6961" s="14"/>
      <c r="S6961" s="16"/>
      <c r="T6961" s="16"/>
    </row>
    <row r="6962" spans="8:20">
      <c r="H6962" s="14"/>
      <c r="K6962" s="14"/>
      <c r="M6962" s="14"/>
      <c r="N6962" s="14"/>
      <c r="O6962" s="14"/>
      <c r="P6962" s="14"/>
      <c r="S6962" s="16"/>
      <c r="T6962" s="16"/>
    </row>
    <row r="6963" spans="8:20">
      <c r="H6963" s="14"/>
      <c r="K6963" s="14"/>
      <c r="M6963" s="14"/>
      <c r="N6963" s="14"/>
      <c r="O6963" s="14"/>
      <c r="P6963" s="14"/>
      <c r="S6963" s="16"/>
      <c r="T6963" s="16"/>
    </row>
    <row r="6964" spans="8:20">
      <c r="H6964" s="14"/>
      <c r="K6964" s="14"/>
      <c r="M6964" s="14"/>
      <c r="N6964" s="14"/>
      <c r="O6964" s="14"/>
      <c r="P6964" s="14"/>
      <c r="S6964" s="16"/>
      <c r="T6964" s="16"/>
    </row>
    <row r="6965" spans="8:20">
      <c r="H6965" s="14"/>
      <c r="K6965" s="14"/>
      <c r="M6965" s="14"/>
      <c r="N6965" s="14"/>
      <c r="O6965" s="14"/>
      <c r="P6965" s="14"/>
      <c r="S6965" s="16"/>
      <c r="T6965" s="16"/>
    </row>
    <row r="6966" spans="8:20">
      <c r="H6966" s="14"/>
      <c r="K6966" s="14"/>
      <c r="M6966" s="14"/>
      <c r="N6966" s="14"/>
      <c r="O6966" s="14"/>
      <c r="P6966" s="14"/>
      <c r="S6966" s="16"/>
      <c r="T6966" s="16"/>
    </row>
    <row r="6967" spans="8:20">
      <c r="H6967" s="14"/>
      <c r="K6967" s="14"/>
      <c r="M6967" s="14"/>
      <c r="N6967" s="14"/>
      <c r="O6967" s="14"/>
      <c r="P6967" s="14"/>
      <c r="S6967" s="16"/>
      <c r="T6967" s="16"/>
    </row>
    <row r="6968" spans="8:20">
      <c r="H6968" s="14"/>
      <c r="K6968" s="14"/>
      <c r="M6968" s="14"/>
      <c r="N6968" s="14"/>
      <c r="O6968" s="14"/>
      <c r="P6968" s="14"/>
      <c r="S6968" s="16"/>
      <c r="T6968" s="16"/>
    </row>
    <row r="6969" spans="8:20">
      <c r="H6969" s="14"/>
      <c r="K6969" s="14"/>
      <c r="M6969" s="14"/>
      <c r="N6969" s="14"/>
      <c r="O6969" s="14"/>
      <c r="P6969" s="14"/>
      <c r="S6969" s="16"/>
      <c r="T6969" s="16"/>
    </row>
    <row r="6970" spans="8:20">
      <c r="H6970" s="14"/>
      <c r="K6970" s="14"/>
      <c r="M6970" s="14"/>
      <c r="N6970" s="14"/>
      <c r="O6970" s="14"/>
      <c r="P6970" s="14"/>
      <c r="S6970" s="16"/>
      <c r="T6970" s="16"/>
    </row>
    <row r="6971" spans="8:20">
      <c r="H6971" s="14"/>
      <c r="K6971" s="14"/>
      <c r="M6971" s="14"/>
      <c r="N6971" s="14"/>
      <c r="O6971" s="14"/>
      <c r="P6971" s="14"/>
      <c r="S6971" s="16"/>
      <c r="T6971" s="16"/>
    </row>
    <row r="6972" spans="8:20">
      <c r="H6972" s="14"/>
      <c r="K6972" s="14"/>
      <c r="M6972" s="14"/>
      <c r="N6972" s="14"/>
      <c r="O6972" s="14"/>
      <c r="P6972" s="14"/>
      <c r="S6972" s="16"/>
      <c r="T6972" s="16"/>
    </row>
    <row r="6973" spans="8:20">
      <c r="H6973" s="14"/>
      <c r="K6973" s="14"/>
      <c r="M6973" s="14"/>
      <c r="N6973" s="14"/>
      <c r="O6973" s="14"/>
      <c r="P6973" s="14"/>
      <c r="S6973" s="16"/>
      <c r="T6973" s="16"/>
    </row>
    <row r="6974" spans="8:20">
      <c r="H6974" s="14"/>
      <c r="K6974" s="14"/>
      <c r="M6974" s="14"/>
      <c r="N6974" s="14"/>
      <c r="O6974" s="14"/>
      <c r="P6974" s="14"/>
      <c r="S6974" s="16"/>
      <c r="T6974" s="16"/>
    </row>
    <row r="6975" spans="8:20">
      <c r="H6975" s="14"/>
      <c r="K6975" s="14"/>
      <c r="M6975" s="14"/>
      <c r="N6975" s="14"/>
      <c r="O6975" s="14"/>
      <c r="P6975" s="14"/>
      <c r="S6975" s="16"/>
      <c r="T6975" s="16"/>
    </row>
    <row r="6976" spans="8:20">
      <c r="H6976" s="14"/>
      <c r="K6976" s="14"/>
      <c r="M6976" s="14"/>
      <c r="N6976" s="14"/>
      <c r="O6976" s="14"/>
      <c r="P6976" s="14"/>
      <c r="S6976" s="16"/>
      <c r="T6976" s="16"/>
    </row>
    <row r="6977" spans="8:20">
      <c r="H6977" s="14"/>
      <c r="K6977" s="14"/>
      <c r="M6977" s="14"/>
      <c r="N6977" s="14"/>
      <c r="O6977" s="14"/>
      <c r="P6977" s="14"/>
      <c r="S6977" s="16"/>
      <c r="T6977" s="16"/>
    </row>
    <row r="6978" spans="8:20">
      <c r="H6978" s="14"/>
      <c r="K6978" s="14"/>
      <c r="M6978" s="14"/>
      <c r="N6978" s="14"/>
      <c r="O6978" s="14"/>
      <c r="P6978" s="14"/>
      <c r="S6978" s="16"/>
      <c r="T6978" s="16"/>
    </row>
    <row r="6979" spans="8:20">
      <c r="H6979" s="14"/>
      <c r="K6979" s="14"/>
      <c r="M6979" s="14"/>
      <c r="N6979" s="14"/>
      <c r="O6979" s="14"/>
      <c r="P6979" s="14"/>
      <c r="S6979" s="16"/>
      <c r="T6979" s="16"/>
    </row>
    <row r="6980" spans="8:20">
      <c r="H6980" s="14"/>
      <c r="K6980" s="14"/>
      <c r="M6980" s="14"/>
      <c r="N6980" s="14"/>
      <c r="O6980" s="14"/>
      <c r="P6980" s="14"/>
      <c r="S6980" s="16"/>
      <c r="T6980" s="16"/>
    </row>
    <row r="6981" spans="8:20">
      <c r="H6981" s="14"/>
      <c r="K6981" s="14"/>
      <c r="M6981" s="14"/>
      <c r="N6981" s="14"/>
      <c r="O6981" s="14"/>
      <c r="P6981" s="14"/>
      <c r="S6981" s="16"/>
      <c r="T6981" s="16"/>
    </row>
    <row r="6982" spans="8:20">
      <c r="H6982" s="14"/>
      <c r="K6982" s="14"/>
      <c r="M6982" s="14"/>
      <c r="N6982" s="14"/>
      <c r="O6982" s="14"/>
      <c r="P6982" s="14"/>
      <c r="S6982" s="16"/>
      <c r="T6982" s="16"/>
    </row>
    <row r="6983" spans="8:20">
      <c r="H6983" s="14"/>
      <c r="K6983" s="14"/>
      <c r="M6983" s="14"/>
      <c r="N6983" s="14"/>
      <c r="O6983" s="14"/>
      <c r="P6983" s="14"/>
      <c r="S6983" s="16"/>
      <c r="T6983" s="16"/>
    </row>
    <row r="6984" spans="8:20">
      <c r="H6984" s="14"/>
      <c r="K6984" s="14"/>
      <c r="M6984" s="14"/>
      <c r="N6984" s="14"/>
      <c r="O6984" s="14"/>
      <c r="P6984" s="14"/>
      <c r="S6984" s="16"/>
      <c r="T6984" s="16"/>
    </row>
    <row r="6985" spans="8:20">
      <c r="H6985" s="14"/>
      <c r="K6985" s="14"/>
      <c r="M6985" s="14"/>
      <c r="N6985" s="14"/>
      <c r="O6985" s="14"/>
      <c r="P6985" s="14"/>
      <c r="S6985" s="16"/>
      <c r="T6985" s="16"/>
    </row>
    <row r="6986" spans="8:20">
      <c r="H6986" s="14"/>
      <c r="K6986" s="14"/>
      <c r="M6986" s="14"/>
      <c r="N6986" s="14"/>
      <c r="O6986" s="14"/>
      <c r="P6986" s="14"/>
      <c r="S6986" s="16"/>
      <c r="T6986" s="16"/>
    </row>
    <row r="6987" spans="8:20">
      <c r="H6987" s="14"/>
      <c r="K6987" s="14"/>
      <c r="M6987" s="14"/>
      <c r="N6987" s="14"/>
      <c r="O6987" s="14"/>
      <c r="P6987" s="14"/>
      <c r="S6987" s="16"/>
      <c r="T6987" s="16"/>
    </row>
    <row r="6988" spans="8:20">
      <c r="H6988" s="14"/>
      <c r="K6988" s="14"/>
      <c r="M6988" s="14"/>
      <c r="N6988" s="14"/>
      <c r="O6988" s="14"/>
      <c r="P6988" s="14"/>
      <c r="S6988" s="16"/>
      <c r="T6988" s="16"/>
    </row>
    <row r="6989" spans="8:20">
      <c r="H6989" s="14"/>
      <c r="K6989" s="14"/>
      <c r="M6989" s="14"/>
      <c r="N6989" s="14"/>
      <c r="O6989" s="14"/>
      <c r="P6989" s="14"/>
      <c r="S6989" s="16"/>
      <c r="T6989" s="16"/>
    </row>
    <row r="6990" spans="8:20">
      <c r="H6990" s="14"/>
      <c r="K6990" s="14"/>
      <c r="M6990" s="14"/>
      <c r="N6990" s="14"/>
      <c r="O6990" s="14"/>
      <c r="P6990" s="14"/>
      <c r="S6990" s="16"/>
      <c r="T6990" s="16"/>
    </row>
    <row r="6991" spans="8:20">
      <c r="H6991" s="14"/>
      <c r="K6991" s="14"/>
      <c r="M6991" s="14"/>
      <c r="N6991" s="14"/>
      <c r="O6991" s="14"/>
      <c r="P6991" s="14"/>
      <c r="S6991" s="16"/>
      <c r="T6991" s="16"/>
    </row>
    <row r="6992" spans="8:20">
      <c r="H6992" s="14"/>
      <c r="K6992" s="14"/>
      <c r="M6992" s="14"/>
      <c r="N6992" s="14"/>
      <c r="O6992" s="14"/>
      <c r="P6992" s="14"/>
      <c r="S6992" s="16"/>
      <c r="T6992" s="16"/>
    </row>
    <row r="6993" spans="8:20">
      <c r="H6993" s="14"/>
      <c r="K6993" s="14"/>
      <c r="M6993" s="14"/>
      <c r="N6993" s="14"/>
      <c r="O6993" s="14"/>
      <c r="P6993" s="14"/>
      <c r="S6993" s="16"/>
      <c r="T6993" s="16"/>
    </row>
    <row r="6994" spans="8:20">
      <c r="H6994" s="14"/>
      <c r="K6994" s="14"/>
      <c r="M6994" s="14"/>
      <c r="N6994" s="14"/>
      <c r="O6994" s="14"/>
      <c r="P6994" s="14"/>
      <c r="S6994" s="16"/>
      <c r="T6994" s="16"/>
    </row>
    <row r="6995" spans="8:20">
      <c r="H6995" s="14"/>
      <c r="K6995" s="14"/>
      <c r="M6995" s="14"/>
      <c r="N6995" s="14"/>
      <c r="O6995" s="14"/>
      <c r="P6995" s="14"/>
      <c r="S6995" s="16"/>
      <c r="T6995" s="16"/>
    </row>
    <row r="6996" spans="8:20">
      <c r="H6996" s="14"/>
      <c r="K6996" s="14"/>
      <c r="M6996" s="14"/>
      <c r="N6996" s="14"/>
      <c r="O6996" s="14"/>
      <c r="P6996" s="14"/>
      <c r="S6996" s="16"/>
      <c r="T6996" s="16"/>
    </row>
    <row r="6997" spans="8:20">
      <c r="H6997" s="14"/>
      <c r="K6997" s="14"/>
      <c r="M6997" s="14"/>
      <c r="N6997" s="14"/>
      <c r="O6997" s="14"/>
      <c r="P6997" s="14"/>
      <c r="S6997" s="16"/>
      <c r="T6997" s="16"/>
    </row>
    <row r="6998" spans="8:20">
      <c r="H6998" s="14"/>
      <c r="K6998" s="14"/>
      <c r="M6998" s="14"/>
      <c r="N6998" s="14"/>
      <c r="O6998" s="14"/>
      <c r="P6998" s="14"/>
      <c r="S6998" s="16"/>
      <c r="T6998" s="16"/>
    </row>
    <row r="6999" spans="8:20">
      <c r="H6999" s="14"/>
      <c r="K6999" s="14"/>
      <c r="M6999" s="14"/>
      <c r="N6999" s="14"/>
      <c r="O6999" s="14"/>
      <c r="P6999" s="14"/>
      <c r="S6999" s="16"/>
      <c r="T6999" s="16"/>
    </row>
    <row r="7000" spans="8:20">
      <c r="H7000" s="14"/>
      <c r="K7000" s="14"/>
      <c r="M7000" s="14"/>
      <c r="N7000" s="14"/>
      <c r="O7000" s="14"/>
      <c r="P7000" s="14"/>
      <c r="S7000" s="16"/>
      <c r="T7000" s="16"/>
    </row>
    <row r="7001" spans="8:20">
      <c r="H7001" s="14"/>
      <c r="K7001" s="14"/>
      <c r="M7001" s="14"/>
      <c r="N7001" s="14"/>
      <c r="O7001" s="14"/>
      <c r="P7001" s="14"/>
      <c r="S7001" s="16"/>
      <c r="T7001" s="16"/>
    </row>
    <row r="7002" spans="8:20">
      <c r="H7002" s="14"/>
      <c r="K7002" s="14"/>
      <c r="M7002" s="14"/>
      <c r="N7002" s="14"/>
      <c r="O7002" s="14"/>
      <c r="P7002" s="14"/>
      <c r="S7002" s="16"/>
      <c r="T7002" s="16"/>
    </row>
    <row r="7003" spans="8:20">
      <c r="H7003" s="14"/>
      <c r="K7003" s="14"/>
      <c r="M7003" s="14"/>
      <c r="N7003" s="14"/>
      <c r="O7003" s="14"/>
      <c r="P7003" s="14"/>
      <c r="S7003" s="16"/>
      <c r="T7003" s="16"/>
    </row>
    <row r="7004" spans="8:20">
      <c r="H7004" s="14"/>
      <c r="K7004" s="14"/>
      <c r="M7004" s="14"/>
      <c r="N7004" s="14"/>
      <c r="O7004" s="14"/>
      <c r="P7004" s="14"/>
      <c r="S7004" s="16"/>
      <c r="T7004" s="16"/>
    </row>
    <row r="7005" spans="8:20">
      <c r="H7005" s="14"/>
      <c r="K7005" s="14"/>
      <c r="M7005" s="14"/>
      <c r="N7005" s="14"/>
      <c r="O7005" s="14"/>
      <c r="P7005" s="14"/>
      <c r="S7005" s="16"/>
      <c r="T7005" s="16"/>
    </row>
    <row r="7006" spans="8:20">
      <c r="H7006" s="14"/>
      <c r="K7006" s="14"/>
      <c r="M7006" s="14"/>
      <c r="N7006" s="14"/>
      <c r="O7006" s="14"/>
      <c r="P7006" s="14"/>
      <c r="S7006" s="16"/>
      <c r="T7006" s="16"/>
    </row>
    <row r="7007" spans="8:20">
      <c r="H7007" s="14"/>
      <c r="K7007" s="14"/>
      <c r="M7007" s="14"/>
      <c r="N7007" s="14"/>
      <c r="O7007" s="14"/>
      <c r="P7007" s="14"/>
      <c r="S7007" s="16"/>
      <c r="T7007" s="16"/>
    </row>
    <row r="7008" spans="8:20">
      <c r="H7008" s="14"/>
      <c r="K7008" s="14"/>
      <c r="M7008" s="14"/>
      <c r="N7008" s="14"/>
      <c r="O7008" s="14"/>
      <c r="P7008" s="14"/>
      <c r="S7008" s="16"/>
      <c r="T7008" s="16"/>
    </row>
    <row r="7009" spans="8:20">
      <c r="H7009" s="14"/>
      <c r="K7009" s="14"/>
      <c r="M7009" s="14"/>
      <c r="N7009" s="14"/>
      <c r="O7009" s="14"/>
      <c r="P7009" s="14"/>
      <c r="S7009" s="16"/>
      <c r="T7009" s="16"/>
    </row>
    <row r="7010" spans="8:20">
      <c r="H7010" s="14"/>
      <c r="K7010" s="14"/>
      <c r="M7010" s="14"/>
      <c r="N7010" s="14"/>
      <c r="O7010" s="14"/>
      <c r="P7010" s="14"/>
      <c r="S7010" s="16"/>
      <c r="T7010" s="16"/>
    </row>
    <row r="7011" spans="8:20">
      <c r="H7011" s="14"/>
      <c r="K7011" s="14"/>
      <c r="M7011" s="14"/>
      <c r="N7011" s="14"/>
      <c r="O7011" s="14"/>
      <c r="P7011" s="14"/>
      <c r="S7011" s="16"/>
      <c r="T7011" s="16"/>
    </row>
    <row r="7012" spans="8:20">
      <c r="H7012" s="14"/>
      <c r="K7012" s="14"/>
      <c r="M7012" s="14"/>
      <c r="N7012" s="14"/>
      <c r="O7012" s="14"/>
      <c r="P7012" s="14"/>
      <c r="S7012" s="16"/>
      <c r="T7012" s="16"/>
    </row>
    <row r="7013" spans="8:20">
      <c r="H7013" s="14"/>
      <c r="K7013" s="14"/>
      <c r="M7013" s="14"/>
      <c r="N7013" s="14"/>
      <c r="O7013" s="14"/>
      <c r="P7013" s="14"/>
      <c r="S7013" s="16"/>
      <c r="T7013" s="16"/>
    </row>
    <row r="7014" spans="8:20">
      <c r="H7014" s="14"/>
      <c r="K7014" s="14"/>
      <c r="M7014" s="14"/>
      <c r="N7014" s="14"/>
      <c r="O7014" s="14"/>
      <c r="P7014" s="14"/>
      <c r="S7014" s="16"/>
      <c r="T7014" s="16"/>
    </row>
    <row r="7015" spans="8:20">
      <c r="H7015" s="14"/>
      <c r="K7015" s="14"/>
      <c r="M7015" s="14"/>
      <c r="N7015" s="14"/>
      <c r="O7015" s="14"/>
      <c r="P7015" s="14"/>
      <c r="S7015" s="16"/>
      <c r="T7015" s="16"/>
    </row>
    <row r="7016" spans="8:20">
      <c r="H7016" s="14"/>
      <c r="K7016" s="14"/>
      <c r="M7016" s="14"/>
      <c r="N7016" s="14"/>
      <c r="O7016" s="14"/>
      <c r="P7016" s="14"/>
      <c r="S7016" s="16"/>
      <c r="T7016" s="16"/>
    </row>
    <row r="7017" spans="8:20">
      <c r="H7017" s="14"/>
      <c r="K7017" s="14"/>
      <c r="M7017" s="14"/>
      <c r="N7017" s="14"/>
      <c r="O7017" s="14"/>
      <c r="P7017" s="14"/>
      <c r="S7017" s="16"/>
      <c r="T7017" s="16"/>
    </row>
    <row r="7018" spans="8:20">
      <c r="H7018" s="14"/>
      <c r="K7018" s="14"/>
      <c r="M7018" s="14"/>
      <c r="N7018" s="14"/>
      <c r="O7018" s="14"/>
      <c r="P7018" s="14"/>
      <c r="S7018" s="16"/>
      <c r="T7018" s="16"/>
    </row>
    <row r="7019" spans="8:20">
      <c r="H7019" s="14"/>
      <c r="K7019" s="14"/>
      <c r="M7019" s="14"/>
      <c r="N7019" s="14"/>
      <c r="O7019" s="14"/>
      <c r="P7019" s="14"/>
      <c r="S7019" s="16"/>
      <c r="T7019" s="16"/>
    </row>
    <row r="7020" spans="8:20">
      <c r="H7020" s="14"/>
      <c r="K7020" s="14"/>
      <c r="M7020" s="14"/>
      <c r="N7020" s="14"/>
      <c r="O7020" s="14"/>
      <c r="P7020" s="14"/>
      <c r="S7020" s="16"/>
      <c r="T7020" s="16"/>
    </row>
    <row r="7021" spans="8:20">
      <c r="H7021" s="14"/>
      <c r="K7021" s="14"/>
      <c r="M7021" s="14"/>
      <c r="N7021" s="14"/>
      <c r="O7021" s="14"/>
      <c r="P7021" s="14"/>
      <c r="S7021" s="16"/>
      <c r="T7021" s="16"/>
    </row>
    <row r="7022" spans="8:20">
      <c r="H7022" s="14"/>
      <c r="K7022" s="14"/>
      <c r="M7022" s="14"/>
      <c r="N7022" s="14"/>
      <c r="O7022" s="14"/>
      <c r="P7022" s="14"/>
      <c r="S7022" s="16"/>
      <c r="T7022" s="16"/>
    </row>
    <row r="7023" spans="8:20">
      <c r="H7023" s="14"/>
      <c r="K7023" s="14"/>
      <c r="M7023" s="14"/>
      <c r="N7023" s="14"/>
      <c r="O7023" s="14"/>
      <c r="P7023" s="14"/>
      <c r="S7023" s="16"/>
      <c r="T7023" s="16"/>
    </row>
    <row r="7024" spans="8:20">
      <c r="H7024" s="14"/>
      <c r="K7024" s="14"/>
      <c r="M7024" s="14"/>
      <c r="N7024" s="14"/>
      <c r="O7024" s="14"/>
      <c r="P7024" s="14"/>
      <c r="S7024" s="16"/>
      <c r="T7024" s="16"/>
    </row>
    <row r="7025" spans="8:20">
      <c r="H7025" s="14"/>
      <c r="K7025" s="14"/>
      <c r="M7025" s="14"/>
      <c r="N7025" s="14"/>
      <c r="O7025" s="14"/>
      <c r="P7025" s="14"/>
      <c r="S7025" s="16"/>
      <c r="T7025" s="16"/>
    </row>
    <row r="7026" spans="8:20">
      <c r="H7026" s="14"/>
      <c r="K7026" s="14"/>
      <c r="M7026" s="14"/>
      <c r="N7026" s="14"/>
      <c r="O7026" s="14"/>
      <c r="P7026" s="14"/>
      <c r="S7026" s="16"/>
      <c r="T7026" s="16"/>
    </row>
    <row r="7027" spans="8:20">
      <c r="H7027" s="14"/>
      <c r="K7027" s="14"/>
      <c r="M7027" s="14"/>
      <c r="N7027" s="14"/>
      <c r="O7027" s="14"/>
      <c r="P7027" s="14"/>
      <c r="S7027" s="16"/>
      <c r="T7027" s="16"/>
    </row>
    <row r="7028" spans="8:20">
      <c r="H7028" s="14"/>
      <c r="K7028" s="14"/>
      <c r="M7028" s="14"/>
      <c r="N7028" s="14"/>
      <c r="O7028" s="14"/>
      <c r="P7028" s="14"/>
      <c r="S7028" s="16"/>
      <c r="T7028" s="16"/>
    </row>
    <row r="7029" spans="8:20">
      <c r="H7029" s="14"/>
      <c r="K7029" s="14"/>
      <c r="M7029" s="14"/>
      <c r="N7029" s="14"/>
      <c r="O7029" s="14"/>
      <c r="P7029" s="14"/>
      <c r="S7029" s="16"/>
      <c r="T7029" s="16"/>
    </row>
    <row r="7030" spans="8:20">
      <c r="H7030" s="14"/>
      <c r="K7030" s="14"/>
      <c r="M7030" s="14"/>
      <c r="N7030" s="14"/>
      <c r="O7030" s="14"/>
      <c r="P7030" s="14"/>
      <c r="S7030" s="16"/>
      <c r="T7030" s="16"/>
    </row>
    <row r="7031" spans="8:20">
      <c r="H7031" s="14"/>
      <c r="K7031" s="14"/>
      <c r="M7031" s="14"/>
      <c r="N7031" s="14"/>
      <c r="O7031" s="14"/>
      <c r="P7031" s="14"/>
      <c r="S7031" s="16"/>
      <c r="T7031" s="16"/>
    </row>
    <row r="7032" spans="8:20">
      <c r="H7032" s="14"/>
      <c r="K7032" s="14"/>
      <c r="M7032" s="14"/>
      <c r="N7032" s="14"/>
      <c r="O7032" s="14"/>
      <c r="P7032" s="14"/>
      <c r="S7032" s="16"/>
      <c r="T7032" s="16"/>
    </row>
    <row r="7033" spans="8:20">
      <c r="H7033" s="14"/>
      <c r="K7033" s="14"/>
      <c r="M7033" s="14"/>
      <c r="N7033" s="14"/>
      <c r="O7033" s="14"/>
      <c r="P7033" s="14"/>
      <c r="S7033" s="16"/>
      <c r="T7033" s="16"/>
    </row>
    <row r="7034" spans="8:20">
      <c r="H7034" s="14"/>
      <c r="K7034" s="14"/>
      <c r="M7034" s="14"/>
      <c r="N7034" s="14"/>
      <c r="O7034" s="14"/>
      <c r="P7034" s="14"/>
      <c r="S7034" s="16"/>
      <c r="T7034" s="16"/>
    </row>
    <row r="7035" spans="8:20">
      <c r="H7035" s="14"/>
      <c r="K7035" s="14"/>
      <c r="M7035" s="14"/>
      <c r="N7035" s="14"/>
      <c r="O7035" s="14"/>
      <c r="P7035" s="14"/>
      <c r="S7035" s="16"/>
      <c r="T7035" s="16"/>
    </row>
    <row r="7036" spans="8:20">
      <c r="H7036" s="14"/>
      <c r="K7036" s="14"/>
      <c r="M7036" s="14"/>
      <c r="N7036" s="14"/>
      <c r="O7036" s="14"/>
      <c r="P7036" s="14"/>
      <c r="S7036" s="16"/>
      <c r="T7036" s="16"/>
    </row>
    <row r="7037" spans="8:20">
      <c r="H7037" s="14"/>
      <c r="K7037" s="14"/>
      <c r="M7037" s="14"/>
      <c r="N7037" s="14"/>
      <c r="O7037" s="14"/>
      <c r="P7037" s="14"/>
      <c r="S7037" s="16"/>
      <c r="T7037" s="16"/>
    </row>
    <row r="7038" spans="8:20">
      <c r="H7038" s="14"/>
      <c r="K7038" s="14"/>
      <c r="M7038" s="14"/>
      <c r="N7038" s="14"/>
      <c r="O7038" s="14"/>
      <c r="P7038" s="14"/>
      <c r="S7038" s="16"/>
      <c r="T7038" s="16"/>
    </row>
    <row r="7039" spans="8:20">
      <c r="H7039" s="14"/>
      <c r="K7039" s="14"/>
      <c r="M7039" s="14"/>
      <c r="N7039" s="14"/>
      <c r="O7039" s="14"/>
      <c r="P7039" s="14"/>
      <c r="S7039" s="16"/>
      <c r="T7039" s="16"/>
    </row>
    <row r="7040" spans="8:20">
      <c r="H7040" s="14"/>
      <c r="K7040" s="14"/>
      <c r="M7040" s="14"/>
      <c r="N7040" s="14"/>
      <c r="O7040" s="14"/>
      <c r="P7040" s="14"/>
      <c r="S7040" s="16"/>
      <c r="T7040" s="16"/>
    </row>
    <row r="7041" spans="8:20">
      <c r="H7041" s="14"/>
      <c r="K7041" s="14"/>
      <c r="M7041" s="14"/>
      <c r="N7041" s="14"/>
      <c r="O7041" s="14"/>
      <c r="P7041" s="14"/>
      <c r="S7041" s="16"/>
      <c r="T7041" s="16"/>
    </row>
    <row r="7042" spans="8:20">
      <c r="H7042" s="14"/>
      <c r="K7042" s="14"/>
      <c r="M7042" s="14"/>
      <c r="N7042" s="14"/>
      <c r="O7042" s="14"/>
      <c r="P7042" s="14"/>
      <c r="S7042" s="16"/>
      <c r="T7042" s="16"/>
    </row>
    <row r="7043" spans="8:20">
      <c r="H7043" s="14"/>
      <c r="K7043" s="14"/>
      <c r="M7043" s="14"/>
      <c r="N7043" s="14"/>
      <c r="O7043" s="14"/>
      <c r="P7043" s="14"/>
      <c r="S7043" s="16"/>
      <c r="T7043" s="16"/>
    </row>
    <row r="7044" spans="8:20">
      <c r="H7044" s="14"/>
      <c r="K7044" s="14"/>
      <c r="M7044" s="14"/>
      <c r="N7044" s="14"/>
      <c r="O7044" s="14"/>
      <c r="P7044" s="14"/>
      <c r="S7044" s="16"/>
      <c r="T7044" s="16"/>
    </row>
    <row r="7045" spans="8:20">
      <c r="H7045" s="14"/>
      <c r="K7045" s="14"/>
      <c r="M7045" s="14"/>
      <c r="N7045" s="14"/>
      <c r="O7045" s="14"/>
      <c r="P7045" s="14"/>
      <c r="S7045" s="16"/>
      <c r="T7045" s="16"/>
    </row>
    <row r="7046" spans="8:20">
      <c r="H7046" s="14"/>
      <c r="K7046" s="14"/>
      <c r="M7046" s="14"/>
      <c r="N7046" s="14"/>
      <c r="O7046" s="14"/>
      <c r="P7046" s="14"/>
      <c r="S7046" s="16"/>
      <c r="T7046" s="16"/>
    </row>
    <row r="7047" spans="8:20">
      <c r="H7047" s="14"/>
      <c r="K7047" s="14"/>
      <c r="M7047" s="14"/>
      <c r="N7047" s="14"/>
      <c r="O7047" s="14"/>
      <c r="P7047" s="14"/>
      <c r="S7047" s="16"/>
      <c r="T7047" s="16"/>
    </row>
    <row r="7048" spans="8:20">
      <c r="H7048" s="14"/>
      <c r="K7048" s="14"/>
      <c r="M7048" s="14"/>
      <c r="N7048" s="14"/>
      <c r="O7048" s="14"/>
      <c r="P7048" s="14"/>
      <c r="S7048" s="16"/>
      <c r="T7048" s="16"/>
    </row>
    <row r="7049" spans="8:20">
      <c r="H7049" s="14"/>
      <c r="K7049" s="14"/>
      <c r="M7049" s="14"/>
      <c r="N7049" s="14"/>
      <c r="O7049" s="14"/>
      <c r="P7049" s="14"/>
      <c r="S7049" s="16"/>
      <c r="T7049" s="16"/>
    </row>
    <row r="7050" spans="8:20">
      <c r="H7050" s="14"/>
      <c r="K7050" s="14"/>
      <c r="M7050" s="14"/>
      <c r="N7050" s="14"/>
      <c r="O7050" s="14"/>
      <c r="P7050" s="14"/>
      <c r="S7050" s="16"/>
      <c r="T7050" s="16"/>
    </row>
    <row r="7051" spans="8:20">
      <c r="H7051" s="14"/>
      <c r="K7051" s="14"/>
      <c r="M7051" s="14"/>
      <c r="N7051" s="14"/>
      <c r="O7051" s="14"/>
      <c r="P7051" s="14"/>
      <c r="S7051" s="16"/>
      <c r="T7051" s="16"/>
    </row>
    <row r="7052" spans="8:20">
      <c r="H7052" s="14"/>
      <c r="K7052" s="14"/>
      <c r="M7052" s="14"/>
      <c r="N7052" s="14"/>
      <c r="O7052" s="14"/>
      <c r="P7052" s="14"/>
      <c r="S7052" s="16"/>
      <c r="T7052" s="16"/>
    </row>
    <row r="7053" spans="8:20">
      <c r="H7053" s="14"/>
      <c r="K7053" s="14"/>
      <c r="M7053" s="14"/>
      <c r="N7053" s="14"/>
      <c r="O7053" s="14"/>
      <c r="P7053" s="14"/>
      <c r="S7053" s="16"/>
      <c r="T7053" s="16"/>
    </row>
    <row r="7054" spans="8:20">
      <c r="H7054" s="14"/>
      <c r="K7054" s="14"/>
      <c r="M7054" s="14"/>
      <c r="N7054" s="14"/>
      <c r="O7054" s="14"/>
      <c r="P7054" s="14"/>
      <c r="S7054" s="16"/>
      <c r="T7054" s="16"/>
    </row>
    <row r="7055" spans="8:20">
      <c r="H7055" s="14"/>
      <c r="K7055" s="14"/>
      <c r="M7055" s="14"/>
      <c r="N7055" s="14"/>
      <c r="O7055" s="14"/>
      <c r="P7055" s="14"/>
      <c r="S7055" s="16"/>
      <c r="T7055" s="16"/>
    </row>
    <row r="7056" spans="8:20">
      <c r="H7056" s="14"/>
      <c r="K7056" s="14"/>
      <c r="M7056" s="14"/>
      <c r="N7056" s="14"/>
      <c r="O7056" s="14"/>
      <c r="P7056" s="14"/>
      <c r="S7056" s="16"/>
      <c r="T7056" s="16"/>
    </row>
    <row r="7057" spans="8:20">
      <c r="H7057" s="14"/>
      <c r="K7057" s="14"/>
      <c r="M7057" s="14"/>
      <c r="N7057" s="14"/>
      <c r="O7057" s="14"/>
      <c r="P7057" s="14"/>
      <c r="S7057" s="16"/>
      <c r="T7057" s="16"/>
    </row>
    <row r="7058" spans="8:20">
      <c r="H7058" s="14"/>
      <c r="K7058" s="14"/>
      <c r="M7058" s="14"/>
      <c r="N7058" s="14"/>
      <c r="O7058" s="14"/>
      <c r="P7058" s="14"/>
      <c r="S7058" s="16"/>
      <c r="T7058" s="16"/>
    </row>
    <row r="7059" spans="8:20">
      <c r="H7059" s="14"/>
      <c r="K7059" s="14"/>
      <c r="M7059" s="14"/>
      <c r="N7059" s="14"/>
      <c r="O7059" s="14"/>
      <c r="P7059" s="14"/>
      <c r="S7059" s="16"/>
      <c r="T7059" s="16"/>
    </row>
    <row r="7060" spans="8:20">
      <c r="H7060" s="14"/>
      <c r="K7060" s="14"/>
      <c r="M7060" s="14"/>
      <c r="N7060" s="14"/>
      <c r="O7060" s="14"/>
      <c r="P7060" s="14"/>
      <c r="S7060" s="16"/>
      <c r="T7060" s="16"/>
    </row>
    <row r="7061" spans="8:20">
      <c r="H7061" s="14"/>
      <c r="K7061" s="14"/>
      <c r="M7061" s="14"/>
      <c r="N7061" s="14"/>
      <c r="O7061" s="14"/>
      <c r="P7061" s="14"/>
      <c r="S7061" s="16"/>
      <c r="T7061" s="16"/>
    </row>
    <row r="7062" spans="8:20">
      <c r="H7062" s="14"/>
      <c r="K7062" s="14"/>
      <c r="M7062" s="14"/>
      <c r="N7062" s="14"/>
      <c r="O7062" s="14"/>
      <c r="P7062" s="14"/>
      <c r="S7062" s="16"/>
      <c r="T7062" s="16"/>
    </row>
    <row r="7063" spans="8:20">
      <c r="H7063" s="14"/>
      <c r="K7063" s="14"/>
      <c r="M7063" s="14"/>
      <c r="N7063" s="14"/>
      <c r="O7063" s="14"/>
      <c r="P7063" s="14"/>
      <c r="S7063" s="16"/>
      <c r="T7063" s="16"/>
    </row>
    <row r="7064" spans="8:20">
      <c r="H7064" s="14"/>
      <c r="K7064" s="14"/>
      <c r="M7064" s="14"/>
      <c r="N7064" s="14"/>
      <c r="O7064" s="14"/>
      <c r="P7064" s="14"/>
      <c r="S7064" s="16"/>
      <c r="T7064" s="16"/>
    </row>
    <row r="7065" spans="8:20">
      <c r="H7065" s="14"/>
      <c r="K7065" s="14"/>
      <c r="M7065" s="14"/>
      <c r="N7065" s="14"/>
      <c r="O7065" s="14"/>
      <c r="P7065" s="14"/>
      <c r="S7065" s="16"/>
      <c r="T7065" s="16"/>
    </row>
    <row r="7066" spans="8:20">
      <c r="H7066" s="14"/>
      <c r="K7066" s="14"/>
      <c r="M7066" s="14"/>
      <c r="N7066" s="14"/>
      <c r="O7066" s="14"/>
      <c r="P7066" s="14"/>
      <c r="S7066" s="16"/>
      <c r="T7066" s="16"/>
    </row>
    <row r="7067" spans="8:20">
      <c r="H7067" s="14"/>
      <c r="K7067" s="14"/>
      <c r="M7067" s="14"/>
      <c r="N7067" s="14"/>
      <c r="O7067" s="14"/>
      <c r="P7067" s="14"/>
      <c r="S7067" s="16"/>
      <c r="T7067" s="16"/>
    </row>
    <row r="7068" spans="8:20">
      <c r="H7068" s="14"/>
      <c r="K7068" s="14"/>
      <c r="M7068" s="14"/>
      <c r="N7068" s="14"/>
      <c r="O7068" s="14"/>
      <c r="P7068" s="14"/>
      <c r="S7068" s="16"/>
      <c r="T7068" s="16"/>
    </row>
    <row r="7069" spans="8:20">
      <c r="H7069" s="14"/>
      <c r="K7069" s="14"/>
      <c r="M7069" s="14"/>
      <c r="N7069" s="14"/>
      <c r="O7069" s="14"/>
      <c r="P7069" s="14"/>
      <c r="S7069" s="16"/>
      <c r="T7069" s="16"/>
    </row>
    <row r="7070" spans="8:20">
      <c r="H7070" s="14"/>
      <c r="K7070" s="14"/>
      <c r="M7070" s="14"/>
      <c r="N7070" s="14"/>
      <c r="O7070" s="14"/>
      <c r="P7070" s="14"/>
      <c r="S7070" s="16"/>
      <c r="T7070" s="16"/>
    </row>
    <row r="7071" spans="8:20">
      <c r="H7071" s="14"/>
      <c r="K7071" s="14"/>
      <c r="M7071" s="14"/>
      <c r="N7071" s="14"/>
      <c r="O7071" s="14"/>
      <c r="P7071" s="14"/>
      <c r="S7071" s="16"/>
      <c r="T7071" s="16"/>
    </row>
    <row r="7072" spans="8:20">
      <c r="H7072" s="14"/>
      <c r="K7072" s="14"/>
      <c r="M7072" s="14"/>
      <c r="N7072" s="14"/>
      <c r="O7072" s="14"/>
      <c r="P7072" s="14"/>
      <c r="S7072" s="16"/>
      <c r="T7072" s="16"/>
    </row>
    <row r="7073" spans="8:20">
      <c r="H7073" s="14"/>
      <c r="K7073" s="14"/>
      <c r="M7073" s="14"/>
      <c r="N7073" s="14"/>
      <c r="O7073" s="14"/>
      <c r="P7073" s="14"/>
      <c r="S7073" s="16"/>
      <c r="T7073" s="16"/>
    </row>
    <row r="7074" spans="8:20">
      <c r="H7074" s="14"/>
      <c r="K7074" s="14"/>
      <c r="M7074" s="14"/>
      <c r="N7074" s="14"/>
      <c r="O7074" s="14"/>
      <c r="P7074" s="14"/>
      <c r="S7074" s="16"/>
      <c r="T7074" s="16"/>
    </row>
    <row r="7075" spans="8:20">
      <c r="H7075" s="14"/>
      <c r="K7075" s="14"/>
      <c r="M7075" s="14"/>
      <c r="N7075" s="14"/>
      <c r="O7075" s="14"/>
      <c r="P7075" s="14"/>
      <c r="S7075" s="16"/>
      <c r="T7075" s="16"/>
    </row>
    <row r="7076" spans="8:20">
      <c r="H7076" s="14"/>
      <c r="K7076" s="14"/>
      <c r="M7076" s="14"/>
      <c r="N7076" s="14"/>
      <c r="O7076" s="14"/>
      <c r="P7076" s="14"/>
      <c r="S7076" s="16"/>
      <c r="T7076" s="16"/>
    </row>
    <row r="7077" spans="8:20">
      <c r="H7077" s="14"/>
      <c r="K7077" s="14"/>
      <c r="M7077" s="14"/>
      <c r="N7077" s="14"/>
      <c r="O7077" s="14"/>
      <c r="P7077" s="14"/>
      <c r="S7077" s="16"/>
      <c r="T7077" s="16"/>
    </row>
    <row r="7078" spans="8:20">
      <c r="H7078" s="14"/>
      <c r="K7078" s="14"/>
      <c r="M7078" s="14"/>
      <c r="N7078" s="14"/>
      <c r="O7078" s="14"/>
      <c r="P7078" s="14"/>
      <c r="S7078" s="16"/>
      <c r="T7078" s="16"/>
    </row>
    <row r="7079" spans="8:20">
      <c r="H7079" s="14"/>
      <c r="K7079" s="14"/>
      <c r="M7079" s="14"/>
      <c r="N7079" s="14"/>
      <c r="O7079" s="14"/>
      <c r="P7079" s="14"/>
      <c r="S7079" s="16"/>
      <c r="T7079" s="16"/>
    </row>
    <row r="7080" spans="8:20">
      <c r="H7080" s="14"/>
      <c r="K7080" s="14"/>
      <c r="M7080" s="14"/>
      <c r="N7080" s="14"/>
      <c r="O7080" s="14"/>
      <c r="P7080" s="14"/>
      <c r="S7080" s="16"/>
      <c r="T7080" s="16"/>
    </row>
    <row r="7081" spans="8:20">
      <c r="H7081" s="14"/>
      <c r="K7081" s="14"/>
      <c r="M7081" s="14"/>
      <c r="N7081" s="14"/>
      <c r="O7081" s="14"/>
      <c r="P7081" s="14"/>
      <c r="S7081" s="16"/>
      <c r="T7081" s="16"/>
    </row>
    <row r="7082" spans="8:20">
      <c r="H7082" s="14"/>
      <c r="K7082" s="14"/>
      <c r="M7082" s="14"/>
      <c r="N7082" s="14"/>
      <c r="O7082" s="14"/>
      <c r="P7082" s="14"/>
      <c r="S7082" s="16"/>
      <c r="T7082" s="16"/>
    </row>
    <row r="7083" spans="8:20">
      <c r="H7083" s="14"/>
      <c r="K7083" s="14"/>
      <c r="M7083" s="14"/>
      <c r="N7083" s="14"/>
      <c r="O7083" s="14"/>
      <c r="P7083" s="14"/>
      <c r="S7083" s="16"/>
      <c r="T7083" s="16"/>
    </row>
    <row r="7084" spans="8:20">
      <c r="H7084" s="14"/>
      <c r="K7084" s="14"/>
      <c r="M7084" s="14"/>
      <c r="N7084" s="14"/>
      <c r="O7084" s="14"/>
      <c r="P7084" s="14"/>
      <c r="S7084" s="16"/>
      <c r="T7084" s="16"/>
    </row>
    <row r="7085" spans="8:20">
      <c r="H7085" s="14"/>
      <c r="K7085" s="14"/>
      <c r="M7085" s="14"/>
      <c r="N7085" s="14"/>
      <c r="O7085" s="14"/>
      <c r="P7085" s="14"/>
      <c r="S7085" s="16"/>
      <c r="T7085" s="16"/>
    </row>
    <row r="7086" spans="8:20">
      <c r="H7086" s="14"/>
      <c r="K7086" s="14"/>
      <c r="M7086" s="14"/>
      <c r="N7086" s="14"/>
      <c r="O7086" s="14"/>
      <c r="P7086" s="14"/>
      <c r="S7086" s="16"/>
      <c r="T7086" s="16"/>
    </row>
    <row r="7087" spans="8:20">
      <c r="H7087" s="14"/>
      <c r="K7087" s="14"/>
      <c r="M7087" s="14"/>
      <c r="N7087" s="14"/>
      <c r="O7087" s="14"/>
      <c r="P7087" s="14"/>
      <c r="S7087" s="16"/>
      <c r="T7087" s="16"/>
    </row>
    <row r="7088" spans="8:20">
      <c r="H7088" s="14"/>
      <c r="K7088" s="14"/>
      <c r="M7088" s="14"/>
      <c r="N7088" s="14"/>
      <c r="O7088" s="14"/>
      <c r="P7088" s="14"/>
      <c r="S7088" s="16"/>
      <c r="T7088" s="16"/>
    </row>
    <row r="7089" spans="8:20">
      <c r="H7089" s="14"/>
      <c r="K7089" s="14"/>
      <c r="M7089" s="14"/>
      <c r="N7089" s="14"/>
      <c r="O7089" s="14"/>
      <c r="P7089" s="14"/>
      <c r="S7089" s="16"/>
      <c r="T7089" s="16"/>
    </row>
    <row r="7090" spans="8:20">
      <c r="H7090" s="14"/>
      <c r="K7090" s="14"/>
      <c r="M7090" s="14"/>
      <c r="N7090" s="14"/>
      <c r="O7090" s="14"/>
      <c r="P7090" s="14"/>
      <c r="S7090" s="16"/>
      <c r="T7090" s="16"/>
    </row>
    <row r="7091" spans="8:20">
      <c r="H7091" s="14"/>
      <c r="K7091" s="14"/>
      <c r="M7091" s="14"/>
      <c r="N7091" s="14"/>
      <c r="O7091" s="14"/>
      <c r="P7091" s="14"/>
      <c r="S7091" s="16"/>
      <c r="T7091" s="16"/>
    </row>
    <row r="7092" spans="8:20">
      <c r="H7092" s="14"/>
      <c r="K7092" s="14"/>
      <c r="M7092" s="14"/>
      <c r="N7092" s="14"/>
      <c r="O7092" s="14"/>
      <c r="P7092" s="14"/>
      <c r="S7092" s="16"/>
      <c r="T7092" s="16"/>
    </row>
    <row r="7093" spans="8:20">
      <c r="H7093" s="14"/>
      <c r="K7093" s="14"/>
      <c r="M7093" s="14"/>
      <c r="N7093" s="14"/>
      <c r="O7093" s="14"/>
      <c r="P7093" s="14"/>
      <c r="S7093" s="16"/>
      <c r="T7093" s="16"/>
    </row>
    <row r="7094" spans="8:20">
      <c r="H7094" s="14"/>
      <c r="K7094" s="14"/>
      <c r="M7094" s="14"/>
      <c r="N7094" s="14"/>
      <c r="O7094" s="14"/>
      <c r="P7094" s="14"/>
      <c r="S7094" s="16"/>
      <c r="T7094" s="16"/>
    </row>
    <row r="7095" spans="8:20">
      <c r="H7095" s="14"/>
      <c r="K7095" s="14"/>
      <c r="M7095" s="14"/>
      <c r="N7095" s="14"/>
      <c r="O7095" s="14"/>
      <c r="P7095" s="14"/>
      <c r="S7095" s="16"/>
      <c r="T7095" s="16"/>
    </row>
    <row r="7096" spans="8:20">
      <c r="H7096" s="14"/>
      <c r="K7096" s="14"/>
      <c r="M7096" s="14"/>
      <c r="N7096" s="14"/>
      <c r="O7096" s="14"/>
      <c r="P7096" s="14"/>
      <c r="S7096" s="16"/>
      <c r="T7096" s="16"/>
    </row>
    <row r="7097" spans="8:20">
      <c r="H7097" s="14"/>
      <c r="K7097" s="14"/>
      <c r="M7097" s="14"/>
      <c r="N7097" s="14"/>
      <c r="O7097" s="14"/>
      <c r="P7097" s="14"/>
      <c r="S7097" s="16"/>
      <c r="T7097" s="16"/>
    </row>
    <row r="7098" spans="8:20">
      <c r="H7098" s="14"/>
      <c r="K7098" s="14"/>
      <c r="M7098" s="14"/>
      <c r="N7098" s="14"/>
      <c r="O7098" s="14"/>
      <c r="P7098" s="14"/>
      <c r="S7098" s="16"/>
      <c r="T7098" s="16"/>
    </row>
    <row r="7099" spans="8:20">
      <c r="H7099" s="14"/>
      <c r="K7099" s="14"/>
      <c r="M7099" s="14"/>
      <c r="N7099" s="14"/>
      <c r="O7099" s="14"/>
      <c r="P7099" s="14"/>
      <c r="S7099" s="16"/>
      <c r="T7099" s="16"/>
    </row>
    <row r="7100" spans="8:20">
      <c r="H7100" s="14"/>
      <c r="K7100" s="14"/>
      <c r="M7100" s="14"/>
      <c r="N7100" s="14"/>
      <c r="O7100" s="14"/>
      <c r="P7100" s="14"/>
      <c r="S7100" s="16"/>
      <c r="T7100" s="16"/>
    </row>
    <row r="7101" spans="8:20">
      <c r="H7101" s="14"/>
      <c r="K7101" s="14"/>
      <c r="M7101" s="14"/>
      <c r="N7101" s="14"/>
      <c r="O7101" s="14"/>
      <c r="P7101" s="14"/>
      <c r="S7101" s="16"/>
      <c r="T7101" s="16"/>
    </row>
    <row r="7102" spans="8:20">
      <c r="H7102" s="14"/>
      <c r="K7102" s="14"/>
      <c r="M7102" s="14"/>
      <c r="N7102" s="14"/>
      <c r="O7102" s="14"/>
      <c r="P7102" s="14"/>
      <c r="S7102" s="16"/>
      <c r="T7102" s="16"/>
    </row>
    <row r="7103" spans="8:20">
      <c r="H7103" s="14"/>
      <c r="K7103" s="14"/>
      <c r="M7103" s="14"/>
      <c r="N7103" s="14"/>
      <c r="O7103" s="14"/>
      <c r="P7103" s="14"/>
      <c r="S7103" s="16"/>
      <c r="T7103" s="16"/>
    </row>
    <row r="7104" spans="8:20">
      <c r="H7104" s="14"/>
      <c r="K7104" s="14"/>
      <c r="M7104" s="14"/>
      <c r="N7104" s="14"/>
      <c r="O7104" s="14"/>
      <c r="P7104" s="14"/>
      <c r="S7104" s="16"/>
      <c r="T7104" s="16"/>
    </row>
    <row r="7105" spans="8:20">
      <c r="H7105" s="14"/>
      <c r="K7105" s="14"/>
      <c r="M7105" s="14"/>
      <c r="N7105" s="14"/>
      <c r="O7105" s="14"/>
      <c r="P7105" s="14"/>
      <c r="S7105" s="16"/>
      <c r="T7105" s="16"/>
    </row>
    <row r="7106" spans="8:20">
      <c r="H7106" s="14"/>
      <c r="K7106" s="14"/>
      <c r="M7106" s="14"/>
      <c r="N7106" s="14"/>
      <c r="O7106" s="14"/>
      <c r="P7106" s="14"/>
      <c r="S7106" s="16"/>
      <c r="T7106" s="16"/>
    </row>
    <row r="7107" spans="8:20">
      <c r="H7107" s="14"/>
      <c r="K7107" s="14"/>
      <c r="M7107" s="14"/>
      <c r="N7107" s="14"/>
      <c r="O7107" s="14"/>
      <c r="P7107" s="14"/>
      <c r="S7107" s="16"/>
      <c r="T7107" s="16"/>
    </row>
    <row r="7108" spans="8:20">
      <c r="H7108" s="14"/>
      <c r="K7108" s="14"/>
      <c r="M7108" s="14"/>
      <c r="N7108" s="14"/>
      <c r="O7108" s="14"/>
      <c r="P7108" s="14"/>
      <c r="S7108" s="16"/>
      <c r="T7108" s="16"/>
    </row>
    <row r="7109" spans="8:20">
      <c r="H7109" s="14"/>
      <c r="K7109" s="14"/>
      <c r="M7109" s="14"/>
      <c r="N7109" s="14"/>
      <c r="O7109" s="14"/>
      <c r="P7109" s="14"/>
      <c r="S7109" s="16"/>
      <c r="T7109" s="16"/>
    </row>
    <row r="7110" spans="8:20">
      <c r="H7110" s="14"/>
      <c r="K7110" s="14"/>
      <c r="M7110" s="14"/>
      <c r="N7110" s="14"/>
      <c r="O7110" s="14"/>
      <c r="P7110" s="14"/>
      <c r="S7110" s="16"/>
      <c r="T7110" s="16"/>
    </row>
    <row r="7111" spans="8:20">
      <c r="H7111" s="14"/>
      <c r="K7111" s="14"/>
      <c r="M7111" s="14"/>
      <c r="N7111" s="14"/>
      <c r="O7111" s="14"/>
      <c r="P7111" s="14"/>
      <c r="S7111" s="16"/>
      <c r="T7111" s="16"/>
    </row>
    <row r="7112" spans="8:20">
      <c r="H7112" s="14"/>
      <c r="K7112" s="14"/>
      <c r="M7112" s="14"/>
      <c r="N7112" s="14"/>
      <c r="O7112" s="14"/>
      <c r="P7112" s="14"/>
      <c r="S7112" s="16"/>
      <c r="T7112" s="16"/>
    </row>
    <row r="7113" spans="8:20">
      <c r="H7113" s="14"/>
      <c r="K7113" s="14"/>
      <c r="M7113" s="14"/>
      <c r="N7113" s="14"/>
      <c r="O7113" s="14"/>
      <c r="P7113" s="14"/>
      <c r="S7113" s="16"/>
      <c r="T7113" s="16"/>
    </row>
    <row r="7114" spans="8:20">
      <c r="H7114" s="14"/>
      <c r="K7114" s="14"/>
      <c r="M7114" s="14"/>
      <c r="N7114" s="14"/>
      <c r="O7114" s="14"/>
      <c r="P7114" s="14"/>
      <c r="S7114" s="16"/>
      <c r="T7114" s="16"/>
    </row>
    <row r="7115" spans="8:20">
      <c r="H7115" s="14"/>
      <c r="K7115" s="14"/>
      <c r="M7115" s="14"/>
      <c r="N7115" s="14"/>
      <c r="O7115" s="14"/>
      <c r="P7115" s="14"/>
      <c r="S7115" s="16"/>
      <c r="T7115" s="16"/>
    </row>
    <row r="7116" spans="8:20">
      <c r="H7116" s="14"/>
      <c r="K7116" s="14"/>
      <c r="M7116" s="14"/>
      <c r="N7116" s="14"/>
      <c r="O7116" s="14"/>
      <c r="P7116" s="14"/>
      <c r="S7116" s="16"/>
      <c r="T7116" s="16"/>
    </row>
    <row r="7117" spans="8:20">
      <c r="H7117" s="14"/>
      <c r="K7117" s="14"/>
      <c r="M7117" s="14"/>
      <c r="N7117" s="14"/>
      <c r="O7117" s="14"/>
      <c r="P7117" s="14"/>
      <c r="S7117" s="16"/>
      <c r="T7117" s="16"/>
    </row>
    <row r="7118" spans="8:20">
      <c r="H7118" s="14"/>
      <c r="K7118" s="14"/>
      <c r="M7118" s="14"/>
      <c r="N7118" s="14"/>
      <c r="O7118" s="14"/>
      <c r="P7118" s="14"/>
      <c r="S7118" s="16"/>
      <c r="T7118" s="16"/>
    </row>
    <row r="7119" spans="8:20">
      <c r="H7119" s="14"/>
      <c r="K7119" s="14"/>
      <c r="M7119" s="14"/>
      <c r="N7119" s="14"/>
      <c r="O7119" s="14"/>
      <c r="P7119" s="14"/>
      <c r="S7119" s="16"/>
      <c r="T7119" s="16"/>
    </row>
    <row r="7120" spans="8:20">
      <c r="H7120" s="14"/>
      <c r="K7120" s="14"/>
      <c r="M7120" s="14"/>
      <c r="N7120" s="14"/>
      <c r="O7120" s="14"/>
      <c r="P7120" s="14"/>
      <c r="S7120" s="16"/>
      <c r="T7120" s="16"/>
    </row>
    <row r="7121" spans="8:20">
      <c r="H7121" s="14"/>
      <c r="K7121" s="14"/>
      <c r="M7121" s="14"/>
      <c r="N7121" s="14"/>
      <c r="O7121" s="14"/>
      <c r="P7121" s="14"/>
      <c r="S7121" s="16"/>
      <c r="T7121" s="16"/>
    </row>
    <row r="7122" spans="8:20">
      <c r="H7122" s="14"/>
      <c r="K7122" s="14"/>
      <c r="M7122" s="14"/>
      <c r="N7122" s="14"/>
      <c r="O7122" s="14"/>
      <c r="P7122" s="14"/>
      <c r="S7122" s="16"/>
      <c r="T7122" s="16"/>
    </row>
    <row r="7123" spans="8:20">
      <c r="H7123" s="14"/>
      <c r="K7123" s="14"/>
      <c r="M7123" s="14"/>
      <c r="N7123" s="14"/>
      <c r="O7123" s="14"/>
      <c r="P7123" s="14"/>
      <c r="S7123" s="16"/>
      <c r="T7123" s="16"/>
    </row>
    <row r="7124" spans="8:20">
      <c r="H7124" s="14"/>
      <c r="K7124" s="14"/>
      <c r="M7124" s="14"/>
      <c r="N7124" s="14"/>
      <c r="O7124" s="14"/>
      <c r="P7124" s="14"/>
      <c r="S7124" s="16"/>
      <c r="T7124" s="16"/>
    </row>
    <row r="7125" spans="8:20">
      <c r="H7125" s="14"/>
      <c r="K7125" s="14"/>
      <c r="M7125" s="14"/>
      <c r="N7125" s="14"/>
      <c r="O7125" s="14"/>
      <c r="P7125" s="14"/>
      <c r="S7125" s="16"/>
      <c r="T7125" s="16"/>
    </row>
    <row r="7126" spans="8:20">
      <c r="H7126" s="14"/>
      <c r="K7126" s="14"/>
      <c r="M7126" s="14"/>
      <c r="N7126" s="14"/>
      <c r="O7126" s="14"/>
      <c r="P7126" s="14"/>
      <c r="S7126" s="16"/>
      <c r="T7126" s="16"/>
    </row>
    <row r="7127" spans="8:20">
      <c r="H7127" s="14"/>
      <c r="K7127" s="14"/>
      <c r="M7127" s="14"/>
      <c r="N7127" s="14"/>
      <c r="O7127" s="14"/>
      <c r="P7127" s="14"/>
      <c r="S7127" s="16"/>
      <c r="T7127" s="16"/>
    </row>
    <row r="7128" spans="8:20">
      <c r="H7128" s="14"/>
      <c r="K7128" s="14"/>
      <c r="M7128" s="14"/>
      <c r="N7128" s="14"/>
      <c r="O7128" s="14"/>
      <c r="P7128" s="14"/>
      <c r="S7128" s="16"/>
      <c r="T7128" s="16"/>
    </row>
    <row r="7129" spans="8:20">
      <c r="H7129" s="14"/>
      <c r="K7129" s="14"/>
      <c r="M7129" s="14"/>
      <c r="N7129" s="14"/>
      <c r="O7129" s="14"/>
      <c r="P7129" s="14"/>
      <c r="S7129" s="16"/>
      <c r="T7129" s="16"/>
    </row>
    <row r="7130" spans="8:20">
      <c r="H7130" s="14"/>
      <c r="K7130" s="14"/>
      <c r="M7130" s="14"/>
      <c r="N7130" s="14"/>
      <c r="O7130" s="14"/>
      <c r="P7130" s="14"/>
      <c r="S7130" s="16"/>
      <c r="T7130" s="16"/>
    </row>
    <row r="7131" spans="8:20">
      <c r="H7131" s="14"/>
      <c r="K7131" s="14"/>
      <c r="M7131" s="14"/>
      <c r="N7131" s="14"/>
      <c r="O7131" s="14"/>
      <c r="P7131" s="14"/>
      <c r="S7131" s="16"/>
      <c r="T7131" s="16"/>
    </row>
    <row r="7132" spans="8:20">
      <c r="H7132" s="14"/>
      <c r="K7132" s="14"/>
      <c r="M7132" s="14"/>
      <c r="N7132" s="14"/>
      <c r="O7132" s="14"/>
      <c r="P7132" s="14"/>
      <c r="S7132" s="16"/>
      <c r="T7132" s="16"/>
    </row>
    <row r="7133" spans="8:20">
      <c r="H7133" s="14"/>
      <c r="K7133" s="14"/>
      <c r="M7133" s="14"/>
      <c r="N7133" s="14"/>
      <c r="O7133" s="14"/>
      <c r="P7133" s="14"/>
      <c r="S7133" s="16"/>
      <c r="T7133" s="16"/>
    </row>
    <row r="7134" spans="8:20">
      <c r="H7134" s="14"/>
      <c r="K7134" s="14"/>
      <c r="M7134" s="14"/>
      <c r="N7134" s="14"/>
      <c r="O7134" s="14"/>
      <c r="P7134" s="14"/>
      <c r="S7134" s="16"/>
      <c r="T7134" s="16"/>
    </row>
    <row r="7135" spans="8:20">
      <c r="H7135" s="14"/>
      <c r="K7135" s="14"/>
      <c r="M7135" s="14"/>
      <c r="N7135" s="14"/>
      <c r="O7135" s="14"/>
      <c r="P7135" s="14"/>
      <c r="S7135" s="16"/>
      <c r="T7135" s="16"/>
    </row>
    <row r="7136" spans="8:20">
      <c r="H7136" s="14"/>
      <c r="K7136" s="14"/>
      <c r="M7136" s="14"/>
      <c r="N7136" s="14"/>
      <c r="O7136" s="14"/>
      <c r="P7136" s="14"/>
      <c r="S7136" s="16"/>
      <c r="T7136" s="16"/>
    </row>
    <row r="7137" spans="8:20">
      <c r="H7137" s="14"/>
      <c r="K7137" s="14"/>
      <c r="M7137" s="14"/>
      <c r="N7137" s="14"/>
      <c r="O7137" s="14"/>
      <c r="P7137" s="14"/>
      <c r="S7137" s="16"/>
      <c r="T7137" s="16"/>
    </row>
    <row r="7138" spans="8:20">
      <c r="H7138" s="14"/>
      <c r="K7138" s="14"/>
      <c r="M7138" s="14"/>
      <c r="N7138" s="14"/>
      <c r="O7138" s="14"/>
      <c r="P7138" s="14"/>
      <c r="S7138" s="16"/>
      <c r="T7138" s="16"/>
    </row>
    <row r="7139" spans="8:20">
      <c r="H7139" s="14"/>
      <c r="K7139" s="14"/>
      <c r="M7139" s="14"/>
      <c r="N7139" s="14"/>
      <c r="O7139" s="14"/>
      <c r="P7139" s="14"/>
      <c r="S7139" s="16"/>
      <c r="T7139" s="16"/>
    </row>
    <row r="7140" spans="8:20">
      <c r="H7140" s="14"/>
      <c r="K7140" s="14"/>
      <c r="M7140" s="14"/>
      <c r="N7140" s="14"/>
      <c r="O7140" s="14"/>
      <c r="P7140" s="14"/>
      <c r="S7140" s="16"/>
      <c r="T7140" s="16"/>
    </row>
    <row r="7141" spans="8:20">
      <c r="H7141" s="14"/>
      <c r="K7141" s="14"/>
      <c r="M7141" s="14"/>
      <c r="N7141" s="14"/>
      <c r="O7141" s="14"/>
      <c r="P7141" s="14"/>
      <c r="S7141" s="16"/>
      <c r="T7141" s="16"/>
    </row>
    <row r="7142" spans="8:20">
      <c r="H7142" s="14"/>
      <c r="K7142" s="14"/>
      <c r="M7142" s="14"/>
      <c r="N7142" s="14"/>
      <c r="O7142" s="14"/>
      <c r="P7142" s="14"/>
      <c r="S7142" s="16"/>
      <c r="T7142" s="16"/>
    </row>
    <row r="7143" spans="8:20">
      <c r="H7143" s="14"/>
      <c r="K7143" s="14"/>
      <c r="M7143" s="14"/>
      <c r="N7143" s="14"/>
      <c r="O7143" s="14"/>
      <c r="P7143" s="14"/>
      <c r="S7143" s="16"/>
      <c r="T7143" s="16"/>
    </row>
    <row r="7144" spans="8:20">
      <c r="H7144" s="14"/>
      <c r="K7144" s="14"/>
      <c r="M7144" s="14"/>
      <c r="N7144" s="14"/>
      <c r="O7144" s="14"/>
      <c r="P7144" s="14"/>
      <c r="S7144" s="16"/>
      <c r="T7144" s="16"/>
    </row>
    <row r="7145" spans="8:20">
      <c r="H7145" s="14"/>
      <c r="K7145" s="14"/>
      <c r="M7145" s="14"/>
      <c r="N7145" s="14"/>
      <c r="O7145" s="14"/>
      <c r="P7145" s="14"/>
      <c r="S7145" s="16"/>
      <c r="T7145" s="16"/>
    </row>
    <row r="7146" spans="8:20">
      <c r="H7146" s="14"/>
      <c r="K7146" s="14"/>
      <c r="M7146" s="14"/>
      <c r="N7146" s="14"/>
      <c r="O7146" s="14"/>
      <c r="P7146" s="14"/>
      <c r="S7146" s="16"/>
      <c r="T7146" s="16"/>
    </row>
    <row r="7147" spans="8:20">
      <c r="H7147" s="14"/>
      <c r="K7147" s="14"/>
      <c r="M7147" s="14"/>
      <c r="N7147" s="14"/>
      <c r="O7147" s="14"/>
      <c r="P7147" s="14"/>
      <c r="S7147" s="16"/>
      <c r="T7147" s="16"/>
    </row>
    <row r="7148" spans="8:20">
      <c r="H7148" s="14"/>
      <c r="K7148" s="14"/>
      <c r="M7148" s="14"/>
      <c r="N7148" s="14"/>
      <c r="O7148" s="14"/>
      <c r="P7148" s="14"/>
      <c r="S7148" s="16"/>
      <c r="T7148" s="16"/>
    </row>
    <row r="7149" spans="8:20">
      <c r="H7149" s="14"/>
      <c r="K7149" s="14"/>
      <c r="M7149" s="14"/>
      <c r="N7149" s="14"/>
      <c r="O7149" s="14"/>
      <c r="P7149" s="14"/>
      <c r="S7149" s="16"/>
      <c r="T7149" s="16"/>
    </row>
    <row r="7150" spans="8:20">
      <c r="H7150" s="14"/>
      <c r="K7150" s="14"/>
      <c r="M7150" s="14"/>
      <c r="N7150" s="14"/>
      <c r="O7150" s="14"/>
      <c r="P7150" s="14"/>
      <c r="S7150" s="16"/>
      <c r="T7150" s="16"/>
    </row>
    <row r="7151" spans="8:20">
      <c r="H7151" s="14"/>
      <c r="K7151" s="14"/>
      <c r="M7151" s="14"/>
      <c r="N7151" s="14"/>
      <c r="O7151" s="14"/>
      <c r="P7151" s="14"/>
      <c r="S7151" s="16"/>
      <c r="T7151" s="16"/>
    </row>
    <row r="7152" spans="8:20">
      <c r="H7152" s="14"/>
      <c r="K7152" s="14"/>
      <c r="M7152" s="14"/>
      <c r="N7152" s="14"/>
      <c r="O7152" s="14"/>
      <c r="P7152" s="14"/>
      <c r="S7152" s="16"/>
      <c r="T7152" s="16"/>
    </row>
    <row r="7153" spans="8:20">
      <c r="H7153" s="14"/>
      <c r="K7153" s="14"/>
      <c r="M7153" s="14"/>
      <c r="N7153" s="14"/>
      <c r="O7153" s="14"/>
      <c r="P7153" s="14"/>
      <c r="S7153" s="16"/>
      <c r="T7153" s="16"/>
    </row>
    <row r="7154" spans="8:20">
      <c r="H7154" s="14"/>
      <c r="K7154" s="14"/>
      <c r="M7154" s="14"/>
      <c r="N7154" s="14"/>
      <c r="O7154" s="14"/>
      <c r="P7154" s="14"/>
      <c r="S7154" s="16"/>
      <c r="T7154" s="16"/>
    </row>
    <row r="7155" spans="8:20">
      <c r="H7155" s="14"/>
      <c r="K7155" s="14"/>
      <c r="M7155" s="14"/>
      <c r="N7155" s="14"/>
      <c r="O7155" s="14"/>
      <c r="P7155" s="14"/>
      <c r="S7155" s="16"/>
      <c r="T7155" s="16"/>
    </row>
    <row r="7156" spans="8:20">
      <c r="H7156" s="14"/>
      <c r="K7156" s="14"/>
      <c r="M7156" s="14"/>
      <c r="N7156" s="14"/>
      <c r="O7156" s="14"/>
      <c r="P7156" s="14"/>
      <c r="S7156" s="16"/>
      <c r="T7156" s="16"/>
    </row>
    <row r="7157" spans="8:20">
      <c r="H7157" s="14"/>
      <c r="K7157" s="14"/>
      <c r="M7157" s="14"/>
      <c r="N7157" s="14"/>
      <c r="O7157" s="14"/>
      <c r="P7157" s="14"/>
      <c r="S7157" s="16"/>
      <c r="T7157" s="16"/>
    </row>
    <row r="7158" spans="8:20">
      <c r="H7158" s="14"/>
      <c r="K7158" s="14"/>
      <c r="M7158" s="14"/>
      <c r="N7158" s="14"/>
      <c r="O7158" s="14"/>
      <c r="P7158" s="14"/>
      <c r="S7158" s="16"/>
      <c r="T7158" s="16"/>
    </row>
    <row r="7159" spans="8:20">
      <c r="H7159" s="14"/>
      <c r="K7159" s="14"/>
      <c r="M7159" s="14"/>
      <c r="N7159" s="14"/>
      <c r="O7159" s="14"/>
      <c r="P7159" s="14"/>
      <c r="S7159" s="16"/>
      <c r="T7159" s="16"/>
    </row>
    <row r="7160" spans="8:20">
      <c r="H7160" s="14"/>
      <c r="K7160" s="14"/>
      <c r="M7160" s="14"/>
      <c r="N7160" s="14"/>
      <c r="O7160" s="14"/>
      <c r="P7160" s="14"/>
      <c r="S7160" s="16"/>
      <c r="T7160" s="16"/>
    </row>
    <row r="7161" spans="8:20">
      <c r="H7161" s="14"/>
      <c r="K7161" s="14"/>
      <c r="M7161" s="14"/>
      <c r="N7161" s="14"/>
      <c r="O7161" s="14"/>
      <c r="P7161" s="14"/>
      <c r="S7161" s="16"/>
      <c r="T7161" s="16"/>
    </row>
    <row r="7162" spans="8:20">
      <c r="H7162" s="14"/>
      <c r="K7162" s="14"/>
      <c r="M7162" s="14"/>
      <c r="N7162" s="14"/>
      <c r="O7162" s="14"/>
      <c r="P7162" s="14"/>
      <c r="S7162" s="16"/>
      <c r="T7162" s="16"/>
    </row>
    <row r="7163" spans="8:20">
      <c r="H7163" s="14"/>
      <c r="K7163" s="14"/>
      <c r="M7163" s="14"/>
      <c r="N7163" s="14"/>
      <c r="O7163" s="14"/>
      <c r="P7163" s="14"/>
      <c r="S7163" s="16"/>
      <c r="T7163" s="16"/>
    </row>
    <row r="7164" spans="8:20">
      <c r="H7164" s="14"/>
      <c r="K7164" s="14"/>
      <c r="M7164" s="14"/>
      <c r="N7164" s="14"/>
      <c r="O7164" s="14"/>
      <c r="P7164" s="14"/>
      <c r="S7164" s="16"/>
      <c r="T7164" s="16"/>
    </row>
    <row r="7165" spans="8:20">
      <c r="H7165" s="14"/>
      <c r="K7165" s="14"/>
      <c r="M7165" s="14"/>
      <c r="N7165" s="14"/>
      <c r="O7165" s="14"/>
      <c r="P7165" s="14"/>
      <c r="S7165" s="16"/>
      <c r="T7165" s="16"/>
    </row>
    <row r="7166" spans="8:20">
      <c r="H7166" s="14"/>
      <c r="K7166" s="14"/>
      <c r="M7166" s="14"/>
      <c r="N7166" s="14"/>
      <c r="O7166" s="14"/>
      <c r="P7166" s="14"/>
      <c r="S7166" s="16"/>
      <c r="T7166" s="16"/>
    </row>
    <row r="7167" spans="8:20">
      <c r="H7167" s="14"/>
      <c r="K7167" s="14"/>
      <c r="M7167" s="14"/>
      <c r="N7167" s="14"/>
      <c r="O7167" s="14"/>
      <c r="P7167" s="14"/>
      <c r="S7167" s="16"/>
      <c r="T7167" s="16"/>
    </row>
    <row r="7168" spans="8:20">
      <c r="H7168" s="14"/>
      <c r="K7168" s="14"/>
      <c r="M7168" s="14"/>
      <c r="N7168" s="14"/>
      <c r="O7168" s="14"/>
      <c r="P7168" s="14"/>
      <c r="S7168" s="16"/>
      <c r="T7168" s="16"/>
    </row>
    <row r="7169" spans="8:20">
      <c r="H7169" s="14"/>
      <c r="K7169" s="14"/>
      <c r="M7169" s="14"/>
      <c r="N7169" s="14"/>
      <c r="O7169" s="14"/>
      <c r="P7169" s="14"/>
      <c r="S7169" s="16"/>
      <c r="T7169" s="16"/>
    </row>
    <row r="7170" spans="8:20">
      <c r="H7170" s="14"/>
      <c r="K7170" s="14"/>
      <c r="M7170" s="14"/>
      <c r="N7170" s="14"/>
      <c r="O7170" s="14"/>
      <c r="P7170" s="14"/>
      <c r="S7170" s="16"/>
      <c r="T7170" s="16"/>
    </row>
    <row r="7171" spans="8:20">
      <c r="H7171" s="14"/>
      <c r="K7171" s="14"/>
      <c r="M7171" s="14"/>
      <c r="N7171" s="14"/>
      <c r="O7171" s="14"/>
      <c r="P7171" s="14"/>
      <c r="S7171" s="16"/>
      <c r="T7171" s="16"/>
    </row>
    <row r="7172" spans="8:20">
      <c r="H7172" s="14"/>
      <c r="K7172" s="14"/>
      <c r="M7172" s="14"/>
      <c r="N7172" s="14"/>
      <c r="O7172" s="14"/>
      <c r="P7172" s="14"/>
      <c r="S7172" s="16"/>
      <c r="T7172" s="16"/>
    </row>
    <row r="7173" spans="8:20">
      <c r="H7173" s="14"/>
      <c r="K7173" s="14"/>
      <c r="M7173" s="14"/>
      <c r="N7173" s="14"/>
      <c r="O7173" s="14"/>
      <c r="P7173" s="14"/>
      <c r="S7173" s="16"/>
      <c r="T7173" s="16"/>
    </row>
    <row r="7174" spans="8:20">
      <c r="H7174" s="14"/>
      <c r="K7174" s="14"/>
      <c r="M7174" s="14"/>
      <c r="N7174" s="14"/>
      <c r="O7174" s="14"/>
      <c r="P7174" s="14"/>
      <c r="S7174" s="16"/>
      <c r="T7174" s="16"/>
    </row>
    <row r="7175" spans="8:20">
      <c r="H7175" s="14"/>
      <c r="K7175" s="14"/>
      <c r="M7175" s="14"/>
      <c r="N7175" s="14"/>
      <c r="O7175" s="14"/>
      <c r="P7175" s="14"/>
      <c r="S7175" s="16"/>
      <c r="T7175" s="16"/>
    </row>
    <row r="7176" spans="8:20">
      <c r="H7176" s="14"/>
      <c r="K7176" s="14"/>
      <c r="M7176" s="14"/>
      <c r="N7176" s="14"/>
      <c r="O7176" s="14"/>
      <c r="P7176" s="14"/>
      <c r="S7176" s="16"/>
      <c r="T7176" s="16"/>
    </row>
    <row r="7177" spans="8:20">
      <c r="H7177" s="14"/>
      <c r="K7177" s="14"/>
      <c r="M7177" s="14"/>
      <c r="N7177" s="14"/>
      <c r="O7177" s="14"/>
      <c r="P7177" s="14"/>
      <c r="S7177" s="16"/>
      <c r="T7177" s="16"/>
    </row>
    <row r="7178" spans="8:20">
      <c r="H7178" s="14"/>
      <c r="K7178" s="14"/>
      <c r="M7178" s="14"/>
      <c r="N7178" s="14"/>
      <c r="O7178" s="14"/>
      <c r="P7178" s="14"/>
      <c r="S7178" s="16"/>
      <c r="T7178" s="16"/>
    </row>
    <row r="7179" spans="8:20">
      <c r="H7179" s="14"/>
      <c r="K7179" s="14"/>
      <c r="M7179" s="14"/>
      <c r="N7179" s="14"/>
      <c r="O7179" s="14"/>
      <c r="P7179" s="14"/>
      <c r="S7179" s="16"/>
      <c r="T7179" s="16"/>
    </row>
    <row r="7180" spans="8:20">
      <c r="H7180" s="14"/>
      <c r="K7180" s="14"/>
      <c r="M7180" s="14"/>
      <c r="N7180" s="14"/>
      <c r="O7180" s="14"/>
      <c r="P7180" s="14"/>
      <c r="S7180" s="16"/>
      <c r="T7180" s="16"/>
    </row>
    <row r="7181" spans="8:20">
      <c r="H7181" s="14"/>
      <c r="K7181" s="14"/>
      <c r="M7181" s="14"/>
      <c r="N7181" s="14"/>
      <c r="O7181" s="14"/>
      <c r="P7181" s="14"/>
      <c r="S7181" s="16"/>
      <c r="T7181" s="16"/>
    </row>
    <row r="7182" spans="8:20">
      <c r="H7182" s="14"/>
      <c r="K7182" s="14"/>
      <c r="M7182" s="14"/>
      <c r="N7182" s="14"/>
      <c r="O7182" s="14"/>
      <c r="P7182" s="14"/>
      <c r="S7182" s="16"/>
      <c r="T7182" s="16"/>
    </row>
    <row r="7183" spans="8:20">
      <c r="H7183" s="14"/>
      <c r="K7183" s="14"/>
      <c r="M7183" s="14"/>
      <c r="N7183" s="14"/>
      <c r="O7183" s="14"/>
      <c r="P7183" s="14"/>
      <c r="S7183" s="16"/>
      <c r="T7183" s="16"/>
    </row>
    <row r="7184" spans="8:20">
      <c r="H7184" s="14"/>
      <c r="K7184" s="14"/>
      <c r="M7184" s="14"/>
      <c r="N7184" s="14"/>
      <c r="O7184" s="14"/>
      <c r="P7184" s="14"/>
      <c r="S7184" s="16"/>
      <c r="T7184" s="16"/>
    </row>
    <row r="7185" spans="8:20">
      <c r="H7185" s="14"/>
      <c r="K7185" s="14"/>
      <c r="M7185" s="14"/>
      <c r="N7185" s="14"/>
      <c r="O7185" s="14"/>
      <c r="P7185" s="14"/>
      <c r="S7185" s="16"/>
      <c r="T7185" s="16"/>
    </row>
    <row r="7186" spans="8:20">
      <c r="H7186" s="14"/>
      <c r="K7186" s="14"/>
      <c r="M7186" s="14"/>
      <c r="N7186" s="14"/>
      <c r="O7186" s="14"/>
      <c r="P7186" s="14"/>
      <c r="S7186" s="16"/>
      <c r="T7186" s="16"/>
    </row>
    <row r="7187" spans="8:20">
      <c r="H7187" s="14"/>
      <c r="K7187" s="14"/>
      <c r="M7187" s="14"/>
      <c r="N7187" s="14"/>
      <c r="O7187" s="14"/>
      <c r="P7187" s="14"/>
      <c r="S7187" s="16"/>
      <c r="T7187" s="16"/>
    </row>
    <row r="7188" spans="8:20">
      <c r="H7188" s="14"/>
      <c r="K7188" s="14"/>
      <c r="M7188" s="14"/>
      <c r="N7188" s="14"/>
      <c r="O7188" s="14"/>
      <c r="P7188" s="14"/>
      <c r="S7188" s="16"/>
      <c r="T7188" s="16"/>
    </row>
    <row r="7189" spans="8:20">
      <c r="H7189" s="14"/>
      <c r="K7189" s="14"/>
      <c r="M7189" s="14"/>
      <c r="N7189" s="14"/>
      <c r="O7189" s="14"/>
      <c r="P7189" s="14"/>
      <c r="S7189" s="16"/>
      <c r="T7189" s="16"/>
    </row>
    <row r="7190" spans="8:20">
      <c r="H7190" s="14"/>
      <c r="K7190" s="14"/>
      <c r="M7190" s="14"/>
      <c r="N7190" s="14"/>
      <c r="O7190" s="14"/>
      <c r="P7190" s="14"/>
      <c r="S7190" s="16"/>
      <c r="T7190" s="16"/>
    </row>
    <row r="7191" spans="8:20">
      <c r="H7191" s="14"/>
      <c r="K7191" s="14"/>
      <c r="M7191" s="14"/>
      <c r="N7191" s="14"/>
      <c r="O7191" s="14"/>
      <c r="P7191" s="14"/>
      <c r="S7191" s="16"/>
      <c r="T7191" s="16"/>
    </row>
    <row r="7192" spans="8:20">
      <c r="H7192" s="14"/>
      <c r="K7192" s="14"/>
      <c r="M7192" s="14"/>
      <c r="N7192" s="14"/>
      <c r="O7192" s="14"/>
      <c r="P7192" s="14"/>
      <c r="S7192" s="16"/>
      <c r="T7192" s="16"/>
    </row>
    <row r="7193" spans="8:20">
      <c r="H7193" s="14"/>
      <c r="K7193" s="14"/>
      <c r="M7193" s="14"/>
      <c r="N7193" s="14"/>
      <c r="O7193" s="14"/>
      <c r="P7193" s="14"/>
      <c r="S7193" s="16"/>
      <c r="T7193" s="16"/>
    </row>
    <row r="7194" spans="8:20">
      <c r="H7194" s="14"/>
      <c r="K7194" s="14"/>
      <c r="M7194" s="14"/>
      <c r="N7194" s="14"/>
      <c r="O7194" s="14"/>
      <c r="P7194" s="14"/>
      <c r="S7194" s="16"/>
      <c r="T7194" s="16"/>
    </row>
    <row r="7195" spans="8:20">
      <c r="H7195" s="14"/>
      <c r="K7195" s="14"/>
      <c r="M7195" s="14"/>
      <c r="N7195" s="14"/>
      <c r="O7195" s="14"/>
      <c r="P7195" s="14"/>
      <c r="S7195" s="16"/>
      <c r="T7195" s="16"/>
    </row>
    <row r="7196" spans="8:20">
      <c r="H7196" s="14"/>
      <c r="K7196" s="14"/>
      <c r="M7196" s="14"/>
      <c r="N7196" s="14"/>
      <c r="O7196" s="14"/>
      <c r="P7196" s="14"/>
      <c r="S7196" s="16"/>
      <c r="T7196" s="16"/>
    </row>
    <row r="7197" spans="8:20">
      <c r="H7197" s="14"/>
      <c r="K7197" s="14"/>
      <c r="M7197" s="14"/>
      <c r="N7197" s="14"/>
      <c r="O7197" s="14"/>
      <c r="P7197" s="14"/>
      <c r="S7197" s="16"/>
      <c r="T7197" s="16"/>
    </row>
    <row r="7198" spans="8:20">
      <c r="H7198" s="14"/>
      <c r="K7198" s="14"/>
      <c r="M7198" s="14"/>
      <c r="N7198" s="14"/>
      <c r="O7198" s="14"/>
      <c r="P7198" s="14"/>
      <c r="S7198" s="16"/>
      <c r="T7198" s="16"/>
    </row>
    <row r="7199" spans="8:20">
      <c r="H7199" s="14"/>
      <c r="K7199" s="14"/>
      <c r="M7199" s="14"/>
      <c r="N7199" s="14"/>
      <c r="O7199" s="14"/>
      <c r="P7199" s="14"/>
      <c r="S7199" s="16"/>
      <c r="T7199" s="16"/>
    </row>
    <row r="7200" spans="8:20">
      <c r="H7200" s="14"/>
      <c r="K7200" s="14"/>
      <c r="M7200" s="14"/>
      <c r="N7200" s="14"/>
      <c r="O7200" s="14"/>
      <c r="P7200" s="14"/>
      <c r="S7200" s="16"/>
      <c r="T7200" s="16"/>
    </row>
    <row r="7201" spans="8:20">
      <c r="H7201" s="14"/>
      <c r="K7201" s="14"/>
      <c r="M7201" s="14"/>
      <c r="N7201" s="14"/>
      <c r="O7201" s="14"/>
      <c r="P7201" s="14"/>
      <c r="S7201" s="16"/>
      <c r="T7201" s="16"/>
    </row>
    <row r="7202" spans="8:20">
      <c r="H7202" s="14"/>
      <c r="K7202" s="14"/>
      <c r="M7202" s="14"/>
      <c r="N7202" s="14"/>
      <c r="O7202" s="14"/>
      <c r="P7202" s="14"/>
      <c r="S7202" s="16"/>
      <c r="T7202" s="16"/>
    </row>
    <row r="7203" spans="8:20">
      <c r="H7203" s="14"/>
      <c r="K7203" s="14"/>
      <c r="M7203" s="14"/>
      <c r="N7203" s="14"/>
      <c r="O7203" s="14"/>
      <c r="P7203" s="14"/>
      <c r="S7203" s="16"/>
      <c r="T7203" s="16"/>
    </row>
    <row r="7204" spans="8:20">
      <c r="H7204" s="14"/>
      <c r="K7204" s="14"/>
      <c r="M7204" s="14"/>
      <c r="N7204" s="14"/>
      <c r="O7204" s="14"/>
      <c r="P7204" s="14"/>
      <c r="S7204" s="16"/>
      <c r="T7204" s="16"/>
    </row>
    <row r="7205" spans="8:20">
      <c r="H7205" s="14"/>
      <c r="K7205" s="14"/>
      <c r="M7205" s="14"/>
      <c r="N7205" s="14"/>
      <c r="O7205" s="14"/>
      <c r="P7205" s="14"/>
      <c r="S7205" s="16"/>
      <c r="T7205" s="16"/>
    </row>
    <row r="7206" spans="8:20">
      <c r="H7206" s="14"/>
      <c r="K7206" s="14"/>
      <c r="M7206" s="14"/>
      <c r="N7206" s="14"/>
      <c r="O7206" s="14"/>
      <c r="P7206" s="14"/>
      <c r="S7206" s="16"/>
      <c r="T7206" s="16"/>
    </row>
    <row r="7207" spans="8:20">
      <c r="H7207" s="14"/>
      <c r="K7207" s="14"/>
      <c r="M7207" s="14"/>
      <c r="N7207" s="14"/>
      <c r="O7207" s="14"/>
      <c r="P7207" s="14"/>
      <c r="S7207" s="16"/>
      <c r="T7207" s="16"/>
    </row>
    <row r="7208" spans="8:20">
      <c r="H7208" s="14"/>
      <c r="K7208" s="14"/>
      <c r="M7208" s="14"/>
      <c r="N7208" s="14"/>
      <c r="O7208" s="14"/>
      <c r="P7208" s="14"/>
      <c r="S7208" s="16"/>
      <c r="T7208" s="16"/>
    </row>
    <row r="7209" spans="8:20">
      <c r="H7209" s="14"/>
      <c r="K7209" s="14"/>
      <c r="M7209" s="14"/>
      <c r="N7209" s="14"/>
      <c r="O7209" s="14"/>
      <c r="P7209" s="14"/>
      <c r="S7209" s="16"/>
      <c r="T7209" s="16"/>
    </row>
    <row r="7210" spans="8:20">
      <c r="H7210" s="14"/>
      <c r="K7210" s="14"/>
      <c r="M7210" s="14"/>
      <c r="N7210" s="14"/>
      <c r="O7210" s="14"/>
      <c r="P7210" s="14"/>
      <c r="S7210" s="16"/>
      <c r="T7210" s="16"/>
    </row>
    <row r="7211" spans="8:20">
      <c r="H7211" s="14"/>
      <c r="K7211" s="14"/>
      <c r="M7211" s="14"/>
      <c r="N7211" s="14"/>
      <c r="O7211" s="14"/>
      <c r="P7211" s="14"/>
      <c r="S7211" s="16"/>
      <c r="T7211" s="16"/>
    </row>
    <row r="7212" spans="8:20">
      <c r="H7212" s="14"/>
      <c r="K7212" s="14"/>
      <c r="M7212" s="14"/>
      <c r="N7212" s="14"/>
      <c r="O7212" s="14"/>
      <c r="P7212" s="14"/>
      <c r="S7212" s="16"/>
      <c r="T7212" s="16"/>
    </row>
    <row r="7213" spans="8:20">
      <c r="H7213" s="14"/>
      <c r="K7213" s="14"/>
      <c r="M7213" s="14"/>
      <c r="N7213" s="14"/>
      <c r="O7213" s="14"/>
      <c r="P7213" s="14"/>
      <c r="S7213" s="16"/>
      <c r="T7213" s="16"/>
    </row>
    <row r="7214" spans="8:20">
      <c r="H7214" s="14"/>
      <c r="K7214" s="14"/>
      <c r="M7214" s="14"/>
      <c r="N7214" s="14"/>
      <c r="O7214" s="14"/>
      <c r="P7214" s="14"/>
      <c r="S7214" s="16"/>
      <c r="T7214" s="16"/>
    </row>
    <row r="7215" spans="8:20">
      <c r="H7215" s="14"/>
      <c r="K7215" s="14"/>
      <c r="M7215" s="14"/>
      <c r="N7215" s="14"/>
      <c r="O7215" s="14"/>
      <c r="P7215" s="14"/>
      <c r="S7215" s="16"/>
      <c r="T7215" s="16"/>
    </row>
    <row r="7216" spans="8:20">
      <c r="H7216" s="14"/>
      <c r="K7216" s="14"/>
      <c r="M7216" s="14"/>
      <c r="N7216" s="14"/>
      <c r="O7216" s="14"/>
      <c r="P7216" s="14"/>
      <c r="S7216" s="16"/>
      <c r="T7216" s="16"/>
    </row>
    <row r="7217" spans="8:20">
      <c r="H7217" s="14"/>
      <c r="K7217" s="14"/>
      <c r="M7217" s="14"/>
      <c r="N7217" s="14"/>
      <c r="O7217" s="14"/>
      <c r="P7217" s="14"/>
      <c r="S7217" s="16"/>
      <c r="T7217" s="16"/>
    </row>
    <row r="7218" spans="8:20">
      <c r="H7218" s="14"/>
      <c r="K7218" s="14"/>
      <c r="M7218" s="14"/>
      <c r="N7218" s="14"/>
      <c r="O7218" s="14"/>
      <c r="P7218" s="14"/>
      <c r="S7218" s="16"/>
      <c r="T7218" s="16"/>
    </row>
    <row r="7219" spans="8:20">
      <c r="H7219" s="14"/>
      <c r="K7219" s="14"/>
      <c r="M7219" s="14"/>
      <c r="N7219" s="14"/>
      <c r="O7219" s="14"/>
      <c r="P7219" s="14"/>
      <c r="S7219" s="16"/>
      <c r="T7219" s="16"/>
    </row>
    <row r="7220" spans="8:20">
      <c r="H7220" s="14"/>
      <c r="K7220" s="14"/>
      <c r="M7220" s="14"/>
      <c r="N7220" s="14"/>
      <c r="O7220" s="14"/>
      <c r="P7220" s="14"/>
      <c r="S7220" s="16"/>
      <c r="T7220" s="16"/>
    </row>
    <row r="7221" spans="8:20">
      <c r="H7221" s="14"/>
      <c r="K7221" s="14"/>
      <c r="M7221" s="14"/>
      <c r="N7221" s="14"/>
      <c r="O7221" s="14"/>
      <c r="P7221" s="14"/>
      <c r="S7221" s="16"/>
      <c r="T7221" s="16"/>
    </row>
    <row r="7222" spans="8:20">
      <c r="H7222" s="14"/>
      <c r="K7222" s="14"/>
      <c r="M7222" s="14"/>
      <c r="N7222" s="14"/>
      <c r="O7222" s="14"/>
      <c r="P7222" s="14"/>
      <c r="S7222" s="16"/>
      <c r="T7222" s="16"/>
    </row>
    <row r="7223" spans="8:20">
      <c r="H7223" s="14"/>
      <c r="K7223" s="14"/>
      <c r="M7223" s="14"/>
      <c r="N7223" s="14"/>
      <c r="O7223" s="14"/>
      <c r="P7223" s="14"/>
      <c r="S7223" s="16"/>
      <c r="T7223" s="16"/>
    </row>
    <row r="7224" spans="8:20">
      <c r="H7224" s="14"/>
      <c r="K7224" s="14"/>
      <c r="M7224" s="14"/>
      <c r="N7224" s="14"/>
      <c r="O7224" s="14"/>
      <c r="P7224" s="14"/>
      <c r="S7224" s="16"/>
      <c r="T7224" s="16"/>
    </row>
    <row r="7225" spans="8:20">
      <c r="H7225" s="14"/>
      <c r="K7225" s="14"/>
      <c r="M7225" s="14"/>
      <c r="N7225" s="14"/>
      <c r="O7225" s="14"/>
      <c r="P7225" s="14"/>
      <c r="S7225" s="16"/>
      <c r="T7225" s="16"/>
    </row>
    <row r="7226" spans="8:20">
      <c r="H7226" s="14"/>
      <c r="K7226" s="14"/>
      <c r="M7226" s="14"/>
      <c r="N7226" s="14"/>
      <c r="O7226" s="14"/>
      <c r="P7226" s="14"/>
      <c r="S7226" s="16"/>
      <c r="T7226" s="16"/>
    </row>
    <row r="7227" spans="8:20">
      <c r="H7227" s="14"/>
      <c r="K7227" s="14"/>
      <c r="M7227" s="14"/>
      <c r="N7227" s="14"/>
      <c r="O7227" s="14"/>
      <c r="P7227" s="14"/>
      <c r="S7227" s="16"/>
      <c r="T7227" s="16"/>
    </row>
    <row r="7228" spans="8:20">
      <c r="H7228" s="14"/>
      <c r="K7228" s="14"/>
      <c r="M7228" s="14"/>
      <c r="N7228" s="14"/>
      <c r="O7228" s="14"/>
      <c r="P7228" s="14"/>
      <c r="S7228" s="16"/>
      <c r="T7228" s="16"/>
    </row>
    <row r="7229" spans="8:20">
      <c r="H7229" s="14"/>
      <c r="K7229" s="14"/>
      <c r="M7229" s="14"/>
      <c r="N7229" s="14"/>
      <c r="O7229" s="14"/>
      <c r="P7229" s="14"/>
      <c r="S7229" s="16"/>
      <c r="T7229" s="16"/>
    </row>
    <row r="7230" spans="8:20">
      <c r="H7230" s="14"/>
      <c r="K7230" s="14"/>
      <c r="M7230" s="14"/>
      <c r="N7230" s="14"/>
      <c r="O7230" s="14"/>
      <c r="P7230" s="14"/>
      <c r="S7230" s="16"/>
      <c r="T7230" s="16"/>
    </row>
    <row r="7231" spans="8:20">
      <c r="H7231" s="14"/>
      <c r="K7231" s="14"/>
      <c r="M7231" s="14"/>
      <c r="N7231" s="14"/>
      <c r="O7231" s="14"/>
      <c r="P7231" s="14"/>
      <c r="S7231" s="16"/>
      <c r="T7231" s="16"/>
    </row>
    <row r="7232" spans="8:20">
      <c r="H7232" s="14"/>
      <c r="K7232" s="14"/>
      <c r="M7232" s="14"/>
      <c r="N7232" s="14"/>
      <c r="O7232" s="14"/>
      <c r="P7232" s="14"/>
      <c r="S7232" s="16"/>
      <c r="T7232" s="16"/>
    </row>
    <row r="7233" spans="8:20">
      <c r="H7233" s="14"/>
      <c r="K7233" s="14"/>
      <c r="M7233" s="14"/>
      <c r="N7233" s="14"/>
      <c r="O7233" s="14"/>
      <c r="P7233" s="14"/>
      <c r="S7233" s="16"/>
      <c r="T7233" s="16"/>
    </row>
    <row r="7234" spans="8:20">
      <c r="H7234" s="14"/>
      <c r="K7234" s="14"/>
      <c r="M7234" s="14"/>
      <c r="N7234" s="14"/>
      <c r="O7234" s="14"/>
      <c r="P7234" s="14"/>
      <c r="S7234" s="16"/>
      <c r="T7234" s="16"/>
    </row>
    <row r="7235" spans="8:20">
      <c r="H7235" s="14"/>
      <c r="K7235" s="14"/>
      <c r="M7235" s="14"/>
      <c r="N7235" s="14"/>
      <c r="O7235" s="14"/>
      <c r="P7235" s="14"/>
      <c r="S7235" s="16"/>
      <c r="T7235" s="16"/>
    </row>
    <row r="7236" spans="8:20">
      <c r="H7236" s="14"/>
      <c r="K7236" s="14"/>
      <c r="M7236" s="14"/>
      <c r="N7236" s="14"/>
      <c r="O7236" s="14"/>
      <c r="P7236" s="14"/>
      <c r="S7236" s="16"/>
      <c r="T7236" s="16"/>
    </row>
    <row r="7237" spans="8:20">
      <c r="H7237" s="14"/>
      <c r="K7237" s="14"/>
      <c r="M7237" s="14"/>
      <c r="N7237" s="14"/>
      <c r="O7237" s="14"/>
      <c r="P7237" s="14"/>
      <c r="S7237" s="16"/>
      <c r="T7237" s="16"/>
    </row>
    <row r="7238" spans="8:20">
      <c r="H7238" s="14"/>
      <c r="K7238" s="14"/>
      <c r="M7238" s="14"/>
      <c r="N7238" s="14"/>
      <c r="O7238" s="14"/>
      <c r="P7238" s="14"/>
      <c r="S7238" s="16"/>
      <c r="T7238" s="16"/>
    </row>
    <row r="7239" spans="8:20">
      <c r="H7239" s="14"/>
      <c r="K7239" s="14"/>
      <c r="M7239" s="14"/>
      <c r="N7239" s="14"/>
      <c r="O7239" s="14"/>
      <c r="P7239" s="14"/>
      <c r="S7239" s="16"/>
      <c r="T7239" s="16"/>
    </row>
    <row r="7240" spans="8:20">
      <c r="H7240" s="14"/>
      <c r="K7240" s="14"/>
      <c r="M7240" s="14"/>
      <c r="N7240" s="14"/>
      <c r="O7240" s="14"/>
      <c r="P7240" s="14"/>
      <c r="S7240" s="16"/>
      <c r="T7240" s="16"/>
    </row>
    <row r="7241" spans="8:20">
      <c r="H7241" s="14"/>
      <c r="K7241" s="14"/>
      <c r="M7241" s="14"/>
      <c r="N7241" s="14"/>
      <c r="O7241" s="14"/>
      <c r="P7241" s="14"/>
      <c r="S7241" s="16"/>
      <c r="T7241" s="16"/>
    </row>
    <row r="7242" spans="8:20">
      <c r="H7242" s="14"/>
      <c r="K7242" s="14"/>
      <c r="M7242" s="14"/>
      <c r="N7242" s="14"/>
      <c r="O7242" s="14"/>
      <c r="P7242" s="14"/>
      <c r="S7242" s="16"/>
      <c r="T7242" s="16"/>
    </row>
    <row r="7243" spans="8:20">
      <c r="H7243" s="14"/>
      <c r="K7243" s="14"/>
      <c r="M7243" s="14"/>
      <c r="N7243" s="14"/>
      <c r="O7243" s="14"/>
      <c r="P7243" s="14"/>
      <c r="S7243" s="16"/>
      <c r="T7243" s="16"/>
    </row>
    <row r="7244" spans="8:20">
      <c r="H7244" s="14"/>
      <c r="K7244" s="14"/>
      <c r="M7244" s="14"/>
      <c r="N7244" s="14"/>
      <c r="O7244" s="14"/>
      <c r="P7244" s="14"/>
      <c r="S7244" s="16"/>
      <c r="T7244" s="16"/>
    </row>
    <row r="7245" spans="8:20">
      <c r="H7245" s="14"/>
      <c r="K7245" s="14"/>
      <c r="M7245" s="14"/>
      <c r="N7245" s="14"/>
      <c r="O7245" s="14"/>
      <c r="P7245" s="14"/>
      <c r="S7245" s="16"/>
      <c r="T7245" s="16"/>
    </row>
    <row r="7246" spans="8:20">
      <c r="H7246" s="14"/>
      <c r="K7246" s="14"/>
      <c r="M7246" s="14"/>
      <c r="N7246" s="14"/>
      <c r="O7246" s="14"/>
      <c r="P7246" s="14"/>
      <c r="S7246" s="16"/>
      <c r="T7246" s="16"/>
    </row>
    <row r="7247" spans="8:20">
      <c r="H7247" s="14"/>
      <c r="K7247" s="14"/>
      <c r="M7247" s="14"/>
      <c r="N7247" s="14"/>
      <c r="O7247" s="14"/>
      <c r="P7247" s="14"/>
      <c r="S7247" s="16"/>
      <c r="T7247" s="16"/>
    </row>
    <row r="7248" spans="8:20">
      <c r="H7248" s="14"/>
      <c r="K7248" s="14"/>
      <c r="M7248" s="14"/>
      <c r="N7248" s="14"/>
      <c r="O7248" s="14"/>
      <c r="P7248" s="14"/>
      <c r="S7248" s="16"/>
      <c r="T7248" s="16"/>
    </row>
    <row r="7249" spans="8:20">
      <c r="H7249" s="14"/>
      <c r="K7249" s="14"/>
      <c r="M7249" s="14"/>
      <c r="N7249" s="14"/>
      <c r="O7249" s="14"/>
      <c r="P7249" s="14"/>
      <c r="S7249" s="16"/>
      <c r="T7249" s="16"/>
    </row>
    <row r="7250" spans="8:20">
      <c r="H7250" s="14"/>
      <c r="K7250" s="14"/>
      <c r="M7250" s="14"/>
      <c r="N7250" s="14"/>
      <c r="O7250" s="14"/>
      <c r="P7250" s="14"/>
      <c r="S7250" s="16"/>
      <c r="T7250" s="16"/>
    </row>
    <row r="7251" spans="8:20">
      <c r="H7251" s="14"/>
      <c r="K7251" s="14"/>
      <c r="M7251" s="14"/>
      <c r="N7251" s="14"/>
      <c r="O7251" s="14"/>
      <c r="P7251" s="14"/>
      <c r="S7251" s="16"/>
      <c r="T7251" s="16"/>
    </row>
    <row r="7252" spans="8:20">
      <c r="H7252" s="14"/>
      <c r="K7252" s="14"/>
      <c r="M7252" s="14"/>
      <c r="N7252" s="14"/>
      <c r="O7252" s="14"/>
      <c r="P7252" s="14"/>
      <c r="S7252" s="16"/>
      <c r="T7252" s="16"/>
    </row>
    <row r="7253" spans="8:20">
      <c r="H7253" s="14"/>
      <c r="K7253" s="14"/>
      <c r="M7253" s="14"/>
      <c r="N7253" s="14"/>
      <c r="O7253" s="14"/>
      <c r="P7253" s="14"/>
      <c r="S7253" s="16"/>
      <c r="T7253" s="16"/>
    </row>
    <row r="7254" spans="8:20">
      <c r="H7254" s="14"/>
      <c r="K7254" s="14"/>
      <c r="M7254" s="14"/>
      <c r="N7254" s="14"/>
      <c r="O7254" s="14"/>
      <c r="P7254" s="14"/>
      <c r="S7254" s="16"/>
      <c r="T7254" s="16"/>
    </row>
    <row r="7255" spans="8:20">
      <c r="H7255" s="14"/>
      <c r="K7255" s="14"/>
      <c r="M7255" s="14"/>
      <c r="N7255" s="14"/>
      <c r="O7255" s="14"/>
      <c r="P7255" s="14"/>
      <c r="S7255" s="16"/>
      <c r="T7255" s="16"/>
    </row>
    <row r="7256" spans="8:20">
      <c r="H7256" s="14"/>
      <c r="K7256" s="14"/>
      <c r="M7256" s="14"/>
      <c r="N7256" s="14"/>
      <c r="O7256" s="14"/>
      <c r="P7256" s="14"/>
      <c r="S7256" s="16"/>
      <c r="T7256" s="16"/>
    </row>
    <row r="7257" spans="8:20">
      <c r="H7257" s="14"/>
      <c r="K7257" s="14"/>
      <c r="M7257" s="14"/>
      <c r="N7257" s="14"/>
      <c r="O7257" s="14"/>
      <c r="P7257" s="14"/>
      <c r="S7257" s="16"/>
      <c r="T7257" s="16"/>
    </row>
    <row r="7258" spans="8:20">
      <c r="H7258" s="14"/>
      <c r="K7258" s="14"/>
      <c r="M7258" s="14"/>
      <c r="N7258" s="14"/>
      <c r="O7258" s="14"/>
      <c r="P7258" s="14"/>
      <c r="S7258" s="16"/>
      <c r="T7258" s="16"/>
    </row>
    <row r="7259" spans="8:20">
      <c r="H7259" s="14"/>
      <c r="K7259" s="14"/>
      <c r="M7259" s="14"/>
      <c r="N7259" s="14"/>
      <c r="O7259" s="14"/>
      <c r="P7259" s="14"/>
      <c r="S7259" s="16"/>
      <c r="T7259" s="16"/>
    </row>
    <row r="7260" spans="8:20">
      <c r="H7260" s="14"/>
      <c r="K7260" s="14"/>
      <c r="M7260" s="14"/>
      <c r="N7260" s="14"/>
      <c r="O7260" s="14"/>
      <c r="P7260" s="14"/>
      <c r="S7260" s="16"/>
      <c r="T7260" s="16"/>
    </row>
    <row r="7261" spans="8:20">
      <c r="H7261" s="14"/>
      <c r="K7261" s="14"/>
      <c r="M7261" s="14"/>
      <c r="N7261" s="14"/>
      <c r="O7261" s="14"/>
      <c r="P7261" s="14"/>
      <c r="S7261" s="16"/>
      <c r="T7261" s="16"/>
    </row>
    <row r="7262" spans="8:20">
      <c r="H7262" s="14"/>
      <c r="K7262" s="14"/>
      <c r="M7262" s="14"/>
      <c r="N7262" s="14"/>
      <c r="O7262" s="14"/>
      <c r="P7262" s="14"/>
      <c r="S7262" s="16"/>
      <c r="T7262" s="16"/>
    </row>
    <row r="7263" spans="8:20">
      <c r="H7263" s="14"/>
      <c r="K7263" s="14"/>
      <c r="M7263" s="14"/>
      <c r="N7263" s="14"/>
      <c r="O7263" s="14"/>
      <c r="P7263" s="14"/>
      <c r="S7263" s="16"/>
      <c r="T7263" s="16"/>
    </row>
    <row r="7264" spans="8:20">
      <c r="H7264" s="14"/>
      <c r="K7264" s="14"/>
      <c r="M7264" s="14"/>
      <c r="N7264" s="14"/>
      <c r="O7264" s="14"/>
      <c r="P7264" s="14"/>
      <c r="S7264" s="16"/>
      <c r="T7264" s="16"/>
    </row>
    <row r="7265" spans="8:20">
      <c r="H7265" s="14"/>
      <c r="K7265" s="14"/>
      <c r="M7265" s="14"/>
      <c r="N7265" s="14"/>
      <c r="O7265" s="14"/>
      <c r="P7265" s="14"/>
      <c r="S7265" s="16"/>
      <c r="T7265" s="16"/>
    </row>
    <row r="7266" spans="8:20">
      <c r="H7266" s="14"/>
      <c r="K7266" s="14"/>
      <c r="M7266" s="14"/>
      <c r="N7266" s="14"/>
      <c r="O7266" s="14"/>
      <c r="P7266" s="14"/>
      <c r="S7266" s="16"/>
      <c r="T7266" s="16"/>
    </row>
    <row r="7267" spans="8:20">
      <c r="H7267" s="14"/>
      <c r="K7267" s="14"/>
      <c r="M7267" s="14"/>
      <c r="N7267" s="14"/>
      <c r="O7267" s="14"/>
      <c r="P7267" s="14"/>
      <c r="S7267" s="16"/>
      <c r="T7267" s="16"/>
    </row>
    <row r="7268" spans="8:20">
      <c r="H7268" s="14"/>
      <c r="K7268" s="14"/>
      <c r="M7268" s="14"/>
      <c r="N7268" s="14"/>
      <c r="O7268" s="14"/>
      <c r="P7268" s="14"/>
      <c r="S7268" s="16"/>
      <c r="T7268" s="16"/>
    </row>
    <row r="7269" spans="8:20">
      <c r="H7269" s="14"/>
      <c r="K7269" s="14"/>
      <c r="M7269" s="14"/>
      <c r="N7269" s="14"/>
      <c r="O7269" s="14"/>
      <c r="P7269" s="14"/>
      <c r="S7269" s="16"/>
      <c r="T7269" s="16"/>
    </row>
    <row r="7270" spans="8:20">
      <c r="H7270" s="14"/>
      <c r="K7270" s="14"/>
      <c r="M7270" s="14"/>
      <c r="N7270" s="14"/>
      <c r="O7270" s="14"/>
      <c r="P7270" s="14"/>
      <c r="S7270" s="16"/>
      <c r="T7270" s="16"/>
    </row>
    <row r="7271" spans="8:20">
      <c r="H7271" s="14"/>
      <c r="K7271" s="14"/>
      <c r="M7271" s="14"/>
      <c r="N7271" s="14"/>
      <c r="O7271" s="14"/>
      <c r="P7271" s="14"/>
      <c r="S7271" s="16"/>
      <c r="T7271" s="16"/>
    </row>
    <row r="7272" spans="8:20">
      <c r="H7272" s="14"/>
      <c r="K7272" s="14"/>
      <c r="M7272" s="14"/>
      <c r="N7272" s="14"/>
      <c r="O7272" s="14"/>
      <c r="P7272" s="14"/>
      <c r="S7272" s="16"/>
      <c r="T7272" s="16"/>
    </row>
    <row r="7273" spans="8:20">
      <c r="H7273" s="14"/>
      <c r="K7273" s="14"/>
      <c r="M7273" s="14"/>
      <c r="N7273" s="14"/>
      <c r="O7273" s="14"/>
      <c r="P7273" s="14"/>
      <c r="S7273" s="16"/>
      <c r="T7273" s="16"/>
    </row>
    <row r="7274" spans="8:20">
      <c r="H7274" s="14"/>
      <c r="K7274" s="14"/>
      <c r="M7274" s="14"/>
      <c r="N7274" s="14"/>
      <c r="O7274" s="14"/>
      <c r="P7274" s="14"/>
      <c r="S7274" s="16"/>
      <c r="T7274" s="16"/>
    </row>
    <row r="7275" spans="8:20">
      <c r="H7275" s="14"/>
      <c r="K7275" s="14"/>
      <c r="M7275" s="14"/>
      <c r="N7275" s="14"/>
      <c r="O7275" s="14"/>
      <c r="P7275" s="14"/>
      <c r="S7275" s="16"/>
      <c r="T7275" s="16"/>
    </row>
    <row r="7276" spans="8:20">
      <c r="H7276" s="14"/>
      <c r="K7276" s="14"/>
      <c r="M7276" s="14"/>
      <c r="N7276" s="14"/>
      <c r="O7276" s="14"/>
      <c r="P7276" s="14"/>
      <c r="S7276" s="16"/>
      <c r="T7276" s="16"/>
    </row>
    <row r="7277" spans="8:20">
      <c r="H7277" s="14"/>
      <c r="K7277" s="14"/>
      <c r="M7277" s="14"/>
      <c r="N7277" s="14"/>
      <c r="O7277" s="14"/>
      <c r="P7277" s="14"/>
      <c r="S7277" s="16"/>
      <c r="T7277" s="16"/>
    </row>
    <row r="7278" spans="8:20">
      <c r="H7278" s="14"/>
      <c r="K7278" s="14"/>
      <c r="M7278" s="14"/>
      <c r="N7278" s="14"/>
      <c r="O7278" s="14"/>
      <c r="P7278" s="14"/>
      <c r="S7278" s="16"/>
      <c r="T7278" s="16"/>
    </row>
    <row r="7279" spans="8:20">
      <c r="H7279" s="14"/>
      <c r="K7279" s="14"/>
      <c r="M7279" s="14"/>
      <c r="N7279" s="14"/>
      <c r="O7279" s="14"/>
      <c r="P7279" s="14"/>
      <c r="S7279" s="16"/>
      <c r="T7279" s="16"/>
    </row>
    <row r="7280" spans="8:20">
      <c r="H7280" s="14"/>
      <c r="K7280" s="14"/>
      <c r="M7280" s="14"/>
      <c r="N7280" s="14"/>
      <c r="O7280" s="14"/>
      <c r="P7280" s="14"/>
      <c r="S7280" s="16"/>
      <c r="T7280" s="16"/>
    </row>
    <row r="7281" spans="8:20">
      <c r="H7281" s="14"/>
      <c r="K7281" s="14"/>
      <c r="M7281" s="14"/>
      <c r="N7281" s="14"/>
      <c r="O7281" s="14"/>
      <c r="P7281" s="14"/>
      <c r="S7281" s="16"/>
      <c r="T7281" s="16"/>
    </row>
    <row r="7282" spans="8:20">
      <c r="H7282" s="14"/>
      <c r="K7282" s="14"/>
      <c r="M7282" s="14"/>
      <c r="N7282" s="14"/>
      <c r="O7282" s="14"/>
      <c r="P7282" s="14"/>
      <c r="S7282" s="16"/>
      <c r="T7282" s="16"/>
    </row>
    <row r="7283" spans="8:20">
      <c r="H7283" s="14"/>
      <c r="K7283" s="14"/>
      <c r="M7283" s="14"/>
      <c r="N7283" s="14"/>
      <c r="O7283" s="14"/>
      <c r="P7283" s="14"/>
      <c r="S7283" s="16"/>
      <c r="T7283" s="16"/>
    </row>
    <row r="7284" spans="8:20">
      <c r="H7284" s="14"/>
      <c r="K7284" s="14"/>
      <c r="M7284" s="14"/>
      <c r="N7284" s="14"/>
      <c r="O7284" s="14"/>
      <c r="P7284" s="14"/>
      <c r="S7284" s="16"/>
      <c r="T7284" s="16"/>
    </row>
    <row r="7285" spans="8:20">
      <c r="H7285" s="14"/>
      <c r="K7285" s="14"/>
      <c r="M7285" s="14"/>
      <c r="N7285" s="14"/>
      <c r="O7285" s="14"/>
      <c r="P7285" s="14"/>
      <c r="S7285" s="16"/>
      <c r="T7285" s="16"/>
    </row>
    <row r="7286" spans="8:20">
      <c r="H7286" s="14"/>
      <c r="K7286" s="14"/>
      <c r="M7286" s="14"/>
      <c r="N7286" s="14"/>
      <c r="O7286" s="14"/>
      <c r="P7286" s="14"/>
      <c r="S7286" s="16"/>
      <c r="T7286" s="16"/>
    </row>
    <row r="7287" spans="8:20">
      <c r="H7287" s="14"/>
      <c r="K7287" s="14"/>
      <c r="M7287" s="14"/>
      <c r="N7287" s="14"/>
      <c r="O7287" s="14"/>
      <c r="P7287" s="14"/>
      <c r="S7287" s="16"/>
      <c r="T7287" s="16"/>
    </row>
    <row r="7288" spans="8:20">
      <c r="H7288" s="14"/>
      <c r="K7288" s="14"/>
      <c r="M7288" s="14"/>
      <c r="N7288" s="14"/>
      <c r="O7288" s="14"/>
      <c r="P7288" s="14"/>
      <c r="S7288" s="16"/>
      <c r="T7288" s="16"/>
    </row>
    <row r="7289" spans="8:20">
      <c r="H7289" s="14"/>
      <c r="K7289" s="14"/>
      <c r="M7289" s="14"/>
      <c r="N7289" s="14"/>
      <c r="O7289" s="14"/>
      <c r="P7289" s="14"/>
      <c r="S7289" s="16"/>
      <c r="T7289" s="16"/>
    </row>
    <row r="7290" spans="8:20">
      <c r="H7290" s="14"/>
      <c r="K7290" s="14"/>
      <c r="M7290" s="14"/>
      <c r="N7290" s="14"/>
      <c r="O7290" s="14"/>
      <c r="P7290" s="14"/>
      <c r="S7290" s="16"/>
      <c r="T7290" s="16"/>
    </row>
    <row r="7291" spans="8:20">
      <c r="H7291" s="14"/>
      <c r="K7291" s="14"/>
      <c r="M7291" s="14"/>
      <c r="N7291" s="14"/>
      <c r="O7291" s="14"/>
      <c r="P7291" s="14"/>
      <c r="S7291" s="16"/>
      <c r="T7291" s="16"/>
    </row>
    <row r="7292" spans="8:20">
      <c r="H7292" s="14"/>
      <c r="K7292" s="14"/>
      <c r="M7292" s="14"/>
      <c r="N7292" s="14"/>
      <c r="O7292" s="14"/>
      <c r="P7292" s="14"/>
      <c r="S7292" s="16"/>
      <c r="T7292" s="16"/>
    </row>
    <row r="7293" spans="8:20">
      <c r="H7293" s="14"/>
      <c r="K7293" s="14"/>
      <c r="M7293" s="14"/>
      <c r="N7293" s="14"/>
      <c r="O7293" s="14"/>
      <c r="P7293" s="14"/>
      <c r="S7293" s="16"/>
      <c r="T7293" s="16"/>
    </row>
    <row r="7294" spans="8:20">
      <c r="H7294" s="14"/>
      <c r="K7294" s="14"/>
      <c r="M7294" s="14"/>
      <c r="N7294" s="14"/>
      <c r="O7294" s="14"/>
      <c r="P7294" s="14"/>
      <c r="S7294" s="16"/>
      <c r="T7294" s="16"/>
    </row>
    <row r="7295" spans="8:20">
      <c r="H7295" s="14"/>
      <c r="K7295" s="14"/>
      <c r="M7295" s="14"/>
      <c r="N7295" s="14"/>
      <c r="O7295" s="14"/>
      <c r="P7295" s="14"/>
      <c r="S7295" s="16"/>
      <c r="T7295" s="16"/>
    </row>
    <row r="7296" spans="8:20">
      <c r="H7296" s="14"/>
      <c r="K7296" s="14"/>
      <c r="M7296" s="14"/>
      <c r="N7296" s="14"/>
      <c r="O7296" s="14"/>
      <c r="P7296" s="14"/>
      <c r="S7296" s="16"/>
      <c r="T7296" s="16"/>
    </row>
    <row r="7297" spans="8:20">
      <c r="H7297" s="14"/>
      <c r="K7297" s="14"/>
      <c r="M7297" s="14"/>
      <c r="N7297" s="14"/>
      <c r="O7297" s="14"/>
      <c r="P7297" s="14"/>
      <c r="S7297" s="16"/>
      <c r="T7297" s="16"/>
    </row>
    <row r="7298" spans="8:20">
      <c r="H7298" s="14"/>
      <c r="K7298" s="14"/>
      <c r="M7298" s="14"/>
      <c r="N7298" s="14"/>
      <c r="O7298" s="14"/>
      <c r="P7298" s="14"/>
      <c r="S7298" s="16"/>
      <c r="T7298" s="16"/>
    </row>
    <row r="7299" spans="8:20">
      <c r="H7299" s="14"/>
      <c r="K7299" s="14"/>
      <c r="M7299" s="14"/>
      <c r="N7299" s="14"/>
      <c r="O7299" s="14"/>
      <c r="P7299" s="14"/>
      <c r="S7299" s="16"/>
      <c r="T7299" s="16"/>
    </row>
    <row r="7300" spans="8:20">
      <c r="H7300" s="14"/>
      <c r="K7300" s="14"/>
      <c r="M7300" s="14"/>
      <c r="N7300" s="14"/>
      <c r="O7300" s="14"/>
      <c r="P7300" s="14"/>
      <c r="S7300" s="16"/>
      <c r="T7300" s="16"/>
    </row>
    <row r="7301" spans="8:20">
      <c r="H7301" s="14"/>
      <c r="K7301" s="14"/>
      <c r="M7301" s="14"/>
      <c r="N7301" s="14"/>
      <c r="O7301" s="14"/>
      <c r="P7301" s="14"/>
      <c r="S7301" s="16"/>
      <c r="T7301" s="16"/>
    </row>
    <row r="7302" spans="8:20">
      <c r="H7302" s="14"/>
      <c r="K7302" s="14"/>
      <c r="M7302" s="14"/>
      <c r="N7302" s="14"/>
      <c r="O7302" s="14"/>
      <c r="P7302" s="14"/>
      <c r="S7302" s="16"/>
      <c r="T7302" s="16"/>
    </row>
    <row r="7303" spans="8:20">
      <c r="H7303" s="14"/>
      <c r="K7303" s="14"/>
      <c r="M7303" s="14"/>
      <c r="N7303" s="14"/>
      <c r="O7303" s="14"/>
      <c r="P7303" s="14"/>
      <c r="S7303" s="16"/>
      <c r="T7303" s="16"/>
    </row>
    <row r="7304" spans="8:20">
      <c r="H7304" s="14"/>
      <c r="K7304" s="14"/>
      <c r="M7304" s="14"/>
      <c r="N7304" s="14"/>
      <c r="O7304" s="14"/>
      <c r="P7304" s="14"/>
      <c r="S7304" s="16"/>
      <c r="T7304" s="16"/>
    </row>
    <row r="7305" spans="8:20">
      <c r="H7305" s="14"/>
      <c r="K7305" s="14"/>
      <c r="M7305" s="14"/>
      <c r="N7305" s="14"/>
      <c r="O7305" s="14"/>
      <c r="P7305" s="14"/>
      <c r="S7305" s="16"/>
      <c r="T7305" s="16"/>
    </row>
    <row r="7306" spans="8:20">
      <c r="H7306" s="14"/>
      <c r="K7306" s="14"/>
      <c r="M7306" s="14"/>
      <c r="N7306" s="14"/>
      <c r="O7306" s="14"/>
      <c r="P7306" s="14"/>
      <c r="S7306" s="16"/>
      <c r="T7306" s="16"/>
    </row>
    <row r="7307" spans="8:20">
      <c r="H7307" s="14"/>
      <c r="K7307" s="14"/>
      <c r="M7307" s="14"/>
      <c r="N7307" s="14"/>
      <c r="O7307" s="14"/>
      <c r="P7307" s="14"/>
      <c r="S7307" s="16"/>
      <c r="T7307" s="16"/>
    </row>
    <row r="7308" spans="8:20">
      <c r="H7308" s="14"/>
      <c r="K7308" s="14"/>
      <c r="M7308" s="14"/>
      <c r="N7308" s="14"/>
      <c r="O7308" s="14"/>
      <c r="P7308" s="14"/>
      <c r="S7308" s="16"/>
      <c r="T7308" s="16"/>
    </row>
    <row r="7309" spans="8:20">
      <c r="H7309" s="14"/>
      <c r="K7309" s="14"/>
      <c r="M7309" s="14"/>
      <c r="N7309" s="14"/>
      <c r="O7309" s="14"/>
      <c r="P7309" s="14"/>
      <c r="S7309" s="16"/>
      <c r="T7309" s="16"/>
    </row>
    <row r="7310" spans="8:20">
      <c r="H7310" s="14"/>
      <c r="K7310" s="14"/>
      <c r="M7310" s="14"/>
      <c r="N7310" s="14"/>
      <c r="O7310" s="14"/>
      <c r="P7310" s="14"/>
      <c r="S7310" s="16"/>
      <c r="T7310" s="16"/>
    </row>
    <row r="7311" spans="8:20">
      <c r="H7311" s="14"/>
      <c r="K7311" s="14"/>
      <c r="M7311" s="14"/>
      <c r="N7311" s="14"/>
      <c r="O7311" s="14"/>
      <c r="P7311" s="14"/>
      <c r="S7311" s="16"/>
      <c r="T7311" s="16"/>
    </row>
    <row r="7312" spans="8:20">
      <c r="H7312" s="14"/>
      <c r="K7312" s="14"/>
      <c r="M7312" s="14"/>
      <c r="N7312" s="14"/>
      <c r="O7312" s="14"/>
      <c r="P7312" s="14"/>
      <c r="S7312" s="16"/>
      <c r="T7312" s="16"/>
    </row>
    <row r="7313" spans="8:20">
      <c r="H7313" s="14"/>
      <c r="K7313" s="14"/>
      <c r="M7313" s="14"/>
      <c r="N7313" s="14"/>
      <c r="O7313" s="14"/>
      <c r="P7313" s="14"/>
      <c r="S7313" s="16"/>
      <c r="T7313" s="16"/>
    </row>
    <row r="7314" spans="8:20">
      <c r="H7314" s="14"/>
      <c r="K7314" s="14"/>
      <c r="M7314" s="14"/>
      <c r="N7314" s="14"/>
      <c r="O7314" s="14"/>
      <c r="P7314" s="14"/>
      <c r="S7314" s="16"/>
      <c r="T7314" s="16"/>
    </row>
    <row r="7315" spans="8:20">
      <c r="H7315" s="14"/>
      <c r="K7315" s="14"/>
      <c r="M7315" s="14"/>
      <c r="N7315" s="14"/>
      <c r="O7315" s="14"/>
      <c r="P7315" s="14"/>
      <c r="S7315" s="16"/>
      <c r="T7315" s="16"/>
    </row>
    <row r="7316" spans="8:20">
      <c r="H7316" s="14"/>
      <c r="K7316" s="14"/>
      <c r="M7316" s="14"/>
      <c r="N7316" s="14"/>
      <c r="O7316" s="14"/>
      <c r="P7316" s="14"/>
      <c r="S7316" s="16"/>
      <c r="T7316" s="16"/>
    </row>
    <row r="7317" spans="8:20">
      <c r="H7317" s="14"/>
      <c r="K7317" s="14"/>
      <c r="M7317" s="14"/>
      <c r="N7317" s="14"/>
      <c r="O7317" s="14"/>
      <c r="P7317" s="14"/>
      <c r="S7317" s="16"/>
      <c r="T7317" s="16"/>
    </row>
    <row r="7318" spans="8:20">
      <c r="H7318" s="14"/>
      <c r="K7318" s="14"/>
      <c r="M7318" s="14"/>
      <c r="N7318" s="14"/>
      <c r="O7318" s="14"/>
      <c r="P7318" s="14"/>
      <c r="S7318" s="16"/>
      <c r="T7318" s="16"/>
    </row>
    <row r="7319" spans="8:20">
      <c r="H7319" s="14"/>
      <c r="K7319" s="14"/>
      <c r="M7319" s="14"/>
      <c r="N7319" s="14"/>
      <c r="O7319" s="14"/>
      <c r="P7319" s="14"/>
      <c r="S7319" s="16"/>
      <c r="T7319" s="16"/>
    </row>
    <row r="7320" spans="8:20">
      <c r="H7320" s="14"/>
      <c r="K7320" s="14"/>
      <c r="M7320" s="14"/>
      <c r="N7320" s="14"/>
      <c r="O7320" s="14"/>
      <c r="P7320" s="14"/>
      <c r="S7320" s="16"/>
      <c r="T7320" s="16"/>
    </row>
    <row r="7321" spans="8:20">
      <c r="H7321" s="14"/>
      <c r="K7321" s="14"/>
      <c r="M7321" s="14"/>
      <c r="N7321" s="14"/>
      <c r="O7321" s="14"/>
      <c r="P7321" s="14"/>
      <c r="S7321" s="16"/>
      <c r="T7321" s="16"/>
    </row>
    <row r="7322" spans="8:20">
      <c r="H7322" s="14"/>
      <c r="K7322" s="14"/>
      <c r="M7322" s="14"/>
      <c r="N7322" s="14"/>
      <c r="O7322" s="14"/>
      <c r="P7322" s="14"/>
      <c r="S7322" s="16"/>
      <c r="T7322" s="16"/>
    </row>
    <row r="7323" spans="8:20">
      <c r="H7323" s="14"/>
      <c r="K7323" s="14"/>
      <c r="M7323" s="14"/>
      <c r="N7323" s="14"/>
      <c r="O7323" s="14"/>
      <c r="P7323" s="14"/>
      <c r="S7323" s="16"/>
      <c r="T7323" s="16"/>
    </row>
    <row r="7324" spans="8:20">
      <c r="H7324" s="14"/>
      <c r="K7324" s="14"/>
      <c r="M7324" s="14"/>
      <c r="N7324" s="14"/>
      <c r="O7324" s="14"/>
      <c r="P7324" s="14"/>
      <c r="S7324" s="16"/>
      <c r="T7324" s="16"/>
    </row>
    <row r="7325" spans="8:20">
      <c r="H7325" s="14"/>
      <c r="K7325" s="14"/>
      <c r="M7325" s="14"/>
      <c r="N7325" s="14"/>
      <c r="O7325" s="14"/>
      <c r="P7325" s="14"/>
      <c r="S7325" s="16"/>
      <c r="T7325" s="16"/>
    </row>
    <row r="7326" spans="8:20">
      <c r="H7326" s="14"/>
      <c r="K7326" s="14"/>
      <c r="M7326" s="14"/>
      <c r="N7326" s="14"/>
      <c r="O7326" s="14"/>
      <c r="P7326" s="14"/>
      <c r="S7326" s="16"/>
      <c r="T7326" s="16"/>
    </row>
    <row r="7327" spans="8:20">
      <c r="H7327" s="14"/>
      <c r="K7327" s="14"/>
      <c r="M7327" s="14"/>
      <c r="N7327" s="14"/>
      <c r="O7327" s="14"/>
      <c r="P7327" s="14"/>
      <c r="S7327" s="16"/>
      <c r="T7327" s="16"/>
    </row>
    <row r="7328" spans="8:20">
      <c r="H7328" s="14"/>
      <c r="K7328" s="14"/>
      <c r="M7328" s="14"/>
      <c r="N7328" s="14"/>
      <c r="O7328" s="14"/>
      <c r="P7328" s="14"/>
      <c r="S7328" s="16"/>
      <c r="T7328" s="16"/>
    </row>
    <row r="7329" spans="8:20">
      <c r="H7329" s="14"/>
      <c r="K7329" s="14"/>
      <c r="M7329" s="14"/>
      <c r="N7329" s="14"/>
      <c r="O7329" s="14"/>
      <c r="P7329" s="14"/>
      <c r="S7329" s="16"/>
      <c r="T7329" s="16"/>
    </row>
    <row r="7330" spans="8:20">
      <c r="H7330" s="14"/>
      <c r="K7330" s="14"/>
      <c r="M7330" s="14"/>
      <c r="N7330" s="14"/>
      <c r="O7330" s="14"/>
      <c r="P7330" s="14"/>
      <c r="S7330" s="16"/>
      <c r="T7330" s="16"/>
    </row>
    <row r="7331" spans="8:20">
      <c r="H7331" s="14"/>
      <c r="K7331" s="14"/>
      <c r="M7331" s="14"/>
      <c r="N7331" s="14"/>
      <c r="O7331" s="14"/>
      <c r="P7331" s="14"/>
      <c r="S7331" s="16"/>
      <c r="T7331" s="16"/>
    </row>
    <row r="7332" spans="8:20">
      <c r="H7332" s="14"/>
      <c r="K7332" s="14"/>
      <c r="M7332" s="14"/>
      <c r="N7332" s="14"/>
      <c r="O7332" s="14"/>
      <c r="P7332" s="14"/>
      <c r="S7332" s="16"/>
      <c r="T7332" s="16"/>
    </row>
    <row r="7333" spans="8:20">
      <c r="H7333" s="14"/>
      <c r="K7333" s="14"/>
      <c r="M7333" s="14"/>
      <c r="N7333" s="14"/>
      <c r="O7333" s="14"/>
      <c r="P7333" s="14"/>
      <c r="S7333" s="16"/>
      <c r="T7333" s="16"/>
    </row>
    <row r="7334" spans="8:20">
      <c r="H7334" s="14"/>
      <c r="K7334" s="14"/>
      <c r="M7334" s="14"/>
      <c r="N7334" s="14"/>
      <c r="O7334" s="14"/>
      <c r="P7334" s="14"/>
      <c r="S7334" s="16"/>
      <c r="T7334" s="16"/>
    </row>
    <row r="7335" spans="8:20">
      <c r="H7335" s="14"/>
      <c r="K7335" s="14"/>
      <c r="M7335" s="14"/>
      <c r="N7335" s="14"/>
      <c r="O7335" s="14"/>
      <c r="P7335" s="14"/>
      <c r="S7335" s="16"/>
      <c r="T7335" s="16"/>
    </row>
    <row r="7336" spans="8:20">
      <c r="H7336" s="14"/>
      <c r="K7336" s="14"/>
      <c r="M7336" s="14"/>
      <c r="N7336" s="14"/>
      <c r="O7336" s="14"/>
      <c r="P7336" s="14"/>
      <c r="S7336" s="16"/>
      <c r="T7336" s="16"/>
    </row>
    <row r="7337" spans="8:20">
      <c r="H7337" s="14"/>
      <c r="K7337" s="14"/>
      <c r="M7337" s="14"/>
      <c r="N7337" s="14"/>
      <c r="O7337" s="14"/>
      <c r="P7337" s="14"/>
      <c r="S7337" s="16"/>
      <c r="T7337" s="16"/>
    </row>
    <row r="7338" spans="8:20">
      <c r="H7338" s="14"/>
      <c r="K7338" s="14"/>
      <c r="M7338" s="14"/>
      <c r="N7338" s="14"/>
      <c r="O7338" s="14"/>
      <c r="P7338" s="14"/>
      <c r="S7338" s="16"/>
      <c r="T7338" s="16"/>
    </row>
    <row r="7339" spans="8:20">
      <c r="H7339" s="14"/>
      <c r="K7339" s="14"/>
      <c r="M7339" s="14"/>
      <c r="N7339" s="14"/>
      <c r="O7339" s="14"/>
      <c r="P7339" s="14"/>
      <c r="S7339" s="16"/>
      <c r="T7339" s="16"/>
    </row>
    <row r="7340" spans="8:20">
      <c r="H7340" s="14"/>
      <c r="K7340" s="14"/>
      <c r="M7340" s="14"/>
      <c r="N7340" s="14"/>
      <c r="O7340" s="14"/>
      <c r="P7340" s="14"/>
      <c r="S7340" s="16"/>
      <c r="T7340" s="16"/>
    </row>
    <row r="7341" spans="8:20">
      <c r="H7341" s="14"/>
      <c r="K7341" s="14"/>
      <c r="M7341" s="14"/>
      <c r="N7341" s="14"/>
      <c r="O7341" s="14"/>
      <c r="P7341" s="14"/>
      <c r="S7341" s="16"/>
      <c r="T7341" s="16"/>
    </row>
    <row r="7342" spans="8:20">
      <c r="H7342" s="14"/>
      <c r="K7342" s="14"/>
      <c r="M7342" s="14"/>
      <c r="N7342" s="14"/>
      <c r="O7342" s="14"/>
      <c r="P7342" s="14"/>
      <c r="S7342" s="16"/>
      <c r="T7342" s="16"/>
    </row>
    <row r="7343" spans="8:20">
      <c r="H7343" s="14"/>
      <c r="K7343" s="14"/>
      <c r="M7343" s="14"/>
      <c r="N7343" s="14"/>
      <c r="O7343" s="14"/>
      <c r="P7343" s="14"/>
      <c r="S7343" s="16"/>
      <c r="T7343" s="16"/>
    </row>
    <row r="7344" spans="8:20">
      <c r="H7344" s="14"/>
      <c r="K7344" s="14"/>
      <c r="M7344" s="14"/>
      <c r="N7344" s="14"/>
      <c r="O7344" s="14"/>
      <c r="P7344" s="14"/>
      <c r="S7344" s="16"/>
      <c r="T7344" s="16"/>
    </row>
    <row r="7345" spans="8:20">
      <c r="H7345" s="14"/>
      <c r="K7345" s="14"/>
      <c r="M7345" s="14"/>
      <c r="N7345" s="14"/>
      <c r="O7345" s="14"/>
      <c r="P7345" s="14"/>
      <c r="S7345" s="16"/>
      <c r="T7345" s="16"/>
    </row>
    <row r="7346" spans="8:20">
      <c r="H7346" s="14"/>
      <c r="K7346" s="14"/>
      <c r="M7346" s="14"/>
      <c r="N7346" s="14"/>
      <c r="O7346" s="14"/>
      <c r="P7346" s="14"/>
      <c r="S7346" s="16"/>
      <c r="T7346" s="16"/>
    </row>
    <row r="7347" spans="8:20">
      <c r="H7347" s="14"/>
      <c r="K7347" s="14"/>
      <c r="M7347" s="14"/>
      <c r="N7347" s="14"/>
      <c r="O7347" s="14"/>
      <c r="P7347" s="14"/>
      <c r="S7347" s="16"/>
      <c r="T7347" s="16"/>
    </row>
    <row r="7348" spans="8:20">
      <c r="H7348" s="14"/>
      <c r="K7348" s="14"/>
      <c r="M7348" s="14"/>
      <c r="N7348" s="14"/>
      <c r="O7348" s="14"/>
      <c r="P7348" s="14"/>
      <c r="S7348" s="16"/>
      <c r="T7348" s="16"/>
    </row>
    <row r="7349" spans="8:20">
      <c r="H7349" s="14"/>
      <c r="K7349" s="14"/>
      <c r="M7349" s="14"/>
      <c r="N7349" s="14"/>
      <c r="O7349" s="14"/>
      <c r="P7349" s="14"/>
      <c r="S7349" s="16"/>
      <c r="T7349" s="16"/>
    </row>
    <row r="7350" spans="8:20">
      <c r="H7350" s="14"/>
      <c r="K7350" s="14"/>
      <c r="M7350" s="14"/>
      <c r="N7350" s="14"/>
      <c r="O7350" s="14"/>
      <c r="P7350" s="14"/>
      <c r="S7350" s="16"/>
      <c r="T7350" s="16"/>
    </row>
    <row r="7351" spans="8:20">
      <c r="H7351" s="14"/>
      <c r="K7351" s="14"/>
      <c r="M7351" s="14"/>
      <c r="N7351" s="14"/>
      <c r="O7351" s="14"/>
      <c r="P7351" s="14"/>
      <c r="S7351" s="16"/>
      <c r="T7351" s="16"/>
    </row>
    <row r="7352" spans="8:20">
      <c r="H7352" s="14"/>
      <c r="K7352" s="14"/>
      <c r="M7352" s="14"/>
      <c r="N7352" s="14"/>
      <c r="O7352" s="14"/>
      <c r="P7352" s="14"/>
      <c r="S7352" s="16"/>
      <c r="T7352" s="16"/>
    </row>
    <row r="7353" spans="8:20">
      <c r="H7353" s="14"/>
      <c r="K7353" s="14"/>
      <c r="M7353" s="14"/>
      <c r="N7353" s="14"/>
      <c r="O7353" s="14"/>
      <c r="P7353" s="14"/>
      <c r="S7353" s="16"/>
      <c r="T7353" s="16"/>
    </row>
    <row r="7354" spans="8:20">
      <c r="H7354" s="14"/>
      <c r="K7354" s="14"/>
      <c r="M7354" s="14"/>
      <c r="N7354" s="14"/>
      <c r="O7354" s="14"/>
      <c r="P7354" s="14"/>
      <c r="S7354" s="16"/>
      <c r="T7354" s="16"/>
    </row>
    <row r="7355" spans="8:20">
      <c r="H7355" s="14"/>
      <c r="K7355" s="14"/>
      <c r="M7355" s="14"/>
      <c r="N7355" s="14"/>
      <c r="O7355" s="14"/>
      <c r="P7355" s="14"/>
      <c r="S7355" s="16"/>
      <c r="T7355" s="16"/>
    </row>
    <row r="7356" spans="8:20">
      <c r="H7356" s="14"/>
      <c r="K7356" s="14"/>
      <c r="M7356" s="14"/>
      <c r="N7356" s="14"/>
      <c r="O7356" s="14"/>
      <c r="P7356" s="14"/>
      <c r="S7356" s="16"/>
      <c r="T7356" s="16"/>
    </row>
    <row r="7357" spans="8:20">
      <c r="H7357" s="14"/>
      <c r="K7357" s="14"/>
      <c r="M7357" s="14"/>
      <c r="N7357" s="14"/>
      <c r="O7357" s="14"/>
      <c r="P7357" s="14"/>
      <c r="S7357" s="16"/>
      <c r="T7357" s="16"/>
    </row>
    <row r="7358" spans="8:20">
      <c r="H7358" s="14"/>
      <c r="K7358" s="14"/>
      <c r="M7358" s="14"/>
      <c r="N7358" s="14"/>
      <c r="O7358" s="14"/>
      <c r="P7358" s="14"/>
      <c r="S7358" s="16"/>
      <c r="T7358" s="16"/>
    </row>
    <row r="7359" spans="8:20">
      <c r="H7359" s="14"/>
      <c r="K7359" s="14"/>
      <c r="M7359" s="14"/>
      <c r="N7359" s="14"/>
      <c r="O7359" s="14"/>
      <c r="P7359" s="14"/>
      <c r="S7359" s="16"/>
      <c r="T7359" s="16"/>
    </row>
    <row r="7360" spans="8:20">
      <c r="H7360" s="14"/>
      <c r="K7360" s="14"/>
      <c r="M7360" s="14"/>
      <c r="N7360" s="14"/>
      <c r="O7360" s="14"/>
      <c r="P7360" s="14"/>
      <c r="S7360" s="16"/>
      <c r="T7360" s="16"/>
    </row>
    <row r="7361" spans="8:20">
      <c r="H7361" s="14"/>
      <c r="K7361" s="14"/>
      <c r="M7361" s="14"/>
      <c r="N7361" s="14"/>
      <c r="O7361" s="14"/>
      <c r="P7361" s="14"/>
      <c r="S7361" s="16"/>
      <c r="T7361" s="16"/>
    </row>
    <row r="7362" spans="8:20">
      <c r="H7362" s="14"/>
      <c r="K7362" s="14"/>
      <c r="M7362" s="14"/>
      <c r="N7362" s="14"/>
      <c r="O7362" s="14"/>
      <c r="P7362" s="14"/>
      <c r="S7362" s="16"/>
      <c r="T7362" s="16"/>
    </row>
    <row r="7363" spans="8:20">
      <c r="H7363" s="14"/>
      <c r="K7363" s="14"/>
      <c r="M7363" s="14"/>
      <c r="N7363" s="14"/>
      <c r="O7363" s="14"/>
      <c r="P7363" s="14"/>
      <c r="S7363" s="16"/>
      <c r="T7363" s="16"/>
    </row>
    <row r="7364" spans="8:20">
      <c r="H7364" s="14"/>
      <c r="K7364" s="14"/>
      <c r="M7364" s="14"/>
      <c r="N7364" s="14"/>
      <c r="O7364" s="14"/>
      <c r="P7364" s="14"/>
      <c r="S7364" s="16"/>
      <c r="T7364" s="16"/>
    </row>
    <row r="7365" spans="8:20">
      <c r="H7365" s="14"/>
      <c r="K7365" s="14"/>
      <c r="M7365" s="14"/>
      <c r="N7365" s="14"/>
      <c r="O7365" s="14"/>
      <c r="P7365" s="14"/>
      <c r="S7365" s="16"/>
      <c r="T7365" s="16"/>
    </row>
    <row r="7366" spans="8:20">
      <c r="H7366" s="14"/>
      <c r="K7366" s="14"/>
      <c r="M7366" s="14"/>
      <c r="N7366" s="14"/>
      <c r="O7366" s="14"/>
      <c r="P7366" s="14"/>
      <c r="S7366" s="16"/>
      <c r="T7366" s="16"/>
    </row>
    <row r="7367" spans="8:20">
      <c r="H7367" s="14"/>
      <c r="K7367" s="14"/>
      <c r="M7367" s="14"/>
      <c r="N7367" s="14"/>
      <c r="O7367" s="14"/>
      <c r="P7367" s="14"/>
      <c r="S7367" s="16"/>
      <c r="T7367" s="16"/>
    </row>
    <row r="7368" spans="8:20">
      <c r="H7368" s="14"/>
      <c r="K7368" s="14"/>
      <c r="M7368" s="14"/>
      <c r="N7368" s="14"/>
      <c r="O7368" s="14"/>
      <c r="P7368" s="14"/>
      <c r="S7368" s="16"/>
      <c r="T7368" s="16"/>
    </row>
    <row r="7369" spans="8:20">
      <c r="H7369" s="14"/>
      <c r="K7369" s="14"/>
      <c r="M7369" s="14"/>
      <c r="N7369" s="14"/>
      <c r="O7369" s="14"/>
      <c r="P7369" s="14"/>
      <c r="S7369" s="16"/>
      <c r="T7369" s="16"/>
    </row>
    <row r="7370" spans="8:20">
      <c r="H7370" s="14"/>
      <c r="K7370" s="14"/>
      <c r="M7370" s="14"/>
      <c r="N7370" s="14"/>
      <c r="O7370" s="14"/>
      <c r="P7370" s="14"/>
      <c r="S7370" s="16"/>
      <c r="T7370" s="16"/>
    </row>
    <row r="7371" spans="8:20">
      <c r="H7371" s="14"/>
      <c r="K7371" s="14"/>
      <c r="M7371" s="14"/>
      <c r="N7371" s="14"/>
      <c r="O7371" s="14"/>
      <c r="P7371" s="14"/>
      <c r="S7371" s="16"/>
      <c r="T7371" s="16"/>
    </row>
    <row r="7372" spans="8:20">
      <c r="H7372" s="14"/>
      <c r="K7372" s="14"/>
      <c r="M7372" s="14"/>
      <c r="N7372" s="14"/>
      <c r="O7372" s="14"/>
      <c r="P7372" s="14"/>
      <c r="S7372" s="16"/>
      <c r="T7372" s="16"/>
    </row>
    <row r="7373" spans="8:20">
      <c r="H7373" s="14"/>
      <c r="K7373" s="14"/>
      <c r="M7373" s="14"/>
      <c r="N7373" s="14"/>
      <c r="O7373" s="14"/>
      <c r="P7373" s="14"/>
      <c r="S7373" s="16"/>
      <c r="T7373" s="16"/>
    </row>
    <row r="7374" spans="8:20">
      <c r="H7374" s="14"/>
      <c r="K7374" s="14"/>
      <c r="M7374" s="14"/>
      <c r="N7374" s="14"/>
      <c r="O7374" s="14"/>
      <c r="P7374" s="14"/>
      <c r="S7374" s="16"/>
      <c r="T7374" s="16"/>
    </row>
    <row r="7375" spans="8:20">
      <c r="H7375" s="14"/>
      <c r="K7375" s="14"/>
      <c r="M7375" s="14"/>
      <c r="N7375" s="14"/>
      <c r="O7375" s="14"/>
      <c r="P7375" s="14"/>
      <c r="S7375" s="16"/>
      <c r="T7375" s="16"/>
    </row>
    <row r="7376" spans="8:20">
      <c r="H7376" s="14"/>
      <c r="K7376" s="14"/>
      <c r="M7376" s="14"/>
      <c r="N7376" s="14"/>
      <c r="O7376" s="14"/>
      <c r="P7376" s="14"/>
      <c r="S7376" s="16"/>
      <c r="T7376" s="16"/>
    </row>
    <row r="7377" spans="8:20">
      <c r="H7377" s="14"/>
      <c r="K7377" s="14"/>
      <c r="M7377" s="14"/>
      <c r="N7377" s="14"/>
      <c r="O7377" s="14"/>
      <c r="P7377" s="14"/>
      <c r="S7377" s="16"/>
      <c r="T7377" s="16"/>
    </row>
    <row r="7378" spans="8:20">
      <c r="H7378" s="14"/>
      <c r="K7378" s="14"/>
      <c r="M7378" s="14"/>
      <c r="N7378" s="14"/>
      <c r="O7378" s="14"/>
      <c r="P7378" s="14"/>
      <c r="S7378" s="16"/>
      <c r="T7378" s="16"/>
    </row>
    <row r="7379" spans="8:20">
      <c r="H7379" s="14"/>
      <c r="K7379" s="14"/>
      <c r="M7379" s="14"/>
      <c r="N7379" s="14"/>
      <c r="O7379" s="14"/>
      <c r="P7379" s="14"/>
      <c r="S7379" s="16"/>
      <c r="T7379" s="16"/>
    </row>
    <row r="7380" spans="8:20">
      <c r="H7380" s="14"/>
      <c r="K7380" s="14"/>
      <c r="M7380" s="14"/>
      <c r="N7380" s="14"/>
      <c r="O7380" s="14"/>
      <c r="P7380" s="14"/>
      <c r="S7380" s="16"/>
      <c r="T7380" s="16"/>
    </row>
    <row r="7381" spans="8:20">
      <c r="H7381" s="14"/>
      <c r="K7381" s="14"/>
      <c r="M7381" s="14"/>
      <c r="N7381" s="14"/>
      <c r="O7381" s="14"/>
      <c r="P7381" s="14"/>
      <c r="S7381" s="16"/>
      <c r="T7381" s="16"/>
    </row>
    <row r="7382" spans="8:20">
      <c r="H7382" s="14"/>
      <c r="K7382" s="14"/>
      <c r="M7382" s="14"/>
      <c r="N7382" s="14"/>
      <c r="O7382" s="14"/>
      <c r="P7382" s="14"/>
      <c r="S7382" s="16"/>
      <c r="T7382" s="16"/>
    </row>
    <row r="7383" spans="8:20">
      <c r="H7383" s="14"/>
      <c r="K7383" s="14"/>
      <c r="M7383" s="14"/>
      <c r="N7383" s="14"/>
      <c r="O7383" s="14"/>
      <c r="P7383" s="14"/>
      <c r="S7383" s="16"/>
      <c r="T7383" s="16"/>
    </row>
    <row r="7384" spans="8:20">
      <c r="H7384" s="14"/>
      <c r="K7384" s="14"/>
      <c r="M7384" s="14"/>
      <c r="N7384" s="14"/>
      <c r="O7384" s="14"/>
      <c r="P7384" s="14"/>
      <c r="S7384" s="16"/>
      <c r="T7384" s="16"/>
    </row>
    <row r="7385" spans="8:20">
      <c r="H7385" s="14"/>
      <c r="K7385" s="14"/>
      <c r="M7385" s="14"/>
      <c r="N7385" s="14"/>
      <c r="O7385" s="14"/>
      <c r="P7385" s="14"/>
      <c r="S7385" s="16"/>
      <c r="T7385" s="16"/>
    </row>
    <row r="7386" spans="8:20">
      <c r="H7386" s="14"/>
      <c r="K7386" s="14"/>
      <c r="M7386" s="14"/>
      <c r="N7386" s="14"/>
      <c r="O7386" s="14"/>
      <c r="P7386" s="14"/>
      <c r="S7386" s="16"/>
      <c r="T7386" s="16"/>
    </row>
    <row r="7387" spans="8:20">
      <c r="H7387" s="14"/>
      <c r="K7387" s="14"/>
      <c r="M7387" s="14"/>
      <c r="N7387" s="14"/>
      <c r="O7387" s="14"/>
      <c r="P7387" s="14"/>
      <c r="S7387" s="16"/>
      <c r="T7387" s="16"/>
    </row>
    <row r="7388" spans="8:20">
      <c r="H7388" s="14"/>
      <c r="K7388" s="14"/>
      <c r="M7388" s="14"/>
      <c r="N7388" s="14"/>
      <c r="O7388" s="14"/>
      <c r="P7388" s="14"/>
      <c r="S7388" s="16"/>
      <c r="T7388" s="16"/>
    </row>
    <row r="7389" spans="8:20">
      <c r="H7389" s="14"/>
      <c r="K7389" s="14"/>
      <c r="M7389" s="14"/>
      <c r="N7389" s="14"/>
      <c r="O7389" s="14"/>
      <c r="P7389" s="14"/>
      <c r="S7389" s="16"/>
      <c r="T7389" s="16"/>
    </row>
    <row r="7390" spans="8:20">
      <c r="H7390" s="14"/>
      <c r="K7390" s="14"/>
      <c r="M7390" s="14"/>
      <c r="N7390" s="14"/>
      <c r="O7390" s="14"/>
      <c r="P7390" s="14"/>
      <c r="S7390" s="16"/>
      <c r="T7390" s="16"/>
    </row>
    <row r="7391" spans="8:20">
      <c r="H7391" s="14"/>
      <c r="K7391" s="14"/>
      <c r="M7391" s="14"/>
      <c r="N7391" s="14"/>
      <c r="O7391" s="14"/>
      <c r="P7391" s="14"/>
      <c r="S7391" s="16"/>
      <c r="T7391" s="16"/>
    </row>
    <row r="7392" spans="8:20">
      <c r="H7392" s="14"/>
      <c r="K7392" s="14"/>
      <c r="M7392" s="14"/>
      <c r="N7392" s="14"/>
      <c r="O7392" s="14"/>
      <c r="P7392" s="14"/>
      <c r="S7392" s="16"/>
      <c r="T7392" s="16"/>
    </row>
    <row r="7393" spans="8:20">
      <c r="H7393" s="14"/>
      <c r="K7393" s="14"/>
      <c r="M7393" s="14"/>
      <c r="N7393" s="14"/>
      <c r="O7393" s="14"/>
      <c r="P7393" s="14"/>
      <c r="S7393" s="16"/>
      <c r="T7393" s="16"/>
    </row>
    <row r="7394" spans="8:20">
      <c r="H7394" s="14"/>
      <c r="K7394" s="14"/>
      <c r="M7394" s="14"/>
      <c r="N7394" s="14"/>
      <c r="O7394" s="14"/>
      <c r="P7394" s="14"/>
      <c r="S7394" s="16"/>
      <c r="T7394" s="16"/>
    </row>
    <row r="7395" spans="8:20">
      <c r="H7395" s="14"/>
      <c r="K7395" s="14"/>
      <c r="M7395" s="14"/>
      <c r="N7395" s="14"/>
      <c r="O7395" s="14"/>
      <c r="P7395" s="14"/>
      <c r="S7395" s="16"/>
      <c r="T7395" s="16"/>
    </row>
    <row r="7396" spans="8:20">
      <c r="H7396" s="14"/>
      <c r="K7396" s="14"/>
      <c r="M7396" s="14"/>
      <c r="N7396" s="14"/>
      <c r="O7396" s="14"/>
      <c r="P7396" s="14"/>
      <c r="S7396" s="16"/>
      <c r="T7396" s="16"/>
    </row>
    <row r="7397" spans="8:20">
      <c r="H7397" s="14"/>
      <c r="K7397" s="14"/>
      <c r="M7397" s="14"/>
      <c r="N7397" s="14"/>
      <c r="O7397" s="14"/>
      <c r="P7397" s="14"/>
      <c r="S7397" s="16"/>
      <c r="T7397" s="16"/>
    </row>
    <row r="7398" spans="8:20">
      <c r="H7398" s="14"/>
      <c r="K7398" s="14"/>
      <c r="M7398" s="14"/>
      <c r="N7398" s="14"/>
      <c r="O7398" s="14"/>
      <c r="P7398" s="14"/>
      <c r="S7398" s="16"/>
      <c r="T7398" s="16"/>
    </row>
    <row r="7399" spans="8:20">
      <c r="H7399" s="14"/>
      <c r="K7399" s="14"/>
      <c r="M7399" s="14"/>
      <c r="N7399" s="14"/>
      <c r="O7399" s="14"/>
      <c r="P7399" s="14"/>
      <c r="S7399" s="16"/>
      <c r="T7399" s="16"/>
    </row>
    <row r="7400" spans="8:20">
      <c r="H7400" s="14"/>
      <c r="K7400" s="14"/>
      <c r="M7400" s="14"/>
      <c r="N7400" s="14"/>
      <c r="O7400" s="14"/>
      <c r="P7400" s="14"/>
      <c r="S7400" s="16"/>
      <c r="T7400" s="16"/>
    </row>
    <row r="7401" spans="8:20">
      <c r="H7401" s="14"/>
      <c r="K7401" s="14"/>
      <c r="M7401" s="14"/>
      <c r="N7401" s="14"/>
      <c r="O7401" s="14"/>
      <c r="P7401" s="14"/>
      <c r="S7401" s="16"/>
      <c r="T7401" s="16"/>
    </row>
    <row r="7402" spans="8:20">
      <c r="H7402" s="14"/>
      <c r="K7402" s="14"/>
      <c r="M7402" s="14"/>
      <c r="N7402" s="14"/>
      <c r="O7402" s="14"/>
      <c r="P7402" s="14"/>
      <c r="S7402" s="16"/>
      <c r="T7402" s="16"/>
    </row>
    <row r="7403" spans="8:20">
      <c r="H7403" s="14"/>
      <c r="K7403" s="14"/>
      <c r="M7403" s="14"/>
      <c r="N7403" s="14"/>
      <c r="O7403" s="14"/>
      <c r="P7403" s="14"/>
      <c r="S7403" s="16"/>
      <c r="T7403" s="16"/>
    </row>
    <row r="7404" spans="8:20">
      <c r="H7404" s="14"/>
      <c r="K7404" s="14"/>
      <c r="M7404" s="14"/>
      <c r="N7404" s="14"/>
      <c r="O7404" s="14"/>
      <c r="P7404" s="14"/>
      <c r="S7404" s="16"/>
      <c r="T7404" s="16"/>
    </row>
    <row r="7405" spans="8:20">
      <c r="H7405" s="14"/>
      <c r="K7405" s="14"/>
      <c r="M7405" s="14"/>
      <c r="N7405" s="14"/>
      <c r="O7405" s="14"/>
      <c r="P7405" s="14"/>
      <c r="S7405" s="16"/>
      <c r="T7405" s="16"/>
    </row>
    <row r="7406" spans="8:20">
      <c r="H7406" s="14"/>
      <c r="K7406" s="14"/>
      <c r="M7406" s="14"/>
      <c r="N7406" s="14"/>
      <c r="O7406" s="14"/>
      <c r="P7406" s="14"/>
      <c r="S7406" s="16"/>
      <c r="T7406" s="16"/>
    </row>
    <row r="7407" spans="8:20">
      <c r="H7407" s="14"/>
      <c r="K7407" s="14"/>
      <c r="M7407" s="14"/>
      <c r="N7407" s="14"/>
      <c r="O7407" s="14"/>
      <c r="P7407" s="14"/>
      <c r="S7407" s="16"/>
      <c r="T7407" s="16"/>
    </row>
    <row r="7408" spans="8:20">
      <c r="H7408" s="14"/>
      <c r="K7408" s="14"/>
      <c r="M7408" s="14"/>
      <c r="N7408" s="14"/>
      <c r="O7408" s="14"/>
      <c r="P7408" s="14"/>
      <c r="S7408" s="16"/>
      <c r="T7408" s="16"/>
    </row>
    <row r="7409" spans="8:20">
      <c r="H7409" s="14"/>
      <c r="K7409" s="14"/>
      <c r="M7409" s="14"/>
      <c r="N7409" s="14"/>
      <c r="O7409" s="14"/>
      <c r="P7409" s="14"/>
      <c r="S7409" s="16"/>
      <c r="T7409" s="16"/>
    </row>
    <row r="7410" spans="8:20">
      <c r="H7410" s="14"/>
      <c r="K7410" s="14"/>
      <c r="M7410" s="14"/>
      <c r="N7410" s="14"/>
      <c r="O7410" s="14"/>
      <c r="P7410" s="14"/>
      <c r="S7410" s="16"/>
      <c r="T7410" s="16"/>
    </row>
    <row r="7411" spans="8:20">
      <c r="H7411" s="14"/>
      <c r="K7411" s="14"/>
      <c r="M7411" s="14"/>
      <c r="N7411" s="14"/>
      <c r="O7411" s="14"/>
      <c r="P7411" s="14"/>
      <c r="S7411" s="16"/>
      <c r="T7411" s="16"/>
    </row>
    <row r="7412" spans="8:20">
      <c r="H7412" s="14"/>
      <c r="K7412" s="14"/>
      <c r="M7412" s="14"/>
      <c r="N7412" s="14"/>
      <c r="O7412" s="14"/>
      <c r="P7412" s="14"/>
      <c r="S7412" s="16"/>
      <c r="T7412" s="16"/>
    </row>
    <row r="7413" spans="8:20">
      <c r="H7413" s="14"/>
      <c r="K7413" s="14"/>
      <c r="M7413" s="14"/>
      <c r="N7413" s="14"/>
      <c r="O7413" s="14"/>
      <c r="P7413" s="14"/>
      <c r="S7413" s="16"/>
      <c r="T7413" s="16"/>
    </row>
    <row r="7414" spans="8:20">
      <c r="H7414" s="14"/>
      <c r="K7414" s="14"/>
      <c r="M7414" s="14"/>
      <c r="N7414" s="14"/>
      <c r="O7414" s="14"/>
      <c r="P7414" s="14"/>
      <c r="S7414" s="16"/>
      <c r="T7414" s="16"/>
    </row>
    <row r="7415" spans="8:20">
      <c r="H7415" s="14"/>
      <c r="K7415" s="14"/>
      <c r="M7415" s="14"/>
      <c r="N7415" s="14"/>
      <c r="O7415" s="14"/>
      <c r="P7415" s="14"/>
      <c r="S7415" s="16"/>
      <c r="T7415" s="16"/>
    </row>
    <row r="7416" spans="8:20">
      <c r="H7416" s="14"/>
      <c r="K7416" s="14"/>
      <c r="M7416" s="14"/>
      <c r="N7416" s="14"/>
      <c r="O7416" s="14"/>
      <c r="P7416" s="14"/>
      <c r="S7416" s="16"/>
      <c r="T7416" s="16"/>
    </row>
    <row r="7417" spans="8:20">
      <c r="H7417" s="14"/>
      <c r="K7417" s="14"/>
      <c r="M7417" s="14"/>
      <c r="N7417" s="14"/>
      <c r="O7417" s="14"/>
      <c r="P7417" s="14"/>
      <c r="S7417" s="16"/>
      <c r="T7417" s="16"/>
    </row>
    <row r="7418" spans="8:20">
      <c r="H7418" s="14"/>
      <c r="K7418" s="14"/>
      <c r="M7418" s="14"/>
      <c r="N7418" s="14"/>
      <c r="O7418" s="14"/>
      <c r="P7418" s="14"/>
      <c r="S7418" s="16"/>
      <c r="T7418" s="16"/>
    </row>
    <row r="7419" spans="8:20">
      <c r="H7419" s="14"/>
      <c r="K7419" s="14"/>
      <c r="M7419" s="14"/>
      <c r="N7419" s="14"/>
      <c r="O7419" s="14"/>
      <c r="P7419" s="14"/>
      <c r="S7419" s="16"/>
      <c r="T7419" s="16"/>
    </row>
    <row r="7420" spans="8:20">
      <c r="H7420" s="14"/>
      <c r="K7420" s="14"/>
      <c r="M7420" s="14"/>
      <c r="N7420" s="14"/>
      <c r="O7420" s="14"/>
      <c r="P7420" s="14"/>
      <c r="S7420" s="16"/>
      <c r="T7420" s="16"/>
    </row>
    <row r="7421" spans="8:20">
      <c r="H7421" s="14"/>
      <c r="K7421" s="14"/>
      <c r="M7421" s="14"/>
      <c r="N7421" s="14"/>
      <c r="O7421" s="14"/>
      <c r="P7421" s="14"/>
      <c r="S7421" s="16"/>
      <c r="T7421" s="16"/>
    </row>
    <row r="7422" spans="8:20">
      <c r="H7422" s="14"/>
      <c r="K7422" s="14"/>
      <c r="M7422" s="14"/>
      <c r="N7422" s="14"/>
      <c r="O7422" s="14"/>
      <c r="P7422" s="14"/>
      <c r="S7422" s="16"/>
      <c r="T7422" s="16"/>
    </row>
    <row r="7423" spans="8:20">
      <c r="H7423" s="14"/>
      <c r="K7423" s="14"/>
      <c r="M7423" s="14"/>
      <c r="N7423" s="14"/>
      <c r="O7423" s="14"/>
      <c r="P7423" s="14"/>
      <c r="S7423" s="16"/>
      <c r="T7423" s="16"/>
    </row>
    <row r="7424" spans="8:20">
      <c r="H7424" s="14"/>
      <c r="K7424" s="14"/>
      <c r="M7424" s="14"/>
      <c r="N7424" s="14"/>
      <c r="O7424" s="14"/>
      <c r="P7424" s="14"/>
      <c r="S7424" s="16"/>
      <c r="T7424" s="16"/>
    </row>
    <row r="7425" spans="8:20">
      <c r="H7425" s="14"/>
      <c r="K7425" s="14"/>
      <c r="M7425" s="14"/>
      <c r="N7425" s="14"/>
      <c r="O7425" s="14"/>
      <c r="P7425" s="14"/>
      <c r="S7425" s="16"/>
      <c r="T7425" s="16"/>
    </row>
    <row r="7426" spans="8:20">
      <c r="H7426" s="14"/>
      <c r="K7426" s="14"/>
      <c r="M7426" s="14"/>
      <c r="N7426" s="14"/>
      <c r="O7426" s="14"/>
      <c r="P7426" s="14"/>
      <c r="S7426" s="16"/>
      <c r="T7426" s="16"/>
    </row>
    <row r="7427" spans="8:20">
      <c r="H7427" s="14"/>
      <c r="K7427" s="14"/>
      <c r="M7427" s="14"/>
      <c r="N7427" s="14"/>
      <c r="O7427" s="14"/>
      <c r="P7427" s="14"/>
      <c r="S7427" s="16"/>
      <c r="T7427" s="16"/>
    </row>
    <row r="7428" spans="8:20">
      <c r="H7428" s="14"/>
      <c r="K7428" s="14"/>
      <c r="M7428" s="14"/>
      <c r="N7428" s="14"/>
      <c r="O7428" s="14"/>
      <c r="P7428" s="14"/>
      <c r="S7428" s="16"/>
      <c r="T7428" s="16"/>
    </row>
    <row r="7429" spans="8:20">
      <c r="H7429" s="14"/>
      <c r="K7429" s="14"/>
      <c r="M7429" s="14"/>
      <c r="N7429" s="14"/>
      <c r="O7429" s="14"/>
      <c r="P7429" s="14"/>
      <c r="S7429" s="16"/>
      <c r="T7429" s="16"/>
    </row>
    <row r="7430" spans="8:20">
      <c r="H7430" s="14"/>
      <c r="K7430" s="14"/>
      <c r="M7430" s="14"/>
      <c r="N7430" s="14"/>
      <c r="O7430" s="14"/>
      <c r="P7430" s="14"/>
      <c r="S7430" s="16"/>
      <c r="T7430" s="16"/>
    </row>
    <row r="7431" spans="8:20">
      <c r="H7431" s="14"/>
      <c r="K7431" s="14"/>
      <c r="M7431" s="14"/>
      <c r="N7431" s="14"/>
      <c r="O7431" s="14"/>
      <c r="P7431" s="14"/>
      <c r="S7431" s="16"/>
      <c r="T7431" s="16"/>
    </row>
    <row r="7432" spans="8:20">
      <c r="H7432" s="14"/>
      <c r="K7432" s="14"/>
      <c r="M7432" s="14"/>
      <c r="N7432" s="14"/>
      <c r="O7432" s="14"/>
      <c r="P7432" s="14"/>
      <c r="S7432" s="16"/>
      <c r="T7432" s="16"/>
    </row>
    <row r="7433" spans="8:20">
      <c r="H7433" s="14"/>
      <c r="K7433" s="14"/>
      <c r="M7433" s="14"/>
      <c r="N7433" s="14"/>
      <c r="O7433" s="14"/>
      <c r="P7433" s="14"/>
      <c r="S7433" s="16"/>
      <c r="T7433" s="16"/>
    </row>
    <row r="7434" spans="8:20">
      <c r="H7434" s="14"/>
      <c r="K7434" s="14"/>
      <c r="M7434" s="14"/>
      <c r="N7434" s="14"/>
      <c r="O7434" s="14"/>
      <c r="P7434" s="14"/>
      <c r="S7434" s="16"/>
      <c r="T7434" s="16"/>
    </row>
    <row r="7435" spans="8:20">
      <c r="H7435" s="14"/>
      <c r="K7435" s="14"/>
      <c r="M7435" s="14"/>
      <c r="N7435" s="14"/>
      <c r="O7435" s="14"/>
      <c r="P7435" s="14"/>
      <c r="S7435" s="16"/>
      <c r="T7435" s="16"/>
    </row>
    <row r="7436" spans="8:20">
      <c r="H7436" s="14"/>
      <c r="K7436" s="14"/>
      <c r="M7436" s="14"/>
      <c r="N7436" s="14"/>
      <c r="O7436" s="14"/>
      <c r="P7436" s="14"/>
      <c r="S7436" s="16"/>
      <c r="T7436" s="16"/>
    </row>
    <row r="7437" spans="8:20">
      <c r="H7437" s="14"/>
      <c r="K7437" s="14"/>
      <c r="M7437" s="14"/>
      <c r="N7437" s="14"/>
      <c r="O7437" s="14"/>
      <c r="P7437" s="14"/>
      <c r="S7437" s="16"/>
      <c r="T7437" s="16"/>
    </row>
    <row r="7438" spans="8:20">
      <c r="H7438" s="14"/>
      <c r="K7438" s="14"/>
      <c r="M7438" s="14"/>
      <c r="N7438" s="14"/>
      <c r="O7438" s="14"/>
      <c r="P7438" s="14"/>
      <c r="S7438" s="16"/>
      <c r="T7438" s="16"/>
    </row>
    <row r="7439" spans="8:20">
      <c r="H7439" s="14"/>
      <c r="K7439" s="14"/>
      <c r="M7439" s="14"/>
      <c r="N7439" s="14"/>
      <c r="O7439" s="14"/>
      <c r="P7439" s="14"/>
      <c r="S7439" s="16"/>
      <c r="T7439" s="16"/>
    </row>
    <row r="7440" spans="8:20">
      <c r="H7440" s="14"/>
      <c r="K7440" s="14"/>
      <c r="M7440" s="14"/>
      <c r="N7440" s="14"/>
      <c r="O7440" s="14"/>
      <c r="P7440" s="14"/>
      <c r="S7440" s="16"/>
      <c r="T7440" s="16"/>
    </row>
    <row r="7441" spans="8:20">
      <c r="H7441" s="14"/>
      <c r="K7441" s="14"/>
      <c r="M7441" s="14"/>
      <c r="N7441" s="14"/>
      <c r="O7441" s="14"/>
      <c r="P7441" s="14"/>
      <c r="S7441" s="16"/>
      <c r="T7441" s="16"/>
    </row>
    <row r="7442" spans="8:20">
      <c r="H7442" s="14"/>
      <c r="K7442" s="14"/>
      <c r="M7442" s="14"/>
      <c r="N7442" s="14"/>
      <c r="O7442" s="14"/>
      <c r="P7442" s="14"/>
      <c r="S7442" s="16"/>
      <c r="T7442" s="16"/>
    </row>
    <row r="7443" spans="8:20">
      <c r="H7443" s="14"/>
      <c r="K7443" s="14"/>
      <c r="M7443" s="14"/>
      <c r="N7443" s="14"/>
      <c r="O7443" s="14"/>
      <c r="P7443" s="14"/>
      <c r="S7443" s="16"/>
      <c r="T7443" s="16"/>
    </row>
    <row r="7444" spans="8:20">
      <c r="H7444" s="14"/>
      <c r="K7444" s="14"/>
      <c r="M7444" s="14"/>
      <c r="N7444" s="14"/>
      <c r="O7444" s="14"/>
      <c r="P7444" s="14"/>
      <c r="S7444" s="16"/>
      <c r="T7444" s="16"/>
    </row>
    <row r="7445" spans="8:20">
      <c r="H7445" s="14"/>
      <c r="K7445" s="14"/>
      <c r="M7445" s="14"/>
      <c r="N7445" s="14"/>
      <c r="O7445" s="14"/>
      <c r="P7445" s="14"/>
      <c r="S7445" s="16"/>
      <c r="T7445" s="16"/>
    </row>
    <row r="7446" spans="8:20">
      <c r="H7446" s="14"/>
      <c r="K7446" s="14"/>
      <c r="M7446" s="14"/>
      <c r="N7446" s="14"/>
      <c r="O7446" s="14"/>
      <c r="P7446" s="14"/>
      <c r="S7446" s="16"/>
      <c r="T7446" s="16"/>
    </row>
    <row r="7447" spans="8:20">
      <c r="H7447" s="14"/>
      <c r="K7447" s="14"/>
      <c r="M7447" s="14"/>
      <c r="N7447" s="14"/>
      <c r="O7447" s="14"/>
      <c r="P7447" s="14"/>
      <c r="S7447" s="16"/>
      <c r="T7447" s="16"/>
    </row>
    <row r="7448" spans="8:20">
      <c r="H7448" s="14"/>
      <c r="K7448" s="14"/>
      <c r="M7448" s="14"/>
      <c r="N7448" s="14"/>
      <c r="O7448" s="14"/>
      <c r="P7448" s="14"/>
      <c r="S7448" s="16"/>
      <c r="T7448" s="16"/>
    </row>
    <row r="7449" spans="8:20">
      <c r="H7449" s="14"/>
      <c r="K7449" s="14"/>
      <c r="M7449" s="14"/>
      <c r="N7449" s="14"/>
      <c r="O7449" s="14"/>
      <c r="P7449" s="14"/>
      <c r="S7449" s="16"/>
      <c r="T7449" s="16"/>
    </row>
    <row r="7450" spans="8:20">
      <c r="H7450" s="14"/>
      <c r="K7450" s="14"/>
      <c r="M7450" s="14"/>
      <c r="N7450" s="14"/>
      <c r="O7450" s="14"/>
      <c r="P7450" s="14"/>
      <c r="S7450" s="16"/>
      <c r="T7450" s="16"/>
    </row>
    <row r="7451" spans="8:20">
      <c r="H7451" s="14"/>
      <c r="K7451" s="14"/>
      <c r="M7451" s="14"/>
      <c r="N7451" s="14"/>
      <c r="O7451" s="14"/>
      <c r="P7451" s="14"/>
      <c r="S7451" s="16"/>
      <c r="T7451" s="16"/>
    </row>
    <row r="7452" spans="8:20">
      <c r="H7452" s="14"/>
      <c r="K7452" s="14"/>
      <c r="M7452" s="14"/>
      <c r="N7452" s="14"/>
      <c r="O7452" s="14"/>
      <c r="P7452" s="14"/>
      <c r="S7452" s="16"/>
      <c r="T7452" s="16"/>
    </row>
    <row r="7453" spans="8:20">
      <c r="H7453" s="14"/>
      <c r="K7453" s="14"/>
      <c r="M7453" s="14"/>
      <c r="N7453" s="14"/>
      <c r="O7453" s="14"/>
      <c r="P7453" s="14"/>
      <c r="S7453" s="16"/>
      <c r="T7453" s="16"/>
    </row>
    <row r="7454" spans="8:20">
      <c r="H7454" s="14"/>
      <c r="K7454" s="14"/>
      <c r="M7454" s="14"/>
      <c r="N7454" s="14"/>
      <c r="O7454" s="14"/>
      <c r="P7454" s="14"/>
      <c r="S7454" s="16"/>
      <c r="T7454" s="16"/>
    </row>
    <row r="7455" spans="8:20">
      <c r="H7455" s="14"/>
      <c r="K7455" s="14"/>
      <c r="M7455" s="14"/>
      <c r="N7455" s="14"/>
      <c r="O7455" s="14"/>
      <c r="P7455" s="14"/>
      <c r="S7455" s="16"/>
      <c r="T7455" s="16"/>
    </row>
    <row r="7456" spans="8:20">
      <c r="H7456" s="14"/>
      <c r="K7456" s="14"/>
      <c r="M7456" s="14"/>
      <c r="N7456" s="14"/>
      <c r="O7456" s="14"/>
      <c r="P7456" s="14"/>
      <c r="S7456" s="16"/>
      <c r="T7456" s="16"/>
    </row>
    <row r="7457" spans="8:20">
      <c r="H7457" s="14"/>
      <c r="K7457" s="14"/>
      <c r="M7457" s="14"/>
      <c r="N7457" s="14"/>
      <c r="O7457" s="14"/>
      <c r="P7457" s="14"/>
      <c r="S7457" s="16"/>
      <c r="T7457" s="16"/>
    </row>
    <row r="7458" spans="8:20">
      <c r="H7458" s="14"/>
      <c r="K7458" s="14"/>
      <c r="M7458" s="14"/>
      <c r="N7458" s="14"/>
      <c r="O7458" s="14"/>
      <c r="P7458" s="14"/>
      <c r="S7458" s="16"/>
      <c r="T7458" s="16"/>
    </row>
    <row r="7459" spans="8:20">
      <c r="H7459" s="14"/>
      <c r="K7459" s="14"/>
      <c r="M7459" s="14"/>
      <c r="N7459" s="14"/>
      <c r="O7459" s="14"/>
      <c r="P7459" s="14"/>
      <c r="S7459" s="16"/>
      <c r="T7459" s="16"/>
    </row>
    <row r="7460" spans="8:20">
      <c r="H7460" s="14"/>
      <c r="K7460" s="14"/>
      <c r="M7460" s="14"/>
      <c r="N7460" s="14"/>
      <c r="O7460" s="14"/>
      <c r="P7460" s="14"/>
      <c r="S7460" s="16"/>
      <c r="T7460" s="16"/>
    </row>
    <row r="7461" spans="8:20">
      <c r="H7461" s="14"/>
      <c r="K7461" s="14"/>
      <c r="M7461" s="14"/>
      <c r="N7461" s="14"/>
      <c r="O7461" s="14"/>
      <c r="P7461" s="14"/>
      <c r="S7461" s="16"/>
      <c r="T7461" s="16"/>
    </row>
    <row r="7462" spans="8:20">
      <c r="H7462" s="14"/>
      <c r="K7462" s="14"/>
      <c r="M7462" s="14"/>
      <c r="N7462" s="14"/>
      <c r="O7462" s="14"/>
      <c r="P7462" s="14"/>
      <c r="S7462" s="16"/>
      <c r="T7462" s="16"/>
    </row>
    <row r="7463" spans="8:20">
      <c r="H7463" s="14"/>
      <c r="K7463" s="14"/>
      <c r="M7463" s="14"/>
      <c r="N7463" s="14"/>
      <c r="O7463" s="14"/>
      <c r="P7463" s="14"/>
      <c r="S7463" s="16"/>
      <c r="T7463" s="16"/>
    </row>
    <row r="7464" spans="8:20">
      <c r="H7464" s="14"/>
      <c r="K7464" s="14"/>
      <c r="M7464" s="14"/>
      <c r="N7464" s="14"/>
      <c r="O7464" s="14"/>
      <c r="P7464" s="14"/>
      <c r="S7464" s="16"/>
      <c r="T7464" s="16"/>
    </row>
    <row r="7465" spans="8:20">
      <c r="H7465" s="14"/>
      <c r="K7465" s="14"/>
      <c r="M7465" s="14"/>
      <c r="N7465" s="14"/>
      <c r="O7465" s="14"/>
      <c r="P7465" s="14"/>
      <c r="S7465" s="16"/>
      <c r="T7465" s="16"/>
    </row>
    <row r="7466" spans="8:20">
      <c r="H7466" s="14"/>
      <c r="K7466" s="14"/>
      <c r="M7466" s="14"/>
      <c r="N7466" s="14"/>
      <c r="O7466" s="14"/>
      <c r="P7466" s="14"/>
      <c r="S7466" s="16"/>
      <c r="T7466" s="16"/>
    </row>
    <row r="7467" spans="8:20">
      <c r="H7467" s="14"/>
      <c r="K7467" s="14"/>
      <c r="M7467" s="14"/>
      <c r="N7467" s="14"/>
      <c r="O7467" s="14"/>
      <c r="P7467" s="14"/>
      <c r="S7467" s="16"/>
      <c r="T7467" s="16"/>
    </row>
    <row r="7468" spans="8:20">
      <c r="H7468" s="14"/>
      <c r="K7468" s="14"/>
      <c r="M7468" s="14"/>
      <c r="N7468" s="14"/>
      <c r="O7468" s="14"/>
      <c r="P7468" s="14"/>
      <c r="S7468" s="16"/>
      <c r="T7468" s="16"/>
    </row>
    <row r="7469" spans="8:20">
      <c r="H7469" s="14"/>
      <c r="K7469" s="14"/>
      <c r="M7469" s="14"/>
      <c r="N7469" s="14"/>
      <c r="O7469" s="14"/>
      <c r="P7469" s="14"/>
      <c r="S7469" s="16"/>
      <c r="T7469" s="16"/>
    </row>
    <row r="7470" spans="8:20">
      <c r="H7470" s="14"/>
      <c r="K7470" s="14"/>
      <c r="M7470" s="14"/>
      <c r="N7470" s="14"/>
      <c r="O7470" s="14"/>
      <c r="P7470" s="14"/>
      <c r="S7470" s="16"/>
      <c r="T7470" s="16"/>
    </row>
    <row r="7471" spans="8:20">
      <c r="H7471" s="14"/>
      <c r="K7471" s="14"/>
      <c r="M7471" s="14"/>
      <c r="N7471" s="14"/>
      <c r="O7471" s="14"/>
      <c r="P7471" s="14"/>
      <c r="S7471" s="16"/>
      <c r="T7471" s="16"/>
    </row>
    <row r="7472" spans="8:20">
      <c r="H7472" s="14"/>
      <c r="K7472" s="14"/>
      <c r="M7472" s="14"/>
      <c r="N7472" s="14"/>
      <c r="O7472" s="14"/>
      <c r="P7472" s="14"/>
      <c r="S7472" s="16"/>
      <c r="T7472" s="16"/>
    </row>
    <row r="7473" spans="8:20">
      <c r="H7473" s="14"/>
      <c r="K7473" s="14"/>
      <c r="M7473" s="14"/>
      <c r="N7473" s="14"/>
      <c r="O7473" s="14"/>
      <c r="P7473" s="14"/>
      <c r="S7473" s="16"/>
      <c r="T7473" s="16"/>
    </row>
    <row r="7474" spans="8:20">
      <c r="H7474" s="14"/>
      <c r="K7474" s="14"/>
      <c r="M7474" s="14"/>
      <c r="N7474" s="14"/>
      <c r="O7474" s="14"/>
      <c r="P7474" s="14"/>
      <c r="S7474" s="16"/>
      <c r="T7474" s="16"/>
    </row>
    <row r="7475" spans="8:20">
      <c r="H7475" s="14"/>
      <c r="K7475" s="14"/>
      <c r="M7475" s="14"/>
      <c r="N7475" s="14"/>
      <c r="O7475" s="14"/>
      <c r="P7475" s="14"/>
      <c r="S7475" s="16"/>
      <c r="T7475" s="16"/>
    </row>
    <row r="7476" spans="8:20">
      <c r="H7476" s="14"/>
      <c r="K7476" s="14"/>
      <c r="M7476" s="14"/>
      <c r="N7476" s="14"/>
      <c r="O7476" s="14"/>
      <c r="P7476" s="14"/>
      <c r="S7476" s="16"/>
      <c r="T7476" s="16"/>
    </row>
    <row r="7477" spans="8:20">
      <c r="H7477" s="14"/>
      <c r="K7477" s="14"/>
      <c r="M7477" s="14"/>
      <c r="N7477" s="14"/>
      <c r="O7477" s="14"/>
      <c r="P7477" s="14"/>
      <c r="S7477" s="16"/>
      <c r="T7477" s="16"/>
    </row>
    <row r="7478" spans="8:20">
      <c r="H7478" s="14"/>
      <c r="K7478" s="14"/>
      <c r="M7478" s="14"/>
      <c r="N7478" s="14"/>
      <c r="O7478" s="14"/>
      <c r="P7478" s="14"/>
      <c r="S7478" s="16"/>
      <c r="T7478" s="16"/>
    </row>
    <row r="7479" spans="8:20">
      <c r="H7479" s="14"/>
      <c r="K7479" s="14"/>
      <c r="M7479" s="14"/>
      <c r="N7479" s="14"/>
      <c r="O7479" s="14"/>
      <c r="P7479" s="14"/>
      <c r="S7479" s="16"/>
      <c r="T7479" s="16"/>
    </row>
    <row r="7480" spans="8:20">
      <c r="H7480" s="14"/>
      <c r="K7480" s="14"/>
      <c r="M7480" s="14"/>
      <c r="N7480" s="14"/>
      <c r="O7480" s="14"/>
      <c r="P7480" s="14"/>
      <c r="S7480" s="16"/>
      <c r="T7480" s="16"/>
    </row>
    <row r="7481" spans="8:20">
      <c r="H7481" s="14"/>
      <c r="K7481" s="14"/>
      <c r="M7481" s="14"/>
      <c r="N7481" s="14"/>
      <c r="O7481" s="14"/>
      <c r="P7481" s="14"/>
      <c r="S7481" s="16"/>
      <c r="T7481" s="16"/>
    </row>
    <row r="7482" spans="8:20">
      <c r="H7482" s="14"/>
      <c r="K7482" s="14"/>
      <c r="M7482" s="14"/>
      <c r="N7482" s="14"/>
      <c r="O7482" s="14"/>
      <c r="P7482" s="14"/>
      <c r="S7482" s="16"/>
      <c r="T7482" s="16"/>
    </row>
    <row r="7483" spans="8:20">
      <c r="H7483" s="14"/>
      <c r="K7483" s="14"/>
      <c r="M7483" s="14"/>
      <c r="N7483" s="14"/>
      <c r="O7483" s="14"/>
      <c r="P7483" s="14"/>
      <c r="S7483" s="16"/>
      <c r="T7483" s="16"/>
    </row>
    <row r="7484" spans="8:20">
      <c r="H7484" s="14"/>
      <c r="K7484" s="14"/>
      <c r="M7484" s="14"/>
      <c r="N7484" s="14"/>
      <c r="O7484" s="14"/>
      <c r="P7484" s="14"/>
      <c r="S7484" s="16"/>
      <c r="T7484" s="16"/>
    </row>
    <row r="7485" spans="8:20">
      <c r="H7485" s="14"/>
      <c r="K7485" s="14"/>
      <c r="M7485" s="14"/>
      <c r="N7485" s="14"/>
      <c r="O7485" s="14"/>
      <c r="P7485" s="14"/>
      <c r="S7485" s="16"/>
      <c r="T7485" s="16"/>
    </row>
    <row r="7486" spans="8:20">
      <c r="H7486" s="14"/>
      <c r="K7486" s="14"/>
      <c r="M7486" s="14"/>
      <c r="N7486" s="14"/>
      <c r="O7486" s="14"/>
      <c r="P7486" s="14"/>
      <c r="S7486" s="16"/>
      <c r="T7486" s="16"/>
    </row>
    <row r="7487" spans="8:20">
      <c r="H7487" s="14"/>
      <c r="K7487" s="14"/>
      <c r="M7487" s="14"/>
      <c r="N7487" s="14"/>
      <c r="O7487" s="14"/>
      <c r="P7487" s="14"/>
      <c r="S7487" s="16"/>
      <c r="T7487" s="16"/>
    </row>
    <row r="7488" spans="8:20">
      <c r="H7488" s="14"/>
      <c r="K7488" s="14"/>
      <c r="M7488" s="14"/>
      <c r="N7488" s="14"/>
      <c r="O7488" s="14"/>
      <c r="P7488" s="14"/>
      <c r="S7488" s="16"/>
      <c r="T7488" s="16"/>
    </row>
    <row r="7489" spans="8:20">
      <c r="H7489" s="14"/>
      <c r="K7489" s="14"/>
      <c r="M7489" s="14"/>
      <c r="N7489" s="14"/>
      <c r="O7489" s="14"/>
      <c r="P7489" s="14"/>
      <c r="S7489" s="16"/>
      <c r="T7489" s="16"/>
    </row>
    <row r="7490" spans="8:20">
      <c r="H7490" s="14"/>
      <c r="K7490" s="14"/>
      <c r="M7490" s="14"/>
      <c r="N7490" s="14"/>
      <c r="O7490" s="14"/>
      <c r="P7490" s="14"/>
      <c r="S7490" s="16"/>
      <c r="T7490" s="16"/>
    </row>
    <row r="7491" spans="8:20">
      <c r="H7491" s="14"/>
      <c r="K7491" s="14"/>
      <c r="M7491" s="14"/>
      <c r="N7491" s="14"/>
      <c r="O7491" s="14"/>
      <c r="P7491" s="14"/>
      <c r="S7491" s="16"/>
      <c r="T7491" s="16"/>
    </row>
    <row r="7492" spans="8:20">
      <c r="H7492" s="14"/>
      <c r="K7492" s="14"/>
      <c r="M7492" s="14"/>
      <c r="N7492" s="14"/>
      <c r="O7492" s="14"/>
      <c r="P7492" s="14"/>
      <c r="S7492" s="16"/>
      <c r="T7492" s="16"/>
    </row>
    <row r="7493" spans="8:20">
      <c r="H7493" s="14"/>
      <c r="K7493" s="14"/>
      <c r="M7493" s="14"/>
      <c r="N7493" s="14"/>
      <c r="O7493" s="14"/>
      <c r="P7493" s="14"/>
      <c r="S7493" s="16"/>
      <c r="T7493" s="16"/>
    </row>
    <row r="7494" spans="8:20">
      <c r="H7494" s="14"/>
      <c r="K7494" s="14"/>
      <c r="M7494" s="14"/>
      <c r="N7494" s="14"/>
      <c r="O7494" s="14"/>
      <c r="P7494" s="14"/>
      <c r="S7494" s="16"/>
      <c r="T7494" s="16"/>
    </row>
    <row r="7495" spans="8:20">
      <c r="H7495" s="14"/>
      <c r="K7495" s="14"/>
      <c r="M7495" s="14"/>
      <c r="N7495" s="14"/>
      <c r="O7495" s="14"/>
      <c r="P7495" s="14"/>
      <c r="S7495" s="16"/>
      <c r="T7495" s="16"/>
    </row>
    <row r="7496" spans="8:20">
      <c r="H7496" s="14"/>
      <c r="K7496" s="14"/>
      <c r="M7496" s="14"/>
      <c r="N7496" s="14"/>
      <c r="O7496" s="14"/>
      <c r="P7496" s="14"/>
      <c r="S7496" s="16"/>
      <c r="T7496" s="16"/>
    </row>
    <row r="7497" spans="8:20">
      <c r="H7497" s="14"/>
      <c r="K7497" s="14"/>
      <c r="M7497" s="14"/>
      <c r="N7497" s="14"/>
      <c r="O7497" s="14"/>
      <c r="P7497" s="14"/>
      <c r="S7497" s="16"/>
      <c r="T7497" s="16"/>
    </row>
    <row r="7498" spans="8:20">
      <c r="H7498" s="14"/>
      <c r="K7498" s="14"/>
      <c r="M7498" s="14"/>
      <c r="N7498" s="14"/>
      <c r="O7498" s="14"/>
      <c r="P7498" s="14"/>
      <c r="S7498" s="16"/>
      <c r="T7498" s="16"/>
    </row>
    <row r="7499" spans="8:20">
      <c r="H7499" s="14"/>
      <c r="K7499" s="14"/>
      <c r="M7499" s="14"/>
      <c r="N7499" s="14"/>
      <c r="O7499" s="14"/>
      <c r="P7499" s="14"/>
      <c r="S7499" s="16"/>
      <c r="T7499" s="16"/>
    </row>
    <row r="7500" spans="8:20">
      <c r="H7500" s="14"/>
      <c r="K7500" s="14"/>
      <c r="M7500" s="14"/>
      <c r="N7500" s="14"/>
      <c r="O7500" s="14"/>
      <c r="P7500" s="14"/>
      <c r="S7500" s="16"/>
      <c r="T7500" s="16"/>
    </row>
    <row r="7501" spans="8:20">
      <c r="H7501" s="14"/>
      <c r="K7501" s="14"/>
      <c r="M7501" s="14"/>
      <c r="N7501" s="14"/>
      <c r="O7501" s="14"/>
      <c r="P7501" s="14"/>
      <c r="S7501" s="16"/>
      <c r="T7501" s="16"/>
    </row>
    <row r="7502" spans="8:20">
      <c r="H7502" s="14"/>
      <c r="K7502" s="14"/>
      <c r="M7502" s="14"/>
      <c r="N7502" s="14"/>
      <c r="O7502" s="14"/>
      <c r="P7502" s="14"/>
      <c r="S7502" s="16"/>
      <c r="T7502" s="16"/>
    </row>
    <row r="7503" spans="8:20">
      <c r="H7503" s="14"/>
      <c r="K7503" s="14"/>
      <c r="M7503" s="14"/>
      <c r="N7503" s="14"/>
      <c r="O7503" s="14"/>
      <c r="P7503" s="14"/>
      <c r="S7503" s="16"/>
      <c r="T7503" s="16"/>
    </row>
    <row r="7504" spans="8:20">
      <c r="H7504" s="14"/>
      <c r="K7504" s="14"/>
      <c r="M7504" s="14"/>
      <c r="N7504" s="14"/>
      <c r="O7504" s="14"/>
      <c r="P7504" s="14"/>
      <c r="S7504" s="16"/>
      <c r="T7504" s="16"/>
    </row>
    <row r="7505" spans="8:20">
      <c r="H7505" s="14"/>
      <c r="K7505" s="14"/>
      <c r="M7505" s="14"/>
      <c r="N7505" s="14"/>
      <c r="O7505" s="14"/>
      <c r="P7505" s="14"/>
      <c r="S7505" s="16"/>
      <c r="T7505" s="16"/>
    </row>
    <row r="7506" spans="8:20">
      <c r="H7506" s="14"/>
      <c r="K7506" s="14"/>
      <c r="M7506" s="14"/>
      <c r="N7506" s="14"/>
      <c r="O7506" s="14"/>
      <c r="P7506" s="14"/>
      <c r="S7506" s="16"/>
      <c r="T7506" s="16"/>
    </row>
    <row r="7507" spans="8:20">
      <c r="H7507" s="14"/>
      <c r="K7507" s="14"/>
      <c r="M7507" s="14"/>
      <c r="N7507" s="14"/>
      <c r="O7507" s="14"/>
      <c r="P7507" s="14"/>
      <c r="S7507" s="16"/>
      <c r="T7507" s="16"/>
    </row>
    <row r="7508" spans="8:20">
      <c r="H7508" s="14"/>
      <c r="K7508" s="14"/>
      <c r="M7508" s="14"/>
      <c r="N7508" s="14"/>
      <c r="O7508" s="14"/>
      <c r="P7508" s="14"/>
      <c r="S7508" s="16"/>
      <c r="T7508" s="16"/>
    </row>
    <row r="7509" spans="8:20">
      <c r="H7509" s="14"/>
      <c r="K7509" s="14"/>
      <c r="M7509" s="14"/>
      <c r="N7509" s="14"/>
      <c r="O7509" s="14"/>
      <c r="P7509" s="14"/>
      <c r="S7509" s="16"/>
      <c r="T7509" s="16"/>
    </row>
    <row r="7510" spans="8:20">
      <c r="H7510" s="14"/>
      <c r="K7510" s="14"/>
      <c r="M7510" s="14"/>
      <c r="N7510" s="14"/>
      <c r="O7510" s="14"/>
      <c r="P7510" s="14"/>
      <c r="S7510" s="16"/>
      <c r="T7510" s="16"/>
    </row>
    <row r="7511" spans="8:20">
      <c r="H7511" s="14"/>
      <c r="K7511" s="14"/>
      <c r="M7511" s="14"/>
      <c r="N7511" s="14"/>
      <c r="O7511" s="14"/>
      <c r="P7511" s="14"/>
      <c r="S7511" s="16"/>
      <c r="T7511" s="16"/>
    </row>
    <row r="7512" spans="8:20">
      <c r="H7512" s="14"/>
      <c r="K7512" s="14"/>
      <c r="M7512" s="14"/>
      <c r="N7512" s="14"/>
      <c r="O7512" s="14"/>
      <c r="P7512" s="14"/>
      <c r="S7512" s="16"/>
      <c r="T7512" s="16"/>
    </row>
    <row r="7513" spans="8:20">
      <c r="H7513" s="14"/>
      <c r="K7513" s="14"/>
      <c r="M7513" s="14"/>
      <c r="N7513" s="14"/>
      <c r="O7513" s="14"/>
      <c r="P7513" s="14"/>
      <c r="S7513" s="16"/>
      <c r="T7513" s="16"/>
    </row>
    <row r="7514" spans="8:20">
      <c r="H7514" s="14"/>
      <c r="K7514" s="14"/>
      <c r="M7514" s="14"/>
      <c r="N7514" s="14"/>
      <c r="O7514" s="14"/>
      <c r="P7514" s="14"/>
      <c r="S7514" s="16"/>
      <c r="T7514" s="16"/>
    </row>
    <row r="7515" spans="8:20">
      <c r="H7515" s="14"/>
      <c r="K7515" s="14"/>
      <c r="M7515" s="14"/>
      <c r="N7515" s="14"/>
      <c r="O7515" s="14"/>
      <c r="P7515" s="14"/>
      <c r="S7515" s="16"/>
      <c r="T7515" s="16"/>
    </row>
    <row r="7516" spans="8:20">
      <c r="H7516" s="14"/>
      <c r="K7516" s="14"/>
      <c r="M7516" s="14"/>
      <c r="N7516" s="14"/>
      <c r="O7516" s="14"/>
      <c r="P7516" s="14"/>
      <c r="S7516" s="16"/>
      <c r="T7516" s="16"/>
    </row>
    <row r="7517" spans="8:20">
      <c r="H7517" s="14"/>
      <c r="K7517" s="14"/>
      <c r="M7517" s="14"/>
      <c r="N7517" s="14"/>
      <c r="O7517" s="14"/>
      <c r="P7517" s="14"/>
      <c r="S7517" s="16"/>
      <c r="T7517" s="16"/>
    </row>
    <row r="7518" spans="8:20">
      <c r="H7518" s="14"/>
      <c r="K7518" s="14"/>
      <c r="M7518" s="14"/>
      <c r="N7518" s="14"/>
      <c r="O7518" s="14"/>
      <c r="P7518" s="14"/>
      <c r="S7518" s="16"/>
      <c r="T7518" s="16"/>
    </row>
    <row r="7519" spans="8:20">
      <c r="H7519" s="14"/>
      <c r="K7519" s="14"/>
      <c r="M7519" s="14"/>
      <c r="N7519" s="14"/>
      <c r="O7519" s="14"/>
      <c r="P7519" s="14"/>
      <c r="S7519" s="16"/>
      <c r="T7519" s="16"/>
    </row>
    <row r="7520" spans="8:20">
      <c r="H7520" s="14"/>
      <c r="K7520" s="14"/>
      <c r="M7520" s="14"/>
      <c r="N7520" s="14"/>
      <c r="O7520" s="14"/>
      <c r="P7520" s="14"/>
      <c r="S7520" s="16"/>
      <c r="T7520" s="16"/>
    </row>
    <row r="7521" spans="8:20">
      <c r="H7521" s="14"/>
      <c r="K7521" s="14"/>
      <c r="M7521" s="14"/>
      <c r="N7521" s="14"/>
      <c r="O7521" s="14"/>
      <c r="P7521" s="14"/>
      <c r="S7521" s="16"/>
      <c r="T7521" s="16"/>
    </row>
    <row r="7522" spans="8:20">
      <c r="H7522" s="14"/>
      <c r="K7522" s="14"/>
      <c r="M7522" s="14"/>
      <c r="N7522" s="14"/>
      <c r="O7522" s="14"/>
      <c r="P7522" s="14"/>
      <c r="S7522" s="16"/>
      <c r="T7522" s="16"/>
    </row>
    <row r="7523" spans="8:20">
      <c r="H7523" s="14"/>
      <c r="K7523" s="14"/>
      <c r="M7523" s="14"/>
      <c r="N7523" s="14"/>
      <c r="O7523" s="14"/>
      <c r="P7523" s="14"/>
      <c r="S7523" s="16"/>
      <c r="T7523" s="16"/>
    </row>
    <row r="7524" spans="8:20">
      <c r="H7524" s="14"/>
      <c r="K7524" s="14"/>
      <c r="M7524" s="14"/>
      <c r="N7524" s="14"/>
      <c r="O7524" s="14"/>
      <c r="P7524" s="14"/>
      <c r="S7524" s="16"/>
      <c r="T7524" s="16"/>
    </row>
    <row r="7525" spans="8:20">
      <c r="H7525" s="14"/>
      <c r="K7525" s="14"/>
      <c r="M7525" s="14"/>
      <c r="N7525" s="14"/>
      <c r="O7525" s="14"/>
      <c r="P7525" s="14"/>
      <c r="S7525" s="16"/>
      <c r="T7525" s="16"/>
    </row>
    <row r="7526" spans="8:20">
      <c r="H7526" s="14"/>
      <c r="K7526" s="14"/>
      <c r="M7526" s="14"/>
      <c r="N7526" s="14"/>
      <c r="O7526" s="14"/>
      <c r="P7526" s="14"/>
      <c r="S7526" s="16"/>
      <c r="T7526" s="16"/>
    </row>
    <row r="7527" spans="8:20">
      <c r="H7527" s="14"/>
      <c r="K7527" s="14"/>
      <c r="M7527" s="14"/>
      <c r="N7527" s="14"/>
      <c r="O7527" s="14"/>
      <c r="P7527" s="14"/>
      <c r="S7527" s="16"/>
      <c r="T7527" s="16"/>
    </row>
    <row r="7528" spans="8:20">
      <c r="H7528" s="14"/>
      <c r="K7528" s="14"/>
      <c r="M7528" s="14"/>
      <c r="N7528" s="14"/>
      <c r="O7528" s="14"/>
      <c r="P7528" s="14"/>
      <c r="S7528" s="16"/>
      <c r="T7528" s="16"/>
    </row>
    <row r="7529" spans="8:20">
      <c r="H7529" s="14"/>
      <c r="K7529" s="14"/>
      <c r="M7529" s="14"/>
      <c r="N7529" s="14"/>
      <c r="O7529" s="14"/>
      <c r="P7529" s="14"/>
      <c r="S7529" s="16"/>
      <c r="T7529" s="16"/>
    </row>
    <row r="7530" spans="8:20">
      <c r="H7530" s="14"/>
      <c r="K7530" s="14"/>
      <c r="M7530" s="14"/>
      <c r="N7530" s="14"/>
      <c r="O7530" s="14"/>
      <c r="P7530" s="14"/>
      <c r="S7530" s="16"/>
      <c r="T7530" s="16"/>
    </row>
    <row r="7531" spans="8:20">
      <c r="H7531" s="14"/>
      <c r="K7531" s="14"/>
      <c r="M7531" s="14"/>
      <c r="N7531" s="14"/>
      <c r="O7531" s="14"/>
      <c r="P7531" s="14"/>
      <c r="S7531" s="16"/>
      <c r="T7531" s="16"/>
    </row>
    <row r="7532" spans="8:20">
      <c r="H7532" s="14"/>
      <c r="K7532" s="14"/>
      <c r="M7532" s="14"/>
      <c r="N7532" s="14"/>
      <c r="O7532" s="14"/>
      <c r="P7532" s="14"/>
      <c r="S7532" s="16"/>
      <c r="T7532" s="16"/>
    </row>
    <row r="7533" spans="8:20">
      <c r="H7533" s="14"/>
      <c r="K7533" s="14"/>
      <c r="M7533" s="14"/>
      <c r="N7533" s="14"/>
      <c r="O7533" s="14"/>
      <c r="P7533" s="14"/>
      <c r="S7533" s="16"/>
      <c r="T7533" s="16"/>
    </row>
    <row r="7534" spans="8:20">
      <c r="H7534" s="14"/>
      <c r="K7534" s="14"/>
      <c r="M7534" s="14"/>
      <c r="N7534" s="14"/>
      <c r="O7534" s="14"/>
      <c r="P7534" s="14"/>
      <c r="S7534" s="16"/>
      <c r="T7534" s="16"/>
    </row>
    <row r="7535" spans="8:20">
      <c r="H7535" s="14"/>
      <c r="K7535" s="14"/>
      <c r="M7535" s="14"/>
      <c r="N7535" s="14"/>
      <c r="O7535" s="14"/>
      <c r="P7535" s="14"/>
      <c r="S7535" s="16"/>
      <c r="T7535" s="16"/>
    </row>
    <row r="7536" spans="8:20">
      <c r="H7536" s="14"/>
      <c r="K7536" s="14"/>
      <c r="M7536" s="14"/>
      <c r="N7536" s="14"/>
      <c r="O7536" s="14"/>
      <c r="P7536" s="14"/>
      <c r="S7536" s="16"/>
      <c r="T7536" s="16"/>
    </row>
    <row r="7537" spans="8:20">
      <c r="H7537" s="14"/>
      <c r="K7537" s="14"/>
      <c r="M7537" s="14"/>
      <c r="N7537" s="14"/>
      <c r="O7537" s="14"/>
      <c r="P7537" s="14"/>
      <c r="S7537" s="16"/>
      <c r="T7537" s="16"/>
    </row>
    <row r="7538" spans="8:20">
      <c r="H7538" s="14"/>
      <c r="K7538" s="14"/>
      <c r="M7538" s="14"/>
      <c r="N7538" s="14"/>
      <c r="O7538" s="14"/>
      <c r="P7538" s="14"/>
      <c r="S7538" s="16"/>
      <c r="T7538" s="16"/>
    </row>
    <row r="7539" spans="8:20">
      <c r="H7539" s="14"/>
      <c r="K7539" s="14"/>
      <c r="M7539" s="14"/>
      <c r="N7539" s="14"/>
      <c r="O7539" s="14"/>
      <c r="P7539" s="14"/>
      <c r="S7539" s="16"/>
      <c r="T7539" s="16"/>
    </row>
    <row r="7540" spans="8:20">
      <c r="H7540" s="14"/>
      <c r="K7540" s="14"/>
      <c r="M7540" s="14"/>
      <c r="N7540" s="14"/>
      <c r="O7540" s="14"/>
      <c r="P7540" s="14"/>
      <c r="S7540" s="16"/>
      <c r="T7540" s="16"/>
    </row>
    <row r="7541" spans="8:20">
      <c r="H7541" s="14"/>
      <c r="K7541" s="14"/>
      <c r="M7541" s="14"/>
      <c r="N7541" s="14"/>
      <c r="O7541" s="14"/>
      <c r="P7541" s="14"/>
      <c r="S7541" s="16"/>
      <c r="T7541" s="16"/>
    </row>
    <row r="7542" spans="8:20">
      <c r="H7542" s="14"/>
      <c r="K7542" s="14"/>
      <c r="M7542" s="14"/>
      <c r="N7542" s="14"/>
      <c r="O7542" s="14"/>
      <c r="P7542" s="14"/>
      <c r="S7542" s="16"/>
      <c r="T7542" s="16"/>
    </row>
    <row r="7543" spans="8:20">
      <c r="H7543" s="14"/>
      <c r="K7543" s="14"/>
      <c r="M7543" s="14"/>
      <c r="N7543" s="14"/>
      <c r="O7543" s="14"/>
      <c r="P7543" s="14"/>
      <c r="S7543" s="16"/>
      <c r="T7543" s="16"/>
    </row>
    <row r="7544" spans="8:20">
      <c r="H7544" s="14"/>
      <c r="K7544" s="14"/>
      <c r="M7544" s="14"/>
      <c r="N7544" s="14"/>
      <c r="O7544" s="14"/>
      <c r="P7544" s="14"/>
      <c r="S7544" s="16"/>
      <c r="T7544" s="16"/>
    </row>
    <row r="7545" spans="8:20">
      <c r="H7545" s="14"/>
      <c r="K7545" s="14"/>
      <c r="M7545" s="14"/>
      <c r="N7545" s="14"/>
      <c r="O7545" s="14"/>
      <c r="P7545" s="14"/>
      <c r="S7545" s="16"/>
      <c r="T7545" s="16"/>
    </row>
    <row r="7546" spans="8:20">
      <c r="H7546" s="14"/>
      <c r="K7546" s="14"/>
      <c r="M7546" s="14"/>
      <c r="N7546" s="14"/>
      <c r="O7546" s="14"/>
      <c r="P7546" s="14"/>
      <c r="S7546" s="16"/>
      <c r="T7546" s="16"/>
    </row>
    <row r="7547" spans="8:20">
      <c r="H7547" s="14"/>
      <c r="K7547" s="14"/>
      <c r="M7547" s="14"/>
      <c r="N7547" s="14"/>
      <c r="O7547" s="14"/>
      <c r="P7547" s="14"/>
      <c r="S7547" s="16"/>
      <c r="T7547" s="16"/>
    </row>
    <row r="7548" spans="8:20">
      <c r="H7548" s="14"/>
      <c r="K7548" s="14"/>
      <c r="M7548" s="14"/>
      <c r="N7548" s="14"/>
      <c r="O7548" s="14"/>
      <c r="P7548" s="14"/>
      <c r="S7548" s="16"/>
      <c r="T7548" s="16"/>
    </row>
    <row r="7549" spans="8:20">
      <c r="H7549" s="14"/>
      <c r="K7549" s="14"/>
      <c r="M7549" s="14"/>
      <c r="N7549" s="14"/>
      <c r="O7549" s="14"/>
      <c r="P7549" s="14"/>
      <c r="S7549" s="16"/>
      <c r="T7549" s="16"/>
    </row>
    <row r="7550" spans="8:20">
      <c r="H7550" s="14"/>
      <c r="K7550" s="14"/>
      <c r="M7550" s="14"/>
      <c r="N7550" s="14"/>
      <c r="O7550" s="14"/>
      <c r="P7550" s="14"/>
      <c r="S7550" s="16"/>
      <c r="T7550" s="16"/>
    </row>
    <row r="7551" spans="8:20">
      <c r="H7551" s="14"/>
      <c r="K7551" s="14"/>
      <c r="M7551" s="14"/>
      <c r="N7551" s="14"/>
      <c r="O7551" s="14"/>
      <c r="P7551" s="14"/>
      <c r="S7551" s="16"/>
      <c r="T7551" s="16"/>
    </row>
    <row r="7552" spans="8:20">
      <c r="H7552" s="14"/>
      <c r="K7552" s="14"/>
      <c r="M7552" s="14"/>
      <c r="N7552" s="14"/>
      <c r="O7552" s="14"/>
      <c r="P7552" s="14"/>
      <c r="S7552" s="16"/>
      <c r="T7552" s="16"/>
    </row>
    <row r="7553" spans="8:20">
      <c r="H7553" s="14"/>
      <c r="K7553" s="14"/>
      <c r="M7553" s="14"/>
      <c r="N7553" s="14"/>
      <c r="O7553" s="14"/>
      <c r="P7553" s="14"/>
      <c r="S7553" s="16"/>
      <c r="T7553" s="16"/>
    </row>
    <row r="7554" spans="8:20">
      <c r="H7554" s="14"/>
      <c r="K7554" s="14"/>
      <c r="M7554" s="14"/>
      <c r="N7554" s="14"/>
      <c r="O7554" s="14"/>
      <c r="P7554" s="14"/>
      <c r="S7554" s="16"/>
      <c r="T7554" s="16"/>
    </row>
    <row r="7555" spans="8:20">
      <c r="H7555" s="14"/>
      <c r="K7555" s="14"/>
      <c r="M7555" s="14"/>
      <c r="N7555" s="14"/>
      <c r="O7555" s="14"/>
      <c r="P7555" s="14"/>
      <c r="S7555" s="16"/>
      <c r="T7555" s="16"/>
    </row>
    <row r="7556" spans="8:20">
      <c r="H7556" s="14"/>
      <c r="K7556" s="14"/>
      <c r="M7556" s="14"/>
      <c r="N7556" s="14"/>
      <c r="O7556" s="14"/>
      <c r="P7556" s="14"/>
      <c r="S7556" s="16"/>
      <c r="T7556" s="16"/>
    </row>
    <row r="7557" spans="8:20">
      <c r="H7557" s="14"/>
      <c r="K7557" s="14"/>
      <c r="M7557" s="14"/>
      <c r="N7557" s="14"/>
      <c r="O7557" s="14"/>
      <c r="P7557" s="14"/>
      <c r="S7557" s="16"/>
      <c r="T7557" s="16"/>
    </row>
    <row r="7558" spans="8:20">
      <c r="H7558" s="14"/>
      <c r="K7558" s="14"/>
      <c r="M7558" s="14"/>
      <c r="N7558" s="14"/>
      <c r="O7558" s="14"/>
      <c r="P7558" s="14"/>
      <c r="S7558" s="16"/>
      <c r="T7558" s="16"/>
    </row>
    <row r="7559" spans="8:20">
      <c r="H7559" s="14"/>
      <c r="K7559" s="14"/>
      <c r="M7559" s="14"/>
      <c r="N7559" s="14"/>
      <c r="O7559" s="14"/>
      <c r="P7559" s="14"/>
      <c r="S7559" s="16"/>
      <c r="T7559" s="16"/>
    </row>
    <row r="7560" spans="8:20">
      <c r="H7560" s="14"/>
      <c r="K7560" s="14"/>
      <c r="M7560" s="14"/>
      <c r="N7560" s="14"/>
      <c r="O7560" s="14"/>
      <c r="P7560" s="14"/>
      <c r="S7560" s="16"/>
      <c r="T7560" s="16"/>
    </row>
    <row r="7561" spans="8:20">
      <c r="H7561" s="14"/>
      <c r="K7561" s="14"/>
      <c r="M7561" s="14"/>
      <c r="N7561" s="14"/>
      <c r="O7561" s="14"/>
      <c r="P7561" s="14"/>
      <c r="S7561" s="16"/>
      <c r="T7561" s="16"/>
    </row>
    <row r="7562" spans="8:20">
      <c r="H7562" s="14"/>
      <c r="K7562" s="14"/>
      <c r="M7562" s="14"/>
      <c r="N7562" s="14"/>
      <c r="O7562" s="14"/>
      <c r="P7562" s="14"/>
      <c r="S7562" s="16"/>
      <c r="T7562" s="16"/>
    </row>
    <row r="7563" spans="8:20">
      <c r="H7563" s="14"/>
      <c r="K7563" s="14"/>
      <c r="M7563" s="14"/>
      <c r="N7563" s="14"/>
      <c r="O7563" s="14"/>
      <c r="P7563" s="14"/>
      <c r="S7563" s="16"/>
      <c r="T7563" s="16"/>
    </row>
    <row r="7564" spans="8:20">
      <c r="H7564" s="14"/>
      <c r="K7564" s="14"/>
      <c r="M7564" s="14"/>
      <c r="N7564" s="14"/>
      <c r="O7564" s="14"/>
      <c r="P7564" s="14"/>
      <c r="S7564" s="16"/>
      <c r="T7564" s="16"/>
    </row>
    <row r="7565" spans="8:20">
      <c r="H7565" s="14"/>
      <c r="K7565" s="14"/>
      <c r="M7565" s="14"/>
      <c r="N7565" s="14"/>
      <c r="O7565" s="14"/>
      <c r="P7565" s="14"/>
      <c r="S7565" s="16"/>
      <c r="T7565" s="16"/>
    </row>
    <row r="7566" spans="8:20">
      <c r="H7566" s="14"/>
      <c r="K7566" s="14"/>
      <c r="M7566" s="14"/>
      <c r="N7566" s="14"/>
      <c r="O7566" s="14"/>
      <c r="P7566" s="14"/>
      <c r="S7566" s="16"/>
      <c r="T7566" s="16"/>
    </row>
    <row r="7567" spans="8:20">
      <c r="H7567" s="14"/>
      <c r="K7567" s="14"/>
      <c r="M7567" s="14"/>
      <c r="N7567" s="14"/>
      <c r="O7567" s="14"/>
      <c r="P7567" s="14"/>
      <c r="S7567" s="16"/>
      <c r="T7567" s="16"/>
    </row>
    <row r="7568" spans="8:20">
      <c r="H7568" s="14"/>
      <c r="K7568" s="14"/>
      <c r="M7568" s="14"/>
      <c r="N7568" s="14"/>
      <c r="O7568" s="14"/>
      <c r="P7568" s="14"/>
      <c r="S7568" s="16"/>
      <c r="T7568" s="16"/>
    </row>
    <row r="7569" spans="8:20">
      <c r="H7569" s="14"/>
      <c r="K7569" s="14"/>
      <c r="M7569" s="14"/>
      <c r="N7569" s="14"/>
      <c r="O7569" s="14"/>
      <c r="P7569" s="14"/>
      <c r="S7569" s="16"/>
      <c r="T7569" s="16"/>
    </row>
    <row r="7570" spans="8:20">
      <c r="H7570" s="14"/>
      <c r="K7570" s="14"/>
      <c r="M7570" s="14"/>
      <c r="N7570" s="14"/>
      <c r="O7570" s="14"/>
      <c r="P7570" s="14"/>
      <c r="S7570" s="16"/>
      <c r="T7570" s="16"/>
    </row>
    <row r="7571" spans="8:20">
      <c r="H7571" s="14"/>
      <c r="K7571" s="14"/>
      <c r="M7571" s="14"/>
      <c r="N7571" s="14"/>
      <c r="O7571" s="14"/>
      <c r="P7571" s="14"/>
      <c r="S7571" s="16"/>
      <c r="T7571" s="16"/>
    </row>
    <row r="7572" spans="8:20">
      <c r="H7572" s="14"/>
      <c r="K7572" s="14"/>
      <c r="M7572" s="14"/>
      <c r="N7572" s="14"/>
      <c r="O7572" s="14"/>
      <c r="P7572" s="14"/>
      <c r="S7572" s="16"/>
      <c r="T7572" s="16"/>
    </row>
    <row r="7573" spans="8:20">
      <c r="H7573" s="14"/>
      <c r="K7573" s="14"/>
      <c r="M7573" s="14"/>
      <c r="N7573" s="14"/>
      <c r="O7573" s="14"/>
      <c r="P7573" s="14"/>
      <c r="S7573" s="16"/>
      <c r="T7573" s="16"/>
    </row>
    <row r="7574" spans="8:20">
      <c r="H7574" s="14"/>
      <c r="K7574" s="14"/>
      <c r="M7574" s="14"/>
      <c r="N7574" s="14"/>
      <c r="O7574" s="14"/>
      <c r="P7574" s="14"/>
      <c r="S7574" s="16"/>
      <c r="T7574" s="16"/>
    </row>
    <row r="7575" spans="8:20">
      <c r="H7575" s="14"/>
      <c r="K7575" s="14"/>
      <c r="M7575" s="14"/>
      <c r="N7575" s="14"/>
      <c r="O7575" s="14"/>
      <c r="P7575" s="14"/>
      <c r="S7575" s="16"/>
      <c r="T7575" s="16"/>
    </row>
    <row r="7576" spans="8:20">
      <c r="H7576" s="14"/>
      <c r="K7576" s="14"/>
      <c r="M7576" s="14"/>
      <c r="N7576" s="14"/>
      <c r="O7576" s="14"/>
      <c r="P7576" s="14"/>
      <c r="S7576" s="16"/>
      <c r="T7576" s="16"/>
    </row>
    <row r="7577" spans="8:20">
      <c r="H7577" s="14"/>
      <c r="K7577" s="14"/>
      <c r="M7577" s="14"/>
      <c r="N7577" s="14"/>
      <c r="O7577" s="14"/>
      <c r="P7577" s="14"/>
      <c r="S7577" s="16"/>
      <c r="T7577" s="16"/>
    </row>
    <row r="7578" spans="8:20">
      <c r="H7578" s="14"/>
      <c r="K7578" s="14"/>
      <c r="M7578" s="14"/>
      <c r="N7578" s="14"/>
      <c r="O7578" s="14"/>
      <c r="P7578" s="14"/>
      <c r="S7578" s="16"/>
      <c r="T7578" s="16"/>
    </row>
    <row r="7579" spans="8:20">
      <c r="H7579" s="14"/>
      <c r="K7579" s="14"/>
      <c r="M7579" s="14"/>
      <c r="N7579" s="14"/>
      <c r="O7579" s="14"/>
      <c r="P7579" s="14"/>
      <c r="S7579" s="16"/>
      <c r="T7579" s="16"/>
    </row>
    <row r="7580" spans="8:20">
      <c r="H7580" s="14"/>
      <c r="K7580" s="14"/>
      <c r="M7580" s="14"/>
      <c r="N7580" s="14"/>
      <c r="O7580" s="14"/>
      <c r="P7580" s="14"/>
      <c r="S7580" s="16"/>
      <c r="T7580" s="16"/>
    </row>
    <row r="7581" spans="8:20">
      <c r="H7581" s="14"/>
      <c r="K7581" s="14"/>
      <c r="M7581" s="14"/>
      <c r="N7581" s="14"/>
      <c r="O7581" s="14"/>
      <c r="P7581" s="14"/>
      <c r="S7581" s="16"/>
      <c r="T7581" s="16"/>
    </row>
    <row r="7582" spans="8:20">
      <c r="H7582" s="14"/>
      <c r="K7582" s="14"/>
      <c r="M7582" s="14"/>
      <c r="N7582" s="14"/>
      <c r="O7582" s="14"/>
      <c r="P7582" s="14"/>
      <c r="S7582" s="16"/>
      <c r="T7582" s="16"/>
    </row>
    <row r="7583" spans="8:20">
      <c r="H7583" s="14"/>
      <c r="K7583" s="14"/>
      <c r="M7583" s="14"/>
      <c r="N7583" s="14"/>
      <c r="O7583" s="14"/>
      <c r="P7583" s="14"/>
      <c r="S7583" s="16"/>
      <c r="T7583" s="16"/>
    </row>
    <row r="7584" spans="8:20">
      <c r="H7584" s="14"/>
      <c r="K7584" s="14"/>
      <c r="M7584" s="14"/>
      <c r="N7584" s="14"/>
      <c r="O7584" s="14"/>
      <c r="P7584" s="14"/>
      <c r="S7584" s="16"/>
      <c r="T7584" s="16"/>
    </row>
    <row r="7585" spans="8:20">
      <c r="H7585" s="14"/>
      <c r="K7585" s="14"/>
      <c r="M7585" s="14"/>
      <c r="N7585" s="14"/>
      <c r="O7585" s="14"/>
      <c r="P7585" s="14"/>
      <c r="S7585" s="16"/>
      <c r="T7585" s="16"/>
    </row>
    <row r="7586" spans="8:20">
      <c r="H7586" s="14"/>
      <c r="K7586" s="14"/>
      <c r="M7586" s="14"/>
      <c r="N7586" s="14"/>
      <c r="O7586" s="14"/>
      <c r="P7586" s="14"/>
      <c r="S7586" s="16"/>
      <c r="T7586" s="16"/>
    </row>
    <row r="7587" spans="8:20">
      <c r="H7587" s="14"/>
      <c r="K7587" s="14"/>
      <c r="M7587" s="14"/>
      <c r="N7587" s="14"/>
      <c r="O7587" s="14"/>
      <c r="P7587" s="14"/>
      <c r="S7587" s="16"/>
      <c r="T7587" s="16"/>
    </row>
    <row r="7588" spans="8:20">
      <c r="H7588" s="14"/>
      <c r="K7588" s="14"/>
      <c r="M7588" s="14"/>
      <c r="N7588" s="14"/>
      <c r="O7588" s="14"/>
      <c r="P7588" s="14"/>
      <c r="S7588" s="16"/>
      <c r="T7588" s="16"/>
    </row>
    <row r="7589" spans="8:20">
      <c r="H7589" s="14"/>
      <c r="K7589" s="14"/>
      <c r="M7589" s="14"/>
      <c r="N7589" s="14"/>
      <c r="O7589" s="14"/>
      <c r="P7589" s="14"/>
      <c r="S7589" s="16"/>
      <c r="T7589" s="16"/>
    </row>
    <row r="7590" spans="8:20">
      <c r="H7590" s="14"/>
      <c r="K7590" s="14"/>
      <c r="M7590" s="14"/>
      <c r="N7590" s="14"/>
      <c r="O7590" s="14"/>
      <c r="P7590" s="14"/>
      <c r="S7590" s="16"/>
      <c r="T7590" s="16"/>
    </row>
    <row r="7591" spans="8:20">
      <c r="H7591" s="14"/>
      <c r="K7591" s="14"/>
      <c r="M7591" s="14"/>
      <c r="N7591" s="14"/>
      <c r="O7591" s="14"/>
      <c r="P7591" s="14"/>
      <c r="S7591" s="16"/>
      <c r="T7591" s="16"/>
    </row>
    <row r="7592" spans="8:20">
      <c r="H7592" s="14"/>
      <c r="K7592" s="14"/>
      <c r="M7592" s="14"/>
      <c r="N7592" s="14"/>
      <c r="O7592" s="14"/>
      <c r="P7592" s="14"/>
      <c r="S7592" s="16"/>
      <c r="T7592" s="16"/>
    </row>
    <row r="7593" spans="8:20">
      <c r="H7593" s="14"/>
      <c r="K7593" s="14"/>
      <c r="M7593" s="14"/>
      <c r="N7593" s="14"/>
      <c r="O7593" s="14"/>
      <c r="P7593" s="14"/>
      <c r="S7593" s="16"/>
      <c r="T7593" s="16"/>
    </row>
    <row r="7594" spans="8:20">
      <c r="H7594" s="14"/>
      <c r="K7594" s="14"/>
      <c r="M7594" s="14"/>
      <c r="N7594" s="14"/>
      <c r="O7594" s="14"/>
      <c r="P7594" s="14"/>
      <c r="S7594" s="16"/>
      <c r="T7594" s="16"/>
    </row>
    <row r="7595" spans="8:20">
      <c r="H7595" s="14"/>
      <c r="K7595" s="14"/>
      <c r="M7595" s="14"/>
      <c r="N7595" s="14"/>
      <c r="O7595" s="14"/>
      <c r="P7595" s="14"/>
      <c r="S7595" s="16"/>
      <c r="T7595" s="16"/>
    </row>
    <row r="7596" spans="8:20">
      <c r="H7596" s="14"/>
      <c r="K7596" s="14"/>
      <c r="M7596" s="14"/>
      <c r="N7596" s="14"/>
      <c r="O7596" s="14"/>
      <c r="P7596" s="14"/>
      <c r="S7596" s="16"/>
      <c r="T7596" s="16"/>
    </row>
    <row r="7597" spans="8:20">
      <c r="H7597" s="14"/>
      <c r="K7597" s="14"/>
      <c r="M7597" s="14"/>
      <c r="N7597" s="14"/>
      <c r="O7597" s="14"/>
      <c r="P7597" s="14"/>
      <c r="S7597" s="16"/>
      <c r="T7597" s="16"/>
    </row>
    <row r="7598" spans="8:20">
      <c r="H7598" s="14"/>
      <c r="K7598" s="14"/>
      <c r="M7598" s="14"/>
      <c r="N7598" s="14"/>
      <c r="O7598" s="14"/>
      <c r="P7598" s="14"/>
      <c r="S7598" s="16"/>
      <c r="T7598" s="16"/>
    </row>
    <row r="7599" spans="8:20">
      <c r="H7599" s="14"/>
      <c r="K7599" s="14"/>
      <c r="M7599" s="14"/>
      <c r="N7599" s="14"/>
      <c r="O7599" s="14"/>
      <c r="P7599" s="14"/>
      <c r="S7599" s="16"/>
      <c r="T7599" s="16"/>
    </row>
    <row r="7600" spans="8:20">
      <c r="H7600" s="14"/>
      <c r="K7600" s="14"/>
      <c r="M7600" s="14"/>
      <c r="N7600" s="14"/>
      <c r="O7600" s="14"/>
      <c r="P7600" s="14"/>
      <c r="S7600" s="16"/>
      <c r="T7600" s="16"/>
    </row>
    <row r="7601" spans="8:20">
      <c r="H7601" s="14"/>
      <c r="K7601" s="14"/>
      <c r="M7601" s="14"/>
      <c r="N7601" s="14"/>
      <c r="O7601" s="14"/>
      <c r="P7601" s="14"/>
      <c r="S7601" s="16"/>
      <c r="T7601" s="16"/>
    </row>
    <row r="7602" spans="8:20">
      <c r="H7602" s="14"/>
      <c r="K7602" s="14"/>
      <c r="M7602" s="14"/>
      <c r="N7602" s="14"/>
      <c r="O7602" s="14"/>
      <c r="P7602" s="14"/>
      <c r="S7602" s="16"/>
      <c r="T7602" s="16"/>
    </row>
    <row r="7603" spans="8:20">
      <c r="H7603" s="14"/>
      <c r="K7603" s="14"/>
      <c r="M7603" s="14"/>
      <c r="N7603" s="14"/>
      <c r="O7603" s="14"/>
      <c r="P7603" s="14"/>
      <c r="S7603" s="16"/>
      <c r="T7603" s="16"/>
    </row>
    <row r="7604" spans="8:20">
      <c r="H7604" s="14"/>
      <c r="K7604" s="14"/>
      <c r="M7604" s="14"/>
      <c r="N7604" s="14"/>
      <c r="O7604" s="14"/>
      <c r="P7604" s="14"/>
      <c r="S7604" s="16"/>
      <c r="T7604" s="16"/>
    </row>
    <row r="7605" spans="8:20">
      <c r="H7605" s="14"/>
      <c r="K7605" s="14"/>
      <c r="M7605" s="14"/>
      <c r="N7605" s="14"/>
      <c r="O7605" s="14"/>
      <c r="P7605" s="14"/>
      <c r="S7605" s="16"/>
      <c r="T7605" s="16"/>
    </row>
    <row r="7606" spans="8:20">
      <c r="H7606" s="14"/>
      <c r="K7606" s="14"/>
      <c r="M7606" s="14"/>
      <c r="N7606" s="14"/>
      <c r="O7606" s="14"/>
      <c r="P7606" s="14"/>
      <c r="S7606" s="16"/>
      <c r="T7606" s="16"/>
    </row>
    <row r="7607" spans="8:20">
      <c r="H7607" s="14"/>
      <c r="K7607" s="14"/>
      <c r="M7607" s="14"/>
      <c r="N7607" s="14"/>
      <c r="O7607" s="14"/>
      <c r="P7607" s="14"/>
      <c r="S7607" s="16"/>
      <c r="T7607" s="16"/>
    </row>
    <row r="7608" spans="8:20">
      <c r="H7608" s="14"/>
      <c r="K7608" s="14"/>
      <c r="M7608" s="14"/>
      <c r="N7608" s="14"/>
      <c r="O7608" s="14"/>
      <c r="P7608" s="14"/>
      <c r="S7608" s="16"/>
      <c r="T7608" s="16"/>
    </row>
    <row r="7609" spans="8:20">
      <c r="H7609" s="14"/>
      <c r="K7609" s="14"/>
      <c r="M7609" s="14"/>
      <c r="N7609" s="14"/>
      <c r="O7609" s="14"/>
      <c r="P7609" s="14"/>
      <c r="S7609" s="16"/>
      <c r="T7609" s="16"/>
    </row>
    <row r="7610" spans="8:20">
      <c r="H7610" s="14"/>
      <c r="K7610" s="14"/>
      <c r="M7610" s="14"/>
      <c r="N7610" s="14"/>
      <c r="O7610" s="14"/>
      <c r="P7610" s="14"/>
      <c r="S7610" s="16"/>
      <c r="T7610" s="16"/>
    </row>
    <row r="7611" spans="8:20">
      <c r="H7611" s="14"/>
      <c r="K7611" s="14"/>
      <c r="M7611" s="14"/>
      <c r="N7611" s="14"/>
      <c r="O7611" s="14"/>
      <c r="P7611" s="14"/>
      <c r="S7611" s="16"/>
      <c r="T7611" s="16"/>
    </row>
    <row r="7612" spans="8:20">
      <c r="H7612" s="14"/>
      <c r="K7612" s="14"/>
      <c r="M7612" s="14"/>
      <c r="N7612" s="14"/>
      <c r="O7612" s="14"/>
      <c r="P7612" s="14"/>
      <c r="S7612" s="16"/>
      <c r="T7612" s="16"/>
    </row>
    <row r="7613" spans="8:20">
      <c r="H7613" s="14"/>
      <c r="K7613" s="14"/>
      <c r="M7613" s="14"/>
      <c r="N7613" s="14"/>
      <c r="O7613" s="14"/>
      <c r="P7613" s="14"/>
      <c r="S7613" s="16"/>
      <c r="T7613" s="16"/>
    </row>
    <row r="7614" spans="8:20">
      <c r="H7614" s="14"/>
      <c r="K7614" s="14"/>
      <c r="M7614" s="14"/>
      <c r="N7614" s="14"/>
      <c r="O7614" s="14"/>
      <c r="P7614" s="14"/>
      <c r="S7614" s="16"/>
      <c r="T7614" s="16"/>
    </row>
    <row r="7615" spans="8:20">
      <c r="H7615" s="14"/>
      <c r="K7615" s="14"/>
      <c r="M7615" s="14"/>
      <c r="N7615" s="14"/>
      <c r="O7615" s="14"/>
      <c r="P7615" s="14"/>
      <c r="S7615" s="16"/>
      <c r="T7615" s="16"/>
    </row>
    <row r="7616" spans="8:20">
      <c r="H7616" s="14"/>
      <c r="K7616" s="14"/>
      <c r="M7616" s="14"/>
      <c r="N7616" s="14"/>
      <c r="O7616" s="14"/>
      <c r="P7616" s="14"/>
      <c r="S7616" s="16"/>
      <c r="T7616" s="16"/>
    </row>
    <row r="7617" spans="8:20">
      <c r="H7617" s="14"/>
      <c r="K7617" s="14"/>
      <c r="M7617" s="14"/>
      <c r="N7617" s="14"/>
      <c r="O7617" s="14"/>
      <c r="P7617" s="14"/>
      <c r="S7617" s="16"/>
      <c r="T7617" s="16"/>
    </row>
    <row r="7618" spans="8:20">
      <c r="H7618" s="14"/>
      <c r="K7618" s="14"/>
      <c r="M7618" s="14"/>
      <c r="N7618" s="14"/>
      <c r="O7618" s="14"/>
      <c r="P7618" s="14"/>
      <c r="S7618" s="16"/>
      <c r="T7618" s="16"/>
    </row>
    <row r="7619" spans="8:20">
      <c r="H7619" s="14"/>
      <c r="K7619" s="14"/>
      <c r="M7619" s="14"/>
      <c r="N7619" s="14"/>
      <c r="O7619" s="14"/>
      <c r="P7619" s="14"/>
      <c r="S7619" s="16"/>
      <c r="T7619" s="16"/>
    </row>
    <row r="7620" spans="8:20">
      <c r="H7620" s="14"/>
      <c r="K7620" s="14"/>
      <c r="M7620" s="14"/>
      <c r="N7620" s="14"/>
      <c r="O7620" s="14"/>
      <c r="P7620" s="14"/>
      <c r="S7620" s="16"/>
      <c r="T7620" s="16"/>
    </row>
    <row r="7621" spans="8:20">
      <c r="H7621" s="14"/>
      <c r="K7621" s="14"/>
      <c r="M7621" s="14"/>
      <c r="N7621" s="14"/>
      <c r="O7621" s="14"/>
      <c r="P7621" s="14"/>
      <c r="S7621" s="16"/>
      <c r="T7621" s="16"/>
    </row>
    <row r="7622" spans="8:20">
      <c r="H7622" s="14"/>
      <c r="K7622" s="14"/>
      <c r="M7622" s="14"/>
      <c r="N7622" s="14"/>
      <c r="O7622" s="14"/>
      <c r="P7622" s="14"/>
      <c r="S7622" s="16"/>
      <c r="T7622" s="16"/>
    </row>
    <row r="7623" spans="8:20">
      <c r="H7623" s="14"/>
      <c r="K7623" s="14"/>
      <c r="M7623" s="14"/>
      <c r="N7623" s="14"/>
      <c r="O7623" s="14"/>
      <c r="P7623" s="14"/>
      <c r="S7623" s="16"/>
      <c r="T7623" s="16"/>
    </row>
    <row r="7624" spans="8:20">
      <c r="H7624" s="14"/>
      <c r="K7624" s="14"/>
      <c r="M7624" s="14"/>
      <c r="N7624" s="14"/>
      <c r="O7624" s="14"/>
      <c r="P7624" s="14"/>
      <c r="S7624" s="16"/>
      <c r="T7624" s="16"/>
    </row>
    <row r="7625" spans="8:20">
      <c r="H7625" s="14"/>
      <c r="K7625" s="14"/>
      <c r="M7625" s="14"/>
      <c r="N7625" s="14"/>
      <c r="O7625" s="14"/>
      <c r="P7625" s="14"/>
      <c r="S7625" s="16"/>
      <c r="T7625" s="16"/>
    </row>
    <row r="7626" spans="8:20">
      <c r="H7626" s="14"/>
      <c r="K7626" s="14"/>
      <c r="M7626" s="14"/>
      <c r="N7626" s="14"/>
      <c r="O7626" s="14"/>
      <c r="P7626" s="14"/>
      <c r="S7626" s="16"/>
      <c r="T7626" s="16"/>
    </row>
    <row r="7627" spans="8:20">
      <c r="H7627" s="14"/>
      <c r="K7627" s="14"/>
      <c r="M7627" s="14"/>
      <c r="N7627" s="14"/>
      <c r="O7627" s="14"/>
      <c r="P7627" s="14"/>
      <c r="S7627" s="16"/>
      <c r="T7627" s="16"/>
    </row>
    <row r="7628" spans="8:20">
      <c r="H7628" s="14"/>
      <c r="K7628" s="14"/>
      <c r="M7628" s="14"/>
      <c r="N7628" s="14"/>
      <c r="O7628" s="14"/>
      <c r="P7628" s="14"/>
      <c r="S7628" s="16"/>
      <c r="T7628" s="16"/>
    </row>
    <row r="7629" spans="8:20">
      <c r="H7629" s="14"/>
      <c r="K7629" s="14"/>
      <c r="M7629" s="14"/>
      <c r="N7629" s="14"/>
      <c r="O7629" s="14"/>
      <c r="P7629" s="14"/>
      <c r="S7629" s="16"/>
      <c r="T7629" s="16"/>
    </row>
    <row r="7630" spans="8:20">
      <c r="H7630" s="14"/>
      <c r="K7630" s="14"/>
      <c r="M7630" s="14"/>
      <c r="N7630" s="14"/>
      <c r="O7630" s="14"/>
      <c r="P7630" s="14"/>
      <c r="S7630" s="16"/>
      <c r="T7630" s="16"/>
    </row>
    <row r="7631" spans="8:20">
      <c r="H7631" s="14"/>
      <c r="K7631" s="14"/>
      <c r="M7631" s="14"/>
      <c r="N7631" s="14"/>
      <c r="O7631" s="14"/>
      <c r="P7631" s="14"/>
      <c r="S7631" s="16"/>
      <c r="T7631" s="16"/>
    </row>
    <row r="7632" spans="8:20">
      <c r="H7632" s="14"/>
      <c r="K7632" s="14"/>
      <c r="M7632" s="14"/>
      <c r="N7632" s="14"/>
      <c r="O7632" s="14"/>
      <c r="P7632" s="14"/>
      <c r="S7632" s="16"/>
      <c r="T7632" s="16"/>
    </row>
    <row r="7633" spans="8:20">
      <c r="H7633" s="14"/>
      <c r="K7633" s="14"/>
      <c r="M7633" s="14"/>
      <c r="N7633" s="14"/>
      <c r="O7633" s="14"/>
      <c r="P7633" s="14"/>
      <c r="S7633" s="16"/>
      <c r="T7633" s="16"/>
    </row>
    <row r="7634" spans="8:20">
      <c r="H7634" s="14"/>
      <c r="K7634" s="14"/>
      <c r="M7634" s="14"/>
      <c r="N7634" s="14"/>
      <c r="O7634" s="14"/>
      <c r="P7634" s="14"/>
      <c r="S7634" s="16"/>
      <c r="T7634" s="16"/>
    </row>
    <row r="7635" spans="8:20">
      <c r="H7635" s="14"/>
      <c r="K7635" s="14"/>
      <c r="M7635" s="14"/>
      <c r="N7635" s="14"/>
      <c r="O7635" s="14"/>
      <c r="P7635" s="14"/>
      <c r="S7635" s="16"/>
      <c r="T7635" s="16"/>
    </row>
    <row r="7636" spans="8:20">
      <c r="H7636" s="14"/>
      <c r="K7636" s="14"/>
      <c r="M7636" s="14"/>
      <c r="N7636" s="14"/>
      <c r="O7636" s="14"/>
      <c r="P7636" s="14"/>
      <c r="S7636" s="16"/>
      <c r="T7636" s="16"/>
    </row>
    <row r="7637" spans="8:20">
      <c r="H7637" s="14"/>
      <c r="K7637" s="14"/>
      <c r="M7637" s="14"/>
      <c r="N7637" s="14"/>
      <c r="O7637" s="14"/>
      <c r="P7637" s="14"/>
      <c r="S7637" s="16"/>
      <c r="T7637" s="16"/>
    </row>
    <row r="7638" spans="8:20">
      <c r="H7638" s="14"/>
      <c r="K7638" s="14"/>
      <c r="M7638" s="14"/>
      <c r="N7638" s="14"/>
      <c r="O7638" s="14"/>
      <c r="P7638" s="14"/>
      <c r="S7638" s="16"/>
      <c r="T7638" s="16"/>
    </row>
    <row r="7639" spans="8:20">
      <c r="H7639" s="14"/>
      <c r="K7639" s="14"/>
      <c r="M7639" s="14"/>
      <c r="N7639" s="14"/>
      <c r="O7639" s="14"/>
      <c r="P7639" s="14"/>
      <c r="S7639" s="16"/>
      <c r="T7639" s="16"/>
    </row>
    <row r="7640" spans="8:20">
      <c r="H7640" s="14"/>
      <c r="K7640" s="14"/>
      <c r="M7640" s="14"/>
      <c r="N7640" s="14"/>
      <c r="O7640" s="14"/>
      <c r="P7640" s="14"/>
      <c r="S7640" s="16"/>
      <c r="T7640" s="16"/>
    </row>
    <row r="7641" spans="8:20">
      <c r="H7641" s="14"/>
      <c r="K7641" s="14"/>
      <c r="M7641" s="14"/>
      <c r="N7641" s="14"/>
      <c r="O7641" s="14"/>
      <c r="P7641" s="14"/>
      <c r="S7641" s="16"/>
      <c r="T7641" s="16"/>
    </row>
    <row r="7642" spans="8:20">
      <c r="H7642" s="14"/>
      <c r="K7642" s="14"/>
      <c r="M7642" s="14"/>
      <c r="N7642" s="14"/>
      <c r="O7642" s="14"/>
      <c r="P7642" s="14"/>
      <c r="S7642" s="16"/>
      <c r="T7642" s="16"/>
    </row>
    <row r="7643" spans="8:20">
      <c r="H7643" s="14"/>
      <c r="K7643" s="14"/>
      <c r="M7643" s="14"/>
      <c r="N7643" s="14"/>
      <c r="O7643" s="14"/>
      <c r="P7643" s="14"/>
      <c r="S7643" s="16"/>
      <c r="T7643" s="16"/>
    </row>
    <row r="7644" spans="8:20">
      <c r="H7644" s="14"/>
      <c r="K7644" s="14"/>
      <c r="M7644" s="14"/>
      <c r="N7644" s="14"/>
      <c r="O7644" s="14"/>
      <c r="P7644" s="14"/>
      <c r="S7644" s="16"/>
      <c r="T7644" s="16"/>
    </row>
    <row r="7645" spans="8:20">
      <c r="H7645" s="14"/>
      <c r="K7645" s="14"/>
      <c r="M7645" s="14"/>
      <c r="N7645" s="14"/>
      <c r="O7645" s="14"/>
      <c r="P7645" s="14"/>
      <c r="S7645" s="16"/>
      <c r="T7645" s="16"/>
    </row>
    <row r="7646" spans="8:20">
      <c r="H7646" s="14"/>
      <c r="K7646" s="14"/>
      <c r="M7646" s="14"/>
      <c r="N7646" s="14"/>
      <c r="O7646" s="14"/>
      <c r="P7646" s="14"/>
      <c r="S7646" s="16"/>
      <c r="T7646" s="16"/>
    </row>
    <row r="7647" spans="8:20">
      <c r="H7647" s="14"/>
      <c r="K7647" s="14"/>
      <c r="M7647" s="14"/>
      <c r="N7647" s="14"/>
      <c r="O7647" s="14"/>
      <c r="P7647" s="14"/>
      <c r="S7647" s="16"/>
      <c r="T7647" s="16"/>
    </row>
    <row r="7648" spans="8:20">
      <c r="H7648" s="14"/>
      <c r="K7648" s="14"/>
      <c r="M7648" s="14"/>
      <c r="N7648" s="14"/>
      <c r="O7648" s="14"/>
      <c r="P7648" s="14"/>
      <c r="S7648" s="16"/>
      <c r="T7648" s="16"/>
    </row>
    <row r="7649" spans="8:20">
      <c r="H7649" s="14"/>
      <c r="K7649" s="14"/>
      <c r="M7649" s="14"/>
      <c r="N7649" s="14"/>
      <c r="O7649" s="14"/>
      <c r="P7649" s="14"/>
      <c r="S7649" s="16"/>
      <c r="T7649" s="16"/>
    </row>
    <row r="7650" spans="8:20">
      <c r="H7650" s="14"/>
      <c r="K7650" s="14"/>
      <c r="M7650" s="14"/>
      <c r="N7650" s="14"/>
      <c r="O7650" s="14"/>
      <c r="P7650" s="14"/>
      <c r="S7650" s="16"/>
      <c r="T7650" s="16"/>
    </row>
    <row r="7651" spans="8:20">
      <c r="H7651" s="14"/>
      <c r="K7651" s="14"/>
      <c r="M7651" s="14"/>
      <c r="N7651" s="14"/>
      <c r="O7651" s="14"/>
      <c r="P7651" s="14"/>
      <c r="S7651" s="16"/>
      <c r="T7651" s="16"/>
    </row>
    <row r="7652" spans="8:20">
      <c r="H7652" s="14"/>
      <c r="K7652" s="14"/>
      <c r="M7652" s="14"/>
      <c r="N7652" s="14"/>
      <c r="O7652" s="14"/>
      <c r="P7652" s="14"/>
      <c r="S7652" s="16"/>
      <c r="T7652" s="16"/>
    </row>
    <row r="7653" spans="8:20">
      <c r="H7653" s="14"/>
      <c r="K7653" s="14"/>
      <c r="M7653" s="14"/>
      <c r="N7653" s="14"/>
      <c r="O7653" s="14"/>
      <c r="P7653" s="14"/>
      <c r="S7653" s="16"/>
      <c r="T7653" s="16"/>
    </row>
    <row r="7654" spans="8:20">
      <c r="H7654" s="14"/>
      <c r="K7654" s="14"/>
      <c r="M7654" s="14"/>
      <c r="N7654" s="14"/>
      <c r="O7654" s="14"/>
      <c r="P7654" s="14"/>
      <c r="S7654" s="16"/>
      <c r="T7654" s="16"/>
    </row>
    <row r="7655" spans="8:20">
      <c r="H7655" s="14"/>
      <c r="K7655" s="14"/>
      <c r="M7655" s="14"/>
      <c r="N7655" s="14"/>
      <c r="O7655" s="14"/>
      <c r="P7655" s="14"/>
      <c r="S7655" s="16"/>
      <c r="T7655" s="16"/>
    </row>
    <row r="7656" spans="8:20">
      <c r="H7656" s="14"/>
      <c r="K7656" s="14"/>
      <c r="M7656" s="14"/>
      <c r="N7656" s="14"/>
      <c r="O7656" s="14"/>
      <c r="P7656" s="14"/>
      <c r="S7656" s="16"/>
      <c r="T7656" s="16"/>
    </row>
    <row r="7657" spans="8:20">
      <c r="H7657" s="14"/>
      <c r="K7657" s="14"/>
      <c r="M7657" s="14"/>
      <c r="N7657" s="14"/>
      <c r="O7657" s="14"/>
      <c r="P7657" s="14"/>
      <c r="S7657" s="16"/>
      <c r="T7657" s="16"/>
    </row>
    <row r="7658" spans="8:20">
      <c r="H7658" s="14"/>
      <c r="K7658" s="14"/>
      <c r="M7658" s="14"/>
      <c r="N7658" s="14"/>
      <c r="O7658" s="14"/>
      <c r="P7658" s="14"/>
      <c r="S7658" s="16"/>
      <c r="T7658" s="16"/>
    </row>
    <row r="7659" spans="8:20">
      <c r="H7659" s="14"/>
      <c r="K7659" s="14"/>
      <c r="M7659" s="14"/>
      <c r="N7659" s="14"/>
      <c r="O7659" s="14"/>
      <c r="P7659" s="14"/>
      <c r="S7659" s="16"/>
      <c r="T7659" s="16"/>
    </row>
    <row r="7660" spans="8:20">
      <c r="H7660" s="14"/>
      <c r="K7660" s="14"/>
      <c r="M7660" s="14"/>
      <c r="N7660" s="14"/>
      <c r="O7660" s="14"/>
      <c r="P7660" s="14"/>
      <c r="S7660" s="16"/>
      <c r="T7660" s="16"/>
    </row>
    <row r="7661" spans="8:20">
      <c r="H7661" s="14"/>
      <c r="K7661" s="14"/>
      <c r="M7661" s="14"/>
      <c r="N7661" s="14"/>
      <c r="O7661" s="14"/>
      <c r="P7661" s="14"/>
      <c r="S7661" s="16"/>
      <c r="T7661" s="16"/>
    </row>
    <row r="7662" spans="8:20">
      <c r="H7662" s="14"/>
      <c r="K7662" s="14"/>
      <c r="M7662" s="14"/>
      <c r="N7662" s="14"/>
      <c r="O7662" s="14"/>
      <c r="P7662" s="14"/>
      <c r="S7662" s="16"/>
      <c r="T7662" s="16"/>
    </row>
    <row r="7663" spans="8:20">
      <c r="H7663" s="14"/>
      <c r="K7663" s="14"/>
      <c r="M7663" s="14"/>
      <c r="N7663" s="14"/>
      <c r="O7663" s="14"/>
      <c r="P7663" s="14"/>
      <c r="S7663" s="16"/>
      <c r="T7663" s="16"/>
    </row>
    <row r="7664" spans="8:20">
      <c r="H7664" s="14"/>
      <c r="K7664" s="14"/>
      <c r="M7664" s="14"/>
      <c r="N7664" s="14"/>
      <c r="O7664" s="14"/>
      <c r="P7664" s="14"/>
      <c r="S7664" s="16"/>
      <c r="T7664" s="16"/>
    </row>
    <row r="7665" spans="8:20">
      <c r="H7665" s="14"/>
      <c r="K7665" s="14"/>
      <c r="M7665" s="14"/>
      <c r="N7665" s="14"/>
      <c r="O7665" s="14"/>
      <c r="P7665" s="14"/>
      <c r="S7665" s="16"/>
      <c r="T7665" s="16"/>
    </row>
    <row r="7666" spans="8:20">
      <c r="H7666" s="14"/>
      <c r="K7666" s="14"/>
      <c r="M7666" s="14"/>
      <c r="N7666" s="14"/>
      <c r="O7666" s="14"/>
      <c r="P7666" s="14"/>
      <c r="S7666" s="16"/>
      <c r="T7666" s="16"/>
    </row>
    <row r="7667" spans="8:20">
      <c r="H7667" s="14"/>
      <c r="K7667" s="14"/>
      <c r="M7667" s="14"/>
      <c r="N7667" s="14"/>
      <c r="O7667" s="14"/>
      <c r="P7667" s="14"/>
      <c r="S7667" s="16"/>
      <c r="T7667" s="16"/>
    </row>
    <row r="7668" spans="8:20">
      <c r="H7668" s="14"/>
      <c r="K7668" s="14"/>
      <c r="M7668" s="14"/>
      <c r="N7668" s="14"/>
      <c r="O7668" s="14"/>
      <c r="P7668" s="14"/>
      <c r="S7668" s="16"/>
      <c r="T7668" s="16"/>
    </row>
    <row r="7669" spans="8:20">
      <c r="H7669" s="14"/>
      <c r="K7669" s="14"/>
      <c r="M7669" s="14"/>
      <c r="N7669" s="14"/>
      <c r="O7669" s="14"/>
      <c r="P7669" s="14"/>
      <c r="S7669" s="16"/>
      <c r="T7669" s="16"/>
    </row>
    <row r="7670" spans="8:20">
      <c r="H7670" s="14"/>
      <c r="K7670" s="14"/>
      <c r="M7670" s="14"/>
      <c r="N7670" s="14"/>
      <c r="O7670" s="14"/>
      <c r="P7670" s="14"/>
      <c r="S7670" s="16"/>
      <c r="T7670" s="16"/>
    </row>
    <row r="7671" spans="8:20">
      <c r="H7671" s="14"/>
      <c r="K7671" s="14"/>
      <c r="M7671" s="14"/>
      <c r="N7671" s="14"/>
      <c r="O7671" s="14"/>
      <c r="P7671" s="14"/>
      <c r="S7671" s="16"/>
      <c r="T7671" s="16"/>
    </row>
    <row r="7672" spans="8:20">
      <c r="H7672" s="14"/>
      <c r="K7672" s="14"/>
      <c r="M7672" s="14"/>
      <c r="N7672" s="14"/>
      <c r="O7672" s="14"/>
      <c r="P7672" s="14"/>
      <c r="S7672" s="16"/>
      <c r="T7672" s="16"/>
    </row>
    <row r="7673" spans="8:20">
      <c r="H7673" s="14"/>
      <c r="K7673" s="14"/>
      <c r="M7673" s="14"/>
      <c r="N7673" s="14"/>
      <c r="O7673" s="14"/>
      <c r="P7673" s="14"/>
      <c r="S7673" s="16"/>
      <c r="T7673" s="16"/>
    </row>
    <row r="7674" spans="8:20">
      <c r="H7674" s="14"/>
      <c r="K7674" s="14"/>
      <c r="M7674" s="14"/>
      <c r="N7674" s="14"/>
      <c r="O7674" s="14"/>
      <c r="P7674" s="14"/>
      <c r="S7674" s="16"/>
      <c r="T7674" s="16"/>
    </row>
    <row r="7675" spans="8:20">
      <c r="H7675" s="14"/>
      <c r="K7675" s="14"/>
      <c r="M7675" s="14"/>
      <c r="N7675" s="14"/>
      <c r="O7675" s="14"/>
      <c r="P7675" s="14"/>
      <c r="S7675" s="16"/>
      <c r="T7675" s="16"/>
    </row>
    <row r="7676" spans="8:20">
      <c r="H7676" s="14"/>
      <c r="K7676" s="14"/>
      <c r="M7676" s="14"/>
      <c r="N7676" s="14"/>
      <c r="O7676" s="14"/>
      <c r="P7676" s="14"/>
      <c r="S7676" s="16"/>
      <c r="T7676" s="16"/>
    </row>
    <row r="7677" spans="8:20">
      <c r="H7677" s="14"/>
      <c r="K7677" s="14"/>
      <c r="M7677" s="14"/>
      <c r="N7677" s="14"/>
      <c r="O7677" s="14"/>
      <c r="P7677" s="14"/>
      <c r="S7677" s="16"/>
      <c r="T7677" s="16"/>
    </row>
    <row r="7678" spans="8:20">
      <c r="H7678" s="14"/>
      <c r="K7678" s="14"/>
      <c r="M7678" s="14"/>
      <c r="N7678" s="14"/>
      <c r="O7678" s="14"/>
      <c r="P7678" s="14"/>
      <c r="S7678" s="16"/>
      <c r="T7678" s="16"/>
    </row>
    <row r="7679" spans="8:20">
      <c r="H7679" s="14"/>
      <c r="K7679" s="14"/>
      <c r="M7679" s="14"/>
      <c r="N7679" s="14"/>
      <c r="O7679" s="14"/>
      <c r="P7679" s="14"/>
      <c r="S7679" s="16"/>
      <c r="T7679" s="16"/>
    </row>
    <row r="7680" spans="8:20">
      <c r="H7680" s="14"/>
      <c r="K7680" s="14"/>
      <c r="M7680" s="14"/>
      <c r="N7680" s="14"/>
      <c r="O7680" s="14"/>
      <c r="P7680" s="14"/>
      <c r="S7680" s="16"/>
      <c r="T7680" s="16"/>
    </row>
    <row r="7681" spans="8:20">
      <c r="H7681" s="14"/>
      <c r="K7681" s="14"/>
      <c r="M7681" s="14"/>
      <c r="N7681" s="14"/>
      <c r="O7681" s="14"/>
      <c r="P7681" s="14"/>
      <c r="S7681" s="16"/>
      <c r="T7681" s="16"/>
    </row>
    <row r="7682" spans="8:20">
      <c r="H7682" s="14"/>
      <c r="K7682" s="14"/>
      <c r="M7682" s="14"/>
      <c r="N7682" s="14"/>
      <c r="O7682" s="14"/>
      <c r="P7682" s="14"/>
      <c r="S7682" s="16"/>
      <c r="T7682" s="16"/>
    </row>
    <row r="7683" spans="8:20">
      <c r="H7683" s="14"/>
      <c r="K7683" s="14"/>
      <c r="M7683" s="14"/>
      <c r="N7683" s="14"/>
      <c r="O7683" s="14"/>
      <c r="P7683" s="14"/>
      <c r="S7683" s="16"/>
      <c r="T7683" s="16"/>
    </row>
    <row r="7684" spans="8:20">
      <c r="H7684" s="14"/>
      <c r="K7684" s="14"/>
      <c r="M7684" s="14"/>
      <c r="N7684" s="14"/>
      <c r="O7684" s="14"/>
      <c r="P7684" s="14"/>
      <c r="S7684" s="16"/>
      <c r="T7684" s="16"/>
    </row>
    <row r="7685" spans="8:20">
      <c r="H7685" s="14"/>
      <c r="K7685" s="14"/>
      <c r="M7685" s="14"/>
      <c r="N7685" s="14"/>
      <c r="O7685" s="14"/>
      <c r="P7685" s="14"/>
      <c r="S7685" s="16"/>
      <c r="T7685" s="16"/>
    </row>
    <row r="7686" spans="8:20">
      <c r="H7686" s="14"/>
      <c r="K7686" s="14"/>
      <c r="M7686" s="14"/>
      <c r="N7686" s="14"/>
      <c r="O7686" s="14"/>
      <c r="P7686" s="14"/>
      <c r="S7686" s="16"/>
      <c r="T7686" s="16"/>
    </row>
    <row r="7687" spans="8:20">
      <c r="H7687" s="14"/>
      <c r="K7687" s="14"/>
      <c r="M7687" s="14"/>
      <c r="N7687" s="14"/>
      <c r="O7687" s="14"/>
      <c r="P7687" s="14"/>
      <c r="S7687" s="16"/>
      <c r="T7687" s="16"/>
    </row>
    <row r="7688" spans="8:20">
      <c r="H7688" s="14"/>
      <c r="K7688" s="14"/>
      <c r="M7688" s="14"/>
      <c r="N7688" s="14"/>
      <c r="O7688" s="14"/>
      <c r="P7688" s="14"/>
      <c r="S7688" s="16"/>
      <c r="T7688" s="16"/>
    </row>
    <row r="7689" spans="8:20">
      <c r="H7689" s="14"/>
      <c r="K7689" s="14"/>
      <c r="M7689" s="14"/>
      <c r="N7689" s="14"/>
      <c r="O7689" s="14"/>
      <c r="P7689" s="14"/>
      <c r="S7689" s="16"/>
      <c r="T7689" s="16"/>
    </row>
    <row r="7690" spans="8:20">
      <c r="H7690" s="14"/>
      <c r="K7690" s="14"/>
      <c r="M7690" s="14"/>
      <c r="N7690" s="14"/>
      <c r="O7690" s="14"/>
      <c r="P7690" s="14"/>
      <c r="S7690" s="16"/>
      <c r="T7690" s="16"/>
    </row>
    <row r="7691" spans="8:20">
      <c r="H7691" s="14"/>
      <c r="K7691" s="14"/>
      <c r="M7691" s="14"/>
      <c r="N7691" s="14"/>
      <c r="O7691" s="14"/>
      <c r="P7691" s="14"/>
      <c r="S7691" s="16"/>
      <c r="T7691" s="16"/>
    </row>
    <row r="7692" spans="8:20">
      <c r="H7692" s="14"/>
      <c r="K7692" s="14"/>
      <c r="M7692" s="14"/>
      <c r="N7692" s="14"/>
      <c r="O7692" s="14"/>
      <c r="P7692" s="14"/>
      <c r="S7692" s="16"/>
      <c r="T7692" s="16"/>
    </row>
    <row r="7693" spans="8:20">
      <c r="H7693" s="14"/>
      <c r="K7693" s="14"/>
      <c r="M7693" s="14"/>
      <c r="N7693" s="14"/>
      <c r="O7693" s="14"/>
      <c r="P7693" s="14"/>
      <c r="S7693" s="16"/>
      <c r="T7693" s="16"/>
    </row>
    <row r="7694" spans="8:20">
      <c r="H7694" s="14"/>
      <c r="K7694" s="14"/>
      <c r="M7694" s="14"/>
      <c r="N7694" s="14"/>
      <c r="O7694" s="14"/>
      <c r="P7694" s="14"/>
      <c r="S7694" s="16"/>
      <c r="T7694" s="16"/>
    </row>
    <row r="7695" spans="8:20">
      <c r="H7695" s="14"/>
      <c r="K7695" s="14"/>
      <c r="M7695" s="14"/>
      <c r="N7695" s="14"/>
      <c r="O7695" s="14"/>
      <c r="P7695" s="14"/>
      <c r="S7695" s="16"/>
      <c r="T7695" s="16"/>
    </row>
    <row r="7696" spans="8:20">
      <c r="H7696" s="14"/>
      <c r="K7696" s="14"/>
      <c r="M7696" s="14"/>
      <c r="N7696" s="14"/>
      <c r="O7696" s="14"/>
      <c r="P7696" s="14"/>
      <c r="S7696" s="16"/>
      <c r="T7696" s="16"/>
    </row>
    <row r="7697" spans="8:20">
      <c r="H7697" s="14"/>
      <c r="K7697" s="14"/>
      <c r="M7697" s="14"/>
      <c r="N7697" s="14"/>
      <c r="O7697" s="14"/>
      <c r="P7697" s="14"/>
      <c r="S7697" s="16"/>
      <c r="T7697" s="16"/>
    </row>
    <row r="7698" spans="8:20">
      <c r="H7698" s="14"/>
      <c r="K7698" s="14"/>
      <c r="M7698" s="14"/>
      <c r="N7698" s="14"/>
      <c r="O7698" s="14"/>
      <c r="P7698" s="14"/>
      <c r="S7698" s="16"/>
      <c r="T7698" s="16"/>
    </row>
    <row r="7699" spans="8:20">
      <c r="H7699" s="14"/>
      <c r="K7699" s="14"/>
      <c r="M7699" s="14"/>
      <c r="N7699" s="14"/>
      <c r="O7699" s="14"/>
      <c r="P7699" s="14"/>
      <c r="S7699" s="16"/>
      <c r="T7699" s="16"/>
    </row>
    <row r="7700" spans="8:20">
      <c r="H7700" s="14"/>
      <c r="K7700" s="14"/>
      <c r="M7700" s="14"/>
      <c r="N7700" s="14"/>
      <c r="O7700" s="14"/>
      <c r="P7700" s="14"/>
      <c r="S7700" s="16"/>
      <c r="T7700" s="16"/>
    </row>
    <row r="7701" spans="8:20">
      <c r="H7701" s="14"/>
      <c r="K7701" s="14"/>
      <c r="M7701" s="14"/>
      <c r="N7701" s="14"/>
      <c r="O7701" s="14"/>
      <c r="P7701" s="14"/>
      <c r="S7701" s="16"/>
      <c r="T7701" s="16"/>
    </row>
    <row r="7702" spans="8:20">
      <c r="H7702" s="14"/>
      <c r="K7702" s="14"/>
      <c r="M7702" s="14"/>
      <c r="N7702" s="14"/>
      <c r="O7702" s="14"/>
      <c r="P7702" s="14"/>
      <c r="S7702" s="16"/>
      <c r="T7702" s="16"/>
    </row>
    <row r="7703" spans="8:20">
      <c r="H7703" s="14"/>
      <c r="K7703" s="14"/>
      <c r="M7703" s="14"/>
      <c r="N7703" s="14"/>
      <c r="O7703" s="14"/>
      <c r="P7703" s="14"/>
      <c r="S7703" s="16"/>
      <c r="T7703" s="16"/>
    </row>
    <row r="7704" spans="8:20">
      <c r="H7704" s="14"/>
      <c r="K7704" s="14"/>
      <c r="M7704" s="14"/>
      <c r="N7704" s="14"/>
      <c r="O7704" s="14"/>
      <c r="P7704" s="14"/>
      <c r="S7704" s="16"/>
      <c r="T7704" s="16"/>
    </row>
    <row r="7705" spans="8:20">
      <c r="H7705" s="14"/>
      <c r="K7705" s="14"/>
      <c r="M7705" s="14"/>
      <c r="N7705" s="14"/>
      <c r="O7705" s="14"/>
      <c r="P7705" s="14"/>
      <c r="S7705" s="16"/>
      <c r="T7705" s="16"/>
    </row>
    <row r="7706" spans="8:20">
      <c r="H7706" s="14"/>
      <c r="K7706" s="14"/>
      <c r="M7706" s="14"/>
      <c r="N7706" s="14"/>
      <c r="O7706" s="14"/>
      <c r="P7706" s="14"/>
      <c r="S7706" s="16"/>
      <c r="T7706" s="16"/>
    </row>
    <row r="7707" spans="8:20">
      <c r="H7707" s="14"/>
      <c r="K7707" s="14"/>
      <c r="M7707" s="14"/>
      <c r="N7707" s="14"/>
      <c r="O7707" s="14"/>
      <c r="P7707" s="14"/>
      <c r="S7707" s="16"/>
      <c r="T7707" s="16"/>
    </row>
    <row r="7708" spans="8:20">
      <c r="H7708" s="14"/>
      <c r="K7708" s="14"/>
      <c r="M7708" s="14"/>
      <c r="N7708" s="14"/>
      <c r="O7708" s="14"/>
      <c r="P7708" s="14"/>
      <c r="S7708" s="16"/>
      <c r="T7708" s="16"/>
    </row>
    <row r="7709" spans="8:20">
      <c r="H7709" s="14"/>
      <c r="K7709" s="14"/>
      <c r="M7709" s="14"/>
      <c r="N7709" s="14"/>
      <c r="O7709" s="14"/>
      <c r="P7709" s="14"/>
      <c r="S7709" s="16"/>
      <c r="T7709" s="16"/>
    </row>
    <row r="7710" spans="8:20">
      <c r="H7710" s="14"/>
      <c r="K7710" s="14"/>
      <c r="M7710" s="14"/>
      <c r="N7710" s="14"/>
      <c r="O7710" s="14"/>
      <c r="P7710" s="14"/>
      <c r="S7710" s="16"/>
      <c r="T7710" s="16"/>
    </row>
    <row r="7711" spans="8:20">
      <c r="H7711" s="14"/>
      <c r="K7711" s="14"/>
      <c r="M7711" s="14"/>
      <c r="N7711" s="14"/>
      <c r="O7711" s="14"/>
      <c r="P7711" s="14"/>
      <c r="S7711" s="16"/>
      <c r="T7711" s="16"/>
    </row>
    <row r="7712" spans="8:20">
      <c r="H7712" s="14"/>
      <c r="K7712" s="14"/>
      <c r="M7712" s="14"/>
      <c r="N7712" s="14"/>
      <c r="O7712" s="14"/>
      <c r="P7712" s="14"/>
      <c r="S7712" s="16"/>
      <c r="T7712" s="16"/>
    </row>
    <row r="7713" spans="8:20">
      <c r="H7713" s="14"/>
      <c r="K7713" s="14"/>
      <c r="M7713" s="14"/>
      <c r="N7713" s="14"/>
      <c r="O7713" s="14"/>
      <c r="P7713" s="14"/>
      <c r="S7713" s="16"/>
      <c r="T7713" s="16"/>
    </row>
    <row r="7714" spans="8:20">
      <c r="H7714" s="14"/>
      <c r="K7714" s="14"/>
      <c r="M7714" s="14"/>
      <c r="N7714" s="14"/>
      <c r="O7714" s="14"/>
      <c r="P7714" s="14"/>
      <c r="S7714" s="16"/>
      <c r="T7714" s="16"/>
    </row>
    <row r="7715" spans="8:20">
      <c r="H7715" s="14"/>
      <c r="K7715" s="14"/>
      <c r="M7715" s="14"/>
      <c r="N7715" s="14"/>
      <c r="O7715" s="14"/>
      <c r="P7715" s="14"/>
      <c r="S7715" s="16"/>
      <c r="T7715" s="16"/>
    </row>
    <row r="7716" spans="8:20">
      <c r="H7716" s="14"/>
      <c r="K7716" s="14"/>
      <c r="M7716" s="14"/>
      <c r="N7716" s="14"/>
      <c r="O7716" s="14"/>
      <c r="P7716" s="14"/>
      <c r="S7716" s="16"/>
      <c r="T7716" s="16"/>
    </row>
    <row r="7717" spans="8:20">
      <c r="H7717" s="14"/>
      <c r="K7717" s="14"/>
      <c r="M7717" s="14"/>
      <c r="N7717" s="14"/>
      <c r="O7717" s="14"/>
      <c r="P7717" s="14"/>
      <c r="S7717" s="16"/>
      <c r="T7717" s="16"/>
    </row>
    <row r="7718" spans="8:20">
      <c r="H7718" s="14"/>
      <c r="K7718" s="14"/>
      <c r="M7718" s="14"/>
      <c r="N7718" s="14"/>
      <c r="O7718" s="14"/>
      <c r="P7718" s="14"/>
      <c r="S7718" s="16"/>
      <c r="T7718" s="16"/>
    </row>
    <row r="7719" spans="8:20">
      <c r="H7719" s="14"/>
      <c r="K7719" s="14"/>
      <c r="M7719" s="14"/>
      <c r="N7719" s="14"/>
      <c r="O7719" s="14"/>
      <c r="P7719" s="14"/>
      <c r="S7719" s="16"/>
      <c r="T7719" s="16"/>
    </row>
    <row r="7720" spans="8:20">
      <c r="H7720" s="14"/>
      <c r="K7720" s="14"/>
      <c r="M7720" s="14"/>
      <c r="N7720" s="14"/>
      <c r="O7720" s="14"/>
      <c r="P7720" s="14"/>
      <c r="S7720" s="16"/>
      <c r="T7720" s="16"/>
    </row>
    <row r="7721" spans="8:20">
      <c r="H7721" s="14"/>
      <c r="K7721" s="14"/>
      <c r="M7721" s="14"/>
      <c r="N7721" s="14"/>
      <c r="O7721" s="14"/>
      <c r="P7721" s="14"/>
      <c r="S7721" s="16"/>
      <c r="T7721" s="16"/>
    </row>
    <row r="7722" spans="8:20">
      <c r="H7722" s="14"/>
      <c r="K7722" s="14"/>
      <c r="M7722" s="14"/>
      <c r="N7722" s="14"/>
      <c r="O7722" s="14"/>
      <c r="P7722" s="14"/>
      <c r="S7722" s="16"/>
      <c r="T7722" s="16"/>
    </row>
    <row r="7723" spans="8:20">
      <c r="H7723" s="14"/>
      <c r="K7723" s="14"/>
      <c r="M7723" s="14"/>
      <c r="N7723" s="14"/>
      <c r="O7723" s="14"/>
      <c r="P7723" s="14"/>
      <c r="S7723" s="16"/>
      <c r="T7723" s="16"/>
    </row>
    <row r="7724" spans="8:20">
      <c r="H7724" s="14"/>
      <c r="K7724" s="14"/>
      <c r="M7724" s="14"/>
      <c r="N7724" s="14"/>
      <c r="O7724" s="14"/>
      <c r="P7724" s="14"/>
      <c r="S7724" s="16"/>
      <c r="T7724" s="16"/>
    </row>
    <row r="7725" spans="8:20">
      <c r="H7725" s="14"/>
      <c r="K7725" s="14"/>
      <c r="M7725" s="14"/>
      <c r="N7725" s="14"/>
      <c r="O7725" s="14"/>
      <c r="P7725" s="14"/>
      <c r="S7725" s="16"/>
      <c r="T7725" s="16"/>
    </row>
    <row r="7726" spans="8:20">
      <c r="H7726" s="14"/>
      <c r="K7726" s="14"/>
      <c r="M7726" s="14"/>
      <c r="N7726" s="14"/>
      <c r="O7726" s="14"/>
      <c r="P7726" s="14"/>
      <c r="S7726" s="16"/>
      <c r="T7726" s="16"/>
    </row>
    <row r="7727" spans="8:20">
      <c r="H7727" s="14"/>
      <c r="K7727" s="14"/>
      <c r="M7727" s="14"/>
      <c r="N7727" s="14"/>
      <c r="O7727" s="14"/>
      <c r="P7727" s="14"/>
      <c r="S7727" s="16"/>
      <c r="T7727" s="16"/>
    </row>
    <row r="7728" spans="8:20">
      <c r="H7728" s="14"/>
      <c r="K7728" s="14"/>
      <c r="M7728" s="14"/>
      <c r="N7728" s="14"/>
      <c r="O7728" s="14"/>
      <c r="P7728" s="14"/>
      <c r="S7728" s="16"/>
      <c r="T7728" s="16"/>
    </row>
    <row r="7729" spans="8:20">
      <c r="H7729" s="14"/>
      <c r="K7729" s="14"/>
      <c r="M7729" s="14"/>
      <c r="N7729" s="14"/>
      <c r="O7729" s="14"/>
      <c r="P7729" s="14"/>
      <c r="S7729" s="16"/>
      <c r="T7729" s="16"/>
    </row>
    <row r="7730" spans="8:20">
      <c r="H7730" s="14"/>
      <c r="K7730" s="14"/>
      <c r="M7730" s="14"/>
      <c r="N7730" s="14"/>
      <c r="O7730" s="14"/>
      <c r="P7730" s="14"/>
      <c r="S7730" s="16"/>
      <c r="T7730" s="16"/>
    </row>
    <row r="7731" spans="8:20">
      <c r="H7731" s="14"/>
      <c r="K7731" s="14"/>
      <c r="M7731" s="14"/>
      <c r="N7731" s="14"/>
      <c r="O7731" s="14"/>
      <c r="P7731" s="14"/>
      <c r="S7731" s="16"/>
      <c r="T7731" s="16"/>
    </row>
    <row r="7732" spans="8:20">
      <c r="H7732" s="14"/>
      <c r="K7732" s="14"/>
      <c r="M7732" s="14"/>
      <c r="N7732" s="14"/>
      <c r="O7732" s="14"/>
      <c r="P7732" s="14"/>
      <c r="S7732" s="16"/>
      <c r="T7732" s="16"/>
    </row>
    <row r="7733" spans="8:20">
      <c r="H7733" s="14"/>
      <c r="K7733" s="14"/>
      <c r="M7733" s="14"/>
      <c r="N7733" s="14"/>
      <c r="O7733" s="14"/>
      <c r="P7733" s="14"/>
      <c r="S7733" s="16"/>
      <c r="T7733" s="16"/>
    </row>
    <row r="7734" spans="8:20">
      <c r="H7734" s="14"/>
      <c r="K7734" s="14"/>
      <c r="M7734" s="14"/>
      <c r="N7734" s="14"/>
      <c r="O7734" s="14"/>
      <c r="P7734" s="14"/>
      <c r="S7734" s="16"/>
      <c r="T7734" s="16"/>
    </row>
    <row r="7735" spans="8:20">
      <c r="H7735" s="14"/>
      <c r="K7735" s="14"/>
      <c r="M7735" s="14"/>
      <c r="N7735" s="14"/>
      <c r="O7735" s="14"/>
      <c r="P7735" s="14"/>
      <c r="S7735" s="16"/>
      <c r="T7735" s="16"/>
    </row>
    <row r="7736" spans="8:20">
      <c r="H7736" s="14"/>
      <c r="K7736" s="14"/>
      <c r="M7736" s="14"/>
      <c r="N7736" s="14"/>
      <c r="O7736" s="14"/>
      <c r="P7736" s="14"/>
      <c r="S7736" s="16"/>
      <c r="T7736" s="16"/>
    </row>
    <row r="7737" spans="8:20">
      <c r="H7737" s="14"/>
      <c r="K7737" s="14"/>
      <c r="M7737" s="14"/>
      <c r="N7737" s="14"/>
      <c r="O7737" s="14"/>
      <c r="P7737" s="14"/>
      <c r="S7737" s="16"/>
      <c r="T7737" s="16"/>
    </row>
    <row r="7738" spans="8:20">
      <c r="H7738" s="14"/>
      <c r="K7738" s="14"/>
      <c r="M7738" s="14"/>
      <c r="N7738" s="14"/>
      <c r="O7738" s="14"/>
      <c r="P7738" s="14"/>
      <c r="S7738" s="16"/>
      <c r="T7738" s="16"/>
    </row>
    <row r="7739" spans="8:20">
      <c r="H7739" s="14"/>
      <c r="K7739" s="14"/>
      <c r="M7739" s="14"/>
      <c r="N7739" s="14"/>
      <c r="O7739" s="14"/>
      <c r="P7739" s="14"/>
      <c r="S7739" s="16"/>
      <c r="T7739" s="16"/>
    </row>
    <row r="7740" spans="8:20">
      <c r="H7740" s="14"/>
      <c r="K7740" s="14"/>
      <c r="M7740" s="14"/>
      <c r="N7740" s="14"/>
      <c r="O7740" s="14"/>
      <c r="P7740" s="14"/>
      <c r="S7740" s="16"/>
      <c r="T7740" s="16"/>
    </row>
    <row r="7741" spans="8:20">
      <c r="H7741" s="14"/>
      <c r="K7741" s="14"/>
      <c r="M7741" s="14"/>
      <c r="N7741" s="14"/>
      <c r="O7741" s="14"/>
      <c r="P7741" s="14"/>
      <c r="S7741" s="16"/>
      <c r="T7741" s="16"/>
    </row>
    <row r="7742" spans="8:20">
      <c r="H7742" s="14"/>
      <c r="K7742" s="14"/>
      <c r="M7742" s="14"/>
      <c r="N7742" s="14"/>
      <c r="O7742" s="14"/>
      <c r="P7742" s="14"/>
      <c r="S7742" s="16"/>
      <c r="T7742" s="16"/>
    </row>
    <row r="7743" spans="8:20">
      <c r="H7743" s="14"/>
      <c r="K7743" s="14"/>
      <c r="M7743" s="14"/>
      <c r="N7743" s="14"/>
      <c r="O7743" s="14"/>
      <c r="P7743" s="14"/>
      <c r="S7743" s="16"/>
      <c r="T7743" s="16"/>
    </row>
    <row r="7744" spans="8:20">
      <c r="H7744" s="14"/>
      <c r="K7744" s="14"/>
      <c r="M7744" s="14"/>
      <c r="N7744" s="14"/>
      <c r="O7744" s="14"/>
      <c r="P7744" s="14"/>
      <c r="S7744" s="16"/>
      <c r="T7744" s="16"/>
    </row>
    <row r="7745" spans="8:20">
      <c r="H7745" s="14"/>
      <c r="K7745" s="14"/>
      <c r="M7745" s="14"/>
      <c r="N7745" s="14"/>
      <c r="O7745" s="14"/>
      <c r="P7745" s="14"/>
      <c r="S7745" s="16"/>
      <c r="T7745" s="16"/>
    </row>
    <row r="7746" spans="8:20">
      <c r="H7746" s="14"/>
      <c r="K7746" s="14"/>
      <c r="M7746" s="14"/>
      <c r="N7746" s="14"/>
      <c r="O7746" s="14"/>
      <c r="P7746" s="14"/>
      <c r="S7746" s="16"/>
      <c r="T7746" s="16"/>
    </row>
    <row r="7747" spans="8:20">
      <c r="H7747" s="14"/>
      <c r="K7747" s="14"/>
      <c r="M7747" s="14"/>
      <c r="N7747" s="14"/>
      <c r="O7747" s="14"/>
      <c r="P7747" s="14"/>
      <c r="S7747" s="16"/>
      <c r="T7747" s="16"/>
    </row>
    <row r="7748" spans="8:20">
      <c r="H7748" s="14"/>
      <c r="K7748" s="14"/>
      <c r="M7748" s="14"/>
      <c r="N7748" s="14"/>
      <c r="O7748" s="14"/>
      <c r="P7748" s="14"/>
      <c r="S7748" s="16"/>
      <c r="T7748" s="16"/>
    </row>
    <row r="7749" spans="8:20">
      <c r="H7749" s="14"/>
      <c r="K7749" s="14"/>
      <c r="M7749" s="14"/>
      <c r="N7749" s="14"/>
      <c r="O7749" s="14"/>
      <c r="P7749" s="14"/>
      <c r="S7749" s="16"/>
      <c r="T7749" s="16"/>
    </row>
    <row r="7750" spans="8:20">
      <c r="H7750" s="14"/>
      <c r="K7750" s="14"/>
      <c r="M7750" s="14"/>
      <c r="N7750" s="14"/>
      <c r="O7750" s="14"/>
      <c r="P7750" s="14"/>
      <c r="S7750" s="16"/>
      <c r="T7750" s="16"/>
    </row>
    <row r="7751" spans="8:20">
      <c r="H7751" s="14"/>
      <c r="K7751" s="14"/>
      <c r="M7751" s="14"/>
      <c r="N7751" s="14"/>
      <c r="O7751" s="14"/>
      <c r="P7751" s="14"/>
      <c r="S7751" s="16"/>
      <c r="T7751" s="16"/>
    </row>
    <row r="7752" spans="8:20">
      <c r="H7752" s="14"/>
      <c r="K7752" s="14"/>
      <c r="M7752" s="14"/>
      <c r="N7752" s="14"/>
      <c r="O7752" s="14"/>
      <c r="P7752" s="14"/>
      <c r="S7752" s="16"/>
      <c r="T7752" s="16"/>
    </row>
    <row r="7753" spans="8:20">
      <c r="H7753" s="14"/>
      <c r="K7753" s="14"/>
      <c r="M7753" s="14"/>
      <c r="N7753" s="14"/>
      <c r="O7753" s="14"/>
      <c r="P7753" s="14"/>
      <c r="S7753" s="16"/>
      <c r="T7753" s="16"/>
    </row>
    <row r="7754" spans="8:20">
      <c r="H7754" s="14"/>
      <c r="K7754" s="14"/>
      <c r="M7754" s="14"/>
      <c r="N7754" s="14"/>
      <c r="O7754" s="14"/>
      <c r="P7754" s="14"/>
      <c r="S7754" s="16"/>
      <c r="T7754" s="16"/>
    </row>
    <row r="7755" spans="8:20">
      <c r="H7755" s="14"/>
      <c r="K7755" s="14"/>
      <c r="M7755" s="14"/>
      <c r="N7755" s="14"/>
      <c r="O7755" s="14"/>
      <c r="P7755" s="14"/>
      <c r="S7755" s="16"/>
      <c r="T7755" s="16"/>
    </row>
    <row r="7756" spans="8:20">
      <c r="H7756" s="14"/>
      <c r="K7756" s="14"/>
      <c r="M7756" s="14"/>
      <c r="N7756" s="14"/>
      <c r="O7756" s="14"/>
      <c r="P7756" s="14"/>
      <c r="S7756" s="16"/>
      <c r="T7756" s="16"/>
    </row>
    <row r="7757" spans="8:20">
      <c r="H7757" s="14"/>
      <c r="K7757" s="14"/>
      <c r="M7757" s="14"/>
      <c r="N7757" s="14"/>
      <c r="O7757" s="14"/>
      <c r="P7757" s="14"/>
      <c r="S7757" s="16"/>
      <c r="T7757" s="16"/>
    </row>
    <row r="7758" spans="8:20">
      <c r="H7758" s="14"/>
      <c r="K7758" s="14"/>
      <c r="M7758" s="14"/>
      <c r="N7758" s="14"/>
      <c r="O7758" s="14"/>
      <c r="P7758" s="14"/>
      <c r="S7758" s="16"/>
      <c r="T7758" s="16"/>
    </row>
    <row r="7759" spans="8:20">
      <c r="H7759" s="14"/>
      <c r="K7759" s="14"/>
      <c r="M7759" s="14"/>
      <c r="N7759" s="14"/>
      <c r="O7759" s="14"/>
      <c r="P7759" s="14"/>
      <c r="S7759" s="16"/>
      <c r="T7759" s="16"/>
    </row>
    <row r="7760" spans="8:20">
      <c r="H7760" s="14"/>
      <c r="K7760" s="14"/>
      <c r="M7760" s="14"/>
      <c r="N7760" s="14"/>
      <c r="O7760" s="14"/>
      <c r="P7760" s="14"/>
      <c r="S7760" s="16"/>
      <c r="T7760" s="16"/>
    </row>
    <row r="7761" spans="8:20">
      <c r="H7761" s="14"/>
      <c r="K7761" s="14"/>
      <c r="M7761" s="14"/>
      <c r="N7761" s="14"/>
      <c r="O7761" s="14"/>
      <c r="P7761" s="14"/>
      <c r="S7761" s="16"/>
      <c r="T7761" s="16"/>
    </row>
    <row r="7762" spans="8:20">
      <c r="H7762" s="14"/>
      <c r="K7762" s="14"/>
      <c r="M7762" s="14"/>
      <c r="N7762" s="14"/>
      <c r="O7762" s="14"/>
      <c r="P7762" s="14"/>
      <c r="S7762" s="16"/>
      <c r="T7762" s="16"/>
    </row>
    <row r="7763" spans="8:20">
      <c r="H7763" s="14"/>
      <c r="K7763" s="14"/>
      <c r="M7763" s="14"/>
      <c r="N7763" s="14"/>
      <c r="O7763" s="14"/>
      <c r="P7763" s="14"/>
      <c r="S7763" s="16"/>
      <c r="T7763" s="16"/>
    </row>
    <row r="7764" spans="8:20">
      <c r="H7764" s="14"/>
      <c r="K7764" s="14"/>
      <c r="M7764" s="14"/>
      <c r="N7764" s="14"/>
      <c r="O7764" s="14"/>
      <c r="P7764" s="14"/>
      <c r="S7764" s="16"/>
      <c r="T7764" s="16"/>
    </row>
    <row r="7765" spans="8:20">
      <c r="H7765" s="14"/>
      <c r="K7765" s="14"/>
      <c r="M7765" s="14"/>
      <c r="N7765" s="14"/>
      <c r="O7765" s="14"/>
      <c r="P7765" s="14"/>
      <c r="S7765" s="16"/>
      <c r="T7765" s="16"/>
    </row>
    <row r="7766" spans="8:20">
      <c r="H7766" s="14"/>
      <c r="K7766" s="14"/>
      <c r="M7766" s="14"/>
      <c r="N7766" s="14"/>
      <c r="O7766" s="14"/>
      <c r="P7766" s="14"/>
      <c r="S7766" s="16"/>
      <c r="T7766" s="16"/>
    </row>
    <row r="7767" spans="8:20">
      <c r="H7767" s="14"/>
      <c r="K7767" s="14"/>
      <c r="M7767" s="14"/>
      <c r="N7767" s="14"/>
      <c r="O7767" s="14"/>
      <c r="P7767" s="14"/>
      <c r="S7767" s="16"/>
      <c r="T7767" s="16"/>
    </row>
    <row r="7768" spans="8:20">
      <c r="H7768" s="14"/>
      <c r="K7768" s="14"/>
      <c r="M7768" s="14"/>
      <c r="N7768" s="14"/>
      <c r="O7768" s="14"/>
      <c r="P7768" s="14"/>
      <c r="S7768" s="16"/>
      <c r="T7768" s="16"/>
    </row>
    <row r="7769" spans="8:20">
      <c r="H7769" s="14"/>
      <c r="K7769" s="14"/>
      <c r="M7769" s="14"/>
      <c r="N7769" s="14"/>
      <c r="O7769" s="14"/>
      <c r="P7769" s="14"/>
      <c r="S7769" s="16"/>
      <c r="T7769" s="16"/>
    </row>
    <row r="7770" spans="8:20">
      <c r="H7770" s="14"/>
      <c r="K7770" s="14"/>
      <c r="M7770" s="14"/>
      <c r="N7770" s="14"/>
      <c r="O7770" s="14"/>
      <c r="P7770" s="14"/>
      <c r="S7770" s="16"/>
      <c r="T7770" s="16"/>
    </row>
    <row r="7771" spans="8:20">
      <c r="H7771" s="14"/>
      <c r="K7771" s="14"/>
      <c r="M7771" s="14"/>
      <c r="N7771" s="14"/>
      <c r="O7771" s="14"/>
      <c r="P7771" s="14"/>
      <c r="S7771" s="16"/>
      <c r="T7771" s="16"/>
    </row>
    <row r="7772" spans="8:20">
      <c r="H7772" s="14"/>
      <c r="K7772" s="14"/>
      <c r="M7772" s="14"/>
      <c r="N7772" s="14"/>
      <c r="O7772" s="14"/>
      <c r="P7772" s="14"/>
      <c r="S7772" s="16"/>
      <c r="T7772" s="16"/>
    </row>
    <row r="7773" spans="8:20">
      <c r="H7773" s="14"/>
      <c r="K7773" s="14"/>
      <c r="M7773" s="14"/>
      <c r="N7773" s="14"/>
      <c r="O7773" s="14"/>
      <c r="P7773" s="14"/>
      <c r="S7773" s="16"/>
      <c r="T7773" s="16"/>
    </row>
    <row r="7774" spans="8:20">
      <c r="H7774" s="14"/>
      <c r="K7774" s="14"/>
      <c r="M7774" s="14"/>
      <c r="N7774" s="14"/>
      <c r="O7774" s="14"/>
      <c r="P7774" s="14"/>
      <c r="S7774" s="16"/>
      <c r="T7774" s="16"/>
    </row>
    <row r="7775" spans="8:20">
      <c r="H7775" s="14"/>
      <c r="K7775" s="14"/>
      <c r="M7775" s="14"/>
      <c r="N7775" s="14"/>
      <c r="O7775" s="14"/>
      <c r="P7775" s="14"/>
      <c r="S7775" s="16"/>
      <c r="T7775" s="16"/>
    </row>
    <row r="7776" spans="8:20">
      <c r="H7776" s="14"/>
      <c r="K7776" s="14"/>
      <c r="M7776" s="14"/>
      <c r="N7776" s="14"/>
      <c r="O7776" s="14"/>
      <c r="P7776" s="14"/>
      <c r="S7776" s="16"/>
      <c r="T7776" s="16"/>
    </row>
    <row r="7777" spans="8:20">
      <c r="H7777" s="14"/>
      <c r="K7777" s="14"/>
      <c r="M7777" s="14"/>
      <c r="N7777" s="14"/>
      <c r="O7777" s="14"/>
      <c r="P7777" s="14"/>
      <c r="S7777" s="16"/>
      <c r="T7777" s="16"/>
    </row>
    <row r="7778" spans="8:20">
      <c r="H7778" s="14"/>
      <c r="K7778" s="14"/>
      <c r="M7778" s="14"/>
      <c r="N7778" s="14"/>
      <c r="O7778" s="14"/>
      <c r="P7778" s="14"/>
      <c r="S7778" s="16"/>
      <c r="T7778" s="16"/>
    </row>
    <row r="7779" spans="8:20">
      <c r="H7779" s="14"/>
      <c r="K7779" s="14"/>
      <c r="M7779" s="14"/>
      <c r="N7779" s="14"/>
      <c r="O7779" s="14"/>
      <c r="P7779" s="14"/>
      <c r="S7779" s="16"/>
      <c r="T7779" s="16"/>
    </row>
    <row r="7780" spans="8:20">
      <c r="H7780" s="14"/>
      <c r="K7780" s="14"/>
      <c r="M7780" s="14"/>
      <c r="N7780" s="14"/>
      <c r="O7780" s="14"/>
      <c r="P7780" s="14"/>
      <c r="S7780" s="16"/>
      <c r="T7780" s="16"/>
    </row>
    <row r="7781" spans="8:20">
      <c r="H7781" s="14"/>
      <c r="K7781" s="14"/>
      <c r="M7781" s="14"/>
      <c r="N7781" s="14"/>
      <c r="O7781" s="14"/>
      <c r="P7781" s="14"/>
      <c r="S7781" s="16"/>
      <c r="T7781" s="16"/>
    </row>
    <row r="7782" spans="8:20">
      <c r="H7782" s="14"/>
      <c r="K7782" s="14"/>
      <c r="M7782" s="14"/>
      <c r="N7782" s="14"/>
      <c r="O7782" s="14"/>
      <c r="P7782" s="14"/>
      <c r="S7782" s="16"/>
      <c r="T7782" s="16"/>
    </row>
    <row r="7783" spans="8:20">
      <c r="H7783" s="14"/>
      <c r="K7783" s="14"/>
      <c r="M7783" s="14"/>
      <c r="N7783" s="14"/>
      <c r="O7783" s="14"/>
      <c r="P7783" s="14"/>
      <c r="S7783" s="16"/>
      <c r="T7783" s="16"/>
    </row>
    <row r="7784" spans="8:20">
      <c r="H7784" s="14"/>
      <c r="K7784" s="14"/>
      <c r="M7784" s="14"/>
      <c r="N7784" s="14"/>
      <c r="O7784" s="14"/>
      <c r="P7784" s="14"/>
      <c r="S7784" s="16"/>
      <c r="T7784" s="16"/>
    </row>
    <row r="7785" spans="8:20">
      <c r="H7785" s="14"/>
      <c r="K7785" s="14"/>
      <c r="M7785" s="14"/>
      <c r="N7785" s="14"/>
      <c r="O7785" s="14"/>
      <c r="P7785" s="14"/>
      <c r="S7785" s="16"/>
      <c r="T7785" s="16"/>
    </row>
    <row r="7786" spans="8:20">
      <c r="H7786" s="14"/>
      <c r="K7786" s="14"/>
      <c r="M7786" s="14"/>
      <c r="N7786" s="14"/>
      <c r="O7786" s="14"/>
      <c r="P7786" s="14"/>
      <c r="S7786" s="16"/>
      <c r="T7786" s="16"/>
    </row>
    <row r="7787" spans="8:20">
      <c r="H7787" s="14"/>
      <c r="K7787" s="14"/>
      <c r="M7787" s="14"/>
      <c r="N7787" s="14"/>
      <c r="O7787" s="14"/>
      <c r="P7787" s="14"/>
      <c r="S7787" s="16"/>
      <c r="T7787" s="16"/>
    </row>
    <row r="7788" spans="8:20">
      <c r="H7788" s="14"/>
      <c r="K7788" s="14"/>
      <c r="M7788" s="14"/>
      <c r="N7788" s="14"/>
      <c r="O7788" s="14"/>
      <c r="P7788" s="14"/>
      <c r="S7788" s="16"/>
      <c r="T7788" s="16"/>
    </row>
    <row r="7789" spans="8:20">
      <c r="H7789" s="14"/>
      <c r="K7789" s="14"/>
      <c r="M7789" s="14"/>
      <c r="N7789" s="14"/>
      <c r="O7789" s="14"/>
      <c r="P7789" s="14"/>
      <c r="S7789" s="16"/>
      <c r="T7789" s="16"/>
    </row>
    <row r="7790" spans="8:20">
      <c r="H7790" s="14"/>
      <c r="K7790" s="14"/>
      <c r="M7790" s="14"/>
      <c r="N7790" s="14"/>
      <c r="O7790" s="14"/>
      <c r="P7790" s="14"/>
      <c r="S7790" s="16"/>
      <c r="T7790" s="16"/>
    </row>
    <row r="7791" spans="8:20">
      <c r="H7791" s="14"/>
      <c r="K7791" s="14"/>
      <c r="M7791" s="14"/>
      <c r="N7791" s="14"/>
      <c r="O7791" s="14"/>
      <c r="P7791" s="14"/>
      <c r="S7791" s="16"/>
      <c r="T7791" s="16"/>
    </row>
    <row r="7792" spans="8:20">
      <c r="H7792" s="14"/>
      <c r="K7792" s="14"/>
      <c r="M7792" s="14"/>
      <c r="N7792" s="14"/>
      <c r="O7792" s="14"/>
      <c r="P7792" s="14"/>
      <c r="S7792" s="16"/>
      <c r="T7792" s="16"/>
    </row>
    <row r="7793" spans="8:20">
      <c r="H7793" s="14"/>
      <c r="K7793" s="14"/>
      <c r="M7793" s="14"/>
      <c r="N7793" s="14"/>
      <c r="O7793" s="14"/>
      <c r="P7793" s="14"/>
      <c r="S7793" s="16"/>
      <c r="T7793" s="16"/>
    </row>
    <row r="7794" spans="8:20">
      <c r="H7794" s="14"/>
      <c r="K7794" s="14"/>
      <c r="M7794" s="14"/>
      <c r="N7794" s="14"/>
      <c r="O7794" s="14"/>
      <c r="P7794" s="14"/>
      <c r="S7794" s="16"/>
      <c r="T7794" s="16"/>
    </row>
    <row r="7795" spans="8:20">
      <c r="H7795" s="14"/>
      <c r="K7795" s="14"/>
      <c r="M7795" s="14"/>
      <c r="N7795" s="14"/>
      <c r="O7795" s="14"/>
      <c r="P7795" s="14"/>
      <c r="S7795" s="16"/>
      <c r="T7795" s="16"/>
    </row>
    <row r="7796" spans="8:20">
      <c r="H7796" s="14"/>
      <c r="K7796" s="14"/>
      <c r="M7796" s="14"/>
      <c r="N7796" s="14"/>
      <c r="O7796" s="14"/>
      <c r="P7796" s="14"/>
      <c r="S7796" s="16"/>
      <c r="T7796" s="16"/>
    </row>
    <row r="7797" spans="8:20">
      <c r="H7797" s="14"/>
      <c r="K7797" s="14"/>
      <c r="M7797" s="14"/>
      <c r="N7797" s="14"/>
      <c r="O7797" s="14"/>
      <c r="P7797" s="14"/>
      <c r="S7797" s="16"/>
      <c r="T7797" s="16"/>
    </row>
    <row r="7798" spans="8:20">
      <c r="H7798" s="14"/>
      <c r="K7798" s="14"/>
      <c r="M7798" s="14"/>
      <c r="N7798" s="14"/>
      <c r="O7798" s="14"/>
      <c r="P7798" s="14"/>
      <c r="S7798" s="16"/>
      <c r="T7798" s="16"/>
    </row>
    <row r="7799" spans="8:20">
      <c r="H7799" s="14"/>
      <c r="K7799" s="14"/>
      <c r="M7799" s="14"/>
      <c r="N7799" s="14"/>
      <c r="O7799" s="14"/>
      <c r="P7799" s="14"/>
      <c r="S7799" s="16"/>
      <c r="T7799" s="16"/>
    </row>
    <row r="7800" spans="8:20">
      <c r="H7800" s="14"/>
      <c r="K7800" s="14"/>
      <c r="M7800" s="14"/>
      <c r="N7800" s="14"/>
      <c r="O7800" s="14"/>
      <c r="P7800" s="14"/>
      <c r="S7800" s="16"/>
      <c r="T7800" s="16"/>
    </row>
    <row r="7801" spans="8:20">
      <c r="H7801" s="14"/>
      <c r="K7801" s="14"/>
      <c r="M7801" s="14"/>
      <c r="N7801" s="14"/>
      <c r="O7801" s="14"/>
      <c r="P7801" s="14"/>
      <c r="S7801" s="16"/>
      <c r="T7801" s="16"/>
    </row>
    <row r="7802" spans="8:20">
      <c r="H7802" s="14"/>
      <c r="K7802" s="14"/>
      <c r="M7802" s="14"/>
      <c r="N7802" s="14"/>
      <c r="O7802" s="14"/>
      <c r="P7802" s="14"/>
      <c r="S7802" s="16"/>
      <c r="T7802" s="16"/>
    </row>
    <row r="7803" spans="8:20">
      <c r="H7803" s="14"/>
      <c r="K7803" s="14"/>
      <c r="M7803" s="14"/>
      <c r="N7803" s="14"/>
      <c r="O7803" s="14"/>
      <c r="P7803" s="14"/>
      <c r="S7803" s="16"/>
      <c r="T7803" s="16"/>
    </row>
    <row r="7804" spans="8:20">
      <c r="H7804" s="14"/>
      <c r="K7804" s="14"/>
      <c r="M7804" s="14"/>
      <c r="N7804" s="14"/>
      <c r="O7804" s="14"/>
      <c r="P7804" s="14"/>
      <c r="S7804" s="16"/>
      <c r="T7804" s="16"/>
    </row>
    <row r="7805" spans="8:20">
      <c r="H7805" s="14"/>
      <c r="K7805" s="14"/>
      <c r="M7805" s="14"/>
      <c r="N7805" s="14"/>
      <c r="O7805" s="14"/>
      <c r="P7805" s="14"/>
      <c r="S7805" s="16"/>
      <c r="T7805" s="16"/>
    </row>
    <row r="7806" spans="8:20">
      <c r="H7806" s="14"/>
      <c r="K7806" s="14"/>
      <c r="M7806" s="14"/>
      <c r="N7806" s="14"/>
      <c r="O7806" s="14"/>
      <c r="P7806" s="14"/>
      <c r="S7806" s="16"/>
      <c r="T7806" s="16"/>
    </row>
    <row r="7807" spans="8:20">
      <c r="H7807" s="14"/>
      <c r="K7807" s="14"/>
      <c r="M7807" s="14"/>
      <c r="N7807" s="14"/>
      <c r="O7807" s="14"/>
      <c r="P7807" s="14"/>
      <c r="S7807" s="16"/>
      <c r="T7807" s="16"/>
    </row>
    <row r="7808" spans="8:20">
      <c r="H7808" s="14"/>
      <c r="K7808" s="14"/>
      <c r="M7808" s="14"/>
      <c r="N7808" s="14"/>
      <c r="O7808" s="14"/>
      <c r="P7808" s="14"/>
      <c r="S7808" s="16"/>
      <c r="T7808" s="16"/>
    </row>
    <row r="7809" spans="8:20">
      <c r="H7809" s="14"/>
      <c r="K7809" s="14"/>
      <c r="M7809" s="14"/>
      <c r="N7809" s="14"/>
      <c r="O7809" s="14"/>
      <c r="P7809" s="14"/>
      <c r="S7809" s="16"/>
      <c r="T7809" s="16"/>
    </row>
    <row r="7810" spans="8:20">
      <c r="H7810" s="14"/>
      <c r="K7810" s="14"/>
      <c r="M7810" s="14"/>
      <c r="N7810" s="14"/>
      <c r="O7810" s="14"/>
      <c r="P7810" s="14"/>
      <c r="S7810" s="16"/>
      <c r="T7810" s="16"/>
    </row>
    <row r="7811" spans="8:20">
      <c r="H7811" s="14"/>
      <c r="K7811" s="14"/>
      <c r="M7811" s="14"/>
      <c r="N7811" s="14"/>
      <c r="O7811" s="14"/>
      <c r="P7811" s="14"/>
      <c r="S7811" s="16"/>
      <c r="T7811" s="16"/>
    </row>
    <row r="7812" spans="8:20">
      <c r="H7812" s="14"/>
      <c r="K7812" s="14"/>
      <c r="M7812" s="14"/>
      <c r="N7812" s="14"/>
      <c r="O7812" s="14"/>
      <c r="P7812" s="14"/>
      <c r="S7812" s="16"/>
      <c r="T7812" s="16"/>
    </row>
    <row r="7813" spans="8:20">
      <c r="H7813" s="14"/>
      <c r="K7813" s="14"/>
      <c r="M7813" s="14"/>
      <c r="N7813" s="14"/>
      <c r="O7813" s="14"/>
      <c r="P7813" s="14"/>
      <c r="S7813" s="16"/>
      <c r="T7813" s="16"/>
    </row>
    <row r="7814" spans="8:20">
      <c r="H7814" s="14"/>
      <c r="K7814" s="14"/>
      <c r="M7814" s="14"/>
      <c r="N7814" s="14"/>
      <c r="O7814" s="14"/>
      <c r="P7814" s="14"/>
      <c r="S7814" s="16"/>
      <c r="T7814" s="16"/>
    </row>
    <row r="7815" spans="8:20">
      <c r="H7815" s="14"/>
      <c r="K7815" s="14"/>
      <c r="M7815" s="14"/>
      <c r="N7815" s="14"/>
      <c r="O7815" s="14"/>
      <c r="P7815" s="14"/>
      <c r="S7815" s="16"/>
      <c r="T7815" s="16"/>
    </row>
    <row r="7816" spans="8:20">
      <c r="H7816" s="14"/>
      <c r="K7816" s="14"/>
      <c r="M7816" s="14"/>
      <c r="N7816" s="14"/>
      <c r="O7816" s="14"/>
      <c r="P7816" s="14"/>
      <c r="S7816" s="16"/>
      <c r="T7816" s="16"/>
    </row>
    <row r="7817" spans="8:20">
      <c r="H7817" s="14"/>
      <c r="K7817" s="14"/>
      <c r="M7817" s="14"/>
      <c r="N7817" s="14"/>
      <c r="O7817" s="14"/>
      <c r="P7817" s="14"/>
      <c r="S7817" s="16"/>
      <c r="T7817" s="16"/>
    </row>
    <row r="7818" spans="8:20">
      <c r="H7818" s="14"/>
      <c r="K7818" s="14"/>
      <c r="M7818" s="14"/>
      <c r="N7818" s="14"/>
      <c r="O7818" s="14"/>
      <c r="P7818" s="14"/>
      <c r="S7818" s="16"/>
      <c r="T7818" s="16"/>
    </row>
    <row r="7819" spans="8:20">
      <c r="H7819" s="14"/>
      <c r="K7819" s="14"/>
      <c r="M7819" s="14"/>
      <c r="N7819" s="14"/>
      <c r="O7819" s="14"/>
      <c r="P7819" s="14"/>
      <c r="S7819" s="16"/>
      <c r="T7819" s="16"/>
    </row>
    <row r="7820" spans="8:20">
      <c r="H7820" s="14"/>
      <c r="K7820" s="14"/>
      <c r="M7820" s="14"/>
      <c r="N7820" s="14"/>
      <c r="O7820" s="14"/>
      <c r="P7820" s="14"/>
      <c r="S7820" s="16"/>
      <c r="T7820" s="16"/>
    </row>
    <row r="7821" spans="8:20">
      <c r="H7821" s="14"/>
      <c r="K7821" s="14"/>
      <c r="M7821" s="14"/>
      <c r="N7821" s="14"/>
      <c r="O7821" s="14"/>
      <c r="P7821" s="14"/>
      <c r="S7821" s="16"/>
      <c r="T7821" s="16"/>
    </row>
    <row r="7822" spans="8:20">
      <c r="H7822" s="14"/>
      <c r="K7822" s="14"/>
      <c r="M7822" s="14"/>
      <c r="N7822" s="14"/>
      <c r="O7822" s="14"/>
      <c r="P7822" s="14"/>
      <c r="S7822" s="16"/>
      <c r="T7822" s="16"/>
    </row>
    <row r="7823" spans="8:20">
      <c r="H7823" s="14"/>
      <c r="K7823" s="14"/>
      <c r="M7823" s="14"/>
      <c r="N7823" s="14"/>
      <c r="O7823" s="14"/>
      <c r="P7823" s="14"/>
      <c r="S7823" s="16"/>
      <c r="T7823" s="16"/>
    </row>
    <row r="7824" spans="8:20">
      <c r="H7824" s="14"/>
      <c r="K7824" s="14"/>
      <c r="M7824" s="14"/>
      <c r="N7824" s="14"/>
      <c r="O7824" s="14"/>
      <c r="P7824" s="14"/>
      <c r="S7824" s="16"/>
      <c r="T7824" s="16"/>
    </row>
    <row r="7825" spans="8:20">
      <c r="H7825" s="14"/>
      <c r="K7825" s="14"/>
      <c r="M7825" s="14"/>
      <c r="N7825" s="14"/>
      <c r="O7825" s="14"/>
      <c r="P7825" s="14"/>
      <c r="S7825" s="16"/>
      <c r="T7825" s="16"/>
    </row>
    <row r="7826" spans="8:20">
      <c r="H7826" s="14"/>
      <c r="K7826" s="14"/>
      <c r="M7826" s="14"/>
      <c r="N7826" s="14"/>
      <c r="O7826" s="14"/>
      <c r="P7826" s="14"/>
      <c r="S7826" s="16"/>
      <c r="T7826" s="16"/>
    </row>
    <row r="7827" spans="8:20">
      <c r="H7827" s="14"/>
      <c r="K7827" s="14"/>
      <c r="M7827" s="14"/>
      <c r="N7827" s="14"/>
      <c r="O7827" s="14"/>
      <c r="P7827" s="14"/>
      <c r="S7827" s="16"/>
      <c r="T7827" s="16"/>
    </row>
    <row r="7828" spans="8:20">
      <c r="H7828" s="14"/>
      <c r="K7828" s="14"/>
      <c r="M7828" s="14"/>
      <c r="N7828" s="14"/>
      <c r="O7828" s="14"/>
      <c r="P7828" s="14"/>
      <c r="S7828" s="16"/>
      <c r="T7828" s="16"/>
    </row>
    <row r="7829" spans="8:20">
      <c r="H7829" s="14"/>
      <c r="K7829" s="14"/>
      <c r="M7829" s="14"/>
      <c r="N7829" s="14"/>
      <c r="O7829" s="14"/>
      <c r="P7829" s="14"/>
      <c r="S7829" s="16"/>
      <c r="T7829" s="16"/>
    </row>
    <row r="7830" spans="8:20">
      <c r="H7830" s="14"/>
      <c r="K7830" s="14"/>
      <c r="M7830" s="14"/>
      <c r="N7830" s="14"/>
      <c r="O7830" s="14"/>
      <c r="P7830" s="14"/>
      <c r="S7830" s="16"/>
      <c r="T7830" s="16"/>
    </row>
    <row r="7831" spans="8:20">
      <c r="H7831" s="14"/>
      <c r="K7831" s="14"/>
      <c r="M7831" s="14"/>
      <c r="N7831" s="14"/>
      <c r="O7831" s="14"/>
      <c r="P7831" s="14"/>
      <c r="S7831" s="16"/>
      <c r="T7831" s="16"/>
    </row>
    <row r="7832" spans="8:20">
      <c r="H7832" s="14"/>
      <c r="K7832" s="14"/>
      <c r="M7832" s="14"/>
      <c r="N7832" s="14"/>
      <c r="O7832" s="14"/>
      <c r="P7832" s="14"/>
      <c r="S7832" s="16"/>
      <c r="T7832" s="16"/>
    </row>
    <row r="7833" spans="8:20">
      <c r="H7833" s="14"/>
      <c r="K7833" s="14"/>
      <c r="M7833" s="14"/>
      <c r="N7833" s="14"/>
      <c r="O7833" s="14"/>
      <c r="P7833" s="14"/>
      <c r="S7833" s="16"/>
      <c r="T7833" s="16"/>
    </row>
    <row r="7834" spans="8:20">
      <c r="H7834" s="14"/>
      <c r="K7834" s="14"/>
      <c r="M7834" s="14"/>
      <c r="N7834" s="14"/>
      <c r="O7834" s="14"/>
      <c r="P7834" s="14"/>
      <c r="S7834" s="16"/>
      <c r="T7834" s="16"/>
    </row>
    <row r="7835" spans="8:20">
      <c r="H7835" s="14"/>
      <c r="K7835" s="14"/>
      <c r="M7835" s="14"/>
      <c r="N7835" s="14"/>
      <c r="O7835" s="14"/>
      <c r="P7835" s="14"/>
      <c r="S7835" s="16"/>
      <c r="T7835" s="16"/>
    </row>
    <row r="7836" spans="8:20">
      <c r="H7836" s="14"/>
      <c r="K7836" s="14"/>
      <c r="M7836" s="14"/>
      <c r="N7836" s="14"/>
      <c r="O7836" s="14"/>
      <c r="P7836" s="14"/>
      <c r="S7836" s="16"/>
      <c r="T7836" s="16"/>
    </row>
    <row r="7837" spans="8:20">
      <c r="H7837" s="14"/>
      <c r="K7837" s="14"/>
      <c r="M7837" s="14"/>
      <c r="N7837" s="14"/>
      <c r="O7837" s="14"/>
      <c r="P7837" s="14"/>
      <c r="S7837" s="16"/>
      <c r="T7837" s="16"/>
    </row>
    <row r="7838" spans="8:20">
      <c r="H7838" s="14"/>
      <c r="K7838" s="14"/>
      <c r="M7838" s="14"/>
      <c r="N7838" s="14"/>
      <c r="O7838" s="14"/>
      <c r="P7838" s="14"/>
      <c r="S7838" s="16"/>
      <c r="T7838" s="16"/>
    </row>
    <row r="7839" spans="8:20">
      <c r="H7839" s="14"/>
      <c r="K7839" s="14"/>
      <c r="M7839" s="14"/>
      <c r="N7839" s="14"/>
      <c r="O7839" s="14"/>
      <c r="P7839" s="14"/>
      <c r="S7839" s="16"/>
      <c r="T7839" s="16"/>
    </row>
    <row r="7840" spans="8:20">
      <c r="H7840" s="14"/>
      <c r="K7840" s="14"/>
      <c r="M7840" s="14"/>
      <c r="N7840" s="14"/>
      <c r="O7840" s="14"/>
      <c r="P7840" s="14"/>
      <c r="S7840" s="16"/>
      <c r="T7840" s="16"/>
    </row>
    <row r="7841" spans="8:20">
      <c r="H7841" s="14"/>
      <c r="K7841" s="14"/>
      <c r="M7841" s="14"/>
      <c r="N7841" s="14"/>
      <c r="O7841" s="14"/>
      <c r="P7841" s="14"/>
      <c r="S7841" s="16"/>
      <c r="T7841" s="16"/>
    </row>
    <row r="7842" spans="8:20">
      <c r="H7842" s="14"/>
      <c r="K7842" s="14"/>
      <c r="M7842" s="14"/>
      <c r="N7842" s="14"/>
      <c r="O7842" s="14"/>
      <c r="P7842" s="14"/>
      <c r="S7842" s="16"/>
      <c r="T7842" s="16"/>
    </row>
    <row r="7843" spans="8:20">
      <c r="H7843" s="14"/>
      <c r="K7843" s="14"/>
      <c r="M7843" s="14"/>
      <c r="N7843" s="14"/>
      <c r="O7843" s="14"/>
      <c r="P7843" s="14"/>
      <c r="S7843" s="16"/>
      <c r="T7843" s="16"/>
    </row>
    <row r="7844" spans="8:20">
      <c r="H7844" s="14"/>
      <c r="K7844" s="14"/>
      <c r="M7844" s="14"/>
      <c r="N7844" s="14"/>
      <c r="O7844" s="14"/>
      <c r="P7844" s="14"/>
      <c r="S7844" s="16"/>
      <c r="T7844" s="16"/>
    </row>
    <row r="7845" spans="8:20">
      <c r="H7845" s="14"/>
      <c r="K7845" s="14"/>
      <c r="M7845" s="14"/>
      <c r="N7845" s="14"/>
      <c r="O7845" s="14"/>
      <c r="P7845" s="14"/>
      <c r="S7845" s="16"/>
      <c r="T7845" s="16"/>
    </row>
    <row r="7846" spans="8:20">
      <c r="H7846" s="14"/>
      <c r="K7846" s="14"/>
      <c r="M7846" s="14"/>
      <c r="N7846" s="14"/>
      <c r="O7846" s="14"/>
      <c r="P7846" s="14"/>
      <c r="S7846" s="16"/>
      <c r="T7846" s="16"/>
    </row>
    <row r="7847" spans="8:20">
      <c r="H7847" s="14"/>
      <c r="K7847" s="14"/>
      <c r="M7847" s="14"/>
      <c r="N7847" s="14"/>
      <c r="O7847" s="14"/>
      <c r="P7847" s="14"/>
      <c r="S7847" s="16"/>
      <c r="T7847" s="16"/>
    </row>
    <row r="7848" spans="8:20">
      <c r="H7848" s="14"/>
      <c r="K7848" s="14"/>
      <c r="M7848" s="14"/>
      <c r="N7848" s="14"/>
      <c r="O7848" s="14"/>
      <c r="P7848" s="14"/>
      <c r="S7848" s="16"/>
      <c r="T7848" s="16"/>
    </row>
    <row r="7849" spans="8:20">
      <c r="H7849" s="14"/>
      <c r="K7849" s="14"/>
      <c r="M7849" s="14"/>
      <c r="N7849" s="14"/>
      <c r="O7849" s="14"/>
      <c r="P7849" s="14"/>
      <c r="S7849" s="16"/>
      <c r="T7849" s="16"/>
    </row>
    <row r="7850" spans="8:20">
      <c r="H7850" s="14"/>
      <c r="K7850" s="14"/>
      <c r="M7850" s="14"/>
      <c r="N7850" s="14"/>
      <c r="O7850" s="14"/>
      <c r="P7850" s="14"/>
      <c r="S7850" s="16"/>
      <c r="T7850" s="16"/>
    </row>
    <row r="7851" spans="8:20">
      <c r="H7851" s="14"/>
      <c r="K7851" s="14"/>
      <c r="M7851" s="14"/>
      <c r="N7851" s="14"/>
      <c r="O7851" s="14"/>
      <c r="P7851" s="14"/>
      <c r="S7851" s="16"/>
      <c r="T7851" s="16"/>
    </row>
    <row r="7852" spans="8:20">
      <c r="H7852" s="14"/>
      <c r="K7852" s="14"/>
      <c r="M7852" s="14"/>
      <c r="N7852" s="14"/>
      <c r="O7852" s="14"/>
      <c r="P7852" s="14"/>
      <c r="S7852" s="16"/>
      <c r="T7852" s="16"/>
    </row>
    <row r="7853" spans="8:20">
      <c r="H7853" s="14"/>
      <c r="K7853" s="14"/>
      <c r="M7853" s="14"/>
      <c r="N7853" s="14"/>
      <c r="O7853" s="14"/>
      <c r="P7853" s="14"/>
      <c r="S7853" s="16"/>
      <c r="T7853" s="16"/>
    </row>
    <row r="7854" spans="8:20">
      <c r="H7854" s="14"/>
      <c r="K7854" s="14"/>
      <c r="M7854" s="14"/>
      <c r="N7854" s="14"/>
      <c r="O7854" s="14"/>
      <c r="P7854" s="14"/>
      <c r="S7854" s="16"/>
      <c r="T7854" s="16"/>
    </row>
    <row r="7855" spans="8:20">
      <c r="H7855" s="14"/>
      <c r="K7855" s="14"/>
      <c r="M7855" s="14"/>
      <c r="N7855" s="14"/>
      <c r="O7855" s="14"/>
      <c r="P7855" s="14"/>
      <c r="S7855" s="16"/>
      <c r="T7855" s="16"/>
    </row>
    <row r="7856" spans="8:20">
      <c r="H7856" s="14"/>
      <c r="K7856" s="14"/>
      <c r="M7856" s="14"/>
      <c r="N7856" s="14"/>
      <c r="O7856" s="14"/>
      <c r="P7856" s="14"/>
      <c r="S7856" s="16"/>
      <c r="T7856" s="16"/>
    </row>
    <row r="7857" spans="8:20">
      <c r="H7857" s="14"/>
      <c r="K7857" s="14"/>
      <c r="M7857" s="14"/>
      <c r="N7857" s="14"/>
      <c r="O7857" s="14"/>
      <c r="P7857" s="14"/>
      <c r="S7857" s="16"/>
      <c r="T7857" s="16"/>
    </row>
    <row r="7858" spans="8:20">
      <c r="H7858" s="14"/>
      <c r="K7858" s="14"/>
      <c r="M7858" s="14"/>
      <c r="N7858" s="14"/>
      <c r="O7858" s="14"/>
      <c r="P7858" s="14"/>
      <c r="S7858" s="16"/>
      <c r="T7858" s="16"/>
    </row>
    <row r="7859" spans="8:20">
      <c r="H7859" s="14"/>
      <c r="K7859" s="14"/>
      <c r="M7859" s="14"/>
      <c r="N7859" s="14"/>
      <c r="O7859" s="14"/>
      <c r="P7859" s="14"/>
      <c r="S7859" s="16"/>
      <c r="T7859" s="16"/>
    </row>
    <row r="7860" spans="8:20">
      <c r="H7860" s="14"/>
      <c r="K7860" s="14"/>
      <c r="M7860" s="14"/>
      <c r="N7860" s="14"/>
      <c r="O7860" s="14"/>
      <c r="P7860" s="14"/>
      <c r="S7860" s="16"/>
      <c r="T7860" s="16"/>
    </row>
    <row r="7861" spans="8:20">
      <c r="H7861" s="14"/>
      <c r="K7861" s="14"/>
      <c r="M7861" s="14"/>
      <c r="N7861" s="14"/>
      <c r="O7861" s="14"/>
      <c r="P7861" s="14"/>
      <c r="S7861" s="16"/>
      <c r="T7861" s="16"/>
    </row>
    <row r="7862" spans="8:20">
      <c r="H7862" s="14"/>
      <c r="K7862" s="14"/>
      <c r="M7862" s="14"/>
      <c r="N7862" s="14"/>
      <c r="O7862" s="14"/>
      <c r="P7862" s="14"/>
      <c r="S7862" s="16"/>
      <c r="T7862" s="16"/>
    </row>
    <row r="7863" spans="8:20">
      <c r="H7863" s="14"/>
      <c r="K7863" s="14"/>
      <c r="M7863" s="14"/>
      <c r="N7863" s="14"/>
      <c r="O7863" s="14"/>
      <c r="P7863" s="14"/>
      <c r="S7863" s="16"/>
      <c r="T7863" s="16"/>
    </row>
    <row r="7864" spans="8:20">
      <c r="H7864" s="14"/>
      <c r="K7864" s="14"/>
      <c r="M7864" s="14"/>
      <c r="N7864" s="14"/>
      <c r="O7864" s="14"/>
      <c r="P7864" s="14"/>
      <c r="S7864" s="16"/>
      <c r="T7864" s="16"/>
    </row>
    <row r="7865" spans="8:20">
      <c r="H7865" s="14"/>
      <c r="K7865" s="14"/>
      <c r="M7865" s="14"/>
      <c r="N7865" s="14"/>
      <c r="O7865" s="14"/>
      <c r="P7865" s="14"/>
      <c r="S7865" s="16"/>
      <c r="T7865" s="16"/>
    </row>
    <row r="7866" spans="8:20">
      <c r="H7866" s="14"/>
      <c r="K7866" s="14"/>
      <c r="M7866" s="14"/>
      <c r="N7866" s="14"/>
      <c r="O7866" s="14"/>
      <c r="P7866" s="14"/>
      <c r="S7866" s="16"/>
      <c r="T7866" s="16"/>
    </row>
    <row r="7867" spans="8:20">
      <c r="H7867" s="14"/>
      <c r="K7867" s="14"/>
      <c r="M7867" s="14"/>
      <c r="N7867" s="14"/>
      <c r="O7867" s="14"/>
      <c r="P7867" s="14"/>
      <c r="S7867" s="16"/>
      <c r="T7867" s="16"/>
    </row>
    <row r="7868" spans="8:20">
      <c r="H7868" s="14"/>
      <c r="K7868" s="14"/>
      <c r="M7868" s="14"/>
      <c r="N7868" s="14"/>
      <c r="O7868" s="14"/>
      <c r="P7868" s="14"/>
      <c r="S7868" s="16"/>
      <c r="T7868" s="16"/>
    </row>
    <row r="7869" spans="8:20">
      <c r="H7869" s="14"/>
      <c r="K7869" s="14"/>
      <c r="M7869" s="14"/>
      <c r="N7869" s="14"/>
      <c r="O7869" s="14"/>
      <c r="P7869" s="14"/>
      <c r="S7869" s="16"/>
      <c r="T7869" s="16"/>
    </row>
    <row r="7870" spans="8:20">
      <c r="H7870" s="14"/>
      <c r="K7870" s="14"/>
      <c r="M7870" s="14"/>
      <c r="N7870" s="14"/>
      <c r="O7870" s="14"/>
      <c r="P7870" s="14"/>
      <c r="S7870" s="16"/>
      <c r="T7870" s="16"/>
    </row>
    <row r="7871" spans="8:20">
      <c r="H7871" s="14"/>
      <c r="K7871" s="14"/>
      <c r="M7871" s="14"/>
      <c r="N7871" s="14"/>
      <c r="O7871" s="14"/>
      <c r="P7871" s="14"/>
      <c r="S7871" s="16"/>
      <c r="T7871" s="16"/>
    </row>
    <row r="7872" spans="8:20">
      <c r="H7872" s="14"/>
      <c r="K7872" s="14"/>
      <c r="M7872" s="14"/>
      <c r="N7872" s="14"/>
      <c r="O7872" s="14"/>
      <c r="P7872" s="14"/>
      <c r="S7872" s="16"/>
      <c r="T7872" s="16"/>
    </row>
    <row r="7873" spans="8:20">
      <c r="H7873" s="14"/>
      <c r="K7873" s="14"/>
      <c r="M7873" s="14"/>
      <c r="N7873" s="14"/>
      <c r="O7873" s="14"/>
      <c r="P7873" s="14"/>
      <c r="S7873" s="16"/>
      <c r="T7873" s="16"/>
    </row>
    <row r="7874" spans="8:20">
      <c r="H7874" s="14"/>
      <c r="K7874" s="14"/>
      <c r="M7874" s="14"/>
      <c r="N7874" s="14"/>
      <c r="O7874" s="14"/>
      <c r="P7874" s="14"/>
      <c r="S7874" s="16"/>
      <c r="T7874" s="16"/>
    </row>
    <row r="7875" spans="8:20">
      <c r="H7875" s="14"/>
      <c r="K7875" s="14"/>
      <c r="M7875" s="14"/>
      <c r="N7875" s="14"/>
      <c r="O7875" s="14"/>
      <c r="P7875" s="14"/>
      <c r="S7875" s="16"/>
      <c r="T7875" s="16"/>
    </row>
    <row r="7876" spans="8:20">
      <c r="H7876" s="14"/>
      <c r="K7876" s="14"/>
      <c r="M7876" s="14"/>
      <c r="N7876" s="14"/>
      <c r="O7876" s="14"/>
      <c r="P7876" s="14"/>
      <c r="S7876" s="16"/>
      <c r="T7876" s="16"/>
    </row>
    <row r="7877" spans="8:20">
      <c r="H7877" s="14"/>
      <c r="K7877" s="14"/>
      <c r="M7877" s="14"/>
      <c r="N7877" s="14"/>
      <c r="O7877" s="14"/>
      <c r="P7877" s="14"/>
      <c r="S7877" s="16"/>
      <c r="T7877" s="16"/>
    </row>
    <row r="7878" spans="8:20">
      <c r="H7878" s="14"/>
      <c r="K7878" s="14"/>
      <c r="M7878" s="14"/>
      <c r="N7878" s="14"/>
      <c r="O7878" s="14"/>
      <c r="P7878" s="14"/>
      <c r="S7878" s="16"/>
      <c r="T7878" s="16"/>
    </row>
    <row r="7879" spans="8:20">
      <c r="H7879" s="14"/>
      <c r="K7879" s="14"/>
      <c r="M7879" s="14"/>
      <c r="N7879" s="14"/>
      <c r="O7879" s="14"/>
      <c r="P7879" s="14"/>
      <c r="S7879" s="16"/>
      <c r="T7879" s="16"/>
    </row>
    <row r="7880" spans="8:20">
      <c r="H7880" s="14"/>
      <c r="K7880" s="14"/>
      <c r="M7880" s="14"/>
      <c r="N7880" s="14"/>
      <c r="O7880" s="14"/>
      <c r="P7880" s="14"/>
      <c r="S7880" s="16"/>
      <c r="T7880" s="16"/>
    </row>
    <row r="7881" spans="8:20">
      <c r="H7881" s="14"/>
      <c r="K7881" s="14"/>
      <c r="M7881" s="14"/>
      <c r="N7881" s="14"/>
      <c r="O7881" s="14"/>
      <c r="P7881" s="14"/>
      <c r="S7881" s="16"/>
      <c r="T7881" s="16"/>
    </row>
    <row r="7882" spans="8:20">
      <c r="H7882" s="14"/>
      <c r="K7882" s="14"/>
      <c r="M7882" s="14"/>
      <c r="N7882" s="14"/>
      <c r="O7882" s="14"/>
      <c r="P7882" s="14"/>
      <c r="S7882" s="16"/>
      <c r="T7882" s="16"/>
    </row>
    <row r="7883" spans="8:20">
      <c r="H7883" s="14"/>
      <c r="K7883" s="14"/>
      <c r="M7883" s="14"/>
      <c r="N7883" s="14"/>
      <c r="O7883" s="14"/>
      <c r="P7883" s="14"/>
      <c r="S7883" s="16"/>
      <c r="T7883" s="16"/>
    </row>
    <row r="7884" spans="8:20">
      <c r="H7884" s="14"/>
      <c r="K7884" s="14"/>
      <c r="M7884" s="14"/>
      <c r="N7884" s="14"/>
      <c r="O7884" s="14"/>
      <c r="P7884" s="14"/>
      <c r="S7884" s="16"/>
      <c r="T7884" s="16"/>
    </row>
    <row r="7885" spans="8:20">
      <c r="H7885" s="14"/>
      <c r="K7885" s="14"/>
      <c r="M7885" s="14"/>
      <c r="N7885" s="14"/>
      <c r="O7885" s="14"/>
      <c r="P7885" s="14"/>
      <c r="S7885" s="16"/>
      <c r="T7885" s="16"/>
    </row>
    <row r="7886" spans="8:20">
      <c r="H7886" s="14"/>
      <c r="K7886" s="14"/>
      <c r="M7886" s="14"/>
      <c r="N7886" s="14"/>
      <c r="O7886" s="14"/>
      <c r="P7886" s="14"/>
      <c r="S7886" s="16"/>
      <c r="T7886" s="16"/>
    </row>
    <row r="7887" spans="8:20">
      <c r="H7887" s="14"/>
      <c r="K7887" s="14"/>
      <c r="M7887" s="14"/>
      <c r="N7887" s="14"/>
      <c r="O7887" s="14"/>
      <c r="P7887" s="14"/>
      <c r="S7887" s="16"/>
      <c r="T7887" s="16"/>
    </row>
    <row r="7888" spans="8:20">
      <c r="H7888" s="14"/>
      <c r="K7888" s="14"/>
      <c r="M7888" s="14"/>
      <c r="N7888" s="14"/>
      <c r="O7888" s="14"/>
      <c r="P7888" s="14"/>
      <c r="S7888" s="16"/>
      <c r="T7888" s="16"/>
    </row>
    <row r="7889" spans="8:20">
      <c r="H7889" s="14"/>
      <c r="K7889" s="14"/>
      <c r="M7889" s="14"/>
      <c r="N7889" s="14"/>
      <c r="O7889" s="14"/>
      <c r="P7889" s="14"/>
      <c r="S7889" s="16"/>
      <c r="T7889" s="16"/>
    </row>
    <row r="7890" spans="8:20">
      <c r="H7890" s="14"/>
      <c r="K7890" s="14"/>
      <c r="M7890" s="14"/>
      <c r="N7890" s="14"/>
      <c r="O7890" s="14"/>
      <c r="P7890" s="14"/>
      <c r="S7890" s="16"/>
      <c r="T7890" s="16"/>
    </row>
    <row r="7891" spans="8:20">
      <c r="H7891" s="14"/>
      <c r="K7891" s="14"/>
      <c r="M7891" s="14"/>
      <c r="N7891" s="14"/>
      <c r="O7891" s="14"/>
      <c r="P7891" s="14"/>
      <c r="S7891" s="16"/>
      <c r="T7891" s="16"/>
    </row>
    <row r="7892" spans="8:20">
      <c r="H7892" s="14"/>
      <c r="K7892" s="14"/>
      <c r="M7892" s="14"/>
      <c r="N7892" s="14"/>
      <c r="O7892" s="14"/>
      <c r="P7892" s="14"/>
      <c r="S7892" s="16"/>
      <c r="T7892" s="16"/>
    </row>
    <row r="7893" spans="8:20">
      <c r="H7893" s="14"/>
      <c r="K7893" s="14"/>
      <c r="M7893" s="14"/>
      <c r="N7893" s="14"/>
      <c r="O7893" s="14"/>
      <c r="P7893" s="14"/>
      <c r="S7893" s="16"/>
      <c r="T7893" s="16"/>
    </row>
    <row r="7894" spans="8:20">
      <c r="H7894" s="14"/>
      <c r="K7894" s="14"/>
      <c r="M7894" s="14"/>
      <c r="N7894" s="14"/>
      <c r="O7894" s="14"/>
      <c r="P7894" s="14"/>
      <c r="S7894" s="16"/>
      <c r="T7894" s="16"/>
    </row>
    <row r="7895" spans="8:20">
      <c r="H7895" s="14"/>
      <c r="K7895" s="14"/>
      <c r="M7895" s="14"/>
      <c r="N7895" s="14"/>
      <c r="O7895" s="14"/>
      <c r="P7895" s="14"/>
      <c r="S7895" s="16"/>
      <c r="T7895" s="16"/>
    </row>
    <row r="7896" spans="8:20">
      <c r="H7896" s="14"/>
      <c r="K7896" s="14"/>
      <c r="M7896" s="14"/>
      <c r="N7896" s="14"/>
      <c r="O7896" s="14"/>
      <c r="P7896" s="14"/>
      <c r="S7896" s="16"/>
      <c r="T7896" s="16"/>
    </row>
    <row r="7897" spans="8:20">
      <c r="H7897" s="14"/>
      <c r="K7897" s="14"/>
      <c r="M7897" s="14"/>
      <c r="N7897" s="14"/>
      <c r="O7897" s="14"/>
      <c r="P7897" s="14"/>
      <c r="S7897" s="16"/>
      <c r="T7897" s="16"/>
    </row>
    <row r="7898" spans="8:20">
      <c r="H7898" s="14"/>
      <c r="K7898" s="14"/>
      <c r="M7898" s="14"/>
      <c r="N7898" s="14"/>
      <c r="O7898" s="14"/>
      <c r="P7898" s="14"/>
      <c r="S7898" s="16"/>
      <c r="T7898" s="16"/>
    </row>
    <row r="7899" spans="8:20">
      <c r="H7899" s="14"/>
      <c r="K7899" s="14"/>
      <c r="M7899" s="14"/>
      <c r="N7899" s="14"/>
      <c r="O7899" s="14"/>
      <c r="P7899" s="14"/>
      <c r="S7899" s="16"/>
      <c r="T7899" s="16"/>
    </row>
    <row r="7900" spans="8:20">
      <c r="H7900" s="14"/>
      <c r="K7900" s="14"/>
      <c r="M7900" s="14"/>
      <c r="N7900" s="14"/>
      <c r="O7900" s="14"/>
      <c r="P7900" s="14"/>
      <c r="S7900" s="16"/>
      <c r="T7900" s="16"/>
    </row>
    <row r="7901" spans="8:20">
      <c r="H7901" s="14"/>
      <c r="K7901" s="14"/>
      <c r="M7901" s="14"/>
      <c r="N7901" s="14"/>
      <c r="O7901" s="14"/>
      <c r="P7901" s="14"/>
      <c r="S7901" s="16"/>
      <c r="T7901" s="16"/>
    </row>
    <row r="7902" spans="8:20">
      <c r="H7902" s="14"/>
      <c r="K7902" s="14"/>
      <c r="M7902" s="14"/>
      <c r="N7902" s="14"/>
      <c r="O7902" s="14"/>
      <c r="P7902" s="14"/>
      <c r="S7902" s="16"/>
      <c r="T7902" s="16"/>
    </row>
    <row r="7903" spans="8:20">
      <c r="H7903" s="14"/>
      <c r="K7903" s="14"/>
      <c r="M7903" s="14"/>
      <c r="N7903" s="14"/>
      <c r="O7903" s="14"/>
      <c r="P7903" s="14"/>
      <c r="S7903" s="16"/>
      <c r="T7903" s="16"/>
    </row>
    <row r="7904" spans="8:20">
      <c r="H7904" s="14"/>
      <c r="K7904" s="14"/>
      <c r="M7904" s="14"/>
      <c r="N7904" s="14"/>
      <c r="O7904" s="14"/>
      <c r="P7904" s="14"/>
      <c r="S7904" s="16"/>
      <c r="T7904" s="16"/>
    </row>
    <row r="7905" spans="8:20">
      <c r="H7905" s="14"/>
      <c r="K7905" s="14"/>
      <c r="M7905" s="14"/>
      <c r="N7905" s="14"/>
      <c r="O7905" s="14"/>
      <c r="P7905" s="14"/>
      <c r="S7905" s="16"/>
      <c r="T7905" s="16"/>
    </row>
    <row r="7906" spans="8:20">
      <c r="H7906" s="14"/>
      <c r="K7906" s="14"/>
      <c r="M7906" s="14"/>
      <c r="N7906" s="14"/>
      <c r="O7906" s="14"/>
      <c r="P7906" s="14"/>
      <c r="S7906" s="16"/>
      <c r="T7906" s="16"/>
    </row>
    <row r="7907" spans="8:20">
      <c r="H7907" s="14"/>
      <c r="K7907" s="14"/>
      <c r="M7907" s="14"/>
      <c r="N7907" s="14"/>
      <c r="O7907" s="14"/>
      <c r="P7907" s="14"/>
      <c r="S7907" s="16"/>
      <c r="T7907" s="16"/>
    </row>
    <row r="7908" spans="8:20">
      <c r="H7908" s="14"/>
      <c r="K7908" s="14"/>
      <c r="M7908" s="14"/>
      <c r="N7908" s="14"/>
      <c r="O7908" s="14"/>
      <c r="P7908" s="14"/>
      <c r="S7908" s="16"/>
      <c r="T7908" s="16"/>
    </row>
    <row r="7909" spans="8:20">
      <c r="H7909" s="14"/>
      <c r="K7909" s="14"/>
      <c r="M7909" s="14"/>
      <c r="N7909" s="14"/>
      <c r="O7909" s="14"/>
      <c r="P7909" s="14"/>
      <c r="S7909" s="16"/>
      <c r="T7909" s="16"/>
    </row>
    <row r="7910" spans="8:20">
      <c r="H7910" s="14"/>
      <c r="K7910" s="14"/>
      <c r="M7910" s="14"/>
      <c r="N7910" s="14"/>
      <c r="O7910" s="14"/>
      <c r="P7910" s="14"/>
      <c r="S7910" s="16"/>
      <c r="T7910" s="16"/>
    </row>
    <row r="7911" spans="8:20">
      <c r="H7911" s="14"/>
      <c r="K7911" s="14"/>
      <c r="M7911" s="14"/>
      <c r="N7911" s="14"/>
      <c r="O7911" s="14"/>
      <c r="P7911" s="14"/>
      <c r="S7911" s="16"/>
      <c r="T7911" s="16"/>
    </row>
    <row r="7912" spans="8:20">
      <c r="H7912" s="14"/>
      <c r="K7912" s="14"/>
      <c r="M7912" s="14"/>
      <c r="N7912" s="14"/>
      <c r="O7912" s="14"/>
      <c r="P7912" s="14"/>
      <c r="S7912" s="16"/>
      <c r="T7912" s="16"/>
    </row>
    <row r="7913" spans="8:20">
      <c r="H7913" s="14"/>
      <c r="K7913" s="14"/>
      <c r="M7913" s="14"/>
      <c r="N7913" s="14"/>
      <c r="O7913" s="14"/>
      <c r="P7913" s="14"/>
      <c r="S7913" s="16"/>
      <c r="T7913" s="16"/>
    </row>
    <row r="7914" spans="8:20">
      <c r="H7914" s="14"/>
      <c r="K7914" s="14"/>
      <c r="M7914" s="14"/>
      <c r="N7914" s="14"/>
      <c r="O7914" s="14"/>
      <c r="P7914" s="14"/>
      <c r="S7914" s="16"/>
      <c r="T7914" s="16"/>
    </row>
    <row r="7915" spans="8:20">
      <c r="H7915" s="14"/>
      <c r="K7915" s="14"/>
      <c r="M7915" s="14"/>
      <c r="N7915" s="14"/>
      <c r="O7915" s="14"/>
      <c r="P7915" s="14"/>
      <c r="S7915" s="16"/>
      <c r="T7915" s="16"/>
    </row>
    <row r="7916" spans="8:20">
      <c r="H7916" s="14"/>
      <c r="K7916" s="14"/>
      <c r="M7916" s="14"/>
      <c r="N7916" s="14"/>
      <c r="O7916" s="14"/>
      <c r="P7916" s="14"/>
      <c r="S7916" s="16"/>
      <c r="T7916" s="16"/>
    </row>
    <row r="7917" spans="8:20">
      <c r="H7917" s="14"/>
      <c r="K7917" s="14"/>
      <c r="M7917" s="14"/>
      <c r="N7917" s="14"/>
      <c r="O7917" s="14"/>
      <c r="P7917" s="14"/>
      <c r="S7917" s="16"/>
      <c r="T7917" s="16"/>
    </row>
    <row r="7918" spans="8:20">
      <c r="H7918" s="14"/>
      <c r="K7918" s="14"/>
      <c r="M7918" s="14"/>
      <c r="N7918" s="14"/>
      <c r="O7918" s="14"/>
      <c r="P7918" s="14"/>
      <c r="S7918" s="16"/>
      <c r="T7918" s="16"/>
    </row>
    <row r="7919" spans="8:20">
      <c r="H7919" s="14"/>
      <c r="K7919" s="14"/>
      <c r="M7919" s="14"/>
      <c r="N7919" s="14"/>
      <c r="O7919" s="14"/>
      <c r="P7919" s="14"/>
      <c r="S7919" s="16"/>
      <c r="T7919" s="16"/>
    </row>
    <row r="7920" spans="8:20">
      <c r="H7920" s="14"/>
      <c r="K7920" s="14"/>
      <c r="M7920" s="14"/>
      <c r="N7920" s="14"/>
      <c r="O7920" s="14"/>
      <c r="P7920" s="14"/>
      <c r="S7920" s="16"/>
      <c r="T7920" s="16"/>
    </row>
    <row r="7921" spans="8:20">
      <c r="H7921" s="14"/>
      <c r="K7921" s="14"/>
      <c r="M7921" s="14"/>
      <c r="N7921" s="14"/>
      <c r="O7921" s="14"/>
      <c r="P7921" s="14"/>
      <c r="S7921" s="16"/>
      <c r="T7921" s="16"/>
    </row>
    <row r="7922" spans="8:20">
      <c r="H7922" s="14"/>
      <c r="K7922" s="14"/>
      <c r="M7922" s="14"/>
      <c r="N7922" s="14"/>
      <c r="O7922" s="14"/>
      <c r="P7922" s="14"/>
      <c r="S7922" s="16"/>
      <c r="T7922" s="16"/>
    </row>
    <row r="7923" spans="8:20">
      <c r="H7923" s="14"/>
      <c r="K7923" s="14"/>
      <c r="M7923" s="14"/>
      <c r="N7923" s="14"/>
      <c r="O7923" s="14"/>
      <c r="P7923" s="14"/>
      <c r="S7923" s="16"/>
      <c r="T7923" s="16"/>
    </row>
    <row r="7924" spans="8:20">
      <c r="H7924" s="14"/>
      <c r="K7924" s="14"/>
      <c r="M7924" s="14"/>
      <c r="N7924" s="14"/>
      <c r="O7924" s="14"/>
      <c r="P7924" s="14"/>
      <c r="S7924" s="16"/>
      <c r="T7924" s="16"/>
    </row>
    <row r="7925" spans="8:20">
      <c r="H7925" s="14"/>
      <c r="K7925" s="14"/>
      <c r="M7925" s="14"/>
      <c r="N7925" s="14"/>
      <c r="O7925" s="14"/>
      <c r="P7925" s="14"/>
      <c r="S7925" s="16"/>
      <c r="T7925" s="16"/>
    </row>
    <row r="7926" spans="8:20">
      <c r="H7926" s="14"/>
      <c r="K7926" s="14"/>
      <c r="M7926" s="14"/>
      <c r="N7926" s="14"/>
      <c r="O7926" s="14"/>
      <c r="P7926" s="14"/>
      <c r="S7926" s="16"/>
      <c r="T7926" s="16"/>
    </row>
    <row r="7927" spans="8:20">
      <c r="H7927" s="14"/>
      <c r="K7927" s="14"/>
      <c r="M7927" s="14"/>
      <c r="N7927" s="14"/>
      <c r="O7927" s="14"/>
      <c r="P7927" s="14"/>
      <c r="S7927" s="16"/>
      <c r="T7927" s="16"/>
    </row>
    <row r="7928" spans="8:20">
      <c r="H7928" s="14"/>
      <c r="K7928" s="14"/>
      <c r="M7928" s="14"/>
      <c r="N7928" s="14"/>
      <c r="O7928" s="14"/>
      <c r="P7928" s="14"/>
      <c r="S7928" s="16"/>
      <c r="T7928" s="16"/>
    </row>
    <row r="7929" spans="8:20">
      <c r="H7929" s="14"/>
      <c r="K7929" s="14"/>
      <c r="M7929" s="14"/>
      <c r="N7929" s="14"/>
      <c r="O7929" s="14"/>
      <c r="P7929" s="14"/>
      <c r="S7929" s="16"/>
      <c r="T7929" s="16"/>
    </row>
    <row r="7930" spans="8:20">
      <c r="H7930" s="14"/>
      <c r="K7930" s="14"/>
      <c r="M7930" s="14"/>
      <c r="N7930" s="14"/>
      <c r="O7930" s="14"/>
      <c r="P7930" s="14"/>
      <c r="S7930" s="16"/>
      <c r="T7930" s="16"/>
    </row>
    <row r="7931" spans="8:20">
      <c r="H7931" s="14"/>
      <c r="K7931" s="14"/>
      <c r="M7931" s="14"/>
      <c r="N7931" s="14"/>
      <c r="O7931" s="14"/>
      <c r="P7931" s="14"/>
      <c r="S7931" s="16"/>
      <c r="T7931" s="16"/>
    </row>
    <row r="7932" spans="8:20">
      <c r="H7932" s="14"/>
      <c r="K7932" s="14"/>
      <c r="M7932" s="14"/>
      <c r="N7932" s="14"/>
      <c r="O7932" s="14"/>
      <c r="P7932" s="14"/>
      <c r="S7932" s="16"/>
      <c r="T7932" s="16"/>
    </row>
    <row r="7933" spans="8:20">
      <c r="H7933" s="14"/>
      <c r="K7933" s="14"/>
      <c r="M7933" s="14"/>
      <c r="N7933" s="14"/>
      <c r="O7933" s="14"/>
      <c r="P7933" s="14"/>
      <c r="S7933" s="16"/>
      <c r="T7933" s="16"/>
    </row>
    <row r="7934" spans="8:20">
      <c r="H7934" s="14"/>
      <c r="K7934" s="14"/>
      <c r="M7934" s="14"/>
      <c r="N7934" s="14"/>
      <c r="O7934" s="14"/>
      <c r="P7934" s="14"/>
      <c r="S7934" s="16"/>
      <c r="T7934" s="16"/>
    </row>
    <row r="7935" spans="8:20">
      <c r="H7935" s="14"/>
      <c r="K7935" s="14"/>
      <c r="M7935" s="14"/>
      <c r="N7935" s="14"/>
      <c r="O7935" s="14"/>
      <c r="P7935" s="14"/>
      <c r="S7935" s="16"/>
      <c r="T7935" s="16"/>
    </row>
    <row r="7936" spans="8:20">
      <c r="H7936" s="14"/>
      <c r="K7936" s="14"/>
      <c r="M7936" s="14"/>
      <c r="N7936" s="14"/>
      <c r="O7936" s="14"/>
      <c r="P7936" s="14"/>
      <c r="S7936" s="16"/>
      <c r="T7936" s="16"/>
    </row>
    <row r="7937" spans="8:20">
      <c r="H7937" s="14"/>
      <c r="K7937" s="14"/>
      <c r="M7937" s="14"/>
      <c r="N7937" s="14"/>
      <c r="O7937" s="14"/>
      <c r="P7937" s="14"/>
      <c r="S7937" s="16"/>
      <c r="T7937" s="16"/>
    </row>
    <row r="7938" spans="8:20">
      <c r="H7938" s="14"/>
      <c r="K7938" s="14"/>
      <c r="M7938" s="14"/>
      <c r="N7938" s="14"/>
      <c r="O7938" s="14"/>
      <c r="P7938" s="14"/>
      <c r="S7938" s="16"/>
      <c r="T7938" s="16"/>
    </row>
    <row r="7939" spans="8:20">
      <c r="H7939" s="14"/>
      <c r="K7939" s="14"/>
      <c r="M7939" s="14"/>
      <c r="N7939" s="14"/>
      <c r="O7939" s="14"/>
      <c r="P7939" s="14"/>
      <c r="S7939" s="16"/>
      <c r="T7939" s="16"/>
    </row>
    <row r="7940" spans="8:20">
      <c r="H7940" s="14"/>
      <c r="K7940" s="14"/>
      <c r="M7940" s="14"/>
      <c r="N7940" s="14"/>
      <c r="O7940" s="14"/>
      <c r="P7940" s="14"/>
      <c r="S7940" s="16"/>
      <c r="T7940" s="16"/>
    </row>
    <row r="7941" spans="8:20">
      <c r="H7941" s="14"/>
      <c r="K7941" s="14"/>
      <c r="M7941" s="14"/>
      <c r="N7941" s="14"/>
      <c r="O7941" s="14"/>
      <c r="P7941" s="14"/>
      <c r="S7941" s="16"/>
      <c r="T7941" s="16"/>
    </row>
    <row r="7942" spans="8:20">
      <c r="H7942" s="14"/>
      <c r="K7942" s="14"/>
      <c r="M7942" s="14"/>
      <c r="N7942" s="14"/>
      <c r="O7942" s="14"/>
      <c r="P7942" s="14"/>
      <c r="S7942" s="16"/>
      <c r="T7942" s="16"/>
    </row>
    <row r="7943" spans="8:20">
      <c r="H7943" s="14"/>
      <c r="K7943" s="14"/>
      <c r="M7943" s="14"/>
      <c r="N7943" s="14"/>
      <c r="O7943" s="14"/>
      <c r="P7943" s="14"/>
      <c r="S7943" s="16"/>
      <c r="T7943" s="16"/>
    </row>
    <row r="7944" spans="8:20">
      <c r="H7944" s="14"/>
      <c r="K7944" s="14"/>
      <c r="M7944" s="14"/>
      <c r="N7944" s="14"/>
      <c r="O7944" s="14"/>
      <c r="P7944" s="14"/>
      <c r="S7944" s="16"/>
      <c r="T7944" s="16"/>
    </row>
    <row r="7945" spans="8:20">
      <c r="H7945" s="14"/>
      <c r="K7945" s="14"/>
      <c r="M7945" s="14"/>
      <c r="N7945" s="14"/>
      <c r="O7945" s="14"/>
      <c r="P7945" s="14"/>
      <c r="S7945" s="16"/>
      <c r="T7945" s="16"/>
    </row>
    <row r="7946" spans="8:20">
      <c r="H7946" s="14"/>
      <c r="K7946" s="14"/>
      <c r="M7946" s="14"/>
      <c r="N7946" s="14"/>
      <c r="O7946" s="14"/>
      <c r="P7946" s="14"/>
      <c r="S7946" s="16"/>
      <c r="T7946" s="16"/>
    </row>
    <row r="7947" spans="8:20">
      <c r="H7947" s="14"/>
      <c r="K7947" s="14"/>
      <c r="M7947" s="14"/>
      <c r="N7947" s="14"/>
      <c r="O7947" s="14"/>
      <c r="P7947" s="14"/>
      <c r="S7947" s="16"/>
      <c r="T7947" s="16"/>
    </row>
    <row r="7948" spans="8:20">
      <c r="H7948" s="14"/>
      <c r="K7948" s="14"/>
      <c r="M7948" s="14"/>
      <c r="N7948" s="14"/>
      <c r="O7948" s="14"/>
      <c r="P7948" s="14"/>
      <c r="S7948" s="16"/>
      <c r="T7948" s="16"/>
    </row>
    <row r="7949" spans="8:20">
      <c r="H7949" s="14"/>
      <c r="K7949" s="14"/>
      <c r="M7949" s="14"/>
      <c r="N7949" s="14"/>
      <c r="O7949" s="14"/>
      <c r="P7949" s="14"/>
      <c r="S7949" s="16"/>
      <c r="T7949" s="16"/>
    </row>
    <row r="7950" spans="8:20">
      <c r="H7950" s="14"/>
      <c r="K7950" s="14"/>
      <c r="M7950" s="14"/>
      <c r="N7950" s="14"/>
      <c r="O7950" s="14"/>
      <c r="P7950" s="14"/>
      <c r="S7950" s="16"/>
      <c r="T7950" s="16"/>
    </row>
    <row r="7951" spans="8:20">
      <c r="H7951" s="14"/>
      <c r="K7951" s="14"/>
      <c r="M7951" s="14"/>
      <c r="N7951" s="14"/>
      <c r="O7951" s="14"/>
      <c r="P7951" s="14"/>
      <c r="S7951" s="16"/>
      <c r="T7951" s="16"/>
    </row>
    <row r="7952" spans="8:20">
      <c r="H7952" s="14"/>
      <c r="K7952" s="14"/>
      <c r="M7952" s="14"/>
      <c r="N7952" s="14"/>
      <c r="O7952" s="14"/>
      <c r="P7952" s="14"/>
      <c r="S7952" s="16"/>
      <c r="T7952" s="16"/>
    </row>
    <row r="7953" spans="8:20">
      <c r="H7953" s="14"/>
      <c r="K7953" s="14"/>
      <c r="M7953" s="14"/>
      <c r="N7953" s="14"/>
      <c r="O7953" s="14"/>
      <c r="P7953" s="14"/>
      <c r="S7953" s="16"/>
      <c r="T7953" s="16"/>
    </row>
    <row r="7954" spans="8:20">
      <c r="H7954" s="14"/>
      <c r="K7954" s="14"/>
      <c r="M7954" s="14"/>
      <c r="N7954" s="14"/>
      <c r="O7954" s="14"/>
      <c r="P7954" s="14"/>
      <c r="S7954" s="16"/>
      <c r="T7954" s="16"/>
    </row>
    <row r="7955" spans="8:20">
      <c r="H7955" s="14"/>
      <c r="K7955" s="14"/>
      <c r="M7955" s="14"/>
      <c r="N7955" s="14"/>
      <c r="O7955" s="14"/>
      <c r="P7955" s="14"/>
      <c r="S7955" s="16"/>
      <c r="T7955" s="16"/>
    </row>
    <row r="7956" spans="8:20">
      <c r="H7956" s="14"/>
      <c r="K7956" s="14"/>
      <c r="M7956" s="14"/>
      <c r="N7956" s="14"/>
      <c r="O7956" s="14"/>
      <c r="P7956" s="14"/>
      <c r="S7956" s="16"/>
      <c r="T7956" s="16"/>
    </row>
    <row r="7957" spans="8:20">
      <c r="H7957" s="14"/>
      <c r="K7957" s="14"/>
      <c r="M7957" s="14"/>
      <c r="N7957" s="14"/>
      <c r="O7957" s="14"/>
      <c r="P7957" s="14"/>
      <c r="S7957" s="16"/>
      <c r="T7957" s="16"/>
    </row>
    <row r="7958" spans="8:20">
      <c r="H7958" s="14"/>
      <c r="K7958" s="14"/>
      <c r="M7958" s="14"/>
      <c r="N7958" s="14"/>
      <c r="O7958" s="14"/>
      <c r="P7958" s="14"/>
      <c r="S7958" s="16"/>
      <c r="T7958" s="16"/>
    </row>
    <row r="7959" spans="8:20">
      <c r="H7959" s="14"/>
      <c r="K7959" s="14"/>
      <c r="M7959" s="14"/>
      <c r="N7959" s="14"/>
      <c r="O7959" s="14"/>
      <c r="P7959" s="14"/>
      <c r="S7959" s="16"/>
      <c r="T7959" s="16"/>
    </row>
    <row r="7960" spans="8:20">
      <c r="H7960" s="14"/>
      <c r="K7960" s="14"/>
      <c r="M7960" s="14"/>
      <c r="N7960" s="14"/>
      <c r="O7960" s="14"/>
      <c r="P7960" s="14"/>
      <c r="S7960" s="16"/>
      <c r="T7960" s="16"/>
    </row>
    <row r="7961" spans="8:20">
      <c r="H7961" s="14"/>
      <c r="K7961" s="14"/>
      <c r="M7961" s="14"/>
      <c r="N7961" s="14"/>
      <c r="O7961" s="14"/>
      <c r="P7961" s="14"/>
      <c r="S7961" s="16"/>
      <c r="T7961" s="16"/>
    </row>
    <row r="7962" spans="8:20">
      <c r="H7962" s="14"/>
      <c r="K7962" s="14"/>
      <c r="M7962" s="14"/>
      <c r="N7962" s="14"/>
      <c r="O7962" s="14"/>
      <c r="P7962" s="14"/>
      <c r="S7962" s="16"/>
      <c r="T7962" s="16"/>
    </row>
    <row r="7963" spans="8:20">
      <c r="H7963" s="14"/>
      <c r="K7963" s="14"/>
      <c r="M7963" s="14"/>
      <c r="N7963" s="14"/>
      <c r="O7963" s="14"/>
      <c r="P7963" s="14"/>
      <c r="S7963" s="16"/>
      <c r="T7963" s="16"/>
    </row>
    <row r="7964" spans="8:20">
      <c r="H7964" s="14"/>
      <c r="K7964" s="14"/>
      <c r="M7964" s="14"/>
      <c r="N7964" s="14"/>
      <c r="O7964" s="14"/>
      <c r="P7964" s="14"/>
      <c r="S7964" s="16"/>
      <c r="T7964" s="16"/>
    </row>
    <row r="7965" spans="8:20">
      <c r="H7965" s="14"/>
      <c r="K7965" s="14"/>
      <c r="M7965" s="14"/>
      <c r="N7965" s="14"/>
      <c r="O7965" s="14"/>
      <c r="P7965" s="14"/>
      <c r="S7965" s="16"/>
      <c r="T7965" s="16"/>
    </row>
    <row r="7966" spans="8:20">
      <c r="H7966" s="14"/>
      <c r="K7966" s="14"/>
      <c r="M7966" s="14"/>
      <c r="N7966" s="14"/>
      <c r="O7966" s="14"/>
      <c r="P7966" s="14"/>
      <c r="S7966" s="16"/>
      <c r="T7966" s="16"/>
    </row>
    <row r="7967" spans="8:20">
      <c r="H7967" s="14"/>
      <c r="K7967" s="14"/>
      <c r="M7967" s="14"/>
      <c r="N7967" s="14"/>
      <c r="O7967" s="14"/>
      <c r="P7967" s="14"/>
      <c r="S7967" s="16"/>
      <c r="T7967" s="16"/>
    </row>
    <row r="7968" spans="8:20">
      <c r="H7968" s="14"/>
      <c r="K7968" s="14"/>
      <c r="M7968" s="14"/>
      <c r="N7968" s="14"/>
      <c r="O7968" s="14"/>
      <c r="P7968" s="14"/>
      <c r="S7968" s="16"/>
      <c r="T7968" s="16"/>
    </row>
    <row r="7969" spans="8:20">
      <c r="H7969" s="14"/>
      <c r="K7969" s="14"/>
      <c r="M7969" s="14"/>
      <c r="N7969" s="14"/>
      <c r="O7969" s="14"/>
      <c r="P7969" s="14"/>
      <c r="S7969" s="16"/>
      <c r="T7969" s="16"/>
    </row>
    <row r="7970" spans="8:20">
      <c r="H7970" s="14"/>
      <c r="K7970" s="14"/>
      <c r="M7970" s="14"/>
      <c r="N7970" s="14"/>
      <c r="O7970" s="14"/>
      <c r="P7970" s="14"/>
      <c r="S7970" s="16"/>
      <c r="T7970" s="16"/>
    </row>
    <row r="7971" spans="8:20">
      <c r="H7971" s="14"/>
      <c r="K7971" s="14"/>
      <c r="M7971" s="14"/>
      <c r="N7971" s="14"/>
      <c r="O7971" s="14"/>
      <c r="P7971" s="14"/>
      <c r="S7971" s="16"/>
      <c r="T7971" s="16"/>
    </row>
    <row r="7972" spans="8:20">
      <c r="H7972" s="14"/>
      <c r="K7972" s="14"/>
      <c r="M7972" s="14"/>
      <c r="N7972" s="14"/>
      <c r="O7972" s="14"/>
      <c r="P7972" s="14"/>
      <c r="S7972" s="16"/>
      <c r="T7972" s="16"/>
    </row>
    <row r="7973" spans="8:20">
      <c r="H7973" s="14"/>
      <c r="K7973" s="14"/>
      <c r="M7973" s="14"/>
      <c r="N7973" s="14"/>
      <c r="O7973" s="14"/>
      <c r="P7973" s="14"/>
      <c r="S7973" s="16"/>
      <c r="T7973" s="16"/>
    </row>
    <row r="7974" spans="8:20">
      <c r="H7974" s="14"/>
      <c r="K7974" s="14"/>
      <c r="M7974" s="14"/>
      <c r="N7974" s="14"/>
      <c r="O7974" s="14"/>
      <c r="P7974" s="14"/>
      <c r="S7974" s="16"/>
      <c r="T7974" s="16"/>
    </row>
    <row r="7975" spans="8:20">
      <c r="H7975" s="14"/>
      <c r="K7975" s="14"/>
      <c r="M7975" s="14"/>
      <c r="N7975" s="14"/>
      <c r="O7975" s="14"/>
      <c r="P7975" s="14"/>
      <c r="S7975" s="16"/>
      <c r="T7975" s="16"/>
    </row>
    <row r="7976" spans="8:20">
      <c r="H7976" s="14"/>
      <c r="K7976" s="14"/>
      <c r="M7976" s="14"/>
      <c r="N7976" s="14"/>
      <c r="O7976" s="14"/>
      <c r="P7976" s="14"/>
      <c r="S7976" s="16"/>
      <c r="T7976" s="16"/>
    </row>
    <row r="7977" spans="8:20">
      <c r="H7977" s="14"/>
      <c r="K7977" s="14"/>
      <c r="M7977" s="14"/>
      <c r="N7977" s="14"/>
      <c r="O7977" s="14"/>
      <c r="P7977" s="14"/>
      <c r="S7977" s="16"/>
      <c r="T7977" s="16"/>
    </row>
    <row r="7978" spans="8:20">
      <c r="H7978" s="14"/>
      <c r="K7978" s="14"/>
      <c r="M7978" s="14"/>
      <c r="N7978" s="14"/>
      <c r="O7978" s="14"/>
      <c r="P7978" s="14"/>
      <c r="S7978" s="16"/>
      <c r="T7978" s="16"/>
    </row>
    <row r="7979" spans="8:20">
      <c r="H7979" s="14"/>
      <c r="K7979" s="14"/>
      <c r="M7979" s="14"/>
      <c r="N7979" s="14"/>
      <c r="O7979" s="14"/>
      <c r="P7979" s="14"/>
      <c r="S7979" s="16"/>
      <c r="T7979" s="16"/>
    </row>
    <row r="7980" spans="8:20">
      <c r="H7980" s="14"/>
      <c r="K7980" s="14"/>
      <c r="M7980" s="14"/>
      <c r="N7980" s="14"/>
      <c r="O7980" s="14"/>
      <c r="P7980" s="14"/>
      <c r="S7980" s="16"/>
      <c r="T7980" s="16"/>
    </row>
    <row r="7981" spans="8:20">
      <c r="H7981" s="14"/>
      <c r="K7981" s="14"/>
      <c r="M7981" s="14"/>
      <c r="N7981" s="14"/>
      <c r="O7981" s="14"/>
      <c r="P7981" s="14"/>
      <c r="S7981" s="16"/>
      <c r="T7981" s="16"/>
    </row>
    <row r="7982" spans="8:20">
      <c r="H7982" s="14"/>
      <c r="K7982" s="14"/>
      <c r="M7982" s="14"/>
      <c r="N7982" s="14"/>
      <c r="O7982" s="14"/>
      <c r="P7982" s="14"/>
      <c r="S7982" s="16"/>
      <c r="T7982" s="16"/>
    </row>
    <row r="7983" spans="8:20">
      <c r="H7983" s="14"/>
      <c r="K7983" s="14"/>
      <c r="M7983" s="14"/>
      <c r="N7983" s="14"/>
      <c r="O7983" s="14"/>
      <c r="P7983" s="14"/>
      <c r="S7983" s="16"/>
      <c r="T7983" s="16"/>
    </row>
    <row r="7984" spans="8:20">
      <c r="H7984" s="14"/>
      <c r="K7984" s="14"/>
      <c r="M7984" s="14"/>
      <c r="N7984" s="14"/>
      <c r="O7984" s="14"/>
      <c r="P7984" s="14"/>
      <c r="S7984" s="16"/>
      <c r="T7984" s="16"/>
    </row>
    <row r="7985" spans="8:20">
      <c r="H7985" s="14"/>
      <c r="K7985" s="14"/>
      <c r="M7985" s="14"/>
      <c r="N7985" s="14"/>
      <c r="O7985" s="14"/>
      <c r="P7985" s="14"/>
      <c r="S7985" s="16"/>
      <c r="T7985" s="16"/>
    </row>
    <row r="7986" spans="8:20">
      <c r="H7986" s="14"/>
      <c r="K7986" s="14"/>
      <c r="M7986" s="14"/>
      <c r="N7986" s="14"/>
      <c r="O7986" s="14"/>
      <c r="P7986" s="14"/>
      <c r="S7986" s="16"/>
      <c r="T7986" s="16"/>
    </row>
    <row r="7987" spans="8:20">
      <c r="H7987" s="14"/>
      <c r="K7987" s="14"/>
      <c r="M7987" s="14"/>
      <c r="N7987" s="14"/>
      <c r="O7987" s="14"/>
      <c r="P7987" s="14"/>
      <c r="S7987" s="16"/>
      <c r="T7987" s="16"/>
    </row>
    <row r="7988" spans="8:20">
      <c r="H7988" s="14"/>
      <c r="K7988" s="14"/>
      <c r="M7988" s="14"/>
      <c r="N7988" s="14"/>
      <c r="O7988" s="14"/>
      <c r="P7988" s="14"/>
      <c r="S7988" s="16"/>
      <c r="T7988" s="16"/>
    </row>
    <row r="7989" spans="8:20">
      <c r="H7989" s="14"/>
      <c r="K7989" s="14"/>
      <c r="M7989" s="14"/>
      <c r="N7989" s="14"/>
      <c r="O7989" s="14"/>
      <c r="P7989" s="14"/>
      <c r="S7989" s="16"/>
      <c r="T7989" s="16"/>
    </row>
    <row r="7990" spans="8:20">
      <c r="H7990" s="14"/>
      <c r="K7990" s="14"/>
      <c r="M7990" s="14"/>
      <c r="N7990" s="14"/>
      <c r="O7990" s="14"/>
      <c r="P7990" s="14"/>
      <c r="S7990" s="16"/>
      <c r="T7990" s="16"/>
    </row>
    <row r="7991" spans="8:20">
      <c r="H7991" s="14"/>
      <c r="K7991" s="14"/>
      <c r="M7991" s="14"/>
      <c r="N7991" s="14"/>
      <c r="O7991" s="14"/>
      <c r="P7991" s="14"/>
      <c r="S7991" s="16"/>
      <c r="T7991" s="16"/>
    </row>
    <row r="7992" spans="8:20">
      <c r="H7992" s="14"/>
      <c r="K7992" s="14"/>
      <c r="M7992" s="14"/>
      <c r="N7992" s="14"/>
      <c r="O7992" s="14"/>
      <c r="P7992" s="14"/>
      <c r="S7992" s="16"/>
      <c r="T7992" s="16"/>
    </row>
    <row r="7993" spans="8:20">
      <c r="H7993" s="14"/>
      <c r="K7993" s="14"/>
      <c r="M7993" s="14"/>
      <c r="N7993" s="14"/>
      <c r="O7993" s="14"/>
      <c r="P7993" s="14"/>
      <c r="S7993" s="16"/>
      <c r="T7993" s="16"/>
    </row>
    <row r="7994" spans="8:20">
      <c r="H7994" s="14"/>
      <c r="K7994" s="14"/>
      <c r="M7994" s="14"/>
      <c r="N7994" s="14"/>
      <c r="O7994" s="14"/>
      <c r="P7994" s="14"/>
      <c r="S7994" s="16"/>
      <c r="T7994" s="16"/>
    </row>
    <row r="7995" spans="8:20">
      <c r="H7995" s="14"/>
      <c r="K7995" s="14"/>
      <c r="M7995" s="14"/>
      <c r="N7995" s="14"/>
      <c r="O7995" s="14"/>
      <c r="P7995" s="14"/>
      <c r="S7995" s="16"/>
      <c r="T7995" s="16"/>
    </row>
    <row r="7996" spans="8:20">
      <c r="H7996" s="14"/>
      <c r="K7996" s="14"/>
      <c r="M7996" s="14"/>
      <c r="N7996" s="14"/>
      <c r="O7996" s="14"/>
      <c r="P7996" s="14"/>
      <c r="S7996" s="16"/>
      <c r="T7996" s="16"/>
    </row>
    <row r="7997" spans="8:20">
      <c r="H7997" s="14"/>
      <c r="K7997" s="14"/>
      <c r="M7997" s="14"/>
      <c r="N7997" s="14"/>
      <c r="O7997" s="14"/>
      <c r="P7997" s="14"/>
      <c r="S7997" s="16"/>
      <c r="T7997" s="16"/>
    </row>
    <row r="7998" spans="8:20">
      <c r="H7998" s="14"/>
      <c r="K7998" s="14"/>
      <c r="M7998" s="14"/>
      <c r="N7998" s="14"/>
      <c r="O7998" s="14"/>
      <c r="P7998" s="14"/>
      <c r="S7998" s="16"/>
      <c r="T7998" s="16"/>
    </row>
    <row r="7999" spans="8:20">
      <c r="H7999" s="14"/>
      <c r="K7999" s="14"/>
      <c r="M7999" s="14"/>
      <c r="N7999" s="14"/>
      <c r="O7999" s="14"/>
      <c r="P7999" s="14"/>
      <c r="S7999" s="16"/>
      <c r="T7999" s="16"/>
    </row>
    <row r="8000" spans="8:20">
      <c r="H8000" s="14"/>
      <c r="K8000" s="14"/>
      <c r="M8000" s="14"/>
      <c r="N8000" s="14"/>
      <c r="O8000" s="14"/>
      <c r="P8000" s="14"/>
      <c r="S8000" s="16"/>
      <c r="T8000" s="16"/>
    </row>
    <row r="8001" spans="8:20">
      <c r="H8001" s="14"/>
      <c r="K8001" s="14"/>
      <c r="M8001" s="14"/>
      <c r="N8001" s="14"/>
      <c r="O8001" s="14"/>
      <c r="P8001" s="14"/>
      <c r="S8001" s="16"/>
      <c r="T8001" s="16"/>
    </row>
    <row r="8002" spans="8:20">
      <c r="H8002" s="14"/>
      <c r="K8002" s="14"/>
      <c r="M8002" s="14"/>
      <c r="N8002" s="14"/>
      <c r="O8002" s="14"/>
      <c r="P8002" s="14"/>
      <c r="S8002" s="16"/>
      <c r="T8002" s="16"/>
    </row>
    <row r="8003" spans="8:20">
      <c r="H8003" s="14"/>
      <c r="K8003" s="14"/>
      <c r="M8003" s="14"/>
      <c r="N8003" s="14"/>
      <c r="O8003" s="14"/>
      <c r="P8003" s="14"/>
      <c r="S8003" s="16"/>
      <c r="T8003" s="16"/>
    </row>
    <row r="8004" spans="8:20">
      <c r="H8004" s="14"/>
      <c r="K8004" s="14"/>
      <c r="M8004" s="14"/>
      <c r="N8004" s="14"/>
      <c r="O8004" s="14"/>
      <c r="P8004" s="14"/>
      <c r="S8004" s="16"/>
      <c r="T8004" s="16"/>
    </row>
    <row r="8005" spans="8:20">
      <c r="H8005" s="14"/>
      <c r="K8005" s="14"/>
      <c r="M8005" s="14"/>
      <c r="N8005" s="14"/>
      <c r="O8005" s="14"/>
      <c r="P8005" s="14"/>
      <c r="S8005" s="16"/>
      <c r="T8005" s="16"/>
    </row>
    <row r="8006" spans="8:20">
      <c r="H8006" s="14"/>
      <c r="K8006" s="14"/>
      <c r="M8006" s="14"/>
      <c r="N8006" s="14"/>
      <c r="O8006" s="14"/>
      <c r="P8006" s="14"/>
      <c r="S8006" s="16"/>
      <c r="T8006" s="16"/>
    </row>
    <row r="8007" spans="8:20">
      <c r="H8007" s="14"/>
      <c r="K8007" s="14"/>
      <c r="M8007" s="14"/>
      <c r="N8007" s="14"/>
      <c r="O8007" s="14"/>
      <c r="P8007" s="14"/>
      <c r="S8007" s="16"/>
      <c r="T8007" s="16"/>
    </row>
    <row r="8008" spans="8:20">
      <c r="H8008" s="14"/>
      <c r="K8008" s="14"/>
      <c r="M8008" s="14"/>
      <c r="N8008" s="14"/>
      <c r="O8008" s="14"/>
      <c r="P8008" s="14"/>
      <c r="S8008" s="16"/>
      <c r="T8008" s="16"/>
    </row>
    <row r="8009" spans="8:20">
      <c r="H8009" s="14"/>
      <c r="K8009" s="14"/>
      <c r="M8009" s="14"/>
      <c r="N8009" s="14"/>
      <c r="O8009" s="14"/>
      <c r="P8009" s="14"/>
      <c r="S8009" s="16"/>
      <c r="T8009" s="16"/>
    </row>
    <row r="8010" spans="8:20">
      <c r="H8010" s="14"/>
      <c r="K8010" s="14"/>
      <c r="M8010" s="14"/>
      <c r="N8010" s="14"/>
      <c r="O8010" s="14"/>
      <c r="P8010" s="14"/>
      <c r="S8010" s="16"/>
      <c r="T8010" s="16"/>
    </row>
    <row r="8011" spans="8:20">
      <c r="H8011" s="14"/>
      <c r="K8011" s="14"/>
      <c r="M8011" s="14"/>
      <c r="N8011" s="14"/>
      <c r="O8011" s="14"/>
      <c r="P8011" s="14"/>
      <c r="S8011" s="16"/>
      <c r="T8011" s="16"/>
    </row>
    <row r="8012" spans="8:20">
      <c r="H8012" s="14"/>
      <c r="K8012" s="14"/>
      <c r="M8012" s="14"/>
      <c r="N8012" s="14"/>
      <c r="O8012" s="14"/>
      <c r="P8012" s="14"/>
      <c r="S8012" s="16"/>
      <c r="T8012" s="16"/>
    </row>
    <row r="8013" spans="8:20">
      <c r="H8013" s="14"/>
      <c r="K8013" s="14"/>
      <c r="M8013" s="14"/>
      <c r="N8013" s="14"/>
      <c r="O8013" s="14"/>
      <c r="P8013" s="14"/>
      <c r="S8013" s="16"/>
      <c r="T8013" s="16"/>
    </row>
    <row r="8014" spans="8:20">
      <c r="H8014" s="14"/>
      <c r="K8014" s="14"/>
      <c r="M8014" s="14"/>
      <c r="N8014" s="14"/>
      <c r="O8014" s="14"/>
      <c r="P8014" s="14"/>
      <c r="S8014" s="16"/>
      <c r="T8014" s="16"/>
    </row>
    <row r="8015" spans="8:20">
      <c r="H8015" s="14"/>
      <c r="K8015" s="14"/>
      <c r="M8015" s="14"/>
      <c r="N8015" s="14"/>
      <c r="O8015" s="14"/>
      <c r="P8015" s="14"/>
      <c r="S8015" s="16"/>
      <c r="T8015" s="16"/>
    </row>
    <row r="8016" spans="8:20">
      <c r="H8016" s="14"/>
      <c r="K8016" s="14"/>
      <c r="M8016" s="14"/>
      <c r="N8016" s="14"/>
      <c r="O8016" s="14"/>
      <c r="P8016" s="14"/>
      <c r="S8016" s="16"/>
      <c r="T8016" s="16"/>
    </row>
    <row r="8017" spans="8:20">
      <c r="H8017" s="14"/>
      <c r="K8017" s="14"/>
      <c r="M8017" s="14"/>
      <c r="N8017" s="14"/>
      <c r="O8017" s="14"/>
      <c r="P8017" s="14"/>
      <c r="S8017" s="16"/>
      <c r="T8017" s="16"/>
    </row>
    <row r="8018" spans="8:20">
      <c r="H8018" s="14"/>
      <c r="K8018" s="14"/>
      <c r="M8018" s="14"/>
      <c r="N8018" s="14"/>
      <c r="O8018" s="14"/>
      <c r="P8018" s="14"/>
      <c r="S8018" s="16"/>
      <c r="T8018" s="16"/>
    </row>
    <row r="8019" spans="8:20">
      <c r="H8019" s="14"/>
      <c r="K8019" s="14"/>
      <c r="M8019" s="14"/>
      <c r="N8019" s="14"/>
      <c r="O8019" s="14"/>
      <c r="P8019" s="14"/>
      <c r="S8019" s="16"/>
      <c r="T8019" s="16"/>
    </row>
    <row r="8020" spans="8:20">
      <c r="H8020" s="14"/>
      <c r="K8020" s="14"/>
      <c r="M8020" s="14"/>
      <c r="N8020" s="14"/>
      <c r="O8020" s="14"/>
      <c r="P8020" s="14"/>
      <c r="S8020" s="16"/>
      <c r="T8020" s="16"/>
    </row>
    <row r="8021" spans="8:20">
      <c r="H8021" s="14"/>
      <c r="K8021" s="14"/>
      <c r="M8021" s="14"/>
      <c r="N8021" s="14"/>
      <c r="O8021" s="14"/>
      <c r="P8021" s="14"/>
      <c r="S8021" s="16"/>
      <c r="T8021" s="16"/>
    </row>
    <row r="8022" spans="8:20">
      <c r="H8022" s="14"/>
      <c r="K8022" s="14"/>
      <c r="M8022" s="14"/>
      <c r="N8022" s="14"/>
      <c r="O8022" s="14"/>
      <c r="P8022" s="14"/>
      <c r="S8022" s="16"/>
      <c r="T8022" s="16"/>
    </row>
    <row r="8023" spans="8:20">
      <c r="H8023" s="14"/>
      <c r="K8023" s="14"/>
      <c r="M8023" s="14"/>
      <c r="N8023" s="14"/>
      <c r="O8023" s="14"/>
      <c r="P8023" s="14"/>
      <c r="S8023" s="16"/>
      <c r="T8023" s="16"/>
    </row>
    <row r="8024" spans="8:20">
      <c r="H8024" s="14"/>
      <c r="K8024" s="14"/>
      <c r="M8024" s="14"/>
      <c r="N8024" s="14"/>
      <c r="O8024" s="14"/>
      <c r="P8024" s="14"/>
      <c r="S8024" s="16"/>
      <c r="T8024" s="16"/>
    </row>
    <row r="8025" spans="8:20">
      <c r="H8025" s="14"/>
      <c r="K8025" s="14"/>
      <c r="M8025" s="14"/>
      <c r="N8025" s="14"/>
      <c r="O8025" s="14"/>
      <c r="P8025" s="14"/>
      <c r="S8025" s="16"/>
      <c r="T8025" s="16"/>
    </row>
    <row r="8026" spans="8:20">
      <c r="H8026" s="14"/>
      <c r="K8026" s="14"/>
      <c r="M8026" s="14"/>
      <c r="N8026" s="14"/>
      <c r="O8026" s="14"/>
      <c r="P8026" s="14"/>
      <c r="S8026" s="16"/>
      <c r="T8026" s="16"/>
    </row>
    <row r="8027" spans="8:20">
      <c r="H8027" s="14"/>
      <c r="K8027" s="14"/>
      <c r="M8027" s="14"/>
      <c r="N8027" s="14"/>
      <c r="O8027" s="14"/>
      <c r="P8027" s="14"/>
      <c r="S8027" s="16"/>
      <c r="T8027" s="16"/>
    </row>
    <row r="8028" spans="8:20">
      <c r="H8028" s="14"/>
      <c r="K8028" s="14"/>
      <c r="M8028" s="14"/>
      <c r="N8028" s="14"/>
      <c r="O8028" s="14"/>
      <c r="P8028" s="14"/>
      <c r="S8028" s="16"/>
      <c r="T8028" s="16"/>
    </row>
    <row r="8029" spans="8:20">
      <c r="H8029" s="14"/>
      <c r="K8029" s="14"/>
      <c r="M8029" s="14"/>
      <c r="N8029" s="14"/>
      <c r="O8029" s="14"/>
      <c r="P8029" s="14"/>
      <c r="S8029" s="16"/>
      <c r="T8029" s="16"/>
    </row>
    <row r="8030" spans="8:20">
      <c r="H8030" s="14"/>
      <c r="K8030" s="14"/>
      <c r="M8030" s="14"/>
      <c r="N8030" s="14"/>
      <c r="O8030" s="14"/>
      <c r="P8030" s="14"/>
      <c r="S8030" s="16"/>
      <c r="T8030" s="16"/>
    </row>
    <row r="8031" spans="8:20">
      <c r="H8031" s="14"/>
      <c r="K8031" s="14"/>
      <c r="M8031" s="14"/>
      <c r="N8031" s="14"/>
      <c r="O8031" s="14"/>
      <c r="P8031" s="14"/>
      <c r="S8031" s="16"/>
      <c r="T8031" s="16"/>
    </row>
    <row r="8032" spans="8:20">
      <c r="H8032" s="14"/>
      <c r="K8032" s="14"/>
      <c r="M8032" s="14"/>
      <c r="N8032" s="14"/>
      <c r="O8032" s="14"/>
      <c r="P8032" s="14"/>
      <c r="S8032" s="16"/>
      <c r="T8032" s="16"/>
    </row>
    <row r="8033" spans="8:20">
      <c r="H8033" s="14"/>
      <c r="K8033" s="14"/>
      <c r="M8033" s="14"/>
      <c r="N8033" s="14"/>
      <c r="O8033" s="14"/>
      <c r="P8033" s="14"/>
      <c r="S8033" s="16"/>
      <c r="T8033" s="16"/>
    </row>
    <row r="8034" spans="8:20">
      <c r="H8034" s="14"/>
      <c r="K8034" s="14"/>
      <c r="M8034" s="14"/>
      <c r="N8034" s="14"/>
      <c r="O8034" s="14"/>
      <c r="P8034" s="14"/>
      <c r="S8034" s="16"/>
      <c r="T8034" s="16"/>
    </row>
    <row r="8035" spans="8:20">
      <c r="H8035" s="14"/>
      <c r="K8035" s="14"/>
      <c r="M8035" s="14"/>
      <c r="N8035" s="14"/>
      <c r="O8035" s="14"/>
      <c r="P8035" s="14"/>
      <c r="S8035" s="16"/>
      <c r="T8035" s="16"/>
    </row>
    <row r="8036" spans="8:20">
      <c r="H8036" s="14"/>
      <c r="K8036" s="14"/>
      <c r="M8036" s="14"/>
      <c r="N8036" s="14"/>
      <c r="O8036" s="14"/>
      <c r="P8036" s="14"/>
      <c r="S8036" s="16"/>
      <c r="T8036" s="16"/>
    </row>
    <row r="8037" spans="8:20">
      <c r="H8037" s="14"/>
      <c r="K8037" s="14"/>
      <c r="M8037" s="14"/>
      <c r="N8037" s="14"/>
      <c r="O8037" s="14"/>
      <c r="P8037" s="14"/>
      <c r="S8037" s="16"/>
      <c r="T8037" s="16"/>
    </row>
    <row r="8038" spans="8:20">
      <c r="H8038" s="14"/>
      <c r="K8038" s="14"/>
      <c r="M8038" s="14"/>
      <c r="N8038" s="14"/>
      <c r="O8038" s="14"/>
      <c r="P8038" s="14"/>
      <c r="S8038" s="16"/>
      <c r="T8038" s="16"/>
    </row>
    <row r="8039" spans="8:20">
      <c r="H8039" s="14"/>
      <c r="K8039" s="14"/>
      <c r="M8039" s="14"/>
      <c r="N8039" s="14"/>
      <c r="O8039" s="14"/>
      <c r="P8039" s="14"/>
      <c r="S8039" s="16"/>
      <c r="T8039" s="16"/>
    </row>
    <row r="8040" spans="8:20">
      <c r="H8040" s="14"/>
      <c r="K8040" s="14"/>
      <c r="M8040" s="14"/>
      <c r="N8040" s="14"/>
      <c r="O8040" s="14"/>
      <c r="P8040" s="14"/>
      <c r="S8040" s="16"/>
      <c r="T8040" s="16"/>
    </row>
    <row r="8041" spans="8:20">
      <c r="H8041" s="14"/>
      <c r="K8041" s="14"/>
      <c r="M8041" s="14"/>
      <c r="N8041" s="14"/>
      <c r="O8041" s="14"/>
      <c r="P8041" s="14"/>
      <c r="S8041" s="16"/>
      <c r="T8041" s="16"/>
    </row>
    <row r="8042" spans="8:20">
      <c r="H8042" s="14"/>
      <c r="K8042" s="14"/>
      <c r="M8042" s="14"/>
      <c r="N8042" s="14"/>
      <c r="O8042" s="14"/>
      <c r="P8042" s="14"/>
      <c r="S8042" s="16"/>
      <c r="T8042" s="16"/>
    </row>
    <row r="8043" spans="8:20">
      <c r="H8043" s="14"/>
      <c r="K8043" s="14"/>
      <c r="M8043" s="14"/>
      <c r="N8043" s="14"/>
      <c r="O8043" s="14"/>
      <c r="P8043" s="14"/>
      <c r="S8043" s="16"/>
      <c r="T8043" s="16"/>
    </row>
    <row r="8044" spans="8:20">
      <c r="H8044" s="14"/>
      <c r="K8044" s="14"/>
      <c r="M8044" s="14"/>
      <c r="N8044" s="14"/>
      <c r="O8044" s="14"/>
      <c r="P8044" s="14"/>
      <c r="S8044" s="16"/>
      <c r="T8044" s="16"/>
    </row>
    <row r="8045" spans="8:20">
      <c r="H8045" s="14"/>
      <c r="K8045" s="14"/>
      <c r="M8045" s="14"/>
      <c r="N8045" s="14"/>
      <c r="O8045" s="14"/>
      <c r="P8045" s="14"/>
      <c r="S8045" s="16"/>
      <c r="T8045" s="16"/>
    </row>
    <row r="8046" spans="8:20">
      <c r="H8046" s="14"/>
      <c r="K8046" s="14"/>
      <c r="M8046" s="14"/>
      <c r="N8046" s="14"/>
      <c r="O8046" s="14"/>
      <c r="P8046" s="14"/>
      <c r="S8046" s="16"/>
      <c r="T8046" s="16"/>
    </row>
    <row r="8047" spans="8:20">
      <c r="H8047" s="14"/>
      <c r="K8047" s="14"/>
      <c r="M8047" s="14"/>
      <c r="N8047" s="14"/>
      <c r="O8047" s="14"/>
      <c r="P8047" s="14"/>
      <c r="S8047" s="16"/>
      <c r="T8047" s="16"/>
    </row>
    <row r="8048" spans="8:20">
      <c r="H8048" s="14"/>
      <c r="K8048" s="14"/>
      <c r="M8048" s="14"/>
      <c r="N8048" s="14"/>
      <c r="O8048" s="14"/>
      <c r="P8048" s="14"/>
      <c r="S8048" s="16"/>
      <c r="T8048" s="16"/>
    </row>
    <row r="8049" spans="8:20">
      <c r="H8049" s="14"/>
      <c r="K8049" s="14"/>
      <c r="M8049" s="14"/>
      <c r="N8049" s="14"/>
      <c r="O8049" s="14"/>
      <c r="P8049" s="14"/>
      <c r="S8049" s="16"/>
      <c r="T8049" s="16"/>
    </row>
    <row r="8050" spans="8:20">
      <c r="H8050" s="14"/>
      <c r="K8050" s="14"/>
      <c r="M8050" s="14"/>
      <c r="N8050" s="14"/>
      <c r="O8050" s="14"/>
      <c r="P8050" s="14"/>
      <c r="S8050" s="16"/>
      <c r="T8050" s="16"/>
    </row>
    <row r="8051" spans="8:20">
      <c r="H8051" s="14"/>
      <c r="K8051" s="14"/>
      <c r="M8051" s="14"/>
      <c r="N8051" s="14"/>
      <c r="O8051" s="14"/>
      <c r="P8051" s="14"/>
      <c r="S8051" s="16"/>
      <c r="T8051" s="16"/>
    </row>
    <row r="8052" spans="8:20">
      <c r="H8052" s="14"/>
      <c r="K8052" s="14"/>
      <c r="M8052" s="14"/>
      <c r="N8052" s="14"/>
      <c r="O8052" s="14"/>
      <c r="P8052" s="14"/>
      <c r="S8052" s="16"/>
      <c r="T8052" s="16"/>
    </row>
    <row r="8053" spans="8:20">
      <c r="H8053" s="14"/>
      <c r="K8053" s="14"/>
      <c r="M8053" s="14"/>
      <c r="N8053" s="14"/>
      <c r="O8053" s="14"/>
      <c r="P8053" s="14"/>
      <c r="S8053" s="16"/>
      <c r="T8053" s="16"/>
    </row>
    <row r="8054" spans="8:20">
      <c r="H8054" s="14"/>
      <c r="K8054" s="14"/>
      <c r="M8054" s="14"/>
      <c r="N8054" s="14"/>
      <c r="O8054" s="14"/>
      <c r="P8054" s="14"/>
      <c r="S8054" s="16"/>
      <c r="T8054" s="16"/>
    </row>
    <row r="8055" spans="8:20">
      <c r="H8055" s="14"/>
      <c r="K8055" s="14"/>
      <c r="M8055" s="14"/>
      <c r="N8055" s="14"/>
      <c r="O8055" s="14"/>
      <c r="P8055" s="14"/>
      <c r="S8055" s="16"/>
      <c r="T8055" s="16"/>
    </row>
    <row r="8056" spans="8:20">
      <c r="H8056" s="14"/>
      <c r="K8056" s="14"/>
      <c r="M8056" s="14"/>
      <c r="N8056" s="14"/>
      <c r="O8056" s="14"/>
      <c r="P8056" s="14"/>
      <c r="S8056" s="16"/>
      <c r="T8056" s="16"/>
    </row>
    <row r="8057" spans="8:20">
      <c r="H8057" s="14"/>
      <c r="K8057" s="14"/>
      <c r="M8057" s="14"/>
      <c r="N8057" s="14"/>
      <c r="O8057" s="14"/>
      <c r="P8057" s="14"/>
      <c r="S8057" s="16"/>
      <c r="T8057" s="16"/>
    </row>
    <row r="8058" spans="8:20">
      <c r="H8058" s="14"/>
      <c r="K8058" s="14"/>
      <c r="M8058" s="14"/>
      <c r="N8058" s="14"/>
      <c r="O8058" s="14"/>
      <c r="P8058" s="14"/>
      <c r="S8058" s="16"/>
      <c r="T8058" s="16"/>
    </row>
    <row r="8059" spans="8:20">
      <c r="H8059" s="14"/>
      <c r="K8059" s="14"/>
      <c r="M8059" s="14"/>
      <c r="N8059" s="14"/>
      <c r="O8059" s="14"/>
      <c r="P8059" s="14"/>
      <c r="S8059" s="16"/>
      <c r="T8059" s="16"/>
    </row>
    <row r="8060" spans="8:20">
      <c r="H8060" s="14"/>
      <c r="K8060" s="14"/>
      <c r="M8060" s="14"/>
      <c r="N8060" s="14"/>
      <c r="O8060" s="14"/>
      <c r="P8060" s="14"/>
      <c r="S8060" s="16"/>
      <c r="T8060" s="16"/>
    </row>
    <row r="8061" spans="8:20">
      <c r="H8061" s="14"/>
      <c r="K8061" s="14"/>
      <c r="M8061" s="14"/>
      <c r="N8061" s="14"/>
      <c r="O8061" s="14"/>
      <c r="P8061" s="14"/>
      <c r="S8061" s="16"/>
      <c r="T8061" s="16"/>
    </row>
    <row r="8062" spans="8:20">
      <c r="H8062" s="14"/>
      <c r="K8062" s="14"/>
      <c r="M8062" s="14"/>
      <c r="N8062" s="14"/>
      <c r="O8062" s="14"/>
      <c r="P8062" s="14"/>
      <c r="S8062" s="16"/>
      <c r="T8062" s="16"/>
    </row>
    <row r="8063" spans="8:20">
      <c r="H8063" s="14"/>
      <c r="K8063" s="14"/>
      <c r="M8063" s="14"/>
      <c r="N8063" s="14"/>
      <c r="O8063" s="14"/>
      <c r="P8063" s="14"/>
      <c r="S8063" s="16"/>
      <c r="T8063" s="16"/>
    </row>
    <row r="8064" spans="8:20">
      <c r="H8064" s="14"/>
      <c r="K8064" s="14"/>
      <c r="M8064" s="14"/>
      <c r="N8064" s="14"/>
      <c r="O8064" s="14"/>
      <c r="P8064" s="14"/>
      <c r="S8064" s="16"/>
      <c r="T8064" s="16"/>
    </row>
    <row r="8065" spans="8:20">
      <c r="H8065" s="14"/>
      <c r="K8065" s="14"/>
      <c r="M8065" s="14"/>
      <c r="N8065" s="14"/>
      <c r="O8065" s="14"/>
      <c r="P8065" s="14"/>
      <c r="S8065" s="16"/>
      <c r="T8065" s="16"/>
    </row>
    <row r="8066" spans="8:20">
      <c r="H8066" s="14"/>
      <c r="K8066" s="14"/>
      <c r="M8066" s="14"/>
      <c r="N8066" s="14"/>
      <c r="O8066" s="14"/>
      <c r="P8066" s="14"/>
      <c r="S8066" s="16"/>
      <c r="T8066" s="16"/>
    </row>
    <row r="8067" spans="8:20">
      <c r="H8067" s="14"/>
      <c r="K8067" s="14"/>
      <c r="M8067" s="14"/>
      <c r="N8067" s="14"/>
      <c r="O8067" s="14"/>
      <c r="P8067" s="14"/>
      <c r="S8067" s="16"/>
      <c r="T8067" s="16"/>
    </row>
    <row r="8068" spans="8:20">
      <c r="H8068" s="14"/>
      <c r="K8068" s="14"/>
      <c r="M8068" s="14"/>
      <c r="N8068" s="14"/>
      <c r="O8068" s="14"/>
      <c r="P8068" s="14"/>
      <c r="S8068" s="16"/>
      <c r="T8068" s="16"/>
    </row>
    <row r="8069" spans="8:20">
      <c r="H8069" s="14"/>
      <c r="K8069" s="14"/>
      <c r="M8069" s="14"/>
      <c r="N8069" s="14"/>
      <c r="O8069" s="14"/>
      <c r="P8069" s="14"/>
      <c r="S8069" s="16"/>
      <c r="T8069" s="16"/>
    </row>
    <row r="8070" spans="8:20">
      <c r="H8070" s="14"/>
      <c r="K8070" s="14"/>
      <c r="M8070" s="14"/>
      <c r="N8070" s="14"/>
      <c r="O8070" s="14"/>
      <c r="P8070" s="14"/>
      <c r="S8070" s="16"/>
      <c r="T8070" s="16"/>
    </row>
    <row r="8071" spans="8:20">
      <c r="H8071" s="14"/>
      <c r="K8071" s="14"/>
      <c r="M8071" s="14"/>
      <c r="N8071" s="14"/>
      <c r="O8071" s="14"/>
      <c r="P8071" s="14"/>
      <c r="S8071" s="16"/>
      <c r="T8071" s="16"/>
    </row>
    <row r="8072" spans="8:20">
      <c r="H8072" s="14"/>
      <c r="K8072" s="14"/>
      <c r="M8072" s="14"/>
      <c r="N8072" s="14"/>
      <c r="O8072" s="14"/>
      <c r="P8072" s="14"/>
      <c r="S8072" s="16"/>
      <c r="T8072" s="16"/>
    </row>
    <row r="8073" spans="8:20">
      <c r="H8073" s="14"/>
      <c r="K8073" s="14"/>
      <c r="M8073" s="14"/>
      <c r="N8073" s="14"/>
      <c r="O8073" s="14"/>
      <c r="P8073" s="14"/>
      <c r="S8073" s="16"/>
      <c r="T8073" s="16"/>
    </row>
    <row r="8074" spans="8:20">
      <c r="H8074" s="14"/>
      <c r="K8074" s="14"/>
      <c r="M8074" s="14"/>
      <c r="N8074" s="14"/>
      <c r="O8074" s="14"/>
      <c r="P8074" s="14"/>
      <c r="S8074" s="16"/>
      <c r="T8074" s="16"/>
    </row>
    <row r="8075" spans="8:20">
      <c r="H8075" s="14"/>
      <c r="K8075" s="14"/>
      <c r="M8075" s="14"/>
      <c r="N8075" s="14"/>
      <c r="O8075" s="14"/>
      <c r="P8075" s="14"/>
      <c r="S8075" s="16"/>
      <c r="T8075" s="16"/>
    </row>
    <row r="8076" spans="8:20">
      <c r="H8076" s="14"/>
      <c r="K8076" s="14"/>
      <c r="M8076" s="14"/>
      <c r="N8076" s="14"/>
      <c r="O8076" s="14"/>
      <c r="P8076" s="14"/>
      <c r="S8076" s="16"/>
      <c r="T8076" s="16"/>
    </row>
    <row r="8077" spans="8:20">
      <c r="H8077" s="14"/>
      <c r="K8077" s="14"/>
      <c r="M8077" s="14"/>
      <c r="N8077" s="14"/>
      <c r="O8077" s="14"/>
      <c r="P8077" s="14"/>
      <c r="S8077" s="16"/>
      <c r="T8077" s="16"/>
    </row>
    <row r="8078" spans="8:20">
      <c r="H8078" s="14"/>
      <c r="K8078" s="14"/>
      <c r="M8078" s="14"/>
      <c r="N8078" s="14"/>
      <c r="O8078" s="14"/>
      <c r="P8078" s="14"/>
      <c r="S8078" s="16"/>
      <c r="T8078" s="16"/>
    </row>
    <row r="8079" spans="8:20">
      <c r="H8079" s="14"/>
      <c r="K8079" s="14"/>
      <c r="M8079" s="14"/>
      <c r="N8079" s="14"/>
      <c r="O8079" s="14"/>
      <c r="P8079" s="14"/>
      <c r="S8079" s="16"/>
      <c r="T8079" s="16"/>
    </row>
    <row r="8080" spans="8:20">
      <c r="H8080" s="14"/>
      <c r="K8080" s="14"/>
      <c r="M8080" s="14"/>
      <c r="N8080" s="14"/>
      <c r="O8080" s="14"/>
      <c r="P8080" s="14"/>
      <c r="S8080" s="16"/>
      <c r="T8080" s="16"/>
    </row>
    <row r="8081" spans="8:20">
      <c r="H8081" s="14"/>
      <c r="K8081" s="14"/>
      <c r="M8081" s="14"/>
      <c r="N8081" s="14"/>
      <c r="O8081" s="14"/>
      <c r="P8081" s="14"/>
      <c r="S8081" s="16"/>
      <c r="T8081" s="16"/>
    </row>
    <row r="8082" spans="8:20">
      <c r="H8082" s="14"/>
      <c r="K8082" s="14"/>
      <c r="M8082" s="14"/>
      <c r="N8082" s="14"/>
      <c r="O8082" s="14"/>
      <c r="P8082" s="14"/>
      <c r="S8082" s="16"/>
      <c r="T8082" s="16"/>
    </row>
    <row r="8083" spans="8:20">
      <c r="H8083" s="14"/>
      <c r="K8083" s="14"/>
      <c r="M8083" s="14"/>
      <c r="N8083" s="14"/>
      <c r="O8083" s="14"/>
      <c r="P8083" s="14"/>
      <c r="S8083" s="16"/>
      <c r="T8083" s="16"/>
    </row>
    <row r="8084" spans="8:20">
      <c r="H8084" s="14"/>
      <c r="K8084" s="14"/>
      <c r="M8084" s="14"/>
      <c r="N8084" s="14"/>
      <c r="O8084" s="14"/>
      <c r="P8084" s="14"/>
      <c r="S8084" s="16"/>
      <c r="T8084" s="16"/>
    </row>
    <row r="8085" spans="8:20">
      <c r="H8085" s="14"/>
      <c r="K8085" s="14"/>
      <c r="M8085" s="14"/>
      <c r="N8085" s="14"/>
      <c r="O8085" s="14"/>
      <c r="P8085" s="14"/>
      <c r="S8085" s="16"/>
      <c r="T8085" s="16"/>
    </row>
    <row r="8086" spans="8:20">
      <c r="H8086" s="14"/>
      <c r="K8086" s="14"/>
      <c r="M8086" s="14"/>
      <c r="N8086" s="14"/>
      <c r="O8086" s="14"/>
      <c r="P8086" s="14"/>
      <c r="S8086" s="16"/>
      <c r="T8086" s="16"/>
    </row>
    <row r="8087" spans="8:20">
      <c r="H8087" s="14"/>
      <c r="K8087" s="14"/>
      <c r="M8087" s="14"/>
      <c r="N8087" s="14"/>
      <c r="O8087" s="14"/>
      <c r="P8087" s="14"/>
      <c r="S8087" s="16"/>
      <c r="T8087" s="16"/>
    </row>
    <row r="8088" spans="8:20">
      <c r="H8088" s="14"/>
      <c r="K8088" s="14"/>
      <c r="M8088" s="14"/>
      <c r="N8088" s="14"/>
      <c r="O8088" s="14"/>
      <c r="P8088" s="14"/>
      <c r="S8088" s="16"/>
      <c r="T8088" s="16"/>
    </row>
    <row r="8089" spans="8:20">
      <c r="H8089" s="14"/>
      <c r="K8089" s="14"/>
      <c r="M8089" s="14"/>
      <c r="N8089" s="14"/>
      <c r="O8089" s="14"/>
      <c r="P8089" s="14"/>
      <c r="S8089" s="16"/>
      <c r="T8089" s="16"/>
    </row>
    <row r="8090" spans="8:20">
      <c r="H8090" s="14"/>
      <c r="K8090" s="14"/>
      <c r="M8090" s="14"/>
      <c r="N8090" s="14"/>
      <c r="O8090" s="14"/>
      <c r="P8090" s="14"/>
      <c r="S8090" s="16"/>
      <c r="T8090" s="16"/>
    </row>
    <row r="8091" spans="8:20">
      <c r="H8091" s="14"/>
      <c r="K8091" s="14"/>
      <c r="M8091" s="14"/>
      <c r="N8091" s="14"/>
      <c r="O8091" s="14"/>
      <c r="P8091" s="14"/>
      <c r="S8091" s="16"/>
      <c r="T8091" s="16"/>
    </row>
    <row r="8092" spans="8:20">
      <c r="H8092" s="14"/>
      <c r="K8092" s="14"/>
      <c r="M8092" s="14"/>
      <c r="N8092" s="14"/>
      <c r="O8092" s="14"/>
      <c r="P8092" s="14"/>
      <c r="S8092" s="16"/>
      <c r="T8092" s="16"/>
    </row>
    <row r="8093" spans="8:20">
      <c r="H8093" s="14"/>
      <c r="K8093" s="14"/>
      <c r="M8093" s="14"/>
      <c r="N8093" s="14"/>
      <c r="O8093" s="14"/>
      <c r="P8093" s="14"/>
      <c r="S8093" s="16"/>
      <c r="T8093" s="16"/>
    </row>
    <row r="8094" spans="8:20">
      <c r="H8094" s="14"/>
      <c r="K8094" s="14"/>
      <c r="M8094" s="14"/>
      <c r="N8094" s="14"/>
      <c r="O8094" s="14"/>
      <c r="P8094" s="14"/>
      <c r="S8094" s="16"/>
      <c r="T8094" s="16"/>
    </row>
    <row r="8095" spans="8:20">
      <c r="H8095" s="14"/>
      <c r="K8095" s="14"/>
      <c r="M8095" s="14"/>
      <c r="N8095" s="14"/>
      <c r="O8095" s="14"/>
      <c r="P8095" s="14"/>
      <c r="S8095" s="16"/>
      <c r="T8095" s="16"/>
    </row>
    <row r="8096" spans="8:20">
      <c r="H8096" s="14"/>
      <c r="K8096" s="14"/>
      <c r="M8096" s="14"/>
      <c r="N8096" s="14"/>
      <c r="O8096" s="14"/>
      <c r="P8096" s="14"/>
      <c r="S8096" s="16"/>
      <c r="T8096" s="16"/>
    </row>
    <row r="8097" spans="8:20">
      <c r="H8097" s="14"/>
      <c r="K8097" s="14"/>
      <c r="M8097" s="14"/>
      <c r="N8097" s="14"/>
      <c r="O8097" s="14"/>
      <c r="P8097" s="14"/>
      <c r="S8097" s="16"/>
      <c r="T8097" s="16"/>
    </row>
    <row r="8098" spans="8:20">
      <c r="H8098" s="14"/>
      <c r="K8098" s="14"/>
      <c r="M8098" s="14"/>
      <c r="N8098" s="14"/>
      <c r="O8098" s="14"/>
      <c r="P8098" s="14"/>
      <c r="S8098" s="16"/>
      <c r="T8098" s="16"/>
    </row>
    <row r="8099" spans="8:20">
      <c r="H8099" s="14"/>
      <c r="K8099" s="14"/>
      <c r="M8099" s="14"/>
      <c r="N8099" s="14"/>
      <c r="O8099" s="14"/>
      <c r="P8099" s="14"/>
      <c r="S8099" s="16"/>
      <c r="T8099" s="16"/>
    </row>
    <row r="8100" spans="8:20">
      <c r="H8100" s="14"/>
      <c r="K8100" s="14"/>
      <c r="M8100" s="14"/>
      <c r="N8100" s="14"/>
      <c r="O8100" s="14"/>
      <c r="P8100" s="14"/>
      <c r="S8100" s="16"/>
      <c r="T8100" s="16"/>
    </row>
    <row r="8101" spans="8:20">
      <c r="H8101" s="14"/>
      <c r="K8101" s="14"/>
      <c r="M8101" s="14"/>
      <c r="N8101" s="14"/>
      <c r="O8101" s="14"/>
      <c r="P8101" s="14"/>
      <c r="S8101" s="16"/>
      <c r="T8101" s="16"/>
    </row>
    <row r="8102" spans="8:20">
      <c r="H8102" s="14"/>
      <c r="K8102" s="14"/>
      <c r="M8102" s="14"/>
      <c r="N8102" s="14"/>
      <c r="O8102" s="14"/>
      <c r="P8102" s="14"/>
      <c r="S8102" s="16"/>
      <c r="T8102" s="16"/>
    </row>
    <row r="8103" spans="8:20">
      <c r="H8103" s="14"/>
      <c r="K8103" s="14"/>
      <c r="M8103" s="14"/>
      <c r="N8103" s="14"/>
      <c r="O8103" s="14"/>
      <c r="P8103" s="14"/>
      <c r="S8103" s="16"/>
      <c r="T8103" s="16"/>
    </row>
    <row r="8104" spans="8:20">
      <c r="H8104" s="14"/>
      <c r="K8104" s="14"/>
      <c r="M8104" s="14"/>
      <c r="N8104" s="14"/>
      <c r="O8104" s="14"/>
      <c r="P8104" s="14"/>
      <c r="S8104" s="16"/>
      <c r="T8104" s="16"/>
    </row>
    <row r="8105" spans="8:20">
      <c r="H8105" s="14"/>
      <c r="K8105" s="14"/>
      <c r="M8105" s="14"/>
      <c r="N8105" s="14"/>
      <c r="O8105" s="14"/>
      <c r="P8105" s="14"/>
      <c r="S8105" s="16"/>
      <c r="T8105" s="16"/>
    </row>
    <row r="8106" spans="8:20">
      <c r="H8106" s="14"/>
      <c r="K8106" s="14"/>
      <c r="M8106" s="14"/>
      <c r="N8106" s="14"/>
      <c r="O8106" s="14"/>
      <c r="P8106" s="14"/>
      <c r="S8106" s="16"/>
      <c r="T8106" s="16"/>
    </row>
    <row r="8107" spans="8:20">
      <c r="H8107" s="14"/>
      <c r="K8107" s="14"/>
      <c r="M8107" s="14"/>
      <c r="N8107" s="14"/>
      <c r="O8107" s="14"/>
      <c r="P8107" s="14"/>
      <c r="S8107" s="16"/>
      <c r="T8107" s="16"/>
    </row>
    <row r="8108" spans="8:20">
      <c r="H8108" s="14"/>
      <c r="K8108" s="14"/>
      <c r="M8108" s="14"/>
      <c r="N8108" s="14"/>
      <c r="O8108" s="14"/>
      <c r="P8108" s="14"/>
      <c r="S8108" s="16"/>
      <c r="T8108" s="16"/>
    </row>
    <row r="8109" spans="8:20">
      <c r="H8109" s="14"/>
      <c r="K8109" s="14"/>
      <c r="M8109" s="14"/>
      <c r="N8109" s="14"/>
      <c r="O8109" s="14"/>
      <c r="P8109" s="14"/>
      <c r="S8109" s="16"/>
      <c r="T8109" s="16"/>
    </row>
    <row r="8110" spans="8:20">
      <c r="H8110" s="14"/>
      <c r="K8110" s="14"/>
      <c r="M8110" s="14"/>
      <c r="N8110" s="14"/>
      <c r="O8110" s="14"/>
      <c r="P8110" s="14"/>
      <c r="S8110" s="16"/>
      <c r="T8110" s="16"/>
    </row>
    <row r="8111" spans="8:20">
      <c r="H8111" s="14"/>
      <c r="K8111" s="14"/>
      <c r="M8111" s="14"/>
      <c r="N8111" s="14"/>
      <c r="O8111" s="14"/>
      <c r="P8111" s="14"/>
      <c r="S8111" s="16"/>
      <c r="T8111" s="16"/>
    </row>
    <row r="8112" spans="8:20">
      <c r="H8112" s="14"/>
      <c r="K8112" s="14"/>
      <c r="M8112" s="14"/>
      <c r="N8112" s="14"/>
      <c r="O8112" s="14"/>
      <c r="P8112" s="14"/>
      <c r="S8112" s="16"/>
      <c r="T8112" s="16"/>
    </row>
    <row r="8113" spans="8:20">
      <c r="H8113" s="14"/>
      <c r="K8113" s="14"/>
      <c r="M8113" s="14"/>
      <c r="N8113" s="14"/>
      <c r="O8113" s="14"/>
      <c r="P8113" s="14"/>
      <c r="S8113" s="16"/>
      <c r="T8113" s="16"/>
    </row>
    <row r="8114" spans="8:20">
      <c r="H8114" s="14"/>
      <c r="K8114" s="14"/>
      <c r="M8114" s="14"/>
      <c r="N8114" s="14"/>
      <c r="O8114" s="14"/>
      <c r="P8114" s="14"/>
      <c r="S8114" s="16"/>
      <c r="T8114" s="16"/>
    </row>
    <row r="8115" spans="8:20">
      <c r="H8115" s="14"/>
      <c r="K8115" s="14"/>
      <c r="M8115" s="14"/>
      <c r="N8115" s="14"/>
      <c r="O8115" s="14"/>
      <c r="P8115" s="14"/>
      <c r="S8115" s="16"/>
      <c r="T8115" s="16"/>
    </row>
    <row r="8116" spans="8:20">
      <c r="H8116" s="14"/>
      <c r="K8116" s="14"/>
      <c r="M8116" s="14"/>
      <c r="N8116" s="14"/>
      <c r="O8116" s="14"/>
      <c r="P8116" s="14"/>
      <c r="S8116" s="16"/>
      <c r="T8116" s="16"/>
    </row>
    <row r="8117" spans="8:20">
      <c r="H8117" s="14"/>
      <c r="K8117" s="14"/>
      <c r="M8117" s="14"/>
      <c r="N8117" s="14"/>
      <c r="O8117" s="14"/>
      <c r="P8117" s="14"/>
      <c r="S8117" s="16"/>
      <c r="T8117" s="16"/>
    </row>
    <row r="8118" spans="8:20">
      <c r="H8118" s="14"/>
      <c r="K8118" s="14"/>
      <c r="M8118" s="14"/>
      <c r="N8118" s="14"/>
      <c r="O8118" s="14"/>
      <c r="P8118" s="14"/>
      <c r="S8118" s="16"/>
      <c r="T8118" s="16"/>
    </row>
    <row r="8119" spans="8:20">
      <c r="H8119" s="14"/>
      <c r="K8119" s="14"/>
      <c r="M8119" s="14"/>
      <c r="N8119" s="14"/>
      <c r="O8119" s="14"/>
      <c r="P8119" s="14"/>
      <c r="S8119" s="16"/>
      <c r="T8119" s="16"/>
    </row>
    <row r="8120" spans="8:20">
      <c r="H8120" s="14"/>
      <c r="K8120" s="14"/>
      <c r="M8120" s="14"/>
      <c r="N8120" s="14"/>
      <c r="O8120" s="14"/>
      <c r="P8120" s="14"/>
      <c r="S8120" s="16"/>
      <c r="T8120" s="16"/>
    </row>
    <row r="8121" spans="8:20">
      <c r="H8121" s="14"/>
      <c r="K8121" s="14"/>
      <c r="M8121" s="14"/>
      <c r="N8121" s="14"/>
      <c r="O8121" s="14"/>
      <c r="P8121" s="14"/>
      <c r="S8121" s="16"/>
      <c r="T8121" s="16"/>
    </row>
    <row r="8122" spans="8:20">
      <c r="H8122" s="14"/>
      <c r="K8122" s="14"/>
      <c r="M8122" s="14"/>
      <c r="N8122" s="14"/>
      <c r="O8122" s="14"/>
      <c r="P8122" s="14"/>
      <c r="S8122" s="16"/>
      <c r="T8122" s="16"/>
    </row>
    <row r="8123" spans="8:20">
      <c r="H8123" s="14"/>
      <c r="K8123" s="14"/>
      <c r="M8123" s="14"/>
      <c r="N8123" s="14"/>
      <c r="O8123" s="14"/>
      <c r="P8123" s="14"/>
      <c r="S8123" s="16"/>
      <c r="T8123" s="16"/>
    </row>
    <row r="8124" spans="8:20">
      <c r="H8124" s="14"/>
      <c r="K8124" s="14"/>
      <c r="M8124" s="14"/>
      <c r="N8124" s="14"/>
      <c r="O8124" s="14"/>
      <c r="P8124" s="14"/>
      <c r="S8124" s="16"/>
      <c r="T8124" s="16"/>
    </row>
    <row r="8125" spans="8:20">
      <c r="H8125" s="14"/>
      <c r="K8125" s="14"/>
      <c r="M8125" s="14"/>
      <c r="N8125" s="14"/>
      <c r="O8125" s="14"/>
      <c r="P8125" s="14"/>
      <c r="S8125" s="16"/>
      <c r="T8125" s="16"/>
    </row>
    <row r="8126" spans="8:20">
      <c r="H8126" s="14"/>
      <c r="K8126" s="14"/>
      <c r="M8126" s="14"/>
      <c r="N8126" s="14"/>
      <c r="O8126" s="14"/>
      <c r="P8126" s="14"/>
      <c r="S8126" s="16"/>
      <c r="T8126" s="16"/>
    </row>
    <row r="8127" spans="8:20">
      <c r="H8127" s="14"/>
      <c r="K8127" s="14"/>
      <c r="M8127" s="14"/>
      <c r="N8127" s="14"/>
      <c r="O8127" s="14"/>
      <c r="P8127" s="14"/>
      <c r="S8127" s="16"/>
      <c r="T8127" s="16"/>
    </row>
    <row r="8128" spans="8:20">
      <c r="H8128" s="14"/>
      <c r="K8128" s="14"/>
      <c r="M8128" s="14"/>
      <c r="N8128" s="14"/>
      <c r="O8128" s="14"/>
      <c r="P8128" s="14"/>
      <c r="S8128" s="16"/>
      <c r="T8128" s="16"/>
    </row>
    <row r="8129" spans="8:20">
      <c r="H8129" s="14"/>
      <c r="K8129" s="14"/>
      <c r="M8129" s="14"/>
      <c r="N8129" s="14"/>
      <c r="O8129" s="14"/>
      <c r="P8129" s="14"/>
      <c r="S8129" s="16"/>
      <c r="T8129" s="16"/>
    </row>
    <row r="8130" spans="8:20">
      <c r="H8130" s="14"/>
      <c r="K8130" s="14"/>
      <c r="M8130" s="14"/>
      <c r="N8130" s="14"/>
      <c r="O8130" s="14"/>
      <c r="P8130" s="14"/>
      <c r="S8130" s="16"/>
      <c r="T8130" s="16"/>
    </row>
    <row r="8131" spans="8:20">
      <c r="H8131" s="14"/>
      <c r="K8131" s="14"/>
      <c r="M8131" s="14"/>
      <c r="N8131" s="14"/>
      <c r="O8131" s="14"/>
      <c r="P8131" s="14"/>
      <c r="S8131" s="16"/>
      <c r="T8131" s="16"/>
    </row>
    <row r="8132" spans="8:20">
      <c r="H8132" s="14"/>
      <c r="K8132" s="14"/>
      <c r="M8132" s="14"/>
      <c r="N8132" s="14"/>
      <c r="O8132" s="14"/>
      <c r="P8132" s="14"/>
      <c r="S8132" s="16"/>
      <c r="T8132" s="16"/>
    </row>
    <row r="8133" spans="8:20">
      <c r="H8133" s="14"/>
      <c r="K8133" s="14"/>
      <c r="M8133" s="14"/>
      <c r="N8133" s="14"/>
      <c r="O8133" s="14"/>
      <c r="P8133" s="14"/>
      <c r="S8133" s="16"/>
      <c r="T8133" s="16"/>
    </row>
    <row r="8134" spans="8:20">
      <c r="H8134" s="14"/>
      <c r="K8134" s="14"/>
      <c r="M8134" s="14"/>
      <c r="N8134" s="14"/>
      <c r="O8134" s="14"/>
      <c r="P8134" s="14"/>
      <c r="S8134" s="16"/>
      <c r="T8134" s="16"/>
    </row>
    <row r="8135" spans="8:20">
      <c r="H8135" s="14"/>
      <c r="K8135" s="14"/>
      <c r="M8135" s="14"/>
      <c r="N8135" s="14"/>
      <c r="O8135" s="14"/>
      <c r="P8135" s="14"/>
      <c r="S8135" s="16"/>
      <c r="T8135" s="16"/>
    </row>
    <row r="8136" spans="8:20">
      <c r="H8136" s="14"/>
      <c r="K8136" s="14"/>
      <c r="M8136" s="14"/>
      <c r="N8136" s="14"/>
      <c r="O8136" s="14"/>
      <c r="P8136" s="14"/>
      <c r="S8136" s="16"/>
      <c r="T8136" s="16"/>
    </row>
    <row r="8137" spans="8:20">
      <c r="H8137" s="14"/>
      <c r="K8137" s="14"/>
      <c r="M8137" s="14"/>
      <c r="N8137" s="14"/>
      <c r="O8137" s="14"/>
      <c r="P8137" s="14"/>
      <c r="S8137" s="16"/>
      <c r="T8137" s="16"/>
    </row>
    <row r="8138" spans="8:20">
      <c r="H8138" s="14"/>
      <c r="K8138" s="14"/>
      <c r="M8138" s="14"/>
      <c r="N8138" s="14"/>
      <c r="O8138" s="14"/>
      <c r="P8138" s="14"/>
      <c r="S8138" s="16"/>
      <c r="T8138" s="16"/>
    </row>
    <row r="8139" spans="8:20">
      <c r="H8139" s="14"/>
      <c r="K8139" s="14"/>
      <c r="M8139" s="14"/>
      <c r="N8139" s="14"/>
      <c r="O8139" s="14"/>
      <c r="P8139" s="14"/>
      <c r="S8139" s="16"/>
      <c r="T8139" s="16"/>
    </row>
    <row r="8140" spans="8:20">
      <c r="H8140" s="14"/>
      <c r="K8140" s="14"/>
      <c r="M8140" s="14"/>
      <c r="N8140" s="14"/>
      <c r="O8140" s="14"/>
      <c r="P8140" s="14"/>
      <c r="S8140" s="16"/>
      <c r="T8140" s="16"/>
    </row>
    <row r="8141" spans="8:20">
      <c r="H8141" s="14"/>
      <c r="K8141" s="14"/>
      <c r="M8141" s="14"/>
      <c r="N8141" s="14"/>
      <c r="O8141" s="14"/>
      <c r="P8141" s="14"/>
      <c r="S8141" s="16"/>
      <c r="T8141" s="16"/>
    </row>
    <row r="8142" spans="8:20">
      <c r="H8142" s="14"/>
      <c r="K8142" s="14"/>
      <c r="M8142" s="14"/>
      <c r="N8142" s="14"/>
      <c r="O8142" s="14"/>
      <c r="P8142" s="14"/>
      <c r="S8142" s="16"/>
      <c r="T8142" s="16"/>
    </row>
    <row r="8143" spans="8:20">
      <c r="H8143" s="14"/>
      <c r="K8143" s="14"/>
      <c r="M8143" s="14"/>
      <c r="N8143" s="14"/>
      <c r="O8143" s="14"/>
      <c r="P8143" s="14"/>
      <c r="S8143" s="16"/>
      <c r="T8143" s="16"/>
    </row>
    <row r="8144" spans="8:20">
      <c r="H8144" s="14"/>
      <c r="K8144" s="14"/>
      <c r="M8144" s="14"/>
      <c r="N8144" s="14"/>
      <c r="O8144" s="14"/>
      <c r="P8144" s="14"/>
      <c r="S8144" s="16"/>
      <c r="T8144" s="16"/>
    </row>
    <row r="8145" spans="8:20">
      <c r="H8145" s="14"/>
      <c r="K8145" s="14"/>
      <c r="M8145" s="14"/>
      <c r="N8145" s="14"/>
      <c r="O8145" s="14"/>
      <c r="P8145" s="14"/>
      <c r="S8145" s="16"/>
      <c r="T8145" s="16"/>
    </row>
    <row r="8146" spans="8:20">
      <c r="H8146" s="14"/>
      <c r="K8146" s="14"/>
      <c r="M8146" s="14"/>
      <c r="N8146" s="14"/>
      <c r="O8146" s="14"/>
      <c r="P8146" s="14"/>
      <c r="S8146" s="16"/>
      <c r="T8146" s="16"/>
    </row>
    <row r="8147" spans="8:20">
      <c r="H8147" s="14"/>
      <c r="K8147" s="14"/>
      <c r="M8147" s="14"/>
      <c r="N8147" s="14"/>
      <c r="O8147" s="14"/>
      <c r="P8147" s="14"/>
      <c r="S8147" s="16"/>
      <c r="T8147" s="16"/>
    </row>
    <row r="8148" spans="8:20">
      <c r="H8148" s="14"/>
      <c r="K8148" s="14"/>
      <c r="M8148" s="14"/>
      <c r="N8148" s="14"/>
      <c r="O8148" s="14"/>
      <c r="P8148" s="14"/>
      <c r="S8148" s="16"/>
      <c r="T8148" s="16"/>
    </row>
    <row r="8149" spans="8:20">
      <c r="H8149" s="14"/>
      <c r="K8149" s="14"/>
      <c r="M8149" s="14"/>
      <c r="N8149" s="14"/>
      <c r="O8149" s="14"/>
      <c r="P8149" s="14"/>
      <c r="S8149" s="16"/>
      <c r="T8149" s="16"/>
    </row>
    <row r="8150" spans="8:20">
      <c r="H8150" s="14"/>
      <c r="K8150" s="14"/>
      <c r="M8150" s="14"/>
      <c r="N8150" s="14"/>
      <c r="O8150" s="14"/>
      <c r="P8150" s="14"/>
      <c r="S8150" s="16"/>
      <c r="T8150" s="16"/>
    </row>
    <row r="8151" spans="8:20">
      <c r="H8151" s="14"/>
      <c r="K8151" s="14"/>
      <c r="M8151" s="14"/>
      <c r="N8151" s="14"/>
      <c r="O8151" s="14"/>
      <c r="P8151" s="14"/>
      <c r="S8151" s="16"/>
      <c r="T8151" s="16"/>
    </row>
    <row r="8152" spans="8:20">
      <c r="H8152" s="14"/>
      <c r="K8152" s="14"/>
      <c r="M8152" s="14"/>
      <c r="N8152" s="14"/>
      <c r="O8152" s="14"/>
      <c r="P8152" s="14"/>
      <c r="S8152" s="16"/>
      <c r="T8152" s="16"/>
    </row>
    <row r="8153" spans="8:20">
      <c r="H8153" s="14"/>
      <c r="K8153" s="14"/>
      <c r="M8153" s="14"/>
      <c r="N8153" s="14"/>
      <c r="O8153" s="14"/>
      <c r="P8153" s="14"/>
      <c r="S8153" s="16"/>
      <c r="T8153" s="16"/>
    </row>
    <row r="8154" spans="8:20">
      <c r="H8154" s="14"/>
      <c r="K8154" s="14"/>
      <c r="M8154" s="14"/>
      <c r="N8154" s="14"/>
      <c r="O8154" s="14"/>
      <c r="P8154" s="14"/>
      <c r="S8154" s="16"/>
      <c r="T8154" s="16"/>
    </row>
    <row r="8155" spans="8:20">
      <c r="H8155" s="14"/>
      <c r="K8155" s="14"/>
      <c r="M8155" s="14"/>
      <c r="N8155" s="14"/>
      <c r="O8155" s="14"/>
      <c r="P8155" s="14"/>
      <c r="S8155" s="16"/>
      <c r="T8155" s="16"/>
    </row>
    <row r="8156" spans="8:20">
      <c r="H8156" s="14"/>
      <c r="K8156" s="14"/>
      <c r="M8156" s="14"/>
      <c r="N8156" s="14"/>
      <c r="O8156" s="14"/>
      <c r="P8156" s="14"/>
      <c r="S8156" s="16"/>
      <c r="T8156" s="16"/>
    </row>
    <row r="8157" spans="8:20">
      <c r="H8157" s="14"/>
      <c r="K8157" s="14"/>
      <c r="M8157" s="14"/>
      <c r="N8157" s="14"/>
      <c r="O8157" s="14"/>
      <c r="P8157" s="14"/>
      <c r="S8157" s="16"/>
      <c r="T8157" s="16"/>
    </row>
    <row r="8158" spans="8:20">
      <c r="H8158" s="14"/>
      <c r="K8158" s="14"/>
      <c r="M8158" s="14"/>
      <c r="N8158" s="14"/>
      <c r="O8158" s="14"/>
      <c r="P8158" s="14"/>
      <c r="S8158" s="16"/>
      <c r="T8158" s="16"/>
    </row>
    <row r="8159" spans="8:20">
      <c r="H8159" s="14"/>
      <c r="K8159" s="14"/>
      <c r="M8159" s="14"/>
      <c r="N8159" s="14"/>
      <c r="O8159" s="14"/>
      <c r="P8159" s="14"/>
      <c r="S8159" s="16"/>
      <c r="T8159" s="16"/>
    </row>
    <row r="8160" spans="8:20">
      <c r="H8160" s="14"/>
      <c r="K8160" s="14"/>
      <c r="M8160" s="14"/>
      <c r="N8160" s="14"/>
      <c r="O8160" s="14"/>
      <c r="P8160" s="14"/>
      <c r="S8160" s="16"/>
      <c r="T8160" s="16"/>
    </row>
    <row r="8161" spans="8:20">
      <c r="H8161" s="14"/>
      <c r="K8161" s="14"/>
      <c r="M8161" s="14"/>
      <c r="N8161" s="14"/>
      <c r="O8161" s="14"/>
      <c r="P8161" s="14"/>
      <c r="S8161" s="16"/>
      <c r="T8161" s="16"/>
    </row>
    <row r="8162" spans="8:20">
      <c r="H8162" s="14"/>
      <c r="K8162" s="14"/>
      <c r="M8162" s="14"/>
      <c r="N8162" s="14"/>
      <c r="O8162" s="14"/>
      <c r="P8162" s="14"/>
      <c r="S8162" s="16"/>
      <c r="T8162" s="16"/>
    </row>
    <row r="8163" spans="8:20">
      <c r="H8163" s="14"/>
      <c r="K8163" s="14"/>
      <c r="M8163" s="14"/>
      <c r="N8163" s="14"/>
      <c r="O8163" s="14"/>
      <c r="P8163" s="14"/>
      <c r="S8163" s="16"/>
      <c r="T8163" s="16"/>
    </row>
    <row r="8164" spans="8:20">
      <c r="H8164" s="14"/>
      <c r="K8164" s="14"/>
      <c r="M8164" s="14"/>
      <c r="N8164" s="14"/>
      <c r="O8164" s="14"/>
      <c r="P8164" s="14"/>
      <c r="S8164" s="16"/>
      <c r="T8164" s="16"/>
    </row>
    <row r="8165" spans="8:20">
      <c r="H8165" s="14"/>
      <c r="K8165" s="14"/>
      <c r="M8165" s="14"/>
      <c r="N8165" s="14"/>
      <c r="O8165" s="14"/>
      <c r="P8165" s="14"/>
      <c r="S8165" s="16"/>
      <c r="T8165" s="16"/>
    </row>
    <row r="8166" spans="8:20">
      <c r="H8166" s="14"/>
      <c r="K8166" s="14"/>
      <c r="M8166" s="14"/>
      <c r="N8166" s="14"/>
      <c r="O8166" s="14"/>
      <c r="P8166" s="14"/>
      <c r="S8166" s="16"/>
      <c r="T8166" s="16"/>
    </row>
    <row r="8167" spans="8:20">
      <c r="H8167" s="14"/>
      <c r="K8167" s="14"/>
      <c r="M8167" s="14"/>
      <c r="N8167" s="14"/>
      <c r="O8167" s="14"/>
      <c r="P8167" s="14"/>
      <c r="S8167" s="16"/>
      <c r="T8167" s="16"/>
    </row>
    <row r="8168" spans="8:20">
      <c r="H8168" s="14"/>
      <c r="K8168" s="14"/>
      <c r="M8168" s="14"/>
      <c r="N8168" s="14"/>
      <c r="O8168" s="14"/>
      <c r="P8168" s="14"/>
      <c r="S8168" s="16"/>
      <c r="T8168" s="16"/>
    </row>
    <row r="8169" spans="8:20">
      <c r="H8169" s="14"/>
      <c r="K8169" s="14"/>
      <c r="M8169" s="14"/>
      <c r="N8169" s="14"/>
      <c r="O8169" s="14"/>
      <c r="P8169" s="14"/>
      <c r="S8169" s="16"/>
      <c r="T8169" s="16"/>
    </row>
    <row r="8170" spans="8:20">
      <c r="H8170" s="14"/>
      <c r="K8170" s="14"/>
      <c r="M8170" s="14"/>
      <c r="N8170" s="14"/>
      <c r="O8170" s="14"/>
      <c r="P8170" s="14"/>
      <c r="S8170" s="16"/>
      <c r="T8170" s="16"/>
    </row>
    <row r="8171" spans="8:20">
      <c r="H8171" s="14"/>
      <c r="K8171" s="14"/>
      <c r="M8171" s="14"/>
      <c r="N8171" s="14"/>
      <c r="O8171" s="14"/>
      <c r="P8171" s="14"/>
      <c r="S8171" s="16"/>
      <c r="T8171" s="16"/>
    </row>
    <row r="8172" spans="8:20">
      <c r="H8172" s="14"/>
      <c r="K8172" s="14"/>
      <c r="M8172" s="14"/>
      <c r="N8172" s="14"/>
      <c r="O8172" s="14"/>
      <c r="P8172" s="14"/>
      <c r="S8172" s="16"/>
      <c r="T8172" s="16"/>
    </row>
    <row r="8173" spans="8:20">
      <c r="H8173" s="14"/>
      <c r="K8173" s="14"/>
      <c r="M8173" s="14"/>
      <c r="N8173" s="14"/>
      <c r="O8173" s="14"/>
      <c r="P8173" s="14"/>
      <c r="S8173" s="16"/>
      <c r="T8173" s="16"/>
    </row>
    <row r="8174" spans="8:20">
      <c r="H8174" s="14"/>
      <c r="K8174" s="14"/>
      <c r="M8174" s="14"/>
      <c r="N8174" s="14"/>
      <c r="O8174" s="14"/>
      <c r="P8174" s="14"/>
      <c r="S8174" s="16"/>
      <c r="T8174" s="16"/>
    </row>
    <row r="8175" spans="8:20">
      <c r="H8175" s="14"/>
      <c r="K8175" s="14"/>
      <c r="M8175" s="14"/>
      <c r="N8175" s="14"/>
      <c r="O8175" s="14"/>
      <c r="P8175" s="14"/>
      <c r="S8175" s="16"/>
      <c r="T8175" s="16"/>
    </row>
    <row r="8176" spans="8:20">
      <c r="H8176" s="14"/>
      <c r="K8176" s="14"/>
      <c r="M8176" s="14"/>
      <c r="N8176" s="14"/>
      <c r="O8176" s="14"/>
      <c r="P8176" s="14"/>
      <c r="S8176" s="16"/>
      <c r="T8176" s="16"/>
    </row>
    <row r="8177" spans="8:20">
      <c r="H8177" s="14"/>
      <c r="K8177" s="14"/>
      <c r="M8177" s="14"/>
      <c r="N8177" s="14"/>
      <c r="O8177" s="14"/>
      <c r="P8177" s="14"/>
      <c r="S8177" s="16"/>
      <c r="T8177" s="16"/>
    </row>
    <row r="8178" spans="8:20">
      <c r="H8178" s="14"/>
      <c r="K8178" s="14"/>
      <c r="M8178" s="14"/>
      <c r="N8178" s="14"/>
      <c r="O8178" s="14"/>
      <c r="P8178" s="14"/>
      <c r="S8178" s="16"/>
      <c r="T8178" s="16"/>
    </row>
    <row r="8179" spans="8:20">
      <c r="H8179" s="14"/>
      <c r="K8179" s="14"/>
      <c r="M8179" s="14"/>
      <c r="N8179" s="14"/>
      <c r="O8179" s="14"/>
      <c r="P8179" s="14"/>
      <c r="S8179" s="16"/>
      <c r="T8179" s="16"/>
    </row>
    <row r="8180" spans="8:20">
      <c r="H8180" s="14"/>
      <c r="K8180" s="14"/>
      <c r="M8180" s="14"/>
      <c r="N8180" s="14"/>
      <c r="O8180" s="14"/>
      <c r="P8180" s="14"/>
      <c r="S8180" s="16"/>
      <c r="T8180" s="16"/>
    </row>
    <row r="8181" spans="8:20">
      <c r="H8181" s="14"/>
      <c r="K8181" s="14"/>
      <c r="M8181" s="14"/>
      <c r="N8181" s="14"/>
      <c r="O8181" s="14"/>
      <c r="P8181" s="14"/>
      <c r="S8181" s="16"/>
      <c r="T8181" s="16"/>
    </row>
    <row r="8182" spans="8:20">
      <c r="H8182" s="14"/>
      <c r="K8182" s="14"/>
      <c r="M8182" s="14"/>
      <c r="N8182" s="14"/>
      <c r="O8182" s="14"/>
      <c r="P8182" s="14"/>
      <c r="S8182" s="16"/>
      <c r="T8182" s="16"/>
    </row>
    <row r="8183" spans="8:20">
      <c r="H8183" s="14"/>
      <c r="K8183" s="14"/>
      <c r="M8183" s="14"/>
      <c r="N8183" s="14"/>
      <c r="O8183" s="14"/>
      <c r="P8183" s="14"/>
      <c r="S8183" s="16"/>
      <c r="T8183" s="16"/>
    </row>
    <row r="8184" spans="8:20">
      <c r="H8184" s="14"/>
      <c r="K8184" s="14"/>
      <c r="M8184" s="14"/>
      <c r="N8184" s="14"/>
      <c r="O8184" s="14"/>
      <c r="P8184" s="14"/>
      <c r="S8184" s="16"/>
      <c r="T8184" s="16"/>
    </row>
    <row r="8185" spans="8:20">
      <c r="H8185" s="14"/>
      <c r="K8185" s="14"/>
      <c r="M8185" s="14"/>
      <c r="N8185" s="14"/>
      <c r="O8185" s="14"/>
      <c r="P8185" s="14"/>
      <c r="S8185" s="16"/>
      <c r="T8185" s="16"/>
    </row>
    <row r="8186" spans="8:20">
      <c r="H8186" s="14"/>
      <c r="K8186" s="14"/>
      <c r="M8186" s="14"/>
      <c r="N8186" s="14"/>
      <c r="O8186" s="14"/>
      <c r="P8186" s="14"/>
      <c r="S8186" s="16"/>
      <c r="T8186" s="16"/>
    </row>
    <row r="8187" spans="8:20">
      <c r="H8187" s="14"/>
      <c r="K8187" s="14"/>
      <c r="M8187" s="14"/>
      <c r="N8187" s="14"/>
      <c r="O8187" s="14"/>
      <c r="P8187" s="14"/>
      <c r="S8187" s="16"/>
      <c r="T8187" s="16"/>
    </row>
    <row r="8188" spans="8:20">
      <c r="H8188" s="14"/>
      <c r="K8188" s="14"/>
      <c r="M8188" s="14"/>
      <c r="N8188" s="14"/>
      <c r="O8188" s="14"/>
      <c r="P8188" s="14"/>
      <c r="S8188" s="16"/>
      <c r="T8188" s="16"/>
    </row>
    <row r="8189" spans="8:20">
      <c r="H8189" s="14"/>
      <c r="K8189" s="14"/>
      <c r="M8189" s="14"/>
      <c r="N8189" s="14"/>
      <c r="O8189" s="14"/>
      <c r="P8189" s="14"/>
      <c r="S8189" s="16"/>
      <c r="T8189" s="16"/>
    </row>
    <row r="8190" spans="8:20">
      <c r="H8190" s="14"/>
      <c r="K8190" s="14"/>
      <c r="M8190" s="14"/>
      <c r="N8190" s="14"/>
      <c r="O8190" s="14"/>
      <c r="P8190" s="14"/>
      <c r="S8190" s="16"/>
      <c r="T8190" s="16"/>
    </row>
    <row r="8191" spans="8:20">
      <c r="H8191" s="14"/>
      <c r="K8191" s="14"/>
      <c r="M8191" s="14"/>
      <c r="N8191" s="14"/>
      <c r="O8191" s="14"/>
      <c r="P8191" s="14"/>
      <c r="S8191" s="16"/>
      <c r="T8191" s="16"/>
    </row>
    <row r="8192" spans="8:20">
      <c r="H8192" s="14"/>
      <c r="K8192" s="14"/>
      <c r="M8192" s="14"/>
      <c r="N8192" s="14"/>
      <c r="O8192" s="14"/>
      <c r="P8192" s="14"/>
      <c r="S8192" s="16"/>
      <c r="T8192" s="16"/>
    </row>
    <row r="8193" spans="8:20">
      <c r="H8193" s="14"/>
      <c r="K8193" s="14"/>
      <c r="M8193" s="14"/>
      <c r="N8193" s="14"/>
      <c r="O8193" s="14"/>
      <c r="P8193" s="14"/>
      <c r="S8193" s="16"/>
      <c r="T8193" s="16"/>
    </row>
    <row r="8194" spans="8:20">
      <c r="H8194" s="14"/>
      <c r="K8194" s="14"/>
      <c r="M8194" s="14"/>
      <c r="N8194" s="14"/>
      <c r="O8194" s="14"/>
      <c r="P8194" s="14"/>
      <c r="S8194" s="16"/>
      <c r="T8194" s="16"/>
    </row>
    <row r="8195" spans="8:20">
      <c r="H8195" s="14"/>
      <c r="K8195" s="14"/>
      <c r="M8195" s="14"/>
      <c r="N8195" s="14"/>
      <c r="O8195" s="14"/>
      <c r="P8195" s="14"/>
      <c r="S8195" s="16"/>
      <c r="T8195" s="16"/>
    </row>
    <row r="8196" spans="8:20">
      <c r="H8196" s="14"/>
      <c r="K8196" s="14"/>
      <c r="M8196" s="14"/>
      <c r="N8196" s="14"/>
      <c r="O8196" s="14"/>
      <c r="P8196" s="14"/>
      <c r="S8196" s="16"/>
      <c r="T8196" s="16"/>
    </row>
    <row r="8197" spans="8:20">
      <c r="H8197" s="14"/>
      <c r="K8197" s="14"/>
      <c r="M8197" s="14"/>
      <c r="N8197" s="14"/>
      <c r="O8197" s="14"/>
      <c r="P8197" s="14"/>
      <c r="S8197" s="16"/>
      <c r="T8197" s="16"/>
    </row>
    <row r="8198" spans="8:20">
      <c r="H8198" s="14"/>
      <c r="K8198" s="14"/>
      <c r="M8198" s="14"/>
      <c r="N8198" s="14"/>
      <c r="O8198" s="14"/>
      <c r="P8198" s="14"/>
      <c r="S8198" s="16"/>
      <c r="T8198" s="16"/>
    </row>
    <row r="8199" spans="8:20">
      <c r="H8199" s="14"/>
      <c r="K8199" s="14"/>
      <c r="M8199" s="14"/>
      <c r="N8199" s="14"/>
      <c r="O8199" s="14"/>
      <c r="P8199" s="14"/>
      <c r="S8199" s="16"/>
      <c r="T8199" s="16"/>
    </row>
    <row r="8200" spans="8:20">
      <c r="H8200" s="14"/>
      <c r="K8200" s="14"/>
      <c r="M8200" s="14"/>
      <c r="N8200" s="14"/>
      <c r="O8200" s="14"/>
      <c r="P8200" s="14"/>
      <c r="S8200" s="16"/>
      <c r="T8200" s="16"/>
    </row>
    <row r="8201" spans="8:20">
      <c r="H8201" s="14"/>
      <c r="K8201" s="14"/>
      <c r="M8201" s="14"/>
      <c r="N8201" s="14"/>
      <c r="O8201" s="14"/>
      <c r="P8201" s="14"/>
      <c r="S8201" s="16"/>
      <c r="T8201" s="16"/>
    </row>
    <row r="8202" spans="8:20">
      <c r="H8202" s="14"/>
      <c r="K8202" s="14"/>
      <c r="M8202" s="14"/>
      <c r="N8202" s="14"/>
      <c r="O8202" s="14"/>
      <c r="P8202" s="14"/>
      <c r="S8202" s="16"/>
      <c r="T8202" s="16"/>
    </row>
    <row r="8203" spans="8:20">
      <c r="H8203" s="14"/>
      <c r="K8203" s="14"/>
      <c r="M8203" s="14"/>
      <c r="N8203" s="14"/>
      <c r="O8203" s="14"/>
      <c r="P8203" s="14"/>
      <c r="S8203" s="16"/>
      <c r="T8203" s="16"/>
    </row>
    <row r="8204" spans="8:20">
      <c r="H8204" s="14"/>
      <c r="K8204" s="14"/>
      <c r="M8204" s="14"/>
      <c r="N8204" s="14"/>
      <c r="O8204" s="14"/>
      <c r="P8204" s="14"/>
      <c r="S8204" s="16"/>
      <c r="T8204" s="16"/>
    </row>
    <row r="8205" spans="8:20">
      <c r="H8205" s="14"/>
      <c r="K8205" s="14"/>
      <c r="M8205" s="14"/>
      <c r="N8205" s="14"/>
      <c r="O8205" s="14"/>
      <c r="P8205" s="14"/>
      <c r="S8205" s="16"/>
      <c r="T8205" s="16"/>
    </row>
    <row r="8206" spans="8:20">
      <c r="H8206" s="14"/>
      <c r="K8206" s="14"/>
      <c r="M8206" s="14"/>
      <c r="N8206" s="14"/>
      <c r="O8206" s="14"/>
      <c r="P8206" s="14"/>
      <c r="S8206" s="16"/>
      <c r="T8206" s="16"/>
    </row>
    <row r="8207" spans="8:20">
      <c r="H8207" s="14"/>
      <c r="K8207" s="14"/>
      <c r="M8207" s="14"/>
      <c r="N8207" s="14"/>
      <c r="O8207" s="14"/>
      <c r="P8207" s="14"/>
      <c r="S8207" s="16"/>
      <c r="T8207" s="16"/>
    </row>
    <row r="8208" spans="8:20">
      <c r="H8208" s="14"/>
      <c r="K8208" s="14"/>
      <c r="M8208" s="14"/>
      <c r="N8208" s="14"/>
      <c r="O8208" s="14"/>
      <c r="P8208" s="14"/>
      <c r="S8208" s="16"/>
      <c r="T8208" s="16"/>
    </row>
    <row r="8209" spans="8:20">
      <c r="H8209" s="14"/>
      <c r="K8209" s="14"/>
      <c r="M8209" s="14"/>
      <c r="N8209" s="14"/>
      <c r="O8209" s="14"/>
      <c r="P8209" s="14"/>
      <c r="S8209" s="16"/>
      <c r="T8209" s="16"/>
    </row>
    <row r="8210" spans="8:20">
      <c r="H8210" s="14"/>
      <c r="K8210" s="14"/>
      <c r="M8210" s="14"/>
      <c r="N8210" s="14"/>
      <c r="O8210" s="14"/>
      <c r="P8210" s="14"/>
      <c r="S8210" s="16"/>
      <c r="T8210" s="16"/>
    </row>
    <row r="8211" spans="8:20">
      <c r="H8211" s="14"/>
      <c r="K8211" s="14"/>
      <c r="M8211" s="14"/>
      <c r="N8211" s="14"/>
      <c r="O8211" s="14"/>
      <c r="P8211" s="14"/>
      <c r="S8211" s="16"/>
      <c r="T8211" s="16"/>
    </row>
    <row r="8212" spans="8:20">
      <c r="H8212" s="14"/>
      <c r="K8212" s="14"/>
      <c r="M8212" s="14"/>
      <c r="N8212" s="14"/>
      <c r="O8212" s="14"/>
      <c r="P8212" s="14"/>
      <c r="S8212" s="16"/>
      <c r="T8212" s="16"/>
    </row>
    <row r="8213" spans="8:20">
      <c r="H8213" s="14"/>
      <c r="K8213" s="14"/>
      <c r="M8213" s="14"/>
      <c r="N8213" s="14"/>
      <c r="O8213" s="14"/>
      <c r="P8213" s="14"/>
      <c r="S8213" s="16"/>
      <c r="T8213" s="16"/>
    </row>
    <row r="8214" spans="8:20">
      <c r="H8214" s="14"/>
      <c r="K8214" s="14"/>
      <c r="M8214" s="14"/>
      <c r="N8214" s="14"/>
      <c r="O8214" s="14"/>
      <c r="P8214" s="14"/>
      <c r="S8214" s="16"/>
      <c r="T8214" s="16"/>
    </row>
    <row r="8215" spans="8:20">
      <c r="H8215" s="14"/>
      <c r="K8215" s="14"/>
      <c r="M8215" s="14"/>
      <c r="N8215" s="14"/>
      <c r="O8215" s="14"/>
      <c r="P8215" s="14"/>
      <c r="S8215" s="16"/>
      <c r="T8215" s="16"/>
    </row>
    <row r="8216" spans="8:20">
      <c r="H8216" s="14"/>
      <c r="K8216" s="14"/>
      <c r="M8216" s="14"/>
      <c r="N8216" s="14"/>
      <c r="O8216" s="14"/>
      <c r="P8216" s="14"/>
      <c r="S8216" s="16"/>
      <c r="T8216" s="16"/>
    </row>
    <row r="8217" spans="8:20">
      <c r="H8217" s="14"/>
      <c r="K8217" s="14"/>
      <c r="M8217" s="14"/>
      <c r="N8217" s="14"/>
      <c r="O8217" s="14"/>
      <c r="P8217" s="14"/>
      <c r="S8217" s="16"/>
      <c r="T8217" s="16"/>
    </row>
    <row r="8218" spans="8:20">
      <c r="H8218" s="14"/>
      <c r="K8218" s="14"/>
      <c r="M8218" s="14"/>
      <c r="N8218" s="14"/>
      <c r="O8218" s="14"/>
      <c r="P8218" s="14"/>
      <c r="S8218" s="16"/>
      <c r="T8218" s="16"/>
    </row>
    <row r="8219" spans="8:20">
      <c r="H8219" s="14"/>
      <c r="K8219" s="14"/>
      <c r="M8219" s="14"/>
      <c r="N8219" s="14"/>
      <c r="O8219" s="14"/>
      <c r="P8219" s="14"/>
      <c r="S8219" s="16"/>
      <c r="T8219" s="16"/>
    </row>
    <row r="8220" spans="8:20">
      <c r="H8220" s="14"/>
      <c r="K8220" s="14"/>
      <c r="M8220" s="14"/>
      <c r="N8220" s="14"/>
      <c r="O8220" s="14"/>
      <c r="P8220" s="14"/>
      <c r="S8220" s="16"/>
      <c r="T8220" s="16"/>
    </row>
    <row r="8221" spans="8:20">
      <c r="H8221" s="14"/>
      <c r="K8221" s="14"/>
      <c r="M8221" s="14"/>
      <c r="N8221" s="14"/>
      <c r="O8221" s="14"/>
      <c r="P8221" s="14"/>
      <c r="S8221" s="16"/>
      <c r="T8221" s="16"/>
    </row>
    <row r="8222" spans="8:20">
      <c r="H8222" s="14"/>
      <c r="K8222" s="14"/>
      <c r="M8222" s="14"/>
      <c r="N8222" s="14"/>
      <c r="O8222" s="14"/>
      <c r="P8222" s="14"/>
      <c r="S8222" s="16"/>
      <c r="T8222" s="16"/>
    </row>
    <row r="8223" spans="8:20">
      <c r="H8223" s="14"/>
      <c r="K8223" s="14"/>
      <c r="M8223" s="14"/>
      <c r="N8223" s="14"/>
      <c r="O8223" s="14"/>
      <c r="P8223" s="14"/>
      <c r="S8223" s="16"/>
      <c r="T8223" s="16"/>
    </row>
    <row r="8224" spans="8:20">
      <c r="H8224" s="14"/>
      <c r="K8224" s="14"/>
      <c r="M8224" s="14"/>
      <c r="N8224" s="14"/>
      <c r="O8224" s="14"/>
      <c r="P8224" s="14"/>
      <c r="S8224" s="16"/>
      <c r="T8224" s="16"/>
    </row>
    <row r="8225" spans="8:20">
      <c r="H8225" s="14"/>
      <c r="K8225" s="14"/>
      <c r="M8225" s="14"/>
      <c r="N8225" s="14"/>
      <c r="O8225" s="14"/>
      <c r="P8225" s="14"/>
      <c r="S8225" s="16"/>
      <c r="T8225" s="16"/>
    </row>
    <row r="8226" spans="8:20">
      <c r="H8226" s="14"/>
      <c r="K8226" s="14"/>
      <c r="M8226" s="14"/>
      <c r="N8226" s="14"/>
      <c r="O8226" s="14"/>
      <c r="P8226" s="14"/>
      <c r="S8226" s="16"/>
      <c r="T8226" s="16"/>
    </row>
    <row r="8227" spans="8:20">
      <c r="H8227" s="14"/>
      <c r="K8227" s="14"/>
      <c r="M8227" s="14"/>
      <c r="N8227" s="14"/>
      <c r="O8227" s="14"/>
      <c r="P8227" s="14"/>
      <c r="S8227" s="16"/>
      <c r="T8227" s="16"/>
    </row>
    <row r="8228" spans="8:20">
      <c r="H8228" s="14"/>
      <c r="K8228" s="14"/>
      <c r="M8228" s="14"/>
      <c r="N8228" s="14"/>
      <c r="O8228" s="14"/>
      <c r="P8228" s="14"/>
      <c r="S8228" s="16"/>
      <c r="T8228" s="16"/>
    </row>
    <row r="8229" spans="8:20">
      <c r="H8229" s="14"/>
      <c r="K8229" s="14"/>
      <c r="M8229" s="14"/>
      <c r="N8229" s="14"/>
      <c r="O8229" s="14"/>
      <c r="P8229" s="14"/>
      <c r="S8229" s="16"/>
      <c r="T8229" s="16"/>
    </row>
    <row r="8230" spans="8:20">
      <c r="H8230" s="14"/>
      <c r="K8230" s="14"/>
      <c r="M8230" s="14"/>
      <c r="N8230" s="14"/>
      <c r="O8230" s="14"/>
      <c r="P8230" s="14"/>
      <c r="S8230" s="16"/>
      <c r="T8230" s="16"/>
    </row>
    <row r="8231" spans="8:20">
      <c r="H8231" s="14"/>
      <c r="K8231" s="14"/>
      <c r="M8231" s="14"/>
      <c r="N8231" s="14"/>
      <c r="O8231" s="14"/>
      <c r="P8231" s="14"/>
      <c r="S8231" s="16"/>
      <c r="T8231" s="16"/>
    </row>
    <row r="8232" spans="8:20">
      <c r="H8232" s="14"/>
      <c r="K8232" s="14"/>
      <c r="M8232" s="14"/>
      <c r="N8232" s="14"/>
      <c r="O8232" s="14"/>
      <c r="P8232" s="14"/>
      <c r="S8232" s="16"/>
      <c r="T8232" s="16"/>
    </row>
    <row r="8233" spans="8:20">
      <c r="H8233" s="14"/>
      <c r="K8233" s="14"/>
      <c r="M8233" s="14"/>
      <c r="N8233" s="14"/>
      <c r="O8233" s="14"/>
      <c r="P8233" s="14"/>
      <c r="S8233" s="16"/>
      <c r="T8233" s="16"/>
    </row>
    <row r="8234" spans="8:20">
      <c r="H8234" s="14"/>
      <c r="K8234" s="14"/>
      <c r="M8234" s="14"/>
      <c r="N8234" s="14"/>
      <c r="O8234" s="14"/>
      <c r="P8234" s="14"/>
      <c r="S8234" s="16"/>
      <c r="T8234" s="16"/>
    </row>
    <row r="8235" spans="8:20">
      <c r="H8235" s="14"/>
      <c r="K8235" s="14"/>
      <c r="M8235" s="14"/>
      <c r="N8235" s="14"/>
      <c r="O8235" s="14"/>
      <c r="P8235" s="14"/>
      <c r="S8235" s="16"/>
      <c r="T8235" s="16"/>
    </row>
    <row r="8236" spans="8:20">
      <c r="H8236" s="14"/>
      <c r="K8236" s="14"/>
      <c r="M8236" s="14"/>
      <c r="N8236" s="14"/>
      <c r="O8236" s="14"/>
      <c r="P8236" s="14"/>
      <c r="S8236" s="16"/>
      <c r="T8236" s="16"/>
    </row>
    <row r="8237" spans="8:20">
      <c r="H8237" s="14"/>
      <c r="K8237" s="14"/>
      <c r="M8237" s="14"/>
      <c r="N8237" s="14"/>
      <c r="O8237" s="14"/>
      <c r="P8237" s="14"/>
      <c r="S8237" s="16"/>
      <c r="T8237" s="16"/>
    </row>
    <row r="8238" spans="8:20">
      <c r="H8238" s="14"/>
      <c r="K8238" s="14"/>
      <c r="M8238" s="14"/>
      <c r="N8238" s="14"/>
      <c r="O8238" s="14"/>
      <c r="P8238" s="14"/>
      <c r="S8238" s="16"/>
      <c r="T8238" s="16"/>
    </row>
    <row r="8239" spans="8:20">
      <c r="H8239" s="14"/>
      <c r="K8239" s="14"/>
      <c r="M8239" s="14"/>
      <c r="N8239" s="14"/>
      <c r="O8239" s="14"/>
      <c r="P8239" s="14"/>
      <c r="S8239" s="16"/>
      <c r="T8239" s="16"/>
    </row>
    <row r="8240" spans="8:20">
      <c r="H8240" s="14"/>
      <c r="K8240" s="14"/>
      <c r="M8240" s="14"/>
      <c r="N8240" s="14"/>
      <c r="O8240" s="14"/>
      <c r="P8240" s="14"/>
      <c r="S8240" s="16"/>
      <c r="T8240" s="16"/>
    </row>
    <row r="8241" spans="8:20">
      <c r="H8241" s="14"/>
      <c r="K8241" s="14"/>
      <c r="M8241" s="14"/>
      <c r="N8241" s="14"/>
      <c r="O8241" s="14"/>
      <c r="P8241" s="14"/>
      <c r="S8241" s="16"/>
      <c r="T8241" s="16"/>
    </row>
    <row r="8242" spans="8:20">
      <c r="H8242" s="14"/>
      <c r="K8242" s="14"/>
      <c r="M8242" s="14"/>
      <c r="N8242" s="14"/>
      <c r="O8242" s="14"/>
      <c r="P8242" s="14"/>
      <c r="S8242" s="16"/>
      <c r="T8242" s="16"/>
    </row>
    <row r="8243" spans="8:20">
      <c r="H8243" s="14"/>
      <c r="K8243" s="14"/>
      <c r="M8243" s="14"/>
      <c r="N8243" s="14"/>
      <c r="O8243" s="14"/>
      <c r="P8243" s="14"/>
      <c r="S8243" s="16"/>
      <c r="T8243" s="16"/>
    </row>
    <row r="8244" spans="8:20">
      <c r="H8244" s="14"/>
      <c r="K8244" s="14"/>
      <c r="M8244" s="14"/>
      <c r="N8244" s="14"/>
      <c r="O8244" s="14"/>
      <c r="P8244" s="14"/>
      <c r="S8244" s="16"/>
      <c r="T8244" s="16"/>
    </row>
    <row r="8245" spans="8:20">
      <c r="H8245" s="14"/>
      <c r="K8245" s="14"/>
      <c r="M8245" s="14"/>
      <c r="N8245" s="14"/>
      <c r="O8245" s="14"/>
      <c r="P8245" s="14"/>
      <c r="S8245" s="16"/>
      <c r="T8245" s="16"/>
    </row>
    <row r="8246" spans="8:20">
      <c r="H8246" s="14"/>
      <c r="K8246" s="14"/>
      <c r="M8246" s="14"/>
      <c r="N8246" s="14"/>
      <c r="O8246" s="14"/>
      <c r="P8246" s="14"/>
      <c r="S8246" s="16"/>
      <c r="T8246" s="16"/>
    </row>
    <row r="8247" spans="8:20">
      <c r="H8247" s="14"/>
      <c r="K8247" s="14"/>
      <c r="M8247" s="14"/>
      <c r="N8247" s="14"/>
      <c r="O8247" s="14"/>
      <c r="P8247" s="14"/>
      <c r="S8247" s="16"/>
      <c r="T8247" s="16"/>
    </row>
    <row r="8248" spans="8:20">
      <c r="H8248" s="14"/>
      <c r="K8248" s="14"/>
      <c r="M8248" s="14"/>
      <c r="N8248" s="14"/>
      <c r="O8248" s="14"/>
      <c r="P8248" s="14"/>
      <c r="S8248" s="16"/>
      <c r="T8248" s="16"/>
    </row>
    <row r="8249" spans="8:20">
      <c r="H8249" s="14"/>
      <c r="K8249" s="14"/>
      <c r="M8249" s="14"/>
      <c r="N8249" s="14"/>
      <c r="O8249" s="14"/>
      <c r="P8249" s="14"/>
      <c r="S8249" s="16"/>
      <c r="T8249" s="16"/>
    </row>
    <row r="8250" spans="8:20">
      <c r="H8250" s="14"/>
      <c r="K8250" s="14"/>
      <c r="M8250" s="14"/>
      <c r="N8250" s="14"/>
      <c r="O8250" s="14"/>
      <c r="P8250" s="14"/>
      <c r="S8250" s="16"/>
      <c r="T8250" s="16"/>
    </row>
    <row r="8251" spans="8:20">
      <c r="H8251" s="14"/>
      <c r="K8251" s="14"/>
      <c r="M8251" s="14"/>
      <c r="N8251" s="14"/>
      <c r="O8251" s="14"/>
      <c r="P8251" s="14"/>
      <c r="S8251" s="16"/>
      <c r="T8251" s="16"/>
    </row>
    <row r="8252" spans="8:20">
      <c r="H8252" s="14"/>
      <c r="K8252" s="14"/>
      <c r="M8252" s="14"/>
      <c r="N8252" s="14"/>
      <c r="O8252" s="14"/>
      <c r="P8252" s="14"/>
      <c r="S8252" s="16"/>
      <c r="T8252" s="16"/>
    </row>
    <row r="8253" spans="8:20">
      <c r="H8253" s="14"/>
      <c r="K8253" s="14"/>
      <c r="M8253" s="14"/>
      <c r="N8253" s="14"/>
      <c r="O8253" s="14"/>
      <c r="P8253" s="14"/>
      <c r="S8253" s="16"/>
      <c r="T8253" s="16"/>
    </row>
    <row r="8254" spans="8:20">
      <c r="H8254" s="14"/>
      <c r="K8254" s="14"/>
      <c r="M8254" s="14"/>
      <c r="N8254" s="14"/>
      <c r="O8254" s="14"/>
      <c r="P8254" s="14"/>
      <c r="S8254" s="16"/>
      <c r="T8254" s="16"/>
    </row>
    <row r="8255" spans="8:20">
      <c r="H8255" s="14"/>
      <c r="K8255" s="14"/>
      <c r="M8255" s="14"/>
      <c r="N8255" s="14"/>
      <c r="O8255" s="14"/>
      <c r="P8255" s="14"/>
      <c r="S8255" s="16"/>
      <c r="T8255" s="16"/>
    </row>
    <row r="8256" spans="8:20">
      <c r="H8256" s="14"/>
      <c r="K8256" s="14"/>
      <c r="M8256" s="14"/>
      <c r="N8256" s="14"/>
      <c r="O8256" s="14"/>
      <c r="P8256" s="14"/>
      <c r="S8256" s="16"/>
      <c r="T8256" s="16"/>
    </row>
    <row r="8257" spans="8:20">
      <c r="H8257" s="14"/>
      <c r="K8257" s="14"/>
      <c r="M8257" s="14"/>
      <c r="N8257" s="14"/>
      <c r="O8257" s="14"/>
      <c r="P8257" s="14"/>
      <c r="S8257" s="16"/>
      <c r="T8257" s="16"/>
    </row>
    <row r="8258" spans="8:20">
      <c r="H8258" s="14"/>
      <c r="K8258" s="14"/>
      <c r="M8258" s="14"/>
      <c r="N8258" s="14"/>
      <c r="O8258" s="14"/>
      <c r="P8258" s="14"/>
      <c r="S8258" s="16"/>
      <c r="T8258" s="16"/>
    </row>
    <row r="8259" spans="8:20">
      <c r="H8259" s="14"/>
      <c r="K8259" s="14"/>
      <c r="M8259" s="14"/>
      <c r="N8259" s="14"/>
      <c r="O8259" s="14"/>
      <c r="P8259" s="14"/>
      <c r="S8259" s="16"/>
      <c r="T8259" s="16"/>
    </row>
    <row r="8260" spans="8:20">
      <c r="H8260" s="14"/>
      <c r="K8260" s="14"/>
      <c r="M8260" s="14"/>
      <c r="N8260" s="14"/>
      <c r="O8260" s="14"/>
      <c r="P8260" s="14"/>
      <c r="S8260" s="16"/>
      <c r="T8260" s="16"/>
    </row>
    <row r="8261" spans="8:20">
      <c r="H8261" s="14"/>
      <c r="K8261" s="14"/>
      <c r="M8261" s="14"/>
      <c r="N8261" s="14"/>
      <c r="O8261" s="14"/>
      <c r="P8261" s="14"/>
      <c r="S8261" s="16"/>
      <c r="T8261" s="16"/>
    </row>
    <row r="8262" spans="8:20">
      <c r="H8262" s="14"/>
      <c r="K8262" s="14"/>
      <c r="M8262" s="14"/>
      <c r="N8262" s="14"/>
      <c r="O8262" s="14"/>
      <c r="P8262" s="14"/>
      <c r="S8262" s="16"/>
      <c r="T8262" s="16"/>
    </row>
    <row r="8263" spans="8:20">
      <c r="H8263" s="14"/>
      <c r="K8263" s="14"/>
      <c r="M8263" s="14"/>
      <c r="N8263" s="14"/>
      <c r="O8263" s="14"/>
      <c r="P8263" s="14"/>
      <c r="S8263" s="16"/>
      <c r="T8263" s="16"/>
    </row>
    <row r="8264" spans="8:20">
      <c r="H8264" s="14"/>
      <c r="K8264" s="14"/>
      <c r="M8264" s="14"/>
      <c r="N8264" s="14"/>
      <c r="O8264" s="14"/>
      <c r="P8264" s="14"/>
      <c r="S8264" s="16"/>
      <c r="T8264" s="16"/>
    </row>
    <row r="8265" spans="8:20">
      <c r="H8265" s="14"/>
      <c r="K8265" s="14"/>
      <c r="M8265" s="14"/>
      <c r="N8265" s="14"/>
      <c r="O8265" s="14"/>
      <c r="P8265" s="14"/>
      <c r="S8265" s="16"/>
      <c r="T8265" s="16"/>
    </row>
    <row r="8266" spans="8:20">
      <c r="H8266" s="14"/>
      <c r="K8266" s="14"/>
      <c r="M8266" s="14"/>
      <c r="N8266" s="14"/>
      <c r="O8266" s="14"/>
      <c r="P8266" s="14"/>
      <c r="S8266" s="16"/>
      <c r="T8266" s="16"/>
    </row>
    <row r="8267" spans="8:20">
      <c r="H8267" s="14"/>
      <c r="K8267" s="14"/>
      <c r="M8267" s="14"/>
      <c r="N8267" s="14"/>
      <c r="O8267" s="14"/>
      <c r="P8267" s="14"/>
      <c r="S8267" s="16"/>
      <c r="T8267" s="16"/>
    </row>
    <row r="8268" spans="8:20">
      <c r="H8268" s="14"/>
      <c r="K8268" s="14"/>
      <c r="M8268" s="14"/>
      <c r="N8268" s="14"/>
      <c r="O8268" s="14"/>
      <c r="P8268" s="14"/>
      <c r="S8268" s="16"/>
      <c r="T8268" s="16"/>
    </row>
    <row r="8269" spans="8:20">
      <c r="H8269" s="14"/>
      <c r="K8269" s="14"/>
      <c r="M8269" s="14"/>
      <c r="N8269" s="14"/>
      <c r="O8269" s="14"/>
      <c r="P8269" s="14"/>
      <c r="S8269" s="16"/>
      <c r="T8269" s="16"/>
    </row>
    <row r="8270" spans="8:20">
      <c r="H8270" s="14"/>
      <c r="K8270" s="14"/>
      <c r="M8270" s="14"/>
      <c r="N8270" s="14"/>
      <c r="O8270" s="14"/>
      <c r="P8270" s="14"/>
      <c r="S8270" s="16"/>
      <c r="T8270" s="16"/>
    </row>
    <row r="8271" spans="8:20">
      <c r="H8271" s="14"/>
      <c r="K8271" s="14"/>
      <c r="M8271" s="14"/>
      <c r="N8271" s="14"/>
      <c r="O8271" s="14"/>
      <c r="P8271" s="14"/>
      <c r="S8271" s="16"/>
      <c r="T8271" s="16"/>
    </row>
    <row r="8272" spans="8:20">
      <c r="H8272" s="14"/>
      <c r="K8272" s="14"/>
      <c r="M8272" s="14"/>
      <c r="N8272" s="14"/>
      <c r="O8272" s="14"/>
      <c r="P8272" s="14"/>
      <c r="S8272" s="16"/>
      <c r="T8272" s="16"/>
    </row>
    <row r="8273" spans="8:20">
      <c r="H8273" s="14"/>
      <c r="K8273" s="14"/>
      <c r="M8273" s="14"/>
      <c r="N8273" s="14"/>
      <c r="O8273" s="14"/>
      <c r="P8273" s="14"/>
      <c r="S8273" s="16"/>
      <c r="T8273" s="16"/>
    </row>
    <row r="8274" spans="8:20">
      <c r="H8274" s="14"/>
      <c r="K8274" s="14"/>
      <c r="M8274" s="14"/>
      <c r="N8274" s="14"/>
      <c r="O8274" s="14"/>
      <c r="P8274" s="14"/>
      <c r="S8274" s="16"/>
      <c r="T8274" s="16"/>
    </row>
    <row r="8275" spans="8:20">
      <c r="H8275" s="14"/>
      <c r="K8275" s="14"/>
      <c r="M8275" s="14"/>
      <c r="N8275" s="14"/>
      <c r="O8275" s="14"/>
      <c r="P8275" s="14"/>
      <c r="S8275" s="16"/>
      <c r="T8275" s="16"/>
    </row>
    <row r="8276" spans="8:20">
      <c r="H8276" s="14"/>
      <c r="K8276" s="14"/>
      <c r="M8276" s="14"/>
      <c r="N8276" s="14"/>
      <c r="O8276" s="14"/>
      <c r="P8276" s="14"/>
      <c r="S8276" s="16"/>
      <c r="T8276" s="16"/>
    </row>
    <row r="8277" spans="8:20">
      <c r="H8277" s="14"/>
      <c r="K8277" s="14"/>
      <c r="M8277" s="14"/>
      <c r="N8277" s="14"/>
      <c r="O8277" s="14"/>
      <c r="P8277" s="14"/>
      <c r="S8277" s="16"/>
      <c r="T8277" s="16"/>
    </row>
    <row r="8278" spans="8:20">
      <c r="H8278" s="14"/>
      <c r="K8278" s="14"/>
      <c r="M8278" s="14"/>
      <c r="N8278" s="14"/>
      <c r="O8278" s="14"/>
      <c r="P8278" s="14"/>
      <c r="S8278" s="16"/>
      <c r="T8278" s="16"/>
    </row>
    <row r="8279" spans="8:20">
      <c r="H8279" s="14"/>
      <c r="K8279" s="14"/>
      <c r="M8279" s="14"/>
      <c r="N8279" s="14"/>
      <c r="O8279" s="14"/>
      <c r="P8279" s="14"/>
      <c r="S8279" s="16"/>
      <c r="T8279" s="16"/>
    </row>
    <row r="8280" spans="8:20">
      <c r="H8280" s="14"/>
      <c r="K8280" s="14"/>
      <c r="M8280" s="14"/>
      <c r="N8280" s="14"/>
      <c r="O8280" s="14"/>
      <c r="P8280" s="14"/>
      <c r="S8280" s="16"/>
      <c r="T8280" s="16"/>
    </row>
    <row r="8281" spans="8:20">
      <c r="H8281" s="14"/>
      <c r="K8281" s="14"/>
      <c r="M8281" s="14"/>
      <c r="N8281" s="14"/>
      <c r="O8281" s="14"/>
      <c r="P8281" s="14"/>
      <c r="S8281" s="16"/>
      <c r="T8281" s="16"/>
    </row>
    <row r="8282" spans="8:20">
      <c r="H8282" s="14"/>
      <c r="K8282" s="14"/>
      <c r="M8282" s="14"/>
      <c r="N8282" s="14"/>
      <c r="O8282" s="14"/>
      <c r="P8282" s="14"/>
      <c r="S8282" s="16"/>
      <c r="T8282" s="16"/>
    </row>
    <row r="8283" spans="8:20">
      <c r="H8283" s="14"/>
      <c r="K8283" s="14"/>
      <c r="M8283" s="14"/>
      <c r="N8283" s="14"/>
      <c r="O8283" s="14"/>
      <c r="P8283" s="14"/>
      <c r="S8283" s="16"/>
      <c r="T8283" s="16"/>
    </row>
    <row r="8284" spans="8:20">
      <c r="H8284" s="14"/>
      <c r="K8284" s="14"/>
      <c r="M8284" s="14"/>
      <c r="N8284" s="14"/>
      <c r="O8284" s="14"/>
      <c r="P8284" s="14"/>
      <c r="S8284" s="16"/>
      <c r="T8284" s="16"/>
    </row>
    <row r="8285" spans="8:20">
      <c r="H8285" s="14"/>
      <c r="K8285" s="14"/>
      <c r="M8285" s="14"/>
      <c r="N8285" s="14"/>
      <c r="O8285" s="14"/>
      <c r="P8285" s="14"/>
      <c r="S8285" s="16"/>
      <c r="T8285" s="16"/>
    </row>
    <row r="8286" spans="8:20">
      <c r="H8286" s="14"/>
      <c r="K8286" s="14"/>
      <c r="M8286" s="14"/>
      <c r="N8286" s="14"/>
      <c r="O8286" s="14"/>
      <c r="P8286" s="14"/>
      <c r="S8286" s="16"/>
      <c r="T8286" s="16"/>
    </row>
    <row r="8287" spans="8:20">
      <c r="H8287" s="14"/>
      <c r="K8287" s="14"/>
      <c r="M8287" s="14"/>
      <c r="N8287" s="14"/>
      <c r="O8287" s="14"/>
      <c r="P8287" s="14"/>
      <c r="S8287" s="16"/>
      <c r="T8287" s="16"/>
    </row>
    <row r="8288" spans="8:20">
      <c r="H8288" s="14"/>
      <c r="K8288" s="14"/>
      <c r="M8288" s="14"/>
      <c r="N8288" s="14"/>
      <c r="O8288" s="14"/>
      <c r="P8288" s="14"/>
      <c r="S8288" s="16"/>
      <c r="T8288" s="16"/>
    </row>
    <row r="8289" spans="8:20">
      <c r="H8289" s="14"/>
      <c r="K8289" s="14"/>
      <c r="M8289" s="14"/>
      <c r="N8289" s="14"/>
      <c r="O8289" s="14"/>
      <c r="P8289" s="14"/>
      <c r="S8289" s="16"/>
      <c r="T8289" s="16"/>
    </row>
    <row r="8290" spans="8:20">
      <c r="H8290" s="14"/>
      <c r="K8290" s="14"/>
      <c r="M8290" s="14"/>
      <c r="N8290" s="14"/>
      <c r="O8290" s="14"/>
      <c r="P8290" s="14"/>
      <c r="S8290" s="16"/>
      <c r="T8290" s="16"/>
    </row>
    <row r="8291" spans="8:20">
      <c r="H8291" s="14"/>
      <c r="K8291" s="14"/>
      <c r="M8291" s="14"/>
      <c r="N8291" s="14"/>
      <c r="O8291" s="14"/>
      <c r="P8291" s="14"/>
      <c r="S8291" s="16"/>
      <c r="T8291" s="16"/>
    </row>
    <row r="8292" spans="8:20">
      <c r="H8292" s="14"/>
      <c r="K8292" s="14"/>
      <c r="M8292" s="14"/>
      <c r="N8292" s="14"/>
      <c r="O8292" s="14"/>
      <c r="P8292" s="14"/>
      <c r="S8292" s="16"/>
      <c r="T8292" s="16"/>
    </row>
    <row r="8293" spans="8:20">
      <c r="H8293" s="14"/>
      <c r="K8293" s="14"/>
      <c r="M8293" s="14"/>
      <c r="N8293" s="14"/>
      <c r="O8293" s="14"/>
      <c r="P8293" s="14"/>
      <c r="S8293" s="16"/>
      <c r="T8293" s="16"/>
    </row>
    <row r="8294" spans="8:20">
      <c r="H8294" s="14"/>
      <c r="K8294" s="14"/>
      <c r="M8294" s="14"/>
      <c r="N8294" s="14"/>
      <c r="O8294" s="14"/>
      <c r="P8294" s="14"/>
      <c r="S8294" s="16"/>
      <c r="T8294" s="16"/>
    </row>
    <row r="8295" spans="8:20">
      <c r="H8295" s="14"/>
      <c r="K8295" s="14"/>
      <c r="M8295" s="14"/>
      <c r="N8295" s="14"/>
      <c r="O8295" s="14"/>
      <c r="P8295" s="14"/>
      <c r="S8295" s="16"/>
      <c r="T8295" s="16"/>
    </row>
    <row r="8296" spans="8:20">
      <c r="H8296" s="14"/>
      <c r="K8296" s="14"/>
      <c r="M8296" s="14"/>
      <c r="N8296" s="14"/>
      <c r="O8296" s="14"/>
      <c r="P8296" s="14"/>
      <c r="S8296" s="16"/>
      <c r="T8296" s="16"/>
    </row>
    <row r="8297" spans="8:20">
      <c r="H8297" s="14"/>
      <c r="K8297" s="14"/>
      <c r="M8297" s="14"/>
      <c r="N8297" s="14"/>
      <c r="O8297" s="14"/>
      <c r="P8297" s="14"/>
      <c r="S8297" s="16"/>
      <c r="T8297" s="16"/>
    </row>
    <row r="8298" spans="8:20">
      <c r="H8298" s="14"/>
      <c r="K8298" s="14"/>
      <c r="M8298" s="14"/>
      <c r="N8298" s="14"/>
      <c r="O8298" s="14"/>
      <c r="P8298" s="14"/>
      <c r="S8298" s="16"/>
      <c r="T8298" s="16"/>
    </row>
    <row r="8299" spans="8:20">
      <c r="H8299" s="14"/>
      <c r="K8299" s="14"/>
      <c r="M8299" s="14"/>
      <c r="N8299" s="14"/>
      <c r="O8299" s="14"/>
      <c r="P8299" s="14"/>
      <c r="S8299" s="16"/>
      <c r="T8299" s="16"/>
    </row>
    <row r="8300" spans="8:20">
      <c r="H8300" s="14"/>
      <c r="K8300" s="14"/>
      <c r="M8300" s="14"/>
      <c r="N8300" s="14"/>
      <c r="O8300" s="14"/>
      <c r="P8300" s="14"/>
      <c r="S8300" s="16"/>
      <c r="T8300" s="16"/>
    </row>
    <row r="8301" spans="8:20">
      <c r="H8301" s="14"/>
      <c r="K8301" s="14"/>
      <c r="M8301" s="14"/>
      <c r="N8301" s="14"/>
      <c r="O8301" s="14"/>
      <c r="P8301" s="14"/>
      <c r="S8301" s="16"/>
      <c r="T8301" s="16"/>
    </row>
    <row r="8302" spans="8:20">
      <c r="H8302" s="14"/>
      <c r="K8302" s="14"/>
      <c r="M8302" s="14"/>
      <c r="N8302" s="14"/>
      <c r="O8302" s="14"/>
      <c r="P8302" s="14"/>
      <c r="S8302" s="16"/>
      <c r="T8302" s="16"/>
    </row>
    <row r="8303" spans="8:20">
      <c r="H8303" s="14"/>
      <c r="K8303" s="14"/>
      <c r="M8303" s="14"/>
      <c r="N8303" s="14"/>
      <c r="O8303" s="14"/>
      <c r="P8303" s="14"/>
      <c r="S8303" s="16"/>
      <c r="T8303" s="16"/>
    </row>
    <row r="8304" spans="8:20">
      <c r="H8304" s="14"/>
      <c r="K8304" s="14"/>
      <c r="M8304" s="14"/>
      <c r="N8304" s="14"/>
      <c r="O8304" s="14"/>
      <c r="P8304" s="14"/>
      <c r="S8304" s="16"/>
      <c r="T8304" s="16"/>
    </row>
    <row r="8305" spans="8:20">
      <c r="H8305" s="14"/>
      <c r="K8305" s="14"/>
      <c r="M8305" s="14"/>
      <c r="N8305" s="14"/>
      <c r="O8305" s="14"/>
      <c r="P8305" s="14"/>
      <c r="S8305" s="16"/>
      <c r="T8305" s="16"/>
    </row>
    <row r="8306" spans="8:20">
      <c r="H8306" s="14"/>
      <c r="K8306" s="14"/>
      <c r="M8306" s="14"/>
      <c r="N8306" s="14"/>
      <c r="O8306" s="14"/>
      <c r="P8306" s="14"/>
      <c r="S8306" s="16"/>
      <c r="T8306" s="16"/>
    </row>
    <row r="8307" spans="8:20">
      <c r="H8307" s="14"/>
      <c r="K8307" s="14"/>
      <c r="M8307" s="14"/>
      <c r="N8307" s="14"/>
      <c r="O8307" s="14"/>
      <c r="P8307" s="14"/>
      <c r="S8307" s="16"/>
      <c r="T8307" s="16"/>
    </row>
    <row r="8308" spans="8:20">
      <c r="H8308" s="14"/>
      <c r="K8308" s="14"/>
      <c r="M8308" s="14"/>
      <c r="N8308" s="14"/>
      <c r="O8308" s="14"/>
      <c r="P8308" s="14"/>
      <c r="S8308" s="16"/>
      <c r="T8308" s="16"/>
    </row>
    <row r="8309" spans="8:20">
      <c r="H8309" s="14"/>
      <c r="K8309" s="14"/>
      <c r="M8309" s="14"/>
      <c r="N8309" s="14"/>
      <c r="O8309" s="14"/>
      <c r="P8309" s="14"/>
      <c r="S8309" s="16"/>
      <c r="T8309" s="16"/>
    </row>
    <row r="8310" spans="8:20">
      <c r="H8310" s="14"/>
      <c r="K8310" s="14"/>
      <c r="M8310" s="14"/>
      <c r="N8310" s="14"/>
      <c r="O8310" s="14"/>
      <c r="P8310" s="14"/>
      <c r="S8310" s="16"/>
      <c r="T8310" s="16"/>
    </row>
    <row r="8311" spans="8:20">
      <c r="H8311" s="14"/>
      <c r="K8311" s="14"/>
      <c r="M8311" s="14"/>
      <c r="N8311" s="14"/>
      <c r="O8311" s="14"/>
      <c r="P8311" s="14"/>
      <c r="S8311" s="16"/>
      <c r="T8311" s="16"/>
    </row>
    <row r="8312" spans="8:20">
      <c r="H8312" s="14"/>
      <c r="K8312" s="14"/>
      <c r="M8312" s="14"/>
      <c r="N8312" s="14"/>
      <c r="O8312" s="14"/>
      <c r="P8312" s="14"/>
      <c r="S8312" s="16"/>
      <c r="T8312" s="16"/>
    </row>
    <row r="8313" spans="8:20">
      <c r="H8313" s="14"/>
      <c r="K8313" s="14"/>
      <c r="M8313" s="14"/>
      <c r="N8313" s="14"/>
      <c r="O8313" s="14"/>
      <c r="P8313" s="14"/>
      <c r="S8313" s="16"/>
      <c r="T8313" s="16"/>
    </row>
    <row r="8314" spans="8:20">
      <c r="H8314" s="14"/>
      <c r="K8314" s="14"/>
      <c r="M8314" s="14"/>
      <c r="N8314" s="14"/>
      <c r="O8314" s="14"/>
      <c r="P8314" s="14"/>
      <c r="S8314" s="16"/>
      <c r="T8314" s="16"/>
    </row>
    <row r="8315" spans="8:20">
      <c r="H8315" s="14"/>
      <c r="K8315" s="14"/>
      <c r="M8315" s="14"/>
      <c r="N8315" s="14"/>
      <c r="O8315" s="14"/>
      <c r="P8315" s="14"/>
      <c r="S8315" s="16"/>
      <c r="T8315" s="16"/>
    </row>
    <row r="8316" spans="8:20">
      <c r="H8316" s="14"/>
      <c r="K8316" s="14"/>
      <c r="M8316" s="14"/>
      <c r="N8316" s="14"/>
      <c r="O8316" s="14"/>
      <c r="P8316" s="14"/>
      <c r="S8316" s="16"/>
      <c r="T8316" s="16"/>
    </row>
    <row r="8317" spans="8:20">
      <c r="H8317" s="14"/>
      <c r="K8317" s="14"/>
      <c r="M8317" s="14"/>
      <c r="N8317" s="14"/>
      <c r="O8317" s="14"/>
      <c r="P8317" s="14"/>
      <c r="S8317" s="16"/>
      <c r="T8317" s="16"/>
    </row>
    <row r="8318" spans="8:20">
      <c r="H8318" s="14"/>
      <c r="K8318" s="14"/>
      <c r="M8318" s="14"/>
      <c r="N8318" s="14"/>
      <c r="O8318" s="14"/>
      <c r="P8318" s="14"/>
      <c r="S8318" s="16"/>
      <c r="T8318" s="16"/>
    </row>
    <row r="8319" spans="8:20">
      <c r="H8319" s="14"/>
      <c r="K8319" s="14"/>
      <c r="M8319" s="14"/>
      <c r="N8319" s="14"/>
      <c r="O8319" s="14"/>
      <c r="P8319" s="14"/>
      <c r="S8319" s="16"/>
      <c r="T8319" s="16"/>
    </row>
    <row r="8320" spans="8:20">
      <c r="H8320" s="14"/>
      <c r="K8320" s="14"/>
      <c r="M8320" s="14"/>
      <c r="N8320" s="14"/>
      <c r="O8320" s="14"/>
      <c r="P8320" s="14"/>
      <c r="S8320" s="16"/>
      <c r="T8320" s="16"/>
    </row>
    <row r="8321" spans="8:20">
      <c r="H8321" s="14"/>
      <c r="K8321" s="14"/>
      <c r="M8321" s="14"/>
      <c r="N8321" s="14"/>
      <c r="O8321" s="14"/>
      <c r="P8321" s="14"/>
      <c r="S8321" s="16"/>
      <c r="T8321" s="16"/>
    </row>
    <row r="8322" spans="8:20">
      <c r="H8322" s="14"/>
      <c r="K8322" s="14"/>
      <c r="M8322" s="14"/>
      <c r="N8322" s="14"/>
      <c r="O8322" s="14"/>
      <c r="P8322" s="14"/>
      <c r="S8322" s="16"/>
      <c r="T8322" s="16"/>
    </row>
    <row r="8323" spans="8:20">
      <c r="H8323" s="14"/>
      <c r="K8323" s="14"/>
      <c r="M8323" s="14"/>
      <c r="N8323" s="14"/>
      <c r="O8323" s="14"/>
      <c r="P8323" s="14"/>
      <c r="S8323" s="16"/>
      <c r="T8323" s="16"/>
    </row>
    <row r="8324" spans="8:20">
      <c r="H8324" s="14"/>
      <c r="K8324" s="14"/>
      <c r="M8324" s="14"/>
      <c r="N8324" s="14"/>
      <c r="O8324" s="14"/>
      <c r="P8324" s="14"/>
      <c r="S8324" s="16"/>
      <c r="T8324" s="16"/>
    </row>
    <row r="8325" spans="8:20">
      <c r="H8325" s="14"/>
      <c r="K8325" s="14"/>
      <c r="M8325" s="14"/>
      <c r="N8325" s="14"/>
      <c r="O8325" s="14"/>
      <c r="P8325" s="14"/>
      <c r="S8325" s="16"/>
      <c r="T8325" s="16"/>
    </row>
    <row r="8326" spans="8:20">
      <c r="H8326" s="14"/>
      <c r="K8326" s="14"/>
      <c r="M8326" s="14"/>
      <c r="N8326" s="14"/>
      <c r="O8326" s="14"/>
      <c r="P8326" s="14"/>
      <c r="S8326" s="16"/>
      <c r="T8326" s="16"/>
    </row>
    <row r="8327" spans="8:20">
      <c r="H8327" s="14"/>
      <c r="K8327" s="14"/>
      <c r="M8327" s="14"/>
      <c r="N8327" s="14"/>
      <c r="O8327" s="14"/>
      <c r="P8327" s="14"/>
      <c r="S8327" s="16"/>
      <c r="T8327" s="16"/>
    </row>
    <row r="8328" spans="8:20">
      <c r="H8328" s="14"/>
      <c r="K8328" s="14"/>
      <c r="M8328" s="14"/>
      <c r="N8328" s="14"/>
      <c r="O8328" s="14"/>
      <c r="P8328" s="14"/>
      <c r="S8328" s="16"/>
      <c r="T8328" s="16"/>
    </row>
    <row r="8329" spans="8:20">
      <c r="H8329" s="14"/>
      <c r="K8329" s="14"/>
      <c r="M8329" s="14"/>
      <c r="N8329" s="14"/>
      <c r="O8329" s="14"/>
      <c r="P8329" s="14"/>
      <c r="S8329" s="16"/>
      <c r="T8329" s="16"/>
    </row>
    <row r="8330" spans="8:20">
      <c r="H8330" s="14"/>
      <c r="K8330" s="14"/>
      <c r="M8330" s="14"/>
      <c r="N8330" s="14"/>
      <c r="O8330" s="14"/>
      <c r="P8330" s="14"/>
      <c r="S8330" s="16"/>
      <c r="T8330" s="16"/>
    </row>
    <row r="8331" spans="8:20">
      <c r="H8331" s="14"/>
      <c r="K8331" s="14"/>
      <c r="M8331" s="14"/>
      <c r="N8331" s="14"/>
      <c r="O8331" s="14"/>
      <c r="P8331" s="14"/>
      <c r="S8331" s="16"/>
      <c r="T8331" s="16"/>
    </row>
    <row r="8332" spans="8:20">
      <c r="H8332" s="14"/>
      <c r="K8332" s="14"/>
      <c r="M8332" s="14"/>
      <c r="N8332" s="14"/>
      <c r="O8332" s="14"/>
      <c r="P8332" s="14"/>
      <c r="S8332" s="16"/>
      <c r="T8332" s="16"/>
    </row>
    <row r="8333" spans="8:20">
      <c r="H8333" s="14"/>
      <c r="K8333" s="14"/>
      <c r="M8333" s="14"/>
      <c r="N8333" s="14"/>
      <c r="O8333" s="14"/>
      <c r="P8333" s="14"/>
      <c r="S8333" s="16"/>
      <c r="T8333" s="16"/>
    </row>
    <row r="8334" spans="8:20">
      <c r="H8334" s="14"/>
      <c r="K8334" s="14"/>
      <c r="M8334" s="14"/>
      <c r="N8334" s="14"/>
      <c r="O8334" s="14"/>
      <c r="P8334" s="14"/>
      <c r="S8334" s="16"/>
      <c r="T8334" s="16"/>
    </row>
    <row r="8335" spans="8:20">
      <c r="H8335" s="14"/>
      <c r="K8335" s="14"/>
      <c r="M8335" s="14"/>
      <c r="N8335" s="14"/>
      <c r="O8335" s="14"/>
      <c r="P8335" s="14"/>
      <c r="S8335" s="16"/>
      <c r="T8335" s="16"/>
    </row>
    <row r="8336" spans="8:20">
      <c r="H8336" s="14"/>
      <c r="K8336" s="14"/>
      <c r="M8336" s="14"/>
      <c r="N8336" s="14"/>
      <c r="O8336" s="14"/>
      <c r="P8336" s="14"/>
      <c r="S8336" s="16"/>
      <c r="T8336" s="16"/>
    </row>
    <row r="8337" spans="8:20">
      <c r="H8337" s="14"/>
      <c r="K8337" s="14"/>
      <c r="M8337" s="14"/>
      <c r="N8337" s="14"/>
      <c r="O8337" s="14"/>
      <c r="P8337" s="14"/>
      <c r="S8337" s="16"/>
      <c r="T8337" s="16"/>
    </row>
    <row r="8338" spans="8:20">
      <c r="H8338" s="14"/>
      <c r="K8338" s="14"/>
      <c r="M8338" s="14"/>
      <c r="N8338" s="14"/>
      <c r="O8338" s="14"/>
      <c r="P8338" s="14"/>
      <c r="S8338" s="16"/>
      <c r="T8338" s="16"/>
    </row>
    <row r="8339" spans="8:20">
      <c r="H8339" s="14"/>
      <c r="K8339" s="14"/>
      <c r="M8339" s="14"/>
      <c r="N8339" s="14"/>
      <c r="O8339" s="14"/>
      <c r="P8339" s="14"/>
      <c r="S8339" s="16"/>
      <c r="T8339" s="16"/>
    </row>
    <row r="8340" spans="8:20">
      <c r="H8340" s="14"/>
      <c r="K8340" s="14"/>
      <c r="M8340" s="14"/>
      <c r="N8340" s="14"/>
      <c r="O8340" s="14"/>
      <c r="P8340" s="14"/>
      <c r="S8340" s="16"/>
      <c r="T8340" s="16"/>
    </row>
    <row r="8341" spans="8:20">
      <c r="H8341" s="14"/>
      <c r="K8341" s="14"/>
      <c r="M8341" s="14"/>
      <c r="N8341" s="14"/>
      <c r="O8341" s="14"/>
      <c r="P8341" s="14"/>
      <c r="S8341" s="16"/>
      <c r="T8341" s="16"/>
    </row>
    <row r="8342" spans="8:20">
      <c r="H8342" s="14"/>
      <c r="K8342" s="14"/>
      <c r="M8342" s="14"/>
      <c r="N8342" s="14"/>
      <c r="O8342" s="14"/>
      <c r="P8342" s="14"/>
      <c r="S8342" s="16"/>
      <c r="T8342" s="16"/>
    </row>
    <row r="8343" spans="8:20">
      <c r="H8343" s="14"/>
      <c r="K8343" s="14"/>
      <c r="M8343" s="14"/>
      <c r="N8343" s="14"/>
      <c r="O8343" s="14"/>
      <c r="P8343" s="14"/>
      <c r="S8343" s="16"/>
      <c r="T8343" s="16"/>
    </row>
    <row r="8344" spans="8:20">
      <c r="H8344" s="14"/>
      <c r="K8344" s="14"/>
      <c r="M8344" s="14"/>
      <c r="N8344" s="14"/>
      <c r="O8344" s="14"/>
      <c r="P8344" s="14"/>
      <c r="S8344" s="16"/>
      <c r="T8344" s="16"/>
    </row>
    <row r="8345" spans="8:20">
      <c r="H8345" s="14"/>
      <c r="K8345" s="14"/>
      <c r="M8345" s="14"/>
      <c r="N8345" s="14"/>
      <c r="O8345" s="14"/>
      <c r="P8345" s="14"/>
      <c r="S8345" s="16"/>
      <c r="T8345" s="16"/>
    </row>
    <row r="8346" spans="8:20">
      <c r="H8346" s="14"/>
      <c r="K8346" s="14"/>
      <c r="M8346" s="14"/>
      <c r="N8346" s="14"/>
      <c r="O8346" s="14"/>
      <c r="P8346" s="14"/>
      <c r="S8346" s="16"/>
      <c r="T8346" s="16"/>
    </row>
    <row r="8347" spans="8:20">
      <c r="H8347" s="14"/>
      <c r="K8347" s="14"/>
      <c r="M8347" s="14"/>
      <c r="N8347" s="14"/>
      <c r="O8347" s="14"/>
      <c r="P8347" s="14"/>
      <c r="S8347" s="16"/>
      <c r="T8347" s="16"/>
    </row>
    <row r="8348" spans="8:20">
      <c r="H8348" s="14"/>
      <c r="K8348" s="14"/>
      <c r="M8348" s="14"/>
      <c r="N8348" s="14"/>
      <c r="O8348" s="14"/>
      <c r="P8348" s="14"/>
      <c r="S8348" s="16"/>
      <c r="T8348" s="16"/>
    </row>
    <row r="8349" spans="8:20">
      <c r="H8349" s="14"/>
      <c r="K8349" s="14"/>
      <c r="M8349" s="14"/>
      <c r="N8349" s="14"/>
      <c r="O8349" s="14"/>
      <c r="P8349" s="14"/>
      <c r="S8349" s="16"/>
      <c r="T8349" s="16"/>
    </row>
    <row r="8350" spans="8:20">
      <c r="H8350" s="14"/>
      <c r="K8350" s="14"/>
      <c r="M8350" s="14"/>
      <c r="N8350" s="14"/>
      <c r="O8350" s="14"/>
      <c r="P8350" s="14"/>
      <c r="S8350" s="16"/>
      <c r="T8350" s="16"/>
    </row>
    <row r="8351" spans="8:20">
      <c r="H8351" s="14"/>
      <c r="K8351" s="14"/>
      <c r="M8351" s="14"/>
      <c r="N8351" s="14"/>
      <c r="O8351" s="14"/>
      <c r="P8351" s="14"/>
      <c r="S8351" s="16"/>
      <c r="T8351" s="16"/>
    </row>
    <row r="8352" spans="8:20">
      <c r="H8352" s="14"/>
      <c r="K8352" s="14"/>
      <c r="M8352" s="14"/>
      <c r="N8352" s="14"/>
      <c r="O8352" s="14"/>
      <c r="P8352" s="14"/>
      <c r="S8352" s="16"/>
      <c r="T8352" s="16"/>
    </row>
    <row r="8353" spans="8:20">
      <c r="H8353" s="14"/>
      <c r="K8353" s="14"/>
      <c r="M8353" s="14"/>
      <c r="N8353" s="14"/>
      <c r="O8353" s="14"/>
      <c r="P8353" s="14"/>
      <c r="S8353" s="16"/>
      <c r="T8353" s="16"/>
    </row>
    <row r="8354" spans="8:20">
      <c r="H8354" s="14"/>
      <c r="K8354" s="14"/>
      <c r="M8354" s="14"/>
      <c r="N8354" s="14"/>
      <c r="O8354" s="14"/>
      <c r="P8354" s="14"/>
      <c r="S8354" s="16"/>
      <c r="T8354" s="16"/>
    </row>
    <row r="8355" spans="8:20">
      <c r="H8355" s="14"/>
      <c r="K8355" s="14"/>
      <c r="M8355" s="14"/>
      <c r="N8355" s="14"/>
      <c r="O8355" s="14"/>
      <c r="P8355" s="14"/>
      <c r="S8355" s="16"/>
      <c r="T8355" s="16"/>
    </row>
    <row r="8356" spans="8:20">
      <c r="H8356" s="14"/>
      <c r="K8356" s="14"/>
      <c r="M8356" s="14"/>
      <c r="N8356" s="14"/>
      <c r="O8356" s="14"/>
      <c r="P8356" s="14"/>
      <c r="S8356" s="16"/>
      <c r="T8356" s="16"/>
    </row>
    <row r="8357" spans="8:20">
      <c r="H8357" s="14"/>
      <c r="K8357" s="14"/>
      <c r="M8357" s="14"/>
      <c r="N8357" s="14"/>
      <c r="O8357" s="14"/>
      <c r="P8357" s="14"/>
      <c r="S8357" s="16"/>
      <c r="T8357" s="16"/>
    </row>
    <row r="8358" spans="8:20">
      <c r="H8358" s="14"/>
      <c r="K8358" s="14"/>
      <c r="M8358" s="14"/>
      <c r="N8358" s="14"/>
      <c r="O8358" s="14"/>
      <c r="P8358" s="14"/>
      <c r="S8358" s="16"/>
      <c r="T8358" s="16"/>
    </row>
    <row r="8359" spans="8:20">
      <c r="H8359" s="14"/>
      <c r="K8359" s="14"/>
      <c r="M8359" s="14"/>
      <c r="N8359" s="14"/>
      <c r="O8359" s="14"/>
      <c r="P8359" s="14"/>
      <c r="S8359" s="16"/>
      <c r="T8359" s="16"/>
    </row>
    <row r="8360" spans="8:20">
      <c r="H8360" s="14"/>
      <c r="K8360" s="14"/>
      <c r="M8360" s="14"/>
      <c r="N8360" s="14"/>
      <c r="O8360" s="14"/>
      <c r="P8360" s="14"/>
      <c r="S8360" s="16"/>
      <c r="T8360" s="16"/>
    </row>
    <row r="8361" spans="8:20">
      <c r="H8361" s="14"/>
      <c r="K8361" s="14"/>
      <c r="M8361" s="14"/>
      <c r="N8361" s="14"/>
      <c r="O8361" s="14"/>
      <c r="P8361" s="14"/>
      <c r="S8361" s="16"/>
      <c r="T8361" s="16"/>
    </row>
    <row r="8362" spans="8:20">
      <c r="H8362" s="14"/>
      <c r="K8362" s="14"/>
      <c r="M8362" s="14"/>
      <c r="N8362" s="14"/>
      <c r="O8362" s="14"/>
      <c r="P8362" s="14"/>
      <c r="S8362" s="16"/>
      <c r="T8362" s="16"/>
    </row>
    <row r="8363" spans="8:20">
      <c r="H8363" s="14"/>
      <c r="K8363" s="14"/>
      <c r="M8363" s="14"/>
      <c r="N8363" s="14"/>
      <c r="O8363" s="14"/>
      <c r="P8363" s="14"/>
      <c r="S8363" s="16"/>
      <c r="T8363" s="16"/>
    </row>
    <row r="8364" spans="8:20">
      <c r="H8364" s="14"/>
      <c r="K8364" s="14"/>
      <c r="M8364" s="14"/>
      <c r="N8364" s="14"/>
      <c r="O8364" s="14"/>
      <c r="P8364" s="14"/>
      <c r="S8364" s="16"/>
      <c r="T8364" s="16"/>
    </row>
    <row r="8365" spans="8:20">
      <c r="H8365" s="14"/>
      <c r="K8365" s="14"/>
      <c r="M8365" s="14"/>
      <c r="N8365" s="14"/>
      <c r="O8365" s="14"/>
      <c r="P8365" s="14"/>
      <c r="S8365" s="16"/>
      <c r="T8365" s="16"/>
    </row>
    <row r="8366" spans="8:20">
      <c r="H8366" s="14"/>
      <c r="K8366" s="14"/>
      <c r="M8366" s="14"/>
      <c r="N8366" s="14"/>
      <c r="O8366" s="14"/>
      <c r="P8366" s="14"/>
      <c r="S8366" s="16"/>
      <c r="T8366" s="16"/>
    </row>
    <row r="8367" spans="8:20">
      <c r="H8367" s="14"/>
      <c r="K8367" s="14"/>
      <c r="M8367" s="14"/>
      <c r="N8367" s="14"/>
      <c r="O8367" s="14"/>
      <c r="P8367" s="14"/>
      <c r="S8367" s="16"/>
      <c r="T8367" s="16"/>
    </row>
    <row r="8368" spans="8:20">
      <c r="H8368" s="14"/>
      <c r="K8368" s="14"/>
      <c r="M8368" s="14"/>
      <c r="N8368" s="14"/>
      <c r="O8368" s="14"/>
      <c r="P8368" s="14"/>
      <c r="S8368" s="16"/>
      <c r="T8368" s="16"/>
    </row>
    <row r="8369" spans="8:20">
      <c r="H8369" s="14"/>
      <c r="K8369" s="14"/>
      <c r="M8369" s="14"/>
      <c r="N8369" s="14"/>
      <c r="O8369" s="14"/>
      <c r="P8369" s="14"/>
      <c r="S8369" s="16"/>
      <c r="T8369" s="16"/>
    </row>
    <row r="8370" spans="8:20">
      <c r="H8370" s="14"/>
      <c r="K8370" s="14"/>
      <c r="M8370" s="14"/>
      <c r="N8370" s="14"/>
      <c r="O8370" s="14"/>
      <c r="P8370" s="14"/>
      <c r="S8370" s="16"/>
      <c r="T8370" s="16"/>
    </row>
    <row r="8371" spans="8:20">
      <c r="H8371" s="14"/>
      <c r="K8371" s="14"/>
      <c r="M8371" s="14"/>
      <c r="N8371" s="14"/>
      <c r="O8371" s="14"/>
      <c r="P8371" s="14"/>
      <c r="S8371" s="16"/>
      <c r="T8371" s="16"/>
    </row>
    <row r="8372" spans="8:20">
      <c r="H8372" s="14"/>
      <c r="K8372" s="14"/>
      <c r="M8372" s="14"/>
      <c r="N8372" s="14"/>
      <c r="O8372" s="14"/>
      <c r="P8372" s="14"/>
      <c r="S8372" s="16"/>
      <c r="T8372" s="16"/>
    </row>
    <row r="8373" spans="8:20">
      <c r="H8373" s="14"/>
      <c r="K8373" s="14"/>
      <c r="M8373" s="14"/>
      <c r="N8373" s="14"/>
      <c r="O8373" s="14"/>
      <c r="P8373" s="14"/>
      <c r="S8373" s="16"/>
      <c r="T8373" s="16"/>
    </row>
    <row r="8374" spans="8:20">
      <c r="H8374" s="14"/>
      <c r="K8374" s="14"/>
      <c r="M8374" s="14"/>
      <c r="N8374" s="14"/>
      <c r="O8374" s="14"/>
      <c r="P8374" s="14"/>
      <c r="S8374" s="16"/>
      <c r="T8374" s="16"/>
    </row>
    <row r="8375" spans="8:20">
      <c r="H8375" s="14"/>
      <c r="K8375" s="14"/>
      <c r="M8375" s="14"/>
      <c r="N8375" s="14"/>
      <c r="O8375" s="14"/>
      <c r="P8375" s="14"/>
      <c r="S8375" s="16"/>
      <c r="T8375" s="16"/>
    </row>
    <row r="8376" spans="8:20">
      <c r="H8376" s="14"/>
      <c r="K8376" s="14"/>
      <c r="M8376" s="14"/>
      <c r="N8376" s="14"/>
      <c r="O8376" s="14"/>
      <c r="P8376" s="14"/>
      <c r="S8376" s="16"/>
      <c r="T8376" s="16"/>
    </row>
    <row r="8377" spans="8:20">
      <c r="H8377" s="14"/>
      <c r="K8377" s="14"/>
      <c r="M8377" s="14"/>
      <c r="N8377" s="14"/>
      <c r="O8377" s="14"/>
      <c r="P8377" s="14"/>
      <c r="S8377" s="16"/>
      <c r="T8377" s="16"/>
    </row>
    <row r="8378" spans="8:20">
      <c r="H8378" s="14"/>
      <c r="K8378" s="14"/>
      <c r="M8378" s="14"/>
      <c r="N8378" s="14"/>
      <c r="O8378" s="14"/>
      <c r="P8378" s="14"/>
      <c r="S8378" s="16"/>
      <c r="T8378" s="16"/>
    </row>
    <row r="8379" spans="8:20">
      <c r="H8379" s="14"/>
      <c r="K8379" s="14"/>
      <c r="M8379" s="14"/>
      <c r="N8379" s="14"/>
      <c r="O8379" s="14"/>
      <c r="P8379" s="14"/>
      <c r="S8379" s="16"/>
      <c r="T8379" s="16"/>
    </row>
    <row r="8380" spans="8:20">
      <c r="H8380" s="14"/>
      <c r="K8380" s="14"/>
      <c r="M8380" s="14"/>
      <c r="N8380" s="14"/>
      <c r="O8380" s="14"/>
      <c r="P8380" s="14"/>
      <c r="S8380" s="16"/>
      <c r="T8380" s="16"/>
    </row>
    <row r="8381" spans="8:20">
      <c r="H8381" s="14"/>
      <c r="K8381" s="14"/>
      <c r="M8381" s="14"/>
      <c r="N8381" s="14"/>
      <c r="O8381" s="14"/>
      <c r="P8381" s="14"/>
      <c r="S8381" s="16"/>
      <c r="T8381" s="16"/>
    </row>
    <row r="8382" spans="8:20">
      <c r="H8382" s="14"/>
      <c r="K8382" s="14"/>
      <c r="M8382" s="14"/>
      <c r="N8382" s="14"/>
      <c r="O8382" s="14"/>
      <c r="P8382" s="14"/>
      <c r="S8382" s="16"/>
      <c r="T8382" s="16"/>
    </row>
    <row r="8383" spans="8:20">
      <c r="H8383" s="14"/>
      <c r="K8383" s="14"/>
      <c r="M8383" s="14"/>
      <c r="N8383" s="14"/>
      <c r="O8383" s="14"/>
      <c r="P8383" s="14"/>
      <c r="S8383" s="16"/>
      <c r="T8383" s="16"/>
    </row>
    <row r="8384" spans="8:20">
      <c r="H8384" s="14"/>
      <c r="K8384" s="14"/>
      <c r="M8384" s="14"/>
      <c r="N8384" s="14"/>
      <c r="O8384" s="14"/>
      <c r="P8384" s="14"/>
      <c r="S8384" s="16"/>
      <c r="T8384" s="16"/>
    </row>
    <row r="8385" spans="8:20">
      <c r="H8385" s="14"/>
      <c r="K8385" s="14"/>
      <c r="M8385" s="14"/>
      <c r="N8385" s="14"/>
      <c r="O8385" s="14"/>
      <c r="P8385" s="14"/>
      <c r="S8385" s="16"/>
      <c r="T8385" s="16"/>
    </row>
    <row r="8386" spans="8:20">
      <c r="H8386" s="14"/>
      <c r="K8386" s="14"/>
      <c r="M8386" s="14"/>
      <c r="N8386" s="14"/>
      <c r="O8386" s="14"/>
      <c r="P8386" s="14"/>
      <c r="S8386" s="16"/>
      <c r="T8386" s="16"/>
    </row>
    <row r="8387" spans="8:20">
      <c r="H8387" s="14"/>
      <c r="K8387" s="14"/>
      <c r="M8387" s="14"/>
      <c r="N8387" s="14"/>
      <c r="O8387" s="14"/>
      <c r="P8387" s="14"/>
      <c r="S8387" s="16"/>
      <c r="T8387" s="16"/>
    </row>
    <row r="8388" spans="8:20">
      <c r="H8388" s="14"/>
      <c r="K8388" s="14"/>
      <c r="M8388" s="14"/>
      <c r="N8388" s="14"/>
      <c r="O8388" s="14"/>
      <c r="P8388" s="14"/>
      <c r="S8388" s="16"/>
      <c r="T8388" s="16"/>
    </row>
    <row r="8389" spans="8:20">
      <c r="H8389" s="14"/>
      <c r="K8389" s="14"/>
      <c r="M8389" s="14"/>
      <c r="N8389" s="14"/>
      <c r="O8389" s="14"/>
      <c r="P8389" s="14"/>
      <c r="S8389" s="16"/>
      <c r="T8389" s="16"/>
    </row>
    <row r="8390" spans="8:20">
      <c r="H8390" s="14"/>
      <c r="K8390" s="14"/>
      <c r="M8390" s="14"/>
      <c r="N8390" s="14"/>
      <c r="O8390" s="14"/>
      <c r="P8390" s="14"/>
      <c r="S8390" s="16"/>
      <c r="T8390" s="16"/>
    </row>
    <row r="8391" spans="8:20">
      <c r="H8391" s="14"/>
      <c r="K8391" s="14"/>
      <c r="M8391" s="14"/>
      <c r="N8391" s="14"/>
      <c r="O8391" s="14"/>
      <c r="P8391" s="14"/>
      <c r="S8391" s="16"/>
      <c r="T8391" s="16"/>
    </row>
    <row r="8392" spans="8:20">
      <c r="H8392" s="14"/>
      <c r="K8392" s="14"/>
      <c r="M8392" s="14"/>
      <c r="N8392" s="14"/>
      <c r="O8392" s="14"/>
      <c r="P8392" s="14"/>
      <c r="S8392" s="16"/>
      <c r="T8392" s="16"/>
    </row>
    <row r="8393" spans="8:20">
      <c r="H8393" s="14"/>
      <c r="K8393" s="14"/>
      <c r="M8393" s="14"/>
      <c r="N8393" s="14"/>
      <c r="O8393" s="14"/>
      <c r="P8393" s="14"/>
      <c r="S8393" s="16"/>
      <c r="T8393" s="16"/>
    </row>
    <row r="8394" spans="8:20">
      <c r="H8394" s="14"/>
      <c r="K8394" s="14"/>
      <c r="M8394" s="14"/>
      <c r="N8394" s="14"/>
      <c r="O8394" s="14"/>
      <c r="P8394" s="14"/>
      <c r="S8394" s="16"/>
      <c r="T8394" s="16"/>
    </row>
    <row r="8395" spans="8:20">
      <c r="H8395" s="14"/>
      <c r="K8395" s="14"/>
      <c r="M8395" s="14"/>
      <c r="N8395" s="14"/>
      <c r="O8395" s="14"/>
      <c r="P8395" s="14"/>
      <c r="S8395" s="16"/>
      <c r="T8395" s="16"/>
    </row>
    <row r="8396" spans="8:20">
      <c r="H8396" s="14"/>
      <c r="K8396" s="14"/>
      <c r="M8396" s="14"/>
      <c r="N8396" s="14"/>
      <c r="O8396" s="14"/>
      <c r="P8396" s="14"/>
      <c r="S8396" s="16"/>
      <c r="T8396" s="16"/>
    </row>
    <row r="8397" spans="8:20">
      <c r="H8397" s="14"/>
      <c r="K8397" s="14"/>
      <c r="M8397" s="14"/>
      <c r="N8397" s="14"/>
      <c r="O8397" s="14"/>
      <c r="P8397" s="14"/>
      <c r="S8397" s="16"/>
      <c r="T8397" s="16"/>
    </row>
    <row r="8398" spans="8:20">
      <c r="H8398" s="14"/>
      <c r="K8398" s="14"/>
      <c r="M8398" s="14"/>
      <c r="N8398" s="14"/>
      <c r="O8398" s="14"/>
      <c r="P8398" s="14"/>
      <c r="S8398" s="16"/>
      <c r="T8398" s="16"/>
    </row>
    <row r="8399" spans="8:20">
      <c r="H8399" s="14"/>
      <c r="K8399" s="14"/>
      <c r="M8399" s="14"/>
      <c r="N8399" s="14"/>
      <c r="O8399" s="14"/>
      <c r="P8399" s="14"/>
      <c r="S8399" s="16"/>
      <c r="T8399" s="16"/>
    </row>
    <row r="8400" spans="8:20">
      <c r="H8400" s="14"/>
      <c r="K8400" s="14"/>
      <c r="M8400" s="14"/>
      <c r="N8400" s="14"/>
      <c r="O8400" s="14"/>
      <c r="P8400" s="14"/>
      <c r="S8400" s="16"/>
      <c r="T8400" s="16"/>
    </row>
    <row r="8401" spans="8:20">
      <c r="H8401" s="14"/>
      <c r="K8401" s="14"/>
      <c r="M8401" s="14"/>
      <c r="N8401" s="14"/>
      <c r="O8401" s="14"/>
      <c r="P8401" s="14"/>
      <c r="S8401" s="16"/>
      <c r="T8401" s="16"/>
    </row>
    <row r="8402" spans="8:20">
      <c r="H8402" s="14"/>
      <c r="K8402" s="14"/>
      <c r="M8402" s="14"/>
      <c r="N8402" s="14"/>
      <c r="O8402" s="14"/>
      <c r="P8402" s="14"/>
      <c r="S8402" s="16"/>
      <c r="T8402" s="16"/>
    </row>
    <row r="8403" spans="8:20">
      <c r="H8403" s="14"/>
      <c r="K8403" s="14"/>
      <c r="M8403" s="14"/>
      <c r="N8403" s="14"/>
      <c r="O8403" s="14"/>
      <c r="P8403" s="14"/>
      <c r="S8403" s="16"/>
      <c r="T8403" s="16"/>
    </row>
    <row r="8404" spans="8:20">
      <c r="H8404" s="14"/>
      <c r="K8404" s="14"/>
      <c r="M8404" s="14"/>
      <c r="N8404" s="14"/>
      <c r="O8404" s="14"/>
      <c r="P8404" s="14"/>
      <c r="S8404" s="16"/>
      <c r="T8404" s="16"/>
    </row>
    <row r="8405" spans="8:20">
      <c r="H8405" s="14"/>
      <c r="K8405" s="14"/>
      <c r="M8405" s="14"/>
      <c r="N8405" s="14"/>
      <c r="O8405" s="14"/>
      <c r="P8405" s="14"/>
      <c r="S8405" s="16"/>
      <c r="T8405" s="16"/>
    </row>
    <row r="8406" spans="8:20">
      <c r="H8406" s="14"/>
      <c r="K8406" s="14"/>
      <c r="M8406" s="14"/>
      <c r="N8406" s="14"/>
      <c r="O8406" s="14"/>
      <c r="P8406" s="14"/>
      <c r="S8406" s="16"/>
      <c r="T8406" s="16"/>
    </row>
    <row r="8407" spans="8:20">
      <c r="H8407" s="14"/>
      <c r="K8407" s="14"/>
      <c r="M8407" s="14"/>
      <c r="N8407" s="14"/>
      <c r="O8407" s="14"/>
      <c r="P8407" s="14"/>
      <c r="S8407" s="16"/>
      <c r="T8407" s="16"/>
    </row>
    <row r="8408" spans="8:20">
      <c r="H8408" s="14"/>
      <c r="K8408" s="14"/>
      <c r="M8408" s="14"/>
      <c r="N8408" s="14"/>
      <c r="O8408" s="14"/>
      <c r="P8408" s="14"/>
      <c r="S8408" s="16"/>
      <c r="T8408" s="16"/>
    </row>
    <row r="8409" spans="8:20">
      <c r="H8409" s="14"/>
      <c r="K8409" s="14"/>
      <c r="M8409" s="14"/>
      <c r="N8409" s="14"/>
      <c r="O8409" s="14"/>
      <c r="P8409" s="14"/>
      <c r="S8409" s="16"/>
      <c r="T8409" s="16"/>
    </row>
    <row r="8410" spans="8:20">
      <c r="H8410" s="14"/>
      <c r="K8410" s="14"/>
      <c r="M8410" s="14"/>
      <c r="N8410" s="14"/>
      <c r="O8410" s="14"/>
      <c r="P8410" s="14"/>
      <c r="S8410" s="16"/>
      <c r="T8410" s="16"/>
    </row>
    <row r="8411" spans="8:20">
      <c r="H8411" s="14"/>
      <c r="K8411" s="14"/>
      <c r="M8411" s="14"/>
      <c r="N8411" s="14"/>
      <c r="O8411" s="14"/>
      <c r="P8411" s="14"/>
      <c r="S8411" s="16"/>
      <c r="T8411" s="16"/>
    </row>
    <row r="8412" spans="8:20">
      <c r="H8412" s="14"/>
      <c r="K8412" s="14"/>
      <c r="M8412" s="14"/>
      <c r="N8412" s="14"/>
      <c r="O8412" s="14"/>
      <c r="P8412" s="14"/>
      <c r="S8412" s="16"/>
      <c r="T8412" s="16"/>
    </row>
    <row r="8413" spans="8:20">
      <c r="H8413" s="14"/>
      <c r="K8413" s="14"/>
      <c r="M8413" s="14"/>
      <c r="N8413" s="14"/>
      <c r="O8413" s="14"/>
      <c r="P8413" s="14"/>
      <c r="S8413" s="16"/>
      <c r="T8413" s="16"/>
    </row>
    <row r="8414" spans="8:20">
      <c r="H8414" s="14"/>
      <c r="K8414" s="14"/>
      <c r="M8414" s="14"/>
      <c r="N8414" s="14"/>
      <c r="O8414" s="14"/>
      <c r="P8414" s="14"/>
      <c r="S8414" s="16"/>
      <c r="T8414" s="16"/>
    </row>
    <row r="8415" spans="8:20">
      <c r="H8415" s="14"/>
      <c r="K8415" s="14"/>
      <c r="M8415" s="14"/>
      <c r="N8415" s="14"/>
      <c r="O8415" s="14"/>
      <c r="P8415" s="14"/>
      <c r="S8415" s="16"/>
      <c r="T8415" s="16"/>
    </row>
    <row r="8416" spans="8:20">
      <c r="H8416" s="14"/>
      <c r="K8416" s="14"/>
      <c r="M8416" s="14"/>
      <c r="N8416" s="14"/>
      <c r="O8416" s="14"/>
      <c r="P8416" s="14"/>
      <c r="S8416" s="16"/>
      <c r="T8416" s="16"/>
    </row>
    <row r="8417" spans="8:20">
      <c r="H8417" s="14"/>
      <c r="K8417" s="14"/>
      <c r="M8417" s="14"/>
      <c r="N8417" s="14"/>
      <c r="O8417" s="14"/>
      <c r="P8417" s="14"/>
      <c r="S8417" s="16"/>
      <c r="T8417" s="16"/>
    </row>
    <row r="8418" spans="8:20">
      <c r="H8418" s="14"/>
      <c r="K8418" s="14"/>
      <c r="M8418" s="14"/>
      <c r="N8418" s="14"/>
      <c r="O8418" s="14"/>
      <c r="P8418" s="14"/>
      <c r="S8418" s="16"/>
      <c r="T8418" s="16"/>
    </row>
    <row r="8419" spans="8:20">
      <c r="H8419" s="14"/>
      <c r="K8419" s="14"/>
      <c r="M8419" s="14"/>
      <c r="N8419" s="14"/>
      <c r="O8419" s="14"/>
      <c r="P8419" s="14"/>
      <c r="S8419" s="16"/>
      <c r="T8419" s="16"/>
    </row>
    <row r="8420" spans="8:20">
      <c r="H8420" s="14"/>
      <c r="K8420" s="14"/>
      <c r="M8420" s="14"/>
      <c r="N8420" s="14"/>
      <c r="O8420" s="14"/>
      <c r="P8420" s="14"/>
      <c r="S8420" s="16"/>
      <c r="T8420" s="16"/>
    </row>
    <row r="8421" spans="8:20">
      <c r="H8421" s="14"/>
      <c r="K8421" s="14"/>
      <c r="M8421" s="14"/>
      <c r="N8421" s="14"/>
      <c r="O8421" s="14"/>
      <c r="P8421" s="14"/>
      <c r="S8421" s="16"/>
      <c r="T8421" s="16"/>
    </row>
    <row r="8422" spans="8:20">
      <c r="H8422" s="14"/>
      <c r="K8422" s="14"/>
      <c r="M8422" s="14"/>
      <c r="N8422" s="14"/>
      <c r="O8422" s="14"/>
      <c r="P8422" s="14"/>
      <c r="S8422" s="16"/>
      <c r="T8422" s="16"/>
    </row>
    <row r="8423" spans="8:20">
      <c r="H8423" s="14"/>
      <c r="K8423" s="14"/>
      <c r="M8423" s="14"/>
      <c r="N8423" s="14"/>
      <c r="O8423" s="14"/>
      <c r="P8423" s="14"/>
      <c r="S8423" s="16"/>
      <c r="T8423" s="16"/>
    </row>
    <row r="8424" spans="8:20">
      <c r="H8424" s="14"/>
      <c r="K8424" s="14"/>
      <c r="M8424" s="14"/>
      <c r="N8424" s="14"/>
      <c r="O8424" s="14"/>
      <c r="P8424" s="14"/>
      <c r="S8424" s="16"/>
      <c r="T8424" s="16"/>
    </row>
    <row r="8425" spans="8:20">
      <c r="H8425" s="14"/>
      <c r="K8425" s="14"/>
      <c r="M8425" s="14"/>
      <c r="N8425" s="14"/>
      <c r="O8425" s="14"/>
      <c r="P8425" s="14"/>
      <c r="S8425" s="16"/>
      <c r="T8425" s="16"/>
    </row>
    <row r="8426" spans="8:20">
      <c r="H8426" s="14"/>
      <c r="K8426" s="14"/>
      <c r="M8426" s="14"/>
      <c r="N8426" s="14"/>
      <c r="O8426" s="14"/>
      <c r="P8426" s="14"/>
      <c r="S8426" s="16"/>
      <c r="T8426" s="16"/>
    </row>
    <row r="8427" spans="8:20">
      <c r="H8427" s="14"/>
      <c r="K8427" s="14"/>
      <c r="M8427" s="14"/>
      <c r="N8427" s="14"/>
      <c r="O8427" s="14"/>
      <c r="P8427" s="14"/>
      <c r="S8427" s="16"/>
      <c r="T8427" s="16"/>
    </row>
    <row r="8428" spans="8:20">
      <c r="H8428" s="14"/>
      <c r="K8428" s="14"/>
      <c r="M8428" s="14"/>
      <c r="N8428" s="14"/>
      <c r="O8428" s="14"/>
      <c r="P8428" s="14"/>
      <c r="S8428" s="16"/>
      <c r="T8428" s="16"/>
    </row>
    <row r="8429" spans="8:20">
      <c r="H8429" s="14"/>
      <c r="K8429" s="14"/>
      <c r="M8429" s="14"/>
      <c r="N8429" s="14"/>
      <c r="O8429" s="14"/>
      <c r="P8429" s="14"/>
      <c r="S8429" s="16"/>
      <c r="T8429" s="16"/>
    </row>
    <row r="8430" spans="8:20">
      <c r="H8430" s="14"/>
      <c r="K8430" s="14"/>
      <c r="M8430" s="14"/>
      <c r="N8430" s="14"/>
      <c r="O8430" s="14"/>
      <c r="P8430" s="14"/>
      <c r="S8430" s="16"/>
      <c r="T8430" s="16"/>
    </row>
    <row r="8431" spans="8:20">
      <c r="H8431" s="14"/>
      <c r="K8431" s="14"/>
      <c r="M8431" s="14"/>
      <c r="N8431" s="14"/>
      <c r="O8431" s="14"/>
      <c r="P8431" s="14"/>
      <c r="S8431" s="16"/>
      <c r="T8431" s="16"/>
    </row>
    <row r="8432" spans="8:20">
      <c r="H8432" s="14"/>
      <c r="K8432" s="14"/>
      <c r="M8432" s="14"/>
      <c r="N8432" s="14"/>
      <c r="O8432" s="14"/>
      <c r="P8432" s="14"/>
      <c r="S8432" s="16"/>
      <c r="T8432" s="16"/>
    </row>
    <row r="8433" spans="8:20">
      <c r="H8433" s="14"/>
      <c r="K8433" s="14"/>
      <c r="M8433" s="14"/>
      <c r="N8433" s="14"/>
      <c r="O8433" s="14"/>
      <c r="P8433" s="14"/>
      <c r="S8433" s="16"/>
      <c r="T8433" s="16"/>
    </row>
    <row r="8434" spans="8:20">
      <c r="H8434" s="14"/>
      <c r="K8434" s="14"/>
      <c r="M8434" s="14"/>
      <c r="N8434" s="14"/>
      <c r="O8434" s="14"/>
      <c r="P8434" s="14"/>
      <c r="S8434" s="16"/>
      <c r="T8434" s="16"/>
    </row>
    <row r="8435" spans="8:20">
      <c r="H8435" s="14"/>
      <c r="K8435" s="14"/>
      <c r="M8435" s="14"/>
      <c r="N8435" s="14"/>
      <c r="O8435" s="14"/>
      <c r="P8435" s="14"/>
      <c r="S8435" s="16"/>
      <c r="T8435" s="16"/>
    </row>
    <row r="8436" spans="8:20">
      <c r="H8436" s="14"/>
      <c r="K8436" s="14"/>
      <c r="M8436" s="14"/>
      <c r="N8436" s="14"/>
      <c r="O8436" s="14"/>
      <c r="P8436" s="14"/>
      <c r="S8436" s="16"/>
      <c r="T8436" s="16"/>
    </row>
    <row r="8437" spans="8:20">
      <c r="H8437" s="14"/>
      <c r="K8437" s="14"/>
      <c r="M8437" s="14"/>
      <c r="N8437" s="14"/>
      <c r="O8437" s="14"/>
      <c r="P8437" s="14"/>
      <c r="S8437" s="16"/>
      <c r="T8437" s="16"/>
    </row>
    <row r="8438" spans="8:20">
      <c r="H8438" s="14"/>
      <c r="K8438" s="14"/>
      <c r="M8438" s="14"/>
      <c r="N8438" s="14"/>
      <c r="O8438" s="14"/>
      <c r="P8438" s="14"/>
      <c r="S8438" s="16"/>
      <c r="T8438" s="16"/>
    </row>
    <row r="8439" spans="8:20">
      <c r="H8439" s="14"/>
      <c r="K8439" s="14"/>
      <c r="M8439" s="14"/>
      <c r="N8439" s="14"/>
      <c r="O8439" s="14"/>
      <c r="P8439" s="14"/>
      <c r="S8439" s="16"/>
      <c r="T8439" s="16"/>
    </row>
    <row r="8440" spans="8:20">
      <c r="H8440" s="14"/>
      <c r="K8440" s="14"/>
      <c r="M8440" s="14"/>
      <c r="N8440" s="14"/>
      <c r="O8440" s="14"/>
      <c r="P8440" s="14"/>
      <c r="S8440" s="16"/>
      <c r="T8440" s="16"/>
    </row>
    <row r="8441" spans="8:20">
      <c r="H8441" s="14"/>
      <c r="K8441" s="14"/>
      <c r="M8441" s="14"/>
      <c r="N8441" s="14"/>
      <c r="O8441" s="14"/>
      <c r="P8441" s="14"/>
      <c r="S8441" s="16"/>
      <c r="T8441" s="16"/>
    </row>
    <row r="8442" spans="8:20">
      <c r="H8442" s="14"/>
      <c r="K8442" s="14"/>
      <c r="M8442" s="14"/>
      <c r="N8442" s="14"/>
      <c r="O8442" s="14"/>
      <c r="P8442" s="14"/>
      <c r="S8442" s="16"/>
      <c r="T8442" s="16"/>
    </row>
    <row r="8443" spans="8:20">
      <c r="H8443" s="14"/>
      <c r="K8443" s="14"/>
      <c r="M8443" s="14"/>
      <c r="N8443" s="14"/>
      <c r="O8443" s="14"/>
      <c r="P8443" s="14"/>
      <c r="S8443" s="16"/>
      <c r="T8443" s="16"/>
    </row>
    <row r="8444" spans="8:20">
      <c r="H8444" s="14"/>
      <c r="K8444" s="14"/>
      <c r="M8444" s="14"/>
      <c r="N8444" s="14"/>
      <c r="O8444" s="14"/>
      <c r="P8444" s="14"/>
      <c r="S8444" s="16"/>
      <c r="T8444" s="16"/>
    </row>
    <row r="8445" spans="8:20">
      <c r="H8445" s="14"/>
      <c r="K8445" s="14"/>
      <c r="M8445" s="14"/>
      <c r="N8445" s="14"/>
      <c r="O8445" s="14"/>
      <c r="P8445" s="14"/>
      <c r="S8445" s="16"/>
      <c r="T8445" s="16"/>
    </row>
    <row r="8446" spans="8:20">
      <c r="H8446" s="14"/>
      <c r="K8446" s="14"/>
      <c r="M8446" s="14"/>
      <c r="N8446" s="14"/>
      <c r="O8446" s="14"/>
      <c r="P8446" s="14"/>
      <c r="S8446" s="16"/>
      <c r="T8446" s="16"/>
    </row>
    <row r="8447" spans="8:20">
      <c r="H8447" s="14"/>
      <c r="K8447" s="14"/>
      <c r="M8447" s="14"/>
      <c r="N8447" s="14"/>
      <c r="O8447" s="14"/>
      <c r="P8447" s="14"/>
      <c r="S8447" s="16"/>
      <c r="T8447" s="16"/>
    </row>
    <row r="8448" spans="8:20">
      <c r="H8448" s="14"/>
      <c r="K8448" s="14"/>
      <c r="M8448" s="14"/>
      <c r="N8448" s="14"/>
      <c r="O8448" s="14"/>
      <c r="P8448" s="14"/>
      <c r="S8448" s="16"/>
      <c r="T8448" s="16"/>
    </row>
    <row r="8449" spans="8:20">
      <c r="H8449" s="14"/>
      <c r="K8449" s="14"/>
      <c r="M8449" s="14"/>
      <c r="N8449" s="14"/>
      <c r="O8449" s="14"/>
      <c r="P8449" s="14"/>
      <c r="S8449" s="16"/>
      <c r="T8449" s="16"/>
    </row>
    <row r="8450" spans="8:20">
      <c r="H8450" s="14"/>
      <c r="K8450" s="14"/>
      <c r="M8450" s="14"/>
      <c r="N8450" s="14"/>
      <c r="O8450" s="14"/>
      <c r="P8450" s="14"/>
      <c r="S8450" s="16"/>
      <c r="T8450" s="16"/>
    </row>
    <row r="8451" spans="8:20">
      <c r="H8451" s="14"/>
      <c r="K8451" s="14"/>
      <c r="M8451" s="14"/>
      <c r="N8451" s="14"/>
      <c r="O8451" s="14"/>
      <c r="P8451" s="14"/>
      <c r="S8451" s="16"/>
      <c r="T8451" s="16"/>
    </row>
    <row r="8452" spans="8:20">
      <c r="H8452" s="14"/>
      <c r="K8452" s="14"/>
      <c r="M8452" s="14"/>
      <c r="N8452" s="14"/>
      <c r="O8452" s="14"/>
      <c r="P8452" s="14"/>
      <c r="S8452" s="16"/>
      <c r="T8452" s="16"/>
    </row>
    <row r="8453" spans="8:20">
      <c r="H8453" s="14"/>
      <c r="K8453" s="14"/>
      <c r="M8453" s="14"/>
      <c r="N8453" s="14"/>
      <c r="O8453" s="14"/>
      <c r="P8453" s="14"/>
      <c r="S8453" s="16"/>
      <c r="T8453" s="16"/>
    </row>
    <row r="8454" spans="8:20">
      <c r="H8454" s="14"/>
      <c r="K8454" s="14"/>
      <c r="M8454" s="14"/>
      <c r="N8454" s="14"/>
      <c r="O8454" s="14"/>
      <c r="P8454" s="14"/>
      <c r="S8454" s="16"/>
      <c r="T8454" s="16"/>
    </row>
    <row r="8455" spans="8:20">
      <c r="H8455" s="14"/>
      <c r="K8455" s="14"/>
      <c r="M8455" s="14"/>
      <c r="N8455" s="14"/>
      <c r="O8455" s="14"/>
      <c r="P8455" s="14"/>
      <c r="S8455" s="16"/>
      <c r="T8455" s="16"/>
    </row>
    <row r="8456" spans="8:20">
      <c r="H8456" s="14"/>
      <c r="K8456" s="14"/>
      <c r="M8456" s="14"/>
      <c r="N8456" s="14"/>
      <c r="O8456" s="14"/>
      <c r="P8456" s="14"/>
      <c r="S8456" s="16"/>
      <c r="T8456" s="16"/>
    </row>
    <row r="8457" spans="8:20">
      <c r="H8457" s="14"/>
      <c r="K8457" s="14"/>
      <c r="M8457" s="14"/>
      <c r="N8457" s="14"/>
      <c r="O8457" s="14"/>
      <c r="P8457" s="14"/>
      <c r="S8457" s="16"/>
      <c r="T8457" s="16"/>
    </row>
    <row r="8458" spans="8:20">
      <c r="H8458" s="14"/>
      <c r="K8458" s="14"/>
      <c r="M8458" s="14"/>
      <c r="N8458" s="14"/>
      <c r="O8458" s="14"/>
      <c r="P8458" s="14"/>
      <c r="S8458" s="16"/>
      <c r="T8458" s="16"/>
    </row>
    <row r="8459" spans="8:20">
      <c r="H8459" s="14"/>
      <c r="K8459" s="14"/>
      <c r="M8459" s="14"/>
      <c r="N8459" s="14"/>
      <c r="O8459" s="14"/>
      <c r="P8459" s="14"/>
      <c r="S8459" s="16"/>
      <c r="T8459" s="16"/>
    </row>
    <row r="8460" spans="8:20">
      <c r="H8460" s="14"/>
      <c r="K8460" s="14"/>
      <c r="M8460" s="14"/>
      <c r="N8460" s="14"/>
      <c r="O8460" s="14"/>
      <c r="P8460" s="14"/>
      <c r="S8460" s="16"/>
      <c r="T8460" s="16"/>
    </row>
    <row r="8461" spans="8:20">
      <c r="H8461" s="14"/>
      <c r="K8461" s="14"/>
      <c r="M8461" s="14"/>
      <c r="N8461" s="14"/>
      <c r="O8461" s="14"/>
      <c r="P8461" s="14"/>
      <c r="S8461" s="16"/>
      <c r="T8461" s="16"/>
    </row>
    <row r="8462" spans="8:20">
      <c r="H8462" s="14"/>
      <c r="K8462" s="14"/>
      <c r="M8462" s="14"/>
      <c r="N8462" s="14"/>
      <c r="O8462" s="14"/>
      <c r="P8462" s="14"/>
      <c r="S8462" s="16"/>
      <c r="T8462" s="16"/>
    </row>
    <row r="8463" spans="8:20">
      <c r="H8463" s="14"/>
      <c r="K8463" s="14"/>
      <c r="M8463" s="14"/>
      <c r="N8463" s="14"/>
      <c r="O8463" s="14"/>
      <c r="P8463" s="14"/>
      <c r="S8463" s="16"/>
      <c r="T8463" s="16"/>
    </row>
    <row r="8464" spans="8:20">
      <c r="H8464" s="14"/>
      <c r="K8464" s="14"/>
      <c r="M8464" s="14"/>
      <c r="N8464" s="14"/>
      <c r="O8464" s="14"/>
      <c r="P8464" s="14"/>
      <c r="S8464" s="16"/>
      <c r="T8464" s="16"/>
    </row>
    <row r="8465" spans="8:20">
      <c r="H8465" s="14"/>
      <c r="K8465" s="14"/>
      <c r="M8465" s="14"/>
      <c r="N8465" s="14"/>
      <c r="O8465" s="14"/>
      <c r="P8465" s="14"/>
      <c r="S8465" s="16"/>
      <c r="T8465" s="16"/>
    </row>
    <row r="8466" spans="8:20">
      <c r="H8466" s="14"/>
      <c r="K8466" s="14"/>
      <c r="M8466" s="14"/>
      <c r="N8466" s="14"/>
      <c r="O8466" s="14"/>
      <c r="P8466" s="14"/>
      <c r="S8466" s="16"/>
      <c r="T8466" s="16"/>
    </row>
    <row r="8467" spans="8:20">
      <c r="H8467" s="14"/>
      <c r="K8467" s="14"/>
      <c r="M8467" s="14"/>
      <c r="N8467" s="14"/>
      <c r="O8467" s="14"/>
      <c r="P8467" s="14"/>
      <c r="S8467" s="16"/>
      <c r="T8467" s="16"/>
    </row>
    <row r="8468" spans="8:20">
      <c r="H8468" s="14"/>
      <c r="K8468" s="14"/>
      <c r="M8468" s="14"/>
      <c r="N8468" s="14"/>
      <c r="O8468" s="14"/>
      <c r="P8468" s="14"/>
      <c r="S8468" s="16"/>
      <c r="T8468" s="16"/>
    </row>
    <row r="8469" spans="8:20">
      <c r="H8469" s="14"/>
      <c r="K8469" s="14"/>
      <c r="M8469" s="14"/>
      <c r="N8469" s="14"/>
      <c r="O8469" s="14"/>
      <c r="P8469" s="14"/>
      <c r="S8469" s="16"/>
      <c r="T8469" s="16"/>
    </row>
    <row r="8470" spans="8:20">
      <c r="H8470" s="14"/>
      <c r="K8470" s="14"/>
      <c r="M8470" s="14"/>
      <c r="N8470" s="14"/>
      <c r="O8470" s="14"/>
      <c r="P8470" s="14"/>
      <c r="S8470" s="16"/>
      <c r="T8470" s="16"/>
    </row>
    <row r="8471" spans="8:20">
      <c r="H8471" s="14"/>
      <c r="K8471" s="14"/>
      <c r="M8471" s="14"/>
      <c r="N8471" s="14"/>
      <c r="O8471" s="14"/>
      <c r="P8471" s="14"/>
      <c r="S8471" s="16"/>
      <c r="T8471" s="16"/>
    </row>
    <row r="8472" spans="8:20">
      <c r="H8472" s="14"/>
      <c r="K8472" s="14"/>
      <c r="M8472" s="14"/>
      <c r="N8472" s="14"/>
      <c r="O8472" s="14"/>
      <c r="P8472" s="14"/>
      <c r="S8472" s="16"/>
      <c r="T8472" s="16"/>
    </row>
    <row r="8473" spans="8:20">
      <c r="H8473" s="14"/>
      <c r="K8473" s="14"/>
      <c r="M8473" s="14"/>
      <c r="N8473" s="14"/>
      <c r="O8473" s="14"/>
      <c r="P8473" s="14"/>
      <c r="S8473" s="16"/>
      <c r="T8473" s="16"/>
    </row>
    <row r="8474" spans="8:20">
      <c r="H8474" s="14"/>
      <c r="K8474" s="14"/>
      <c r="M8474" s="14"/>
      <c r="N8474" s="14"/>
      <c r="O8474" s="14"/>
      <c r="P8474" s="14"/>
      <c r="S8474" s="16"/>
      <c r="T8474" s="16"/>
    </row>
    <row r="8475" spans="8:20">
      <c r="H8475" s="14"/>
      <c r="K8475" s="14"/>
      <c r="M8475" s="14"/>
      <c r="N8475" s="14"/>
      <c r="O8475" s="14"/>
      <c r="P8475" s="14"/>
      <c r="S8475" s="16"/>
      <c r="T8475" s="16"/>
    </row>
    <row r="8476" spans="8:20">
      <c r="H8476" s="14"/>
      <c r="K8476" s="14"/>
      <c r="M8476" s="14"/>
      <c r="N8476" s="14"/>
      <c r="O8476" s="14"/>
      <c r="P8476" s="14"/>
      <c r="S8476" s="16"/>
      <c r="T8476" s="16"/>
    </row>
    <row r="8477" spans="8:20">
      <c r="H8477" s="14"/>
      <c r="K8477" s="14"/>
      <c r="M8477" s="14"/>
      <c r="N8477" s="14"/>
      <c r="O8477" s="14"/>
      <c r="P8477" s="14"/>
      <c r="S8477" s="16"/>
      <c r="T8477" s="16"/>
    </row>
    <row r="8478" spans="8:20">
      <c r="H8478" s="14"/>
      <c r="K8478" s="14"/>
      <c r="M8478" s="14"/>
      <c r="N8478" s="14"/>
      <c r="O8478" s="14"/>
      <c r="P8478" s="14"/>
      <c r="S8478" s="16"/>
      <c r="T8478" s="16"/>
    </row>
    <row r="8479" spans="8:20">
      <c r="H8479" s="14"/>
      <c r="K8479" s="14"/>
      <c r="M8479" s="14"/>
      <c r="N8479" s="14"/>
      <c r="O8479" s="14"/>
      <c r="P8479" s="14"/>
      <c r="S8479" s="16"/>
      <c r="T8479" s="16"/>
    </row>
    <row r="8480" spans="8:20">
      <c r="H8480" s="14"/>
      <c r="K8480" s="14"/>
      <c r="M8480" s="14"/>
      <c r="N8480" s="14"/>
      <c r="O8480" s="14"/>
      <c r="P8480" s="14"/>
      <c r="S8480" s="16"/>
      <c r="T8480" s="16"/>
    </row>
    <row r="8481" spans="8:20">
      <c r="H8481" s="14"/>
      <c r="K8481" s="14"/>
      <c r="M8481" s="14"/>
      <c r="N8481" s="14"/>
      <c r="O8481" s="14"/>
      <c r="P8481" s="14"/>
      <c r="S8481" s="16"/>
      <c r="T8481" s="16"/>
    </row>
    <row r="8482" spans="8:20">
      <c r="H8482" s="14"/>
      <c r="K8482" s="14"/>
      <c r="M8482" s="14"/>
      <c r="N8482" s="14"/>
      <c r="O8482" s="14"/>
      <c r="P8482" s="14"/>
      <c r="S8482" s="16"/>
      <c r="T8482" s="16"/>
    </row>
    <row r="8483" spans="8:20">
      <c r="H8483" s="14"/>
      <c r="K8483" s="14"/>
      <c r="M8483" s="14"/>
      <c r="N8483" s="14"/>
      <c r="O8483" s="14"/>
      <c r="P8483" s="14"/>
      <c r="S8483" s="16"/>
      <c r="T8483" s="16"/>
    </row>
    <row r="8484" spans="8:20">
      <c r="H8484" s="14"/>
      <c r="K8484" s="14"/>
      <c r="M8484" s="14"/>
      <c r="N8484" s="14"/>
      <c r="O8484" s="14"/>
      <c r="P8484" s="14"/>
      <c r="S8484" s="16"/>
      <c r="T8484" s="16"/>
    </row>
    <row r="8485" spans="8:20">
      <c r="H8485" s="14"/>
      <c r="K8485" s="14"/>
      <c r="M8485" s="14"/>
      <c r="N8485" s="14"/>
      <c r="O8485" s="14"/>
      <c r="P8485" s="14"/>
      <c r="S8485" s="16"/>
      <c r="T8485" s="16"/>
    </row>
    <row r="8486" spans="8:20">
      <c r="H8486" s="14"/>
      <c r="K8486" s="14"/>
      <c r="M8486" s="14"/>
      <c r="N8486" s="14"/>
      <c r="O8486" s="14"/>
      <c r="P8486" s="14"/>
      <c r="S8486" s="16"/>
      <c r="T8486" s="16"/>
    </row>
    <row r="8487" spans="8:20">
      <c r="H8487" s="14"/>
      <c r="K8487" s="14"/>
      <c r="M8487" s="14"/>
      <c r="N8487" s="14"/>
      <c r="O8487" s="14"/>
      <c r="P8487" s="14"/>
      <c r="S8487" s="16"/>
      <c r="T8487" s="16"/>
    </row>
    <row r="8488" spans="8:20">
      <c r="H8488" s="14"/>
      <c r="K8488" s="14"/>
      <c r="M8488" s="14"/>
      <c r="N8488" s="14"/>
      <c r="O8488" s="14"/>
      <c r="P8488" s="14"/>
      <c r="S8488" s="16"/>
      <c r="T8488" s="16"/>
    </row>
    <row r="8489" spans="8:20">
      <c r="H8489" s="14"/>
      <c r="K8489" s="14"/>
      <c r="M8489" s="14"/>
      <c r="N8489" s="14"/>
      <c r="O8489" s="14"/>
      <c r="P8489" s="14"/>
      <c r="S8489" s="16"/>
      <c r="T8489" s="16"/>
    </row>
    <row r="8490" spans="8:20">
      <c r="H8490" s="14"/>
      <c r="K8490" s="14"/>
      <c r="M8490" s="14"/>
      <c r="N8490" s="14"/>
      <c r="O8490" s="14"/>
      <c r="P8490" s="14"/>
      <c r="S8490" s="16"/>
      <c r="T8490" s="16"/>
    </row>
    <row r="8491" spans="8:20">
      <c r="H8491" s="14"/>
      <c r="K8491" s="14"/>
      <c r="M8491" s="14"/>
      <c r="N8491" s="14"/>
      <c r="O8491" s="14"/>
      <c r="P8491" s="14"/>
      <c r="S8491" s="16"/>
      <c r="T8491" s="16"/>
    </row>
    <row r="8492" spans="8:20">
      <c r="H8492" s="14"/>
      <c r="K8492" s="14"/>
      <c r="M8492" s="14"/>
      <c r="N8492" s="14"/>
      <c r="O8492" s="14"/>
      <c r="P8492" s="14"/>
      <c r="S8492" s="16"/>
      <c r="T8492" s="16"/>
    </row>
    <row r="8493" spans="8:20">
      <c r="H8493" s="14"/>
      <c r="K8493" s="14"/>
      <c r="M8493" s="14"/>
      <c r="N8493" s="14"/>
      <c r="O8493" s="14"/>
      <c r="P8493" s="14"/>
      <c r="S8493" s="16"/>
      <c r="T8493" s="16"/>
    </row>
    <row r="8494" spans="8:20">
      <c r="H8494" s="14"/>
      <c r="K8494" s="14"/>
      <c r="M8494" s="14"/>
      <c r="N8494" s="14"/>
      <c r="O8494" s="14"/>
      <c r="P8494" s="14"/>
      <c r="S8494" s="16"/>
      <c r="T8494" s="16"/>
    </row>
    <row r="8495" spans="8:20">
      <c r="H8495" s="14"/>
      <c r="K8495" s="14"/>
      <c r="M8495" s="14"/>
      <c r="N8495" s="14"/>
      <c r="O8495" s="14"/>
      <c r="P8495" s="14"/>
      <c r="S8495" s="16"/>
      <c r="T8495" s="16"/>
    </row>
    <row r="8496" spans="8:20">
      <c r="H8496" s="14"/>
      <c r="K8496" s="14"/>
      <c r="M8496" s="14"/>
      <c r="N8496" s="14"/>
      <c r="O8496" s="14"/>
      <c r="P8496" s="14"/>
      <c r="S8496" s="16"/>
      <c r="T8496" s="16"/>
    </row>
    <row r="8497" spans="8:20">
      <c r="H8497" s="14"/>
      <c r="K8497" s="14"/>
      <c r="M8497" s="14"/>
      <c r="N8497" s="14"/>
      <c r="O8497" s="14"/>
      <c r="P8497" s="14"/>
      <c r="S8497" s="16"/>
      <c r="T8497" s="16"/>
    </row>
    <row r="8498" spans="8:20">
      <c r="H8498" s="14"/>
      <c r="K8498" s="14"/>
      <c r="M8498" s="14"/>
      <c r="N8498" s="14"/>
      <c r="O8498" s="14"/>
      <c r="P8498" s="14"/>
      <c r="S8498" s="16"/>
      <c r="T8498" s="16"/>
    </row>
    <row r="8499" spans="8:20">
      <c r="H8499" s="14"/>
      <c r="K8499" s="14"/>
      <c r="M8499" s="14"/>
      <c r="N8499" s="14"/>
      <c r="O8499" s="14"/>
      <c r="P8499" s="14"/>
      <c r="S8499" s="16"/>
      <c r="T8499" s="16"/>
    </row>
    <row r="8500" spans="8:20">
      <c r="H8500" s="14"/>
      <c r="K8500" s="14"/>
      <c r="M8500" s="14"/>
      <c r="N8500" s="14"/>
      <c r="O8500" s="14"/>
      <c r="P8500" s="14"/>
      <c r="S8500" s="16"/>
      <c r="T8500" s="16"/>
    </row>
    <row r="8501" spans="8:20">
      <c r="H8501" s="14"/>
      <c r="K8501" s="14"/>
      <c r="M8501" s="14"/>
      <c r="N8501" s="14"/>
      <c r="O8501" s="14"/>
      <c r="P8501" s="14"/>
      <c r="S8501" s="16"/>
      <c r="T8501" s="16"/>
    </row>
    <row r="8502" spans="8:20">
      <c r="H8502" s="14"/>
      <c r="K8502" s="14"/>
      <c r="M8502" s="14"/>
      <c r="N8502" s="14"/>
      <c r="O8502" s="14"/>
      <c r="P8502" s="14"/>
      <c r="S8502" s="16"/>
      <c r="T8502" s="16"/>
    </row>
    <row r="8503" spans="8:20">
      <c r="H8503" s="14"/>
      <c r="K8503" s="14"/>
      <c r="M8503" s="14"/>
      <c r="N8503" s="14"/>
      <c r="O8503" s="14"/>
      <c r="P8503" s="14"/>
      <c r="S8503" s="16"/>
      <c r="T8503" s="16"/>
    </row>
    <row r="8504" spans="8:20">
      <c r="H8504" s="14"/>
      <c r="K8504" s="14"/>
      <c r="M8504" s="14"/>
      <c r="N8504" s="14"/>
      <c r="O8504" s="14"/>
      <c r="P8504" s="14"/>
      <c r="S8504" s="16"/>
      <c r="T8504" s="16"/>
    </row>
    <row r="8505" spans="8:20">
      <c r="H8505" s="14"/>
      <c r="K8505" s="14"/>
      <c r="M8505" s="14"/>
      <c r="N8505" s="14"/>
      <c r="O8505" s="14"/>
      <c r="P8505" s="14"/>
      <c r="S8505" s="16"/>
      <c r="T8505" s="16"/>
    </row>
    <row r="8506" spans="8:20">
      <c r="H8506" s="14"/>
      <c r="K8506" s="14"/>
      <c r="M8506" s="14"/>
      <c r="N8506" s="14"/>
      <c r="O8506" s="14"/>
      <c r="P8506" s="14"/>
      <c r="S8506" s="16"/>
      <c r="T8506" s="16"/>
    </row>
    <row r="8507" spans="8:20">
      <c r="H8507" s="14"/>
      <c r="K8507" s="14"/>
      <c r="M8507" s="14"/>
      <c r="N8507" s="14"/>
      <c r="O8507" s="14"/>
      <c r="P8507" s="14"/>
      <c r="S8507" s="16"/>
      <c r="T8507" s="16"/>
    </row>
    <row r="8508" spans="8:20">
      <c r="H8508" s="14"/>
      <c r="K8508" s="14"/>
      <c r="M8508" s="14"/>
      <c r="N8508" s="14"/>
      <c r="O8508" s="14"/>
      <c r="P8508" s="14"/>
      <c r="S8508" s="16"/>
      <c r="T8508" s="16"/>
    </row>
    <row r="8509" spans="8:20">
      <c r="H8509" s="14"/>
      <c r="K8509" s="14"/>
      <c r="M8509" s="14"/>
      <c r="N8509" s="14"/>
      <c r="O8509" s="14"/>
      <c r="P8509" s="14"/>
      <c r="S8509" s="16"/>
      <c r="T8509" s="16"/>
    </row>
    <row r="8510" spans="8:20">
      <c r="H8510" s="14"/>
      <c r="K8510" s="14"/>
      <c r="M8510" s="14"/>
      <c r="N8510" s="14"/>
      <c r="O8510" s="14"/>
      <c r="P8510" s="14"/>
      <c r="S8510" s="16"/>
      <c r="T8510" s="16"/>
    </row>
    <row r="8511" spans="8:20">
      <c r="H8511" s="14"/>
      <c r="K8511" s="14"/>
      <c r="M8511" s="14"/>
      <c r="N8511" s="14"/>
      <c r="O8511" s="14"/>
      <c r="P8511" s="14"/>
      <c r="S8511" s="16"/>
      <c r="T8511" s="16"/>
    </row>
    <row r="8512" spans="8:20">
      <c r="H8512" s="14"/>
      <c r="K8512" s="14"/>
      <c r="M8512" s="14"/>
      <c r="N8512" s="14"/>
      <c r="O8512" s="14"/>
      <c r="P8512" s="14"/>
      <c r="S8512" s="16"/>
      <c r="T8512" s="16"/>
    </row>
    <row r="8513" spans="8:20">
      <c r="H8513" s="14"/>
      <c r="K8513" s="14"/>
      <c r="M8513" s="14"/>
      <c r="N8513" s="14"/>
      <c r="O8513" s="14"/>
      <c r="P8513" s="14"/>
      <c r="S8513" s="16"/>
      <c r="T8513" s="16"/>
    </row>
    <row r="8514" spans="8:20">
      <c r="H8514" s="14"/>
      <c r="K8514" s="14"/>
      <c r="M8514" s="14"/>
      <c r="N8514" s="14"/>
      <c r="O8514" s="14"/>
      <c r="P8514" s="14"/>
      <c r="S8514" s="16"/>
      <c r="T8514" s="16"/>
    </row>
    <row r="8515" spans="8:20">
      <c r="H8515" s="14"/>
      <c r="K8515" s="14"/>
      <c r="M8515" s="14"/>
      <c r="N8515" s="14"/>
      <c r="O8515" s="14"/>
      <c r="P8515" s="14"/>
      <c r="S8515" s="16"/>
      <c r="T8515" s="16"/>
    </row>
    <row r="8516" spans="8:20">
      <c r="H8516" s="14"/>
      <c r="K8516" s="14"/>
      <c r="M8516" s="14"/>
      <c r="N8516" s="14"/>
      <c r="O8516" s="14"/>
      <c r="P8516" s="14"/>
      <c r="S8516" s="16"/>
      <c r="T8516" s="16"/>
    </row>
    <row r="8517" spans="8:20">
      <c r="H8517" s="14"/>
      <c r="K8517" s="14"/>
      <c r="M8517" s="14"/>
      <c r="N8517" s="14"/>
      <c r="O8517" s="14"/>
      <c r="P8517" s="14"/>
      <c r="S8517" s="16"/>
      <c r="T8517" s="16"/>
    </row>
    <row r="8518" spans="8:20">
      <c r="H8518" s="14"/>
      <c r="K8518" s="14"/>
      <c r="M8518" s="14"/>
      <c r="N8518" s="14"/>
      <c r="O8518" s="14"/>
      <c r="P8518" s="14"/>
      <c r="S8518" s="16"/>
      <c r="T8518" s="16"/>
    </row>
    <row r="8519" spans="8:20">
      <c r="H8519" s="14"/>
      <c r="K8519" s="14"/>
      <c r="M8519" s="14"/>
      <c r="N8519" s="14"/>
      <c r="O8519" s="14"/>
      <c r="P8519" s="14"/>
      <c r="S8519" s="16"/>
      <c r="T8519" s="16"/>
    </row>
    <row r="8520" spans="8:20">
      <c r="H8520" s="14"/>
      <c r="K8520" s="14"/>
      <c r="M8520" s="14"/>
      <c r="N8520" s="14"/>
      <c r="O8520" s="14"/>
      <c r="P8520" s="14"/>
      <c r="S8520" s="16"/>
      <c r="T8520" s="16"/>
    </row>
    <row r="8521" spans="8:20">
      <c r="H8521" s="14"/>
      <c r="K8521" s="14"/>
      <c r="M8521" s="14"/>
      <c r="N8521" s="14"/>
      <c r="O8521" s="14"/>
      <c r="P8521" s="14"/>
      <c r="S8521" s="16"/>
      <c r="T8521" s="16"/>
    </row>
    <row r="8522" spans="8:20">
      <c r="H8522" s="14"/>
      <c r="K8522" s="14"/>
      <c r="M8522" s="14"/>
      <c r="N8522" s="14"/>
      <c r="O8522" s="14"/>
      <c r="P8522" s="14"/>
      <c r="S8522" s="16"/>
      <c r="T8522" s="16"/>
    </row>
    <row r="8523" spans="8:20">
      <c r="H8523" s="14"/>
      <c r="K8523" s="14"/>
      <c r="M8523" s="14"/>
      <c r="N8523" s="14"/>
      <c r="O8523" s="14"/>
      <c r="P8523" s="14"/>
      <c r="S8523" s="16"/>
      <c r="T8523" s="16"/>
    </row>
    <row r="8524" spans="8:20">
      <c r="H8524" s="14"/>
      <c r="K8524" s="14"/>
      <c r="M8524" s="14"/>
      <c r="N8524" s="14"/>
      <c r="O8524" s="14"/>
      <c r="P8524" s="14"/>
      <c r="S8524" s="16"/>
      <c r="T8524" s="16"/>
    </row>
    <row r="8525" spans="8:20">
      <c r="H8525" s="14"/>
      <c r="K8525" s="14"/>
      <c r="M8525" s="14"/>
      <c r="N8525" s="14"/>
      <c r="O8525" s="14"/>
      <c r="P8525" s="14"/>
      <c r="S8525" s="16"/>
      <c r="T8525" s="16"/>
    </row>
    <row r="8526" spans="8:20">
      <c r="H8526" s="14"/>
      <c r="K8526" s="14"/>
      <c r="M8526" s="14"/>
      <c r="N8526" s="14"/>
      <c r="O8526" s="14"/>
      <c r="P8526" s="14"/>
      <c r="S8526" s="16"/>
      <c r="T8526" s="16"/>
    </row>
    <row r="8527" spans="8:20">
      <c r="H8527" s="14"/>
      <c r="K8527" s="14"/>
      <c r="M8527" s="14"/>
      <c r="N8527" s="14"/>
      <c r="O8527" s="14"/>
      <c r="P8527" s="14"/>
      <c r="S8527" s="16"/>
      <c r="T8527" s="16"/>
    </row>
    <row r="8528" spans="8:20">
      <c r="H8528" s="14"/>
      <c r="K8528" s="14"/>
      <c r="M8528" s="14"/>
      <c r="N8528" s="14"/>
      <c r="O8528" s="14"/>
      <c r="P8528" s="14"/>
      <c r="S8528" s="16"/>
      <c r="T8528" s="16"/>
    </row>
    <row r="8529" spans="8:20">
      <c r="H8529" s="14"/>
      <c r="K8529" s="14"/>
      <c r="M8529" s="14"/>
      <c r="N8529" s="14"/>
      <c r="O8529" s="14"/>
      <c r="P8529" s="14"/>
      <c r="S8529" s="16"/>
      <c r="T8529" s="16"/>
    </row>
    <row r="8530" spans="8:20">
      <c r="H8530" s="14"/>
      <c r="K8530" s="14"/>
      <c r="M8530" s="14"/>
      <c r="N8530" s="14"/>
      <c r="O8530" s="14"/>
      <c r="P8530" s="14"/>
      <c r="S8530" s="16"/>
      <c r="T8530" s="16"/>
    </row>
    <row r="8531" spans="8:20">
      <c r="H8531" s="14"/>
      <c r="K8531" s="14"/>
      <c r="M8531" s="14"/>
      <c r="N8531" s="14"/>
      <c r="O8531" s="14"/>
      <c r="P8531" s="14"/>
      <c r="S8531" s="16"/>
      <c r="T8531" s="16"/>
    </row>
    <row r="8532" spans="8:20">
      <c r="H8532" s="14"/>
      <c r="K8532" s="14"/>
      <c r="M8532" s="14"/>
      <c r="N8532" s="14"/>
      <c r="O8532" s="14"/>
      <c r="P8532" s="14"/>
      <c r="S8532" s="16"/>
      <c r="T8532" s="16"/>
    </row>
    <row r="8533" spans="8:20">
      <c r="H8533" s="14"/>
      <c r="K8533" s="14"/>
      <c r="M8533" s="14"/>
      <c r="N8533" s="14"/>
      <c r="O8533" s="14"/>
      <c r="P8533" s="14"/>
      <c r="S8533" s="16"/>
      <c r="T8533" s="16"/>
    </row>
    <row r="8534" spans="8:20">
      <c r="H8534" s="14"/>
      <c r="K8534" s="14"/>
      <c r="M8534" s="14"/>
      <c r="N8534" s="14"/>
      <c r="O8534" s="14"/>
      <c r="P8534" s="14"/>
      <c r="S8534" s="16"/>
      <c r="T8534" s="16"/>
    </row>
    <row r="8535" spans="8:20">
      <c r="H8535" s="14"/>
      <c r="K8535" s="14"/>
      <c r="M8535" s="14"/>
      <c r="N8535" s="14"/>
      <c r="O8535" s="14"/>
      <c r="P8535" s="14"/>
      <c r="S8535" s="16"/>
      <c r="T8535" s="16"/>
    </row>
    <row r="8536" spans="8:20">
      <c r="H8536" s="14"/>
      <c r="K8536" s="14"/>
      <c r="M8536" s="14"/>
      <c r="N8536" s="14"/>
      <c r="O8536" s="14"/>
      <c r="P8536" s="14"/>
      <c r="S8536" s="16"/>
      <c r="T8536" s="16"/>
    </row>
    <row r="8537" spans="8:20">
      <c r="H8537" s="14"/>
      <c r="K8537" s="14"/>
      <c r="M8537" s="14"/>
      <c r="N8537" s="14"/>
      <c r="O8537" s="14"/>
      <c r="P8537" s="14"/>
      <c r="S8537" s="16"/>
      <c r="T8537" s="16"/>
    </row>
    <row r="8538" spans="8:20">
      <c r="H8538" s="14"/>
      <c r="K8538" s="14"/>
      <c r="M8538" s="14"/>
      <c r="N8538" s="14"/>
      <c r="O8538" s="14"/>
      <c r="P8538" s="14"/>
      <c r="S8538" s="16"/>
      <c r="T8538" s="16"/>
    </row>
    <row r="8539" spans="8:20">
      <c r="H8539" s="14"/>
      <c r="K8539" s="14"/>
      <c r="M8539" s="14"/>
      <c r="N8539" s="14"/>
      <c r="O8539" s="14"/>
      <c r="P8539" s="14"/>
      <c r="S8539" s="16"/>
      <c r="T8539" s="16"/>
    </row>
    <row r="8540" spans="8:20">
      <c r="H8540" s="14"/>
      <c r="K8540" s="14"/>
      <c r="M8540" s="14"/>
      <c r="N8540" s="14"/>
      <c r="O8540" s="14"/>
      <c r="P8540" s="14"/>
      <c r="S8540" s="16"/>
      <c r="T8540" s="16"/>
    </row>
    <row r="8541" spans="8:20">
      <c r="H8541" s="14"/>
      <c r="K8541" s="14"/>
      <c r="M8541" s="14"/>
      <c r="N8541" s="14"/>
      <c r="O8541" s="14"/>
      <c r="P8541" s="14"/>
      <c r="S8541" s="16"/>
      <c r="T8541" s="16"/>
    </row>
    <row r="8542" spans="8:20">
      <c r="H8542" s="14"/>
      <c r="K8542" s="14"/>
      <c r="M8542" s="14"/>
      <c r="N8542" s="14"/>
      <c r="O8542" s="14"/>
      <c r="P8542" s="14"/>
      <c r="S8542" s="16"/>
      <c r="T8542" s="16"/>
    </row>
    <row r="8543" spans="8:20">
      <c r="H8543" s="14"/>
      <c r="K8543" s="14"/>
      <c r="M8543" s="14"/>
      <c r="N8543" s="14"/>
      <c r="O8543" s="14"/>
      <c r="P8543" s="14"/>
      <c r="S8543" s="16"/>
      <c r="T8543" s="16"/>
    </row>
    <row r="8544" spans="8:20">
      <c r="H8544" s="14"/>
      <c r="K8544" s="14"/>
      <c r="M8544" s="14"/>
      <c r="N8544" s="14"/>
      <c r="O8544" s="14"/>
      <c r="P8544" s="14"/>
      <c r="S8544" s="16"/>
      <c r="T8544" s="16"/>
    </row>
    <row r="8545" spans="8:20">
      <c r="H8545" s="14"/>
      <c r="K8545" s="14"/>
      <c r="M8545" s="14"/>
      <c r="N8545" s="14"/>
      <c r="O8545" s="14"/>
      <c r="P8545" s="14"/>
      <c r="S8545" s="16"/>
      <c r="T8545" s="16"/>
    </row>
    <row r="8546" spans="8:20">
      <c r="H8546" s="14"/>
      <c r="K8546" s="14"/>
      <c r="M8546" s="14"/>
      <c r="N8546" s="14"/>
      <c r="O8546" s="14"/>
      <c r="P8546" s="14"/>
      <c r="S8546" s="16"/>
      <c r="T8546" s="16"/>
    </row>
    <row r="8547" spans="8:20">
      <c r="H8547" s="14"/>
      <c r="K8547" s="14"/>
      <c r="M8547" s="14"/>
      <c r="N8547" s="14"/>
      <c r="O8547" s="14"/>
      <c r="P8547" s="14"/>
      <c r="S8547" s="16"/>
      <c r="T8547" s="16"/>
    </row>
    <row r="8548" spans="8:20">
      <c r="H8548" s="14"/>
      <c r="K8548" s="14"/>
      <c r="M8548" s="14"/>
      <c r="N8548" s="14"/>
      <c r="O8548" s="14"/>
      <c r="P8548" s="14"/>
      <c r="S8548" s="16"/>
      <c r="T8548" s="16"/>
    </row>
    <row r="8549" spans="8:20">
      <c r="H8549" s="14"/>
      <c r="K8549" s="14"/>
      <c r="M8549" s="14"/>
      <c r="N8549" s="14"/>
      <c r="O8549" s="14"/>
      <c r="P8549" s="14"/>
      <c r="S8549" s="16"/>
      <c r="T8549" s="16"/>
    </row>
    <row r="8550" spans="8:20">
      <c r="H8550" s="14"/>
      <c r="K8550" s="14"/>
      <c r="M8550" s="14"/>
      <c r="N8550" s="14"/>
      <c r="O8550" s="14"/>
      <c r="P8550" s="14"/>
      <c r="S8550" s="16"/>
      <c r="T8550" s="16"/>
    </row>
    <row r="8551" spans="8:20">
      <c r="H8551" s="14"/>
      <c r="K8551" s="14"/>
      <c r="M8551" s="14"/>
      <c r="N8551" s="14"/>
      <c r="O8551" s="14"/>
      <c r="P8551" s="14"/>
      <c r="S8551" s="16"/>
      <c r="T8551" s="16"/>
    </row>
    <row r="8552" spans="8:20">
      <c r="H8552" s="14"/>
      <c r="K8552" s="14"/>
      <c r="M8552" s="14"/>
      <c r="N8552" s="14"/>
      <c r="O8552" s="14"/>
      <c r="P8552" s="14"/>
      <c r="S8552" s="16"/>
      <c r="T8552" s="16"/>
    </row>
    <row r="8553" spans="8:20">
      <c r="H8553" s="14"/>
      <c r="K8553" s="14"/>
      <c r="M8553" s="14"/>
      <c r="N8553" s="14"/>
      <c r="O8553" s="14"/>
      <c r="P8553" s="14"/>
      <c r="S8553" s="16"/>
      <c r="T8553" s="16"/>
    </row>
    <row r="8554" spans="8:20">
      <c r="H8554" s="14"/>
      <c r="K8554" s="14"/>
      <c r="M8554" s="14"/>
      <c r="N8554" s="14"/>
      <c r="O8554" s="14"/>
      <c r="P8554" s="14"/>
      <c r="S8554" s="16"/>
      <c r="T8554" s="16"/>
    </row>
    <row r="8555" spans="8:20">
      <c r="H8555" s="14"/>
      <c r="K8555" s="14"/>
      <c r="M8555" s="14"/>
      <c r="N8555" s="14"/>
      <c r="O8555" s="14"/>
      <c r="P8555" s="14"/>
      <c r="S8555" s="16"/>
      <c r="T8555" s="16"/>
    </row>
    <row r="8556" spans="8:20">
      <c r="H8556" s="14"/>
      <c r="K8556" s="14"/>
      <c r="M8556" s="14"/>
      <c r="N8556" s="14"/>
      <c r="O8556" s="14"/>
      <c r="P8556" s="14"/>
      <c r="S8556" s="16"/>
      <c r="T8556" s="16"/>
    </row>
    <row r="8557" spans="8:20">
      <c r="H8557" s="14"/>
      <c r="K8557" s="14"/>
      <c r="M8557" s="14"/>
      <c r="N8557" s="14"/>
      <c r="O8557" s="14"/>
      <c r="P8557" s="14"/>
      <c r="S8557" s="16"/>
      <c r="T8557" s="16"/>
    </row>
    <row r="8558" spans="8:20">
      <c r="H8558" s="14"/>
      <c r="K8558" s="14"/>
      <c r="M8558" s="14"/>
      <c r="N8558" s="14"/>
      <c r="O8558" s="14"/>
      <c r="P8558" s="14"/>
      <c r="S8558" s="16"/>
      <c r="T8558" s="16"/>
    </row>
    <row r="8559" spans="8:20">
      <c r="H8559" s="14"/>
      <c r="K8559" s="14"/>
      <c r="M8559" s="14"/>
      <c r="N8559" s="14"/>
      <c r="O8559" s="14"/>
      <c r="P8559" s="14"/>
      <c r="S8559" s="16"/>
      <c r="T8559" s="16"/>
    </row>
    <row r="8560" spans="8:20">
      <c r="H8560" s="14"/>
      <c r="K8560" s="14"/>
      <c r="M8560" s="14"/>
      <c r="N8560" s="14"/>
      <c r="O8560" s="14"/>
      <c r="P8560" s="14"/>
      <c r="S8560" s="16"/>
      <c r="T8560" s="16"/>
    </row>
    <row r="8561" spans="8:20">
      <c r="H8561" s="14"/>
      <c r="K8561" s="14"/>
      <c r="M8561" s="14"/>
      <c r="N8561" s="14"/>
      <c r="O8561" s="14"/>
      <c r="P8561" s="14"/>
      <c r="S8561" s="16"/>
      <c r="T8561" s="16"/>
    </row>
    <row r="8562" spans="8:20">
      <c r="H8562" s="14"/>
      <c r="K8562" s="14"/>
      <c r="M8562" s="14"/>
      <c r="N8562" s="14"/>
      <c r="O8562" s="14"/>
      <c r="P8562" s="14"/>
      <c r="S8562" s="16"/>
      <c r="T8562" s="16"/>
    </row>
    <row r="8563" spans="8:20">
      <c r="H8563" s="14"/>
      <c r="K8563" s="14"/>
      <c r="M8563" s="14"/>
      <c r="N8563" s="14"/>
      <c r="O8563" s="14"/>
      <c r="P8563" s="14"/>
      <c r="S8563" s="16"/>
      <c r="T8563" s="16"/>
    </row>
    <row r="8564" spans="8:20">
      <c r="H8564" s="14"/>
      <c r="K8564" s="14"/>
      <c r="M8564" s="14"/>
      <c r="N8564" s="14"/>
      <c r="O8564" s="14"/>
      <c r="P8564" s="14"/>
      <c r="S8564" s="16"/>
      <c r="T8564" s="16"/>
    </row>
    <row r="8565" spans="8:20">
      <c r="H8565" s="14"/>
      <c r="K8565" s="14"/>
      <c r="M8565" s="14"/>
      <c r="N8565" s="14"/>
      <c r="O8565" s="14"/>
      <c r="P8565" s="14"/>
      <c r="S8565" s="16"/>
      <c r="T8565" s="16"/>
    </row>
    <row r="8566" spans="8:20">
      <c r="H8566" s="14"/>
      <c r="K8566" s="14"/>
      <c r="M8566" s="14"/>
      <c r="N8566" s="14"/>
      <c r="O8566" s="14"/>
      <c r="P8566" s="14"/>
      <c r="S8566" s="16"/>
      <c r="T8566" s="16"/>
    </row>
    <row r="8567" spans="8:20">
      <c r="H8567" s="14"/>
      <c r="K8567" s="14"/>
      <c r="M8567" s="14"/>
      <c r="N8567" s="14"/>
      <c r="O8567" s="14"/>
      <c r="P8567" s="14"/>
      <c r="S8567" s="16"/>
      <c r="T8567" s="16"/>
    </row>
    <row r="8568" spans="8:20">
      <c r="H8568" s="14"/>
      <c r="K8568" s="14"/>
      <c r="M8568" s="14"/>
      <c r="N8568" s="14"/>
      <c r="O8568" s="14"/>
      <c r="P8568" s="14"/>
      <c r="S8568" s="16"/>
      <c r="T8568" s="16"/>
    </row>
    <row r="8569" spans="8:20">
      <c r="H8569" s="14"/>
      <c r="K8569" s="14"/>
      <c r="M8569" s="14"/>
      <c r="N8569" s="14"/>
      <c r="O8569" s="14"/>
      <c r="P8569" s="14"/>
      <c r="S8569" s="16"/>
      <c r="T8569" s="16"/>
    </row>
    <row r="8570" spans="8:20">
      <c r="H8570" s="14"/>
      <c r="K8570" s="14"/>
      <c r="M8570" s="14"/>
      <c r="N8570" s="14"/>
      <c r="O8570" s="14"/>
      <c r="P8570" s="14"/>
      <c r="S8570" s="16"/>
      <c r="T8570" s="16"/>
    </row>
    <row r="8571" spans="8:20">
      <c r="H8571" s="14"/>
      <c r="K8571" s="14"/>
      <c r="M8571" s="14"/>
      <c r="N8571" s="14"/>
      <c r="O8571" s="14"/>
      <c r="P8571" s="14"/>
      <c r="S8571" s="16"/>
      <c r="T8571" s="16"/>
    </row>
    <row r="8572" spans="8:20">
      <c r="H8572" s="14"/>
      <c r="K8572" s="14"/>
      <c r="M8572" s="14"/>
      <c r="N8572" s="14"/>
      <c r="O8572" s="14"/>
      <c r="P8572" s="14"/>
      <c r="S8572" s="16"/>
      <c r="T8572" s="16"/>
    </row>
    <row r="8573" spans="8:20">
      <c r="H8573" s="14"/>
      <c r="K8573" s="14"/>
      <c r="M8573" s="14"/>
      <c r="N8573" s="14"/>
      <c r="O8573" s="14"/>
      <c r="P8573" s="14"/>
      <c r="S8573" s="16"/>
      <c r="T8573" s="16"/>
    </row>
    <row r="8574" spans="8:20">
      <c r="H8574" s="14"/>
      <c r="K8574" s="14"/>
      <c r="M8574" s="14"/>
      <c r="N8574" s="14"/>
      <c r="O8574" s="14"/>
      <c r="P8574" s="14"/>
      <c r="S8574" s="16"/>
      <c r="T8574" s="16"/>
    </row>
    <row r="8575" spans="8:20">
      <c r="H8575" s="14"/>
      <c r="K8575" s="14"/>
      <c r="M8575" s="14"/>
      <c r="N8575" s="14"/>
      <c r="O8575" s="14"/>
      <c r="P8575" s="14"/>
      <c r="S8575" s="16"/>
      <c r="T8575" s="16"/>
    </row>
    <row r="8576" spans="8:20">
      <c r="H8576" s="14"/>
      <c r="K8576" s="14"/>
      <c r="M8576" s="14"/>
      <c r="N8576" s="14"/>
      <c r="O8576" s="14"/>
      <c r="P8576" s="14"/>
      <c r="S8576" s="16"/>
      <c r="T8576" s="16"/>
    </row>
    <row r="8577" spans="8:20">
      <c r="H8577" s="14"/>
      <c r="K8577" s="14"/>
      <c r="M8577" s="14"/>
      <c r="N8577" s="14"/>
      <c r="O8577" s="14"/>
      <c r="P8577" s="14"/>
      <c r="S8577" s="16"/>
      <c r="T8577" s="16"/>
    </row>
    <row r="8578" spans="8:20">
      <c r="H8578" s="14"/>
      <c r="K8578" s="14"/>
      <c r="M8578" s="14"/>
      <c r="N8578" s="14"/>
      <c r="O8578" s="14"/>
      <c r="P8578" s="14"/>
      <c r="S8578" s="16"/>
      <c r="T8578" s="16"/>
    </row>
    <row r="8579" spans="8:20">
      <c r="H8579" s="14"/>
      <c r="K8579" s="14"/>
      <c r="M8579" s="14"/>
      <c r="N8579" s="14"/>
      <c r="O8579" s="14"/>
      <c r="P8579" s="14"/>
      <c r="S8579" s="16"/>
      <c r="T8579" s="16"/>
    </row>
    <row r="8580" spans="8:20">
      <c r="H8580" s="14"/>
      <c r="K8580" s="14"/>
      <c r="M8580" s="14"/>
      <c r="N8580" s="14"/>
      <c r="O8580" s="14"/>
      <c r="P8580" s="14"/>
      <c r="S8580" s="16"/>
      <c r="T8580" s="16"/>
    </row>
    <row r="8581" spans="8:20">
      <c r="H8581" s="14"/>
      <c r="K8581" s="14"/>
      <c r="M8581" s="14"/>
      <c r="N8581" s="14"/>
      <c r="O8581" s="14"/>
      <c r="P8581" s="14"/>
      <c r="S8581" s="16"/>
      <c r="T8581" s="16"/>
    </row>
    <row r="8582" spans="8:20">
      <c r="H8582" s="14"/>
      <c r="K8582" s="14"/>
      <c r="M8582" s="14"/>
      <c r="N8582" s="14"/>
      <c r="O8582" s="14"/>
      <c r="P8582" s="14"/>
      <c r="S8582" s="16"/>
      <c r="T8582" s="16"/>
    </row>
    <row r="8583" spans="8:20">
      <c r="H8583" s="14"/>
      <c r="K8583" s="14"/>
      <c r="M8583" s="14"/>
      <c r="N8583" s="14"/>
      <c r="O8583" s="14"/>
      <c r="P8583" s="14"/>
      <c r="S8583" s="16"/>
      <c r="T8583" s="16"/>
    </row>
    <row r="8584" spans="8:20">
      <c r="H8584" s="14"/>
      <c r="K8584" s="14"/>
      <c r="M8584" s="14"/>
      <c r="N8584" s="14"/>
      <c r="O8584" s="14"/>
      <c r="P8584" s="14"/>
      <c r="S8584" s="16"/>
      <c r="T8584" s="16"/>
    </row>
    <row r="8585" spans="8:20">
      <c r="H8585" s="14"/>
      <c r="K8585" s="14"/>
      <c r="M8585" s="14"/>
      <c r="N8585" s="14"/>
      <c r="O8585" s="14"/>
      <c r="P8585" s="14"/>
      <c r="S8585" s="16"/>
      <c r="T8585" s="16"/>
    </row>
    <row r="8586" spans="8:20">
      <c r="H8586" s="14"/>
      <c r="K8586" s="14"/>
      <c r="M8586" s="14"/>
      <c r="N8586" s="14"/>
      <c r="O8586" s="14"/>
      <c r="P8586" s="14"/>
      <c r="S8586" s="16"/>
      <c r="T8586" s="16"/>
    </row>
    <row r="8587" spans="8:20">
      <c r="H8587" s="14"/>
      <c r="K8587" s="14"/>
      <c r="M8587" s="14"/>
      <c r="N8587" s="14"/>
      <c r="O8587" s="14"/>
      <c r="P8587" s="14"/>
      <c r="S8587" s="16"/>
      <c r="T8587" s="16"/>
    </row>
    <row r="8588" spans="8:20">
      <c r="H8588" s="14"/>
      <c r="K8588" s="14"/>
      <c r="M8588" s="14"/>
      <c r="N8588" s="14"/>
      <c r="O8588" s="14"/>
      <c r="P8588" s="14"/>
      <c r="S8588" s="16"/>
      <c r="T8588" s="16"/>
    </row>
    <row r="8589" spans="8:20">
      <c r="H8589" s="14"/>
      <c r="K8589" s="14"/>
      <c r="M8589" s="14"/>
      <c r="N8589" s="14"/>
      <c r="O8589" s="14"/>
      <c r="P8589" s="14"/>
      <c r="S8589" s="16"/>
      <c r="T8589" s="16"/>
    </row>
    <row r="8590" spans="8:20">
      <c r="H8590" s="14"/>
      <c r="K8590" s="14"/>
      <c r="M8590" s="14"/>
      <c r="N8590" s="14"/>
      <c r="O8590" s="14"/>
      <c r="P8590" s="14"/>
      <c r="S8590" s="16"/>
      <c r="T8590" s="16"/>
    </row>
    <row r="8591" spans="8:20">
      <c r="H8591" s="14"/>
      <c r="K8591" s="14"/>
      <c r="M8591" s="14"/>
      <c r="N8591" s="14"/>
      <c r="O8591" s="14"/>
      <c r="P8591" s="14"/>
      <c r="S8591" s="16"/>
      <c r="T8591" s="16"/>
    </row>
    <row r="8592" spans="8:20">
      <c r="H8592" s="14"/>
      <c r="K8592" s="14"/>
      <c r="M8592" s="14"/>
      <c r="N8592" s="14"/>
      <c r="O8592" s="14"/>
      <c r="P8592" s="14"/>
      <c r="S8592" s="16"/>
      <c r="T8592" s="16"/>
    </row>
    <row r="8593" spans="8:20">
      <c r="H8593" s="14"/>
      <c r="K8593" s="14"/>
      <c r="M8593" s="14"/>
      <c r="N8593" s="14"/>
      <c r="O8593" s="14"/>
      <c r="P8593" s="14"/>
      <c r="S8593" s="16"/>
      <c r="T8593" s="16"/>
    </row>
    <row r="8594" spans="8:20">
      <c r="H8594" s="14"/>
      <c r="K8594" s="14"/>
      <c r="M8594" s="14"/>
      <c r="N8594" s="14"/>
      <c r="O8594" s="14"/>
      <c r="P8594" s="14"/>
      <c r="S8594" s="16"/>
      <c r="T8594" s="16"/>
    </row>
    <row r="8595" spans="8:20">
      <c r="H8595" s="14"/>
      <c r="K8595" s="14"/>
      <c r="M8595" s="14"/>
      <c r="N8595" s="14"/>
      <c r="O8595" s="14"/>
      <c r="P8595" s="14"/>
      <c r="S8595" s="16"/>
      <c r="T8595" s="16"/>
    </row>
    <row r="8596" spans="8:20">
      <c r="H8596" s="14"/>
      <c r="K8596" s="14"/>
      <c r="M8596" s="14"/>
      <c r="N8596" s="14"/>
      <c r="O8596" s="14"/>
      <c r="P8596" s="14"/>
      <c r="S8596" s="16"/>
      <c r="T8596" s="16"/>
    </row>
    <row r="8597" spans="8:20">
      <c r="H8597" s="14"/>
      <c r="K8597" s="14"/>
      <c r="M8597" s="14"/>
      <c r="N8597" s="14"/>
      <c r="O8597" s="14"/>
      <c r="P8597" s="14"/>
      <c r="S8597" s="16"/>
      <c r="T8597" s="16"/>
    </row>
    <row r="8598" spans="8:20">
      <c r="H8598" s="14"/>
      <c r="K8598" s="14"/>
      <c r="M8598" s="14"/>
      <c r="N8598" s="14"/>
      <c r="O8598" s="14"/>
      <c r="P8598" s="14"/>
      <c r="S8598" s="16"/>
      <c r="T8598" s="16"/>
    </row>
    <row r="8599" spans="8:20">
      <c r="H8599" s="14"/>
      <c r="K8599" s="14"/>
      <c r="M8599" s="14"/>
      <c r="N8599" s="14"/>
      <c r="O8599" s="14"/>
      <c r="P8599" s="14"/>
      <c r="S8599" s="16"/>
      <c r="T8599" s="16"/>
    </row>
    <row r="8600" spans="8:20">
      <c r="H8600" s="14"/>
      <c r="K8600" s="14"/>
      <c r="M8600" s="14"/>
      <c r="N8600" s="14"/>
      <c r="O8600" s="14"/>
      <c r="P8600" s="14"/>
      <c r="S8600" s="16"/>
      <c r="T8600" s="16"/>
    </row>
    <row r="8601" spans="8:20">
      <c r="H8601" s="14"/>
      <c r="K8601" s="14"/>
      <c r="M8601" s="14"/>
      <c r="N8601" s="14"/>
      <c r="O8601" s="14"/>
      <c r="P8601" s="14"/>
      <c r="S8601" s="16"/>
      <c r="T8601" s="16"/>
    </row>
    <row r="8602" spans="8:20">
      <c r="H8602" s="14"/>
      <c r="K8602" s="14"/>
      <c r="M8602" s="14"/>
      <c r="N8602" s="14"/>
      <c r="O8602" s="14"/>
      <c r="P8602" s="14"/>
      <c r="S8602" s="16"/>
      <c r="T8602" s="16"/>
    </row>
    <row r="8603" spans="8:20">
      <c r="H8603" s="14"/>
      <c r="K8603" s="14"/>
      <c r="M8603" s="14"/>
      <c r="N8603" s="14"/>
      <c r="O8603" s="14"/>
      <c r="P8603" s="14"/>
      <c r="S8603" s="16"/>
      <c r="T8603" s="16"/>
    </row>
    <row r="8604" spans="8:20">
      <c r="H8604" s="14"/>
      <c r="K8604" s="14"/>
      <c r="M8604" s="14"/>
      <c r="N8604" s="14"/>
      <c r="O8604" s="14"/>
      <c r="P8604" s="14"/>
      <c r="S8604" s="16"/>
      <c r="T8604" s="16"/>
    </row>
    <row r="8605" spans="8:20">
      <c r="H8605" s="14"/>
      <c r="K8605" s="14"/>
      <c r="M8605" s="14"/>
      <c r="N8605" s="14"/>
      <c r="O8605" s="14"/>
      <c r="P8605" s="14"/>
      <c r="S8605" s="16"/>
      <c r="T8605" s="16"/>
    </row>
    <row r="8606" spans="8:20">
      <c r="H8606" s="14"/>
      <c r="K8606" s="14"/>
      <c r="M8606" s="14"/>
      <c r="N8606" s="14"/>
      <c r="O8606" s="14"/>
      <c r="P8606" s="14"/>
      <c r="S8606" s="16"/>
      <c r="T8606" s="16"/>
    </row>
    <row r="8607" spans="8:20">
      <c r="H8607" s="14"/>
      <c r="K8607" s="14"/>
      <c r="M8607" s="14"/>
      <c r="N8607" s="14"/>
      <c r="O8607" s="14"/>
      <c r="P8607" s="14"/>
      <c r="S8607" s="16"/>
      <c r="T8607" s="16"/>
    </row>
    <row r="8608" spans="8:20">
      <c r="H8608" s="14"/>
      <c r="K8608" s="14"/>
      <c r="M8608" s="14"/>
      <c r="N8608" s="14"/>
      <c r="O8608" s="14"/>
      <c r="P8608" s="14"/>
      <c r="S8608" s="16"/>
      <c r="T8608" s="16"/>
    </row>
    <row r="8609" spans="8:20">
      <c r="H8609" s="14"/>
      <c r="K8609" s="14"/>
      <c r="M8609" s="14"/>
      <c r="N8609" s="14"/>
      <c r="O8609" s="14"/>
      <c r="P8609" s="14"/>
      <c r="S8609" s="16"/>
      <c r="T8609" s="16"/>
    </row>
    <row r="8610" spans="8:20">
      <c r="H8610" s="14"/>
      <c r="K8610" s="14"/>
      <c r="M8610" s="14"/>
      <c r="N8610" s="14"/>
      <c r="O8610" s="14"/>
      <c r="P8610" s="14"/>
      <c r="S8610" s="16"/>
      <c r="T8610" s="16"/>
    </row>
    <row r="8611" spans="8:20">
      <c r="H8611" s="14"/>
      <c r="K8611" s="14"/>
      <c r="M8611" s="14"/>
      <c r="N8611" s="14"/>
      <c r="O8611" s="14"/>
      <c r="P8611" s="14"/>
      <c r="S8611" s="16"/>
      <c r="T8611" s="16"/>
    </row>
    <row r="8612" spans="8:20">
      <c r="H8612" s="14"/>
      <c r="K8612" s="14"/>
      <c r="M8612" s="14"/>
      <c r="N8612" s="14"/>
      <c r="O8612" s="14"/>
      <c r="P8612" s="14"/>
      <c r="S8612" s="16"/>
      <c r="T8612" s="16"/>
    </row>
    <row r="8613" spans="8:20">
      <c r="H8613" s="14"/>
      <c r="K8613" s="14"/>
      <c r="M8613" s="14"/>
      <c r="N8613" s="14"/>
      <c r="O8613" s="14"/>
      <c r="P8613" s="14"/>
      <c r="S8613" s="16"/>
      <c r="T8613" s="16"/>
    </row>
    <row r="8614" spans="8:20">
      <c r="H8614" s="14"/>
      <c r="K8614" s="14"/>
      <c r="M8614" s="14"/>
      <c r="N8614" s="14"/>
      <c r="O8614" s="14"/>
      <c r="P8614" s="14"/>
      <c r="S8614" s="16"/>
      <c r="T8614" s="16"/>
    </row>
    <row r="8615" spans="8:20">
      <c r="H8615" s="14"/>
      <c r="K8615" s="14"/>
      <c r="M8615" s="14"/>
      <c r="N8615" s="14"/>
      <c r="O8615" s="14"/>
      <c r="P8615" s="14"/>
      <c r="S8615" s="16"/>
      <c r="T8615" s="16"/>
    </row>
    <row r="8616" spans="8:20">
      <c r="H8616" s="14"/>
      <c r="K8616" s="14"/>
      <c r="M8616" s="14"/>
      <c r="N8616" s="14"/>
      <c r="O8616" s="14"/>
      <c r="P8616" s="14"/>
      <c r="S8616" s="16"/>
      <c r="T8616" s="16"/>
    </row>
    <row r="8617" spans="8:20">
      <c r="H8617" s="14"/>
      <c r="K8617" s="14"/>
      <c r="M8617" s="14"/>
      <c r="N8617" s="14"/>
      <c r="O8617" s="14"/>
      <c r="P8617" s="14"/>
      <c r="S8617" s="16"/>
      <c r="T8617" s="16"/>
    </row>
    <row r="8618" spans="8:20">
      <c r="H8618" s="14"/>
      <c r="K8618" s="14"/>
      <c r="M8618" s="14"/>
      <c r="N8618" s="14"/>
      <c r="O8618" s="14"/>
      <c r="P8618" s="14"/>
      <c r="S8618" s="16"/>
      <c r="T8618" s="16"/>
    </row>
    <row r="8619" spans="8:20">
      <c r="H8619" s="14"/>
      <c r="K8619" s="14"/>
      <c r="M8619" s="14"/>
      <c r="N8619" s="14"/>
      <c r="O8619" s="14"/>
      <c r="P8619" s="14"/>
      <c r="S8619" s="16"/>
      <c r="T8619" s="16"/>
    </row>
    <row r="8620" spans="8:20">
      <c r="H8620" s="14"/>
      <c r="K8620" s="14"/>
      <c r="M8620" s="14"/>
      <c r="N8620" s="14"/>
      <c r="O8620" s="14"/>
      <c r="P8620" s="14"/>
      <c r="S8620" s="16"/>
      <c r="T8620" s="16"/>
    </row>
    <row r="8621" spans="8:20">
      <c r="H8621" s="14"/>
      <c r="K8621" s="14"/>
      <c r="M8621" s="14"/>
      <c r="N8621" s="14"/>
      <c r="O8621" s="14"/>
      <c r="P8621" s="14"/>
      <c r="S8621" s="16"/>
      <c r="T8621" s="16"/>
    </row>
    <row r="8622" spans="8:20">
      <c r="H8622" s="14"/>
      <c r="K8622" s="14"/>
      <c r="M8622" s="14"/>
      <c r="N8622" s="14"/>
      <c r="O8622" s="14"/>
      <c r="P8622" s="14"/>
      <c r="S8622" s="16"/>
      <c r="T8622" s="16"/>
    </row>
    <row r="8623" spans="8:20">
      <c r="H8623" s="14"/>
      <c r="K8623" s="14"/>
      <c r="M8623" s="14"/>
      <c r="N8623" s="14"/>
      <c r="O8623" s="14"/>
      <c r="P8623" s="14"/>
      <c r="S8623" s="16"/>
      <c r="T8623" s="16"/>
    </row>
    <row r="8624" spans="8:20">
      <c r="H8624" s="14"/>
      <c r="K8624" s="14"/>
      <c r="M8624" s="14"/>
      <c r="N8624" s="14"/>
      <c r="O8624" s="14"/>
      <c r="P8624" s="14"/>
      <c r="S8624" s="16"/>
      <c r="T8624" s="16"/>
    </row>
    <row r="8625" spans="8:20">
      <c r="H8625" s="14"/>
      <c r="K8625" s="14"/>
      <c r="M8625" s="14"/>
      <c r="N8625" s="14"/>
      <c r="O8625" s="14"/>
      <c r="P8625" s="14"/>
      <c r="S8625" s="16"/>
      <c r="T8625" s="16"/>
    </row>
    <row r="8626" spans="8:20">
      <c r="H8626" s="14"/>
      <c r="K8626" s="14"/>
      <c r="M8626" s="14"/>
      <c r="N8626" s="14"/>
      <c r="O8626" s="14"/>
      <c r="P8626" s="14"/>
      <c r="S8626" s="16"/>
      <c r="T8626" s="16"/>
    </row>
    <row r="8627" spans="8:20">
      <c r="H8627" s="14"/>
      <c r="K8627" s="14"/>
      <c r="M8627" s="14"/>
      <c r="N8627" s="14"/>
      <c r="O8627" s="14"/>
      <c r="P8627" s="14"/>
      <c r="S8627" s="16"/>
      <c r="T8627" s="16"/>
    </row>
    <row r="8628" spans="8:20">
      <c r="H8628" s="14"/>
      <c r="K8628" s="14"/>
      <c r="M8628" s="14"/>
      <c r="N8628" s="14"/>
      <c r="O8628" s="14"/>
      <c r="P8628" s="14"/>
      <c r="S8628" s="16"/>
      <c r="T8628" s="16"/>
    </row>
    <row r="8629" spans="8:20">
      <c r="H8629" s="14"/>
      <c r="K8629" s="14"/>
      <c r="M8629" s="14"/>
      <c r="N8629" s="14"/>
      <c r="O8629" s="14"/>
      <c r="P8629" s="14"/>
      <c r="S8629" s="16"/>
      <c r="T8629" s="16"/>
    </row>
    <row r="8630" spans="8:20">
      <c r="H8630" s="14"/>
      <c r="K8630" s="14"/>
      <c r="M8630" s="14"/>
      <c r="N8630" s="14"/>
      <c r="O8630" s="14"/>
      <c r="P8630" s="14"/>
      <c r="S8630" s="16"/>
      <c r="T8630" s="16"/>
    </row>
    <row r="8631" spans="8:20">
      <c r="H8631" s="14"/>
      <c r="K8631" s="14"/>
      <c r="M8631" s="14"/>
      <c r="N8631" s="14"/>
      <c r="O8631" s="14"/>
      <c r="P8631" s="14"/>
      <c r="S8631" s="16"/>
      <c r="T8631" s="16"/>
    </row>
    <row r="8632" spans="8:20">
      <c r="H8632" s="14"/>
      <c r="K8632" s="14"/>
      <c r="M8632" s="14"/>
      <c r="N8632" s="14"/>
      <c r="O8632" s="14"/>
      <c r="P8632" s="14"/>
      <c r="S8632" s="16"/>
      <c r="T8632" s="16"/>
    </row>
    <row r="8633" spans="8:20">
      <c r="H8633" s="14"/>
      <c r="K8633" s="14"/>
      <c r="M8633" s="14"/>
      <c r="N8633" s="14"/>
      <c r="O8633" s="14"/>
      <c r="P8633" s="14"/>
      <c r="S8633" s="16"/>
      <c r="T8633" s="16"/>
    </row>
    <row r="8634" spans="8:20">
      <c r="H8634" s="14"/>
      <c r="K8634" s="14"/>
      <c r="M8634" s="14"/>
      <c r="N8634" s="14"/>
      <c r="O8634" s="14"/>
      <c r="P8634" s="14"/>
      <c r="S8634" s="16"/>
      <c r="T8634" s="16"/>
    </row>
    <row r="8635" spans="8:20">
      <c r="H8635" s="14"/>
      <c r="K8635" s="14"/>
      <c r="M8635" s="14"/>
      <c r="N8635" s="14"/>
      <c r="O8635" s="14"/>
      <c r="P8635" s="14"/>
      <c r="S8635" s="16"/>
      <c r="T8635" s="16"/>
    </row>
    <row r="8636" spans="8:20">
      <c r="H8636" s="14"/>
      <c r="K8636" s="14"/>
      <c r="M8636" s="14"/>
      <c r="N8636" s="14"/>
      <c r="O8636" s="14"/>
      <c r="P8636" s="14"/>
      <c r="S8636" s="16"/>
      <c r="T8636" s="16"/>
    </row>
    <row r="8637" spans="8:20">
      <c r="H8637" s="14"/>
      <c r="K8637" s="14"/>
      <c r="M8637" s="14"/>
      <c r="N8637" s="14"/>
      <c r="O8637" s="14"/>
      <c r="P8637" s="14"/>
      <c r="S8637" s="16"/>
      <c r="T8637" s="16"/>
    </row>
    <row r="8638" spans="8:20">
      <c r="H8638" s="14"/>
      <c r="K8638" s="14"/>
      <c r="M8638" s="14"/>
      <c r="N8638" s="14"/>
      <c r="O8638" s="14"/>
      <c r="P8638" s="14"/>
      <c r="S8638" s="16"/>
      <c r="T8638" s="16"/>
    </row>
    <row r="8639" spans="8:20">
      <c r="H8639" s="14"/>
      <c r="K8639" s="14"/>
      <c r="M8639" s="14"/>
      <c r="N8639" s="14"/>
      <c r="O8639" s="14"/>
      <c r="P8639" s="14"/>
      <c r="S8639" s="16"/>
      <c r="T8639" s="16"/>
    </row>
    <row r="8640" spans="8:20">
      <c r="H8640" s="14"/>
      <c r="K8640" s="14"/>
      <c r="M8640" s="14"/>
      <c r="N8640" s="14"/>
      <c r="O8640" s="14"/>
      <c r="P8640" s="14"/>
      <c r="S8640" s="16"/>
      <c r="T8640" s="16"/>
    </row>
    <row r="8641" spans="8:20">
      <c r="H8641" s="14"/>
      <c r="K8641" s="14"/>
      <c r="M8641" s="14"/>
      <c r="N8641" s="14"/>
      <c r="O8641" s="14"/>
      <c r="P8641" s="14"/>
      <c r="S8641" s="16"/>
      <c r="T8641" s="16"/>
    </row>
    <row r="8642" spans="8:20">
      <c r="H8642" s="14"/>
      <c r="K8642" s="14"/>
      <c r="M8642" s="14"/>
      <c r="N8642" s="14"/>
      <c r="O8642" s="14"/>
      <c r="P8642" s="14"/>
      <c r="S8642" s="16"/>
      <c r="T8642" s="16"/>
    </row>
    <row r="8643" spans="8:20">
      <c r="H8643" s="14"/>
      <c r="K8643" s="14"/>
      <c r="M8643" s="14"/>
      <c r="N8643" s="14"/>
      <c r="O8643" s="14"/>
      <c r="P8643" s="14"/>
      <c r="S8643" s="16"/>
      <c r="T8643" s="16"/>
    </row>
    <row r="8644" spans="8:20">
      <c r="H8644" s="14"/>
      <c r="K8644" s="14"/>
      <c r="M8644" s="14"/>
      <c r="N8644" s="14"/>
      <c r="O8644" s="14"/>
      <c r="P8644" s="14"/>
      <c r="S8644" s="16"/>
      <c r="T8644" s="16"/>
    </row>
    <row r="8645" spans="8:20">
      <c r="H8645" s="14"/>
      <c r="K8645" s="14"/>
      <c r="M8645" s="14"/>
      <c r="N8645" s="14"/>
      <c r="O8645" s="14"/>
      <c r="P8645" s="14"/>
      <c r="S8645" s="16"/>
      <c r="T8645" s="16"/>
    </row>
    <row r="8646" spans="8:20">
      <c r="H8646" s="14"/>
      <c r="K8646" s="14"/>
      <c r="M8646" s="14"/>
      <c r="N8646" s="14"/>
      <c r="O8646" s="14"/>
      <c r="P8646" s="14"/>
      <c r="S8646" s="16"/>
      <c r="T8646" s="16"/>
    </row>
    <row r="8647" spans="8:20">
      <c r="H8647" s="14"/>
      <c r="K8647" s="14"/>
      <c r="M8647" s="14"/>
      <c r="N8647" s="14"/>
      <c r="O8647" s="14"/>
      <c r="P8647" s="14"/>
      <c r="S8647" s="16"/>
      <c r="T8647" s="16"/>
    </row>
    <row r="8648" spans="8:20">
      <c r="H8648" s="14"/>
      <c r="K8648" s="14"/>
      <c r="M8648" s="14"/>
      <c r="N8648" s="14"/>
      <c r="O8648" s="14"/>
      <c r="P8648" s="14"/>
      <c r="S8648" s="16"/>
      <c r="T8648" s="16"/>
    </row>
    <row r="8649" spans="8:20">
      <c r="H8649" s="14"/>
      <c r="K8649" s="14"/>
      <c r="M8649" s="14"/>
      <c r="N8649" s="14"/>
      <c r="O8649" s="14"/>
      <c r="P8649" s="14"/>
      <c r="S8649" s="16"/>
      <c r="T8649" s="16"/>
    </row>
    <row r="8650" spans="8:20">
      <c r="H8650" s="14"/>
      <c r="K8650" s="14"/>
      <c r="M8650" s="14"/>
      <c r="N8650" s="14"/>
      <c r="O8650" s="14"/>
      <c r="P8650" s="14"/>
      <c r="S8650" s="16"/>
      <c r="T8650" s="16"/>
    </row>
    <row r="8651" spans="8:20">
      <c r="H8651" s="14"/>
      <c r="K8651" s="14"/>
      <c r="M8651" s="14"/>
      <c r="N8651" s="14"/>
      <c r="O8651" s="14"/>
      <c r="P8651" s="14"/>
      <c r="S8651" s="16"/>
      <c r="T8651" s="16"/>
    </row>
    <row r="8652" spans="8:20">
      <c r="H8652" s="14"/>
      <c r="K8652" s="14"/>
      <c r="M8652" s="14"/>
      <c r="N8652" s="14"/>
      <c r="O8652" s="14"/>
      <c r="P8652" s="14"/>
      <c r="S8652" s="16"/>
      <c r="T8652" s="16"/>
    </row>
    <row r="8653" spans="8:20">
      <c r="H8653" s="14"/>
      <c r="K8653" s="14"/>
      <c r="M8653" s="14"/>
      <c r="N8653" s="14"/>
      <c r="O8653" s="14"/>
      <c r="P8653" s="14"/>
      <c r="S8653" s="16"/>
      <c r="T8653" s="16"/>
    </row>
    <row r="8654" spans="8:20">
      <c r="H8654" s="14"/>
      <c r="K8654" s="14"/>
      <c r="M8654" s="14"/>
      <c r="N8654" s="14"/>
      <c r="O8654" s="14"/>
      <c r="P8654" s="14"/>
      <c r="S8654" s="16"/>
      <c r="T8654" s="16"/>
    </row>
    <row r="8655" spans="8:20">
      <c r="H8655" s="14"/>
      <c r="K8655" s="14"/>
      <c r="M8655" s="14"/>
      <c r="N8655" s="14"/>
      <c r="O8655" s="14"/>
      <c r="P8655" s="14"/>
      <c r="S8655" s="16"/>
      <c r="T8655" s="16"/>
    </row>
    <row r="8656" spans="8:20">
      <c r="H8656" s="14"/>
      <c r="K8656" s="14"/>
      <c r="M8656" s="14"/>
      <c r="N8656" s="14"/>
      <c r="O8656" s="14"/>
      <c r="P8656" s="14"/>
      <c r="S8656" s="16"/>
      <c r="T8656" s="16"/>
    </row>
    <row r="8657" spans="8:20">
      <c r="H8657" s="14"/>
      <c r="K8657" s="14"/>
      <c r="M8657" s="14"/>
      <c r="N8657" s="14"/>
      <c r="O8657" s="14"/>
      <c r="P8657" s="14"/>
      <c r="S8657" s="16"/>
      <c r="T8657" s="16"/>
    </row>
    <row r="8658" spans="8:20">
      <c r="H8658" s="14"/>
      <c r="K8658" s="14"/>
      <c r="M8658" s="14"/>
      <c r="N8658" s="14"/>
      <c r="O8658" s="14"/>
      <c r="P8658" s="14"/>
      <c r="S8658" s="16"/>
      <c r="T8658" s="16"/>
    </row>
    <row r="8659" spans="8:20">
      <c r="H8659" s="14"/>
      <c r="K8659" s="14"/>
      <c r="M8659" s="14"/>
      <c r="N8659" s="14"/>
      <c r="O8659" s="14"/>
      <c r="P8659" s="14"/>
      <c r="S8659" s="16"/>
      <c r="T8659" s="16"/>
    </row>
    <row r="8660" spans="8:20">
      <c r="H8660" s="14"/>
      <c r="K8660" s="14"/>
      <c r="M8660" s="14"/>
      <c r="N8660" s="14"/>
      <c r="O8660" s="14"/>
      <c r="P8660" s="14"/>
      <c r="S8660" s="16"/>
      <c r="T8660" s="16"/>
    </row>
    <row r="8661" spans="8:20">
      <c r="H8661" s="14"/>
      <c r="K8661" s="14"/>
      <c r="M8661" s="14"/>
      <c r="N8661" s="14"/>
      <c r="O8661" s="14"/>
      <c r="P8661" s="14"/>
      <c r="S8661" s="16"/>
      <c r="T8661" s="16"/>
    </row>
    <row r="8662" spans="8:20">
      <c r="H8662" s="14"/>
      <c r="K8662" s="14"/>
      <c r="M8662" s="14"/>
      <c r="N8662" s="14"/>
      <c r="O8662" s="14"/>
      <c r="P8662" s="14"/>
      <c r="S8662" s="16"/>
      <c r="T8662" s="16"/>
    </row>
    <row r="8663" spans="8:20">
      <c r="H8663" s="14"/>
      <c r="K8663" s="14"/>
      <c r="M8663" s="14"/>
      <c r="N8663" s="14"/>
      <c r="O8663" s="14"/>
      <c r="P8663" s="14"/>
      <c r="S8663" s="16"/>
      <c r="T8663" s="16"/>
    </row>
    <row r="8664" spans="8:20">
      <c r="H8664" s="14"/>
      <c r="K8664" s="14"/>
      <c r="M8664" s="14"/>
      <c r="N8664" s="14"/>
      <c r="O8664" s="14"/>
      <c r="P8664" s="14"/>
      <c r="S8664" s="16"/>
      <c r="T8664" s="16"/>
    </row>
    <row r="8665" spans="8:20">
      <c r="H8665" s="14"/>
      <c r="K8665" s="14"/>
      <c r="M8665" s="14"/>
      <c r="N8665" s="14"/>
      <c r="O8665" s="14"/>
      <c r="P8665" s="14"/>
      <c r="S8665" s="16"/>
      <c r="T8665" s="16"/>
    </row>
    <row r="8666" spans="8:20">
      <c r="H8666" s="14"/>
      <c r="K8666" s="14"/>
      <c r="M8666" s="14"/>
      <c r="N8666" s="14"/>
      <c r="O8666" s="14"/>
      <c r="P8666" s="14"/>
      <c r="S8666" s="16"/>
      <c r="T8666" s="16"/>
    </row>
    <row r="8667" spans="8:20">
      <c r="H8667" s="14"/>
      <c r="K8667" s="14"/>
      <c r="M8667" s="14"/>
      <c r="N8667" s="14"/>
      <c r="O8667" s="14"/>
      <c r="P8667" s="14"/>
      <c r="S8667" s="16"/>
      <c r="T8667" s="16"/>
    </row>
    <row r="8668" spans="8:20">
      <c r="H8668" s="14"/>
      <c r="K8668" s="14"/>
      <c r="M8668" s="14"/>
      <c r="N8668" s="14"/>
      <c r="O8668" s="14"/>
      <c r="P8668" s="14"/>
      <c r="S8668" s="16"/>
      <c r="T8668" s="16"/>
    </row>
    <row r="8669" spans="8:20">
      <c r="H8669" s="14"/>
      <c r="K8669" s="14"/>
      <c r="M8669" s="14"/>
      <c r="N8669" s="14"/>
      <c r="O8669" s="14"/>
      <c r="P8669" s="14"/>
      <c r="S8669" s="16"/>
      <c r="T8669" s="16"/>
    </row>
    <row r="8670" spans="8:20">
      <c r="H8670" s="14"/>
      <c r="K8670" s="14"/>
      <c r="M8670" s="14"/>
      <c r="N8670" s="14"/>
      <c r="O8670" s="14"/>
      <c r="P8670" s="14"/>
      <c r="S8670" s="16"/>
      <c r="T8670" s="16"/>
    </row>
    <row r="8671" spans="8:20">
      <c r="H8671" s="14"/>
      <c r="K8671" s="14"/>
      <c r="M8671" s="14"/>
      <c r="N8671" s="14"/>
      <c r="O8671" s="14"/>
      <c r="P8671" s="14"/>
      <c r="S8671" s="16"/>
      <c r="T8671" s="16"/>
    </row>
    <row r="8672" spans="8:20">
      <c r="H8672" s="14"/>
      <c r="K8672" s="14"/>
      <c r="M8672" s="14"/>
      <c r="N8672" s="14"/>
      <c r="O8672" s="14"/>
      <c r="P8672" s="14"/>
      <c r="S8672" s="16"/>
      <c r="T8672" s="16"/>
    </row>
    <row r="8673" spans="8:20">
      <c r="H8673" s="14"/>
      <c r="K8673" s="14"/>
      <c r="M8673" s="14"/>
      <c r="N8673" s="14"/>
      <c r="O8673" s="14"/>
      <c r="P8673" s="14"/>
      <c r="S8673" s="16"/>
      <c r="T8673" s="16"/>
    </row>
    <row r="8674" spans="8:20">
      <c r="H8674" s="14"/>
      <c r="K8674" s="14"/>
      <c r="M8674" s="14"/>
      <c r="N8674" s="14"/>
      <c r="O8674" s="14"/>
      <c r="P8674" s="14"/>
      <c r="S8674" s="16"/>
      <c r="T8674" s="16"/>
    </row>
    <row r="8675" spans="8:20">
      <c r="H8675" s="14"/>
      <c r="K8675" s="14"/>
      <c r="M8675" s="14"/>
      <c r="N8675" s="14"/>
      <c r="O8675" s="14"/>
      <c r="P8675" s="14"/>
      <c r="S8675" s="16"/>
      <c r="T8675" s="16"/>
    </row>
    <row r="8676" spans="8:20">
      <c r="H8676" s="14"/>
      <c r="K8676" s="14"/>
      <c r="M8676" s="14"/>
      <c r="N8676" s="14"/>
      <c r="O8676" s="14"/>
      <c r="P8676" s="14"/>
      <c r="S8676" s="16"/>
      <c r="T8676" s="16"/>
    </row>
    <row r="8677" spans="8:20">
      <c r="H8677" s="14"/>
      <c r="K8677" s="14"/>
      <c r="M8677" s="14"/>
      <c r="N8677" s="14"/>
      <c r="O8677" s="14"/>
      <c r="P8677" s="14"/>
      <c r="S8677" s="16"/>
      <c r="T8677" s="16"/>
    </row>
    <row r="8678" spans="8:20">
      <c r="H8678" s="14"/>
      <c r="K8678" s="14"/>
      <c r="M8678" s="14"/>
      <c r="N8678" s="14"/>
      <c r="O8678" s="14"/>
      <c r="P8678" s="14"/>
      <c r="S8678" s="16"/>
      <c r="T8678" s="16"/>
    </row>
    <row r="8679" spans="8:20">
      <c r="H8679" s="14"/>
      <c r="K8679" s="14"/>
      <c r="M8679" s="14"/>
      <c r="N8679" s="14"/>
      <c r="O8679" s="14"/>
      <c r="P8679" s="14"/>
      <c r="S8679" s="16"/>
      <c r="T8679" s="16"/>
    </row>
    <row r="8680" spans="8:20">
      <c r="H8680" s="14"/>
      <c r="K8680" s="14"/>
      <c r="M8680" s="14"/>
      <c r="N8680" s="14"/>
      <c r="O8680" s="14"/>
      <c r="P8680" s="14"/>
      <c r="S8680" s="16"/>
      <c r="T8680" s="16"/>
    </row>
    <row r="8681" spans="8:20">
      <c r="H8681" s="14"/>
      <c r="K8681" s="14"/>
      <c r="M8681" s="14"/>
      <c r="N8681" s="14"/>
      <c r="O8681" s="14"/>
      <c r="P8681" s="14"/>
      <c r="S8681" s="16"/>
      <c r="T8681" s="16"/>
    </row>
    <row r="8682" spans="8:20">
      <c r="H8682" s="14"/>
      <c r="K8682" s="14"/>
      <c r="M8682" s="14"/>
      <c r="N8682" s="14"/>
      <c r="O8682" s="14"/>
      <c r="P8682" s="14"/>
      <c r="S8682" s="16"/>
      <c r="T8682" s="16"/>
    </row>
    <row r="8683" spans="8:20">
      <c r="H8683" s="14"/>
      <c r="K8683" s="14"/>
      <c r="M8683" s="14"/>
      <c r="N8683" s="14"/>
      <c r="O8683" s="14"/>
      <c r="P8683" s="14"/>
      <c r="S8683" s="16"/>
      <c r="T8683" s="16"/>
    </row>
    <row r="8684" spans="8:20">
      <c r="H8684" s="14"/>
      <c r="K8684" s="14"/>
      <c r="M8684" s="14"/>
      <c r="N8684" s="14"/>
      <c r="O8684" s="14"/>
      <c r="P8684" s="14"/>
      <c r="S8684" s="16"/>
      <c r="T8684" s="16"/>
    </row>
    <row r="8685" spans="8:20">
      <c r="H8685" s="14"/>
      <c r="K8685" s="14"/>
      <c r="M8685" s="14"/>
      <c r="N8685" s="14"/>
      <c r="O8685" s="14"/>
      <c r="P8685" s="14"/>
      <c r="S8685" s="16"/>
      <c r="T8685" s="16"/>
    </row>
    <row r="8686" spans="8:20">
      <c r="H8686" s="14"/>
      <c r="K8686" s="14"/>
      <c r="M8686" s="14"/>
      <c r="N8686" s="14"/>
      <c r="O8686" s="14"/>
      <c r="P8686" s="14"/>
      <c r="S8686" s="16"/>
      <c r="T8686" s="16"/>
    </row>
    <row r="8687" spans="8:20">
      <c r="H8687" s="14"/>
      <c r="K8687" s="14"/>
      <c r="M8687" s="14"/>
      <c r="N8687" s="14"/>
      <c r="O8687" s="14"/>
      <c r="P8687" s="14"/>
      <c r="S8687" s="16"/>
      <c r="T8687" s="16"/>
    </row>
    <row r="8688" spans="8:20">
      <c r="H8688" s="14"/>
      <c r="K8688" s="14"/>
      <c r="M8688" s="14"/>
      <c r="N8688" s="14"/>
      <c r="O8688" s="14"/>
      <c r="P8688" s="14"/>
      <c r="S8688" s="16"/>
      <c r="T8688" s="16"/>
    </row>
    <row r="8689" spans="8:20">
      <c r="H8689" s="14"/>
      <c r="K8689" s="14"/>
      <c r="M8689" s="14"/>
      <c r="N8689" s="14"/>
      <c r="O8689" s="14"/>
      <c r="P8689" s="14"/>
      <c r="S8689" s="16"/>
      <c r="T8689" s="16"/>
    </row>
    <row r="8690" spans="8:20">
      <c r="H8690" s="14"/>
      <c r="K8690" s="14"/>
      <c r="M8690" s="14"/>
      <c r="N8690" s="14"/>
      <c r="O8690" s="14"/>
      <c r="P8690" s="14"/>
      <c r="S8690" s="16"/>
      <c r="T8690" s="16"/>
    </row>
    <row r="8691" spans="8:20">
      <c r="H8691" s="14"/>
      <c r="K8691" s="14"/>
      <c r="M8691" s="14"/>
      <c r="N8691" s="14"/>
      <c r="O8691" s="14"/>
      <c r="P8691" s="14"/>
      <c r="S8691" s="16"/>
      <c r="T8691" s="16"/>
    </row>
    <row r="8692" spans="8:20">
      <c r="H8692" s="14"/>
      <c r="K8692" s="14"/>
      <c r="M8692" s="14"/>
      <c r="N8692" s="14"/>
      <c r="O8692" s="14"/>
      <c r="P8692" s="14"/>
      <c r="S8692" s="16"/>
      <c r="T8692" s="16"/>
    </row>
    <row r="8693" spans="8:20">
      <c r="H8693" s="14"/>
      <c r="K8693" s="14"/>
      <c r="M8693" s="14"/>
      <c r="N8693" s="14"/>
      <c r="O8693" s="14"/>
      <c r="P8693" s="14"/>
      <c r="S8693" s="16"/>
      <c r="T8693" s="16"/>
    </row>
    <row r="8694" spans="8:20">
      <c r="H8694" s="14"/>
      <c r="K8694" s="14"/>
      <c r="M8694" s="14"/>
      <c r="N8694" s="14"/>
      <c r="O8694" s="14"/>
      <c r="P8694" s="14"/>
      <c r="S8694" s="16"/>
      <c r="T8694" s="16"/>
    </row>
    <row r="8695" spans="8:20">
      <c r="H8695" s="14"/>
      <c r="K8695" s="14"/>
      <c r="M8695" s="14"/>
      <c r="N8695" s="14"/>
      <c r="O8695" s="14"/>
      <c r="P8695" s="14"/>
      <c r="S8695" s="16"/>
      <c r="T8695" s="16"/>
    </row>
    <row r="8696" spans="8:20">
      <c r="H8696" s="14"/>
      <c r="K8696" s="14"/>
      <c r="M8696" s="14"/>
      <c r="N8696" s="14"/>
      <c r="O8696" s="14"/>
      <c r="P8696" s="14"/>
      <c r="S8696" s="16"/>
      <c r="T8696" s="16"/>
    </row>
    <row r="8697" spans="8:20">
      <c r="H8697" s="14"/>
      <c r="K8697" s="14"/>
      <c r="M8697" s="14"/>
      <c r="N8697" s="14"/>
      <c r="O8697" s="14"/>
      <c r="P8697" s="14"/>
      <c r="S8697" s="16"/>
      <c r="T8697" s="16"/>
    </row>
    <row r="8698" spans="8:20">
      <c r="H8698" s="14"/>
      <c r="K8698" s="14"/>
      <c r="M8698" s="14"/>
      <c r="N8698" s="14"/>
      <c r="O8698" s="14"/>
      <c r="P8698" s="14"/>
      <c r="S8698" s="16"/>
      <c r="T8698" s="16"/>
    </row>
    <row r="8699" spans="8:20">
      <c r="H8699" s="14"/>
      <c r="K8699" s="14"/>
      <c r="M8699" s="14"/>
      <c r="N8699" s="14"/>
      <c r="O8699" s="14"/>
      <c r="P8699" s="14"/>
      <c r="S8699" s="16"/>
      <c r="T8699" s="16"/>
    </row>
    <row r="8700" spans="8:20">
      <c r="H8700" s="14"/>
      <c r="K8700" s="14"/>
      <c r="M8700" s="14"/>
      <c r="N8700" s="14"/>
      <c r="O8700" s="14"/>
      <c r="P8700" s="14"/>
      <c r="S8700" s="16"/>
      <c r="T8700" s="16"/>
    </row>
    <row r="8701" spans="8:20">
      <c r="H8701" s="14"/>
      <c r="K8701" s="14"/>
      <c r="M8701" s="14"/>
      <c r="N8701" s="14"/>
      <c r="O8701" s="14"/>
      <c r="P8701" s="14"/>
      <c r="S8701" s="16"/>
      <c r="T8701" s="16"/>
    </row>
    <row r="8702" spans="8:20">
      <c r="H8702" s="14"/>
      <c r="K8702" s="14"/>
      <c r="M8702" s="14"/>
      <c r="N8702" s="14"/>
      <c r="O8702" s="14"/>
      <c r="P8702" s="14"/>
      <c r="S8702" s="16"/>
      <c r="T8702" s="16"/>
    </row>
    <row r="8703" spans="8:20">
      <c r="H8703" s="14"/>
      <c r="K8703" s="14"/>
      <c r="M8703" s="14"/>
      <c r="N8703" s="14"/>
      <c r="O8703" s="14"/>
      <c r="P8703" s="14"/>
      <c r="S8703" s="16"/>
      <c r="T8703" s="16"/>
    </row>
    <row r="8704" spans="8:20">
      <c r="H8704" s="14"/>
      <c r="K8704" s="14"/>
      <c r="M8704" s="14"/>
      <c r="N8704" s="14"/>
      <c r="O8704" s="14"/>
      <c r="P8704" s="14"/>
      <c r="S8704" s="16"/>
      <c r="T8704" s="16"/>
    </row>
    <row r="8705" spans="8:20">
      <c r="H8705" s="14"/>
      <c r="K8705" s="14"/>
      <c r="M8705" s="14"/>
      <c r="N8705" s="14"/>
      <c r="O8705" s="14"/>
      <c r="P8705" s="14"/>
      <c r="S8705" s="16"/>
      <c r="T8705" s="16"/>
    </row>
    <row r="8706" spans="8:20">
      <c r="H8706" s="14"/>
      <c r="K8706" s="14"/>
      <c r="M8706" s="14"/>
      <c r="N8706" s="14"/>
      <c r="O8706" s="14"/>
      <c r="P8706" s="14"/>
      <c r="S8706" s="16"/>
      <c r="T8706" s="16"/>
    </row>
    <row r="8707" spans="8:20">
      <c r="H8707" s="14"/>
      <c r="K8707" s="14"/>
      <c r="M8707" s="14"/>
      <c r="N8707" s="14"/>
      <c r="O8707" s="14"/>
      <c r="P8707" s="14"/>
      <c r="S8707" s="16"/>
      <c r="T8707" s="16"/>
    </row>
    <row r="8708" spans="8:20">
      <c r="H8708" s="14"/>
      <c r="K8708" s="14"/>
      <c r="M8708" s="14"/>
      <c r="N8708" s="14"/>
      <c r="O8708" s="14"/>
      <c r="P8708" s="14"/>
      <c r="S8708" s="16"/>
      <c r="T8708" s="16"/>
    </row>
    <row r="8709" spans="8:20">
      <c r="H8709" s="14"/>
      <c r="K8709" s="14"/>
      <c r="M8709" s="14"/>
      <c r="N8709" s="14"/>
      <c r="O8709" s="14"/>
      <c r="P8709" s="14"/>
      <c r="S8709" s="16"/>
      <c r="T8709" s="16"/>
    </row>
    <row r="8710" spans="8:20">
      <c r="H8710" s="14"/>
      <c r="K8710" s="14"/>
      <c r="M8710" s="14"/>
      <c r="N8710" s="14"/>
      <c r="O8710" s="14"/>
      <c r="P8710" s="14"/>
      <c r="S8710" s="16"/>
      <c r="T8710" s="16"/>
    </row>
    <row r="8711" spans="8:20">
      <c r="H8711" s="14"/>
      <c r="K8711" s="14"/>
      <c r="M8711" s="14"/>
      <c r="N8711" s="14"/>
      <c r="O8711" s="14"/>
      <c r="P8711" s="14"/>
      <c r="S8711" s="16"/>
      <c r="T8711" s="16"/>
    </row>
    <row r="8712" spans="8:20">
      <c r="H8712" s="14"/>
      <c r="K8712" s="14"/>
      <c r="M8712" s="14"/>
      <c r="N8712" s="14"/>
      <c r="O8712" s="14"/>
      <c r="P8712" s="14"/>
      <c r="S8712" s="16"/>
      <c r="T8712" s="16"/>
    </row>
    <row r="8713" spans="8:20">
      <c r="H8713" s="14"/>
      <c r="K8713" s="14"/>
      <c r="M8713" s="14"/>
      <c r="N8713" s="14"/>
      <c r="O8713" s="14"/>
      <c r="P8713" s="14"/>
      <c r="S8713" s="16"/>
      <c r="T8713" s="16"/>
    </row>
    <row r="8714" spans="8:20">
      <c r="H8714" s="14"/>
      <c r="K8714" s="14"/>
      <c r="M8714" s="14"/>
      <c r="N8714" s="14"/>
      <c r="O8714" s="14"/>
      <c r="P8714" s="14"/>
      <c r="S8714" s="16"/>
      <c r="T8714" s="16"/>
    </row>
    <row r="8715" spans="8:20">
      <c r="H8715" s="14"/>
      <c r="K8715" s="14"/>
      <c r="M8715" s="14"/>
      <c r="N8715" s="14"/>
      <c r="O8715" s="14"/>
      <c r="P8715" s="14"/>
      <c r="S8715" s="16"/>
      <c r="T8715" s="16"/>
    </row>
    <row r="8716" spans="8:20">
      <c r="H8716" s="14"/>
      <c r="K8716" s="14"/>
      <c r="M8716" s="14"/>
      <c r="N8716" s="14"/>
      <c r="O8716" s="14"/>
      <c r="P8716" s="14"/>
      <c r="S8716" s="16"/>
      <c r="T8716" s="16"/>
    </row>
    <row r="8717" spans="8:20">
      <c r="H8717" s="14"/>
      <c r="K8717" s="14"/>
      <c r="M8717" s="14"/>
      <c r="N8717" s="14"/>
      <c r="O8717" s="14"/>
      <c r="P8717" s="14"/>
      <c r="S8717" s="16"/>
      <c r="T8717" s="16"/>
    </row>
    <row r="8718" spans="8:20">
      <c r="H8718" s="14"/>
      <c r="K8718" s="14"/>
      <c r="M8718" s="14"/>
      <c r="N8718" s="14"/>
      <c r="O8718" s="14"/>
      <c r="P8718" s="14"/>
      <c r="S8718" s="16"/>
      <c r="T8718" s="16"/>
    </row>
    <row r="8719" spans="8:20">
      <c r="H8719" s="14"/>
      <c r="K8719" s="14"/>
      <c r="M8719" s="14"/>
      <c r="N8719" s="14"/>
      <c r="O8719" s="14"/>
      <c r="P8719" s="14"/>
      <c r="S8719" s="16"/>
      <c r="T8719" s="16"/>
    </row>
    <row r="8720" spans="8:20">
      <c r="H8720" s="14"/>
      <c r="K8720" s="14"/>
      <c r="M8720" s="14"/>
      <c r="N8720" s="14"/>
      <c r="O8720" s="14"/>
      <c r="P8720" s="14"/>
      <c r="S8720" s="16"/>
      <c r="T8720" s="16"/>
    </row>
    <row r="8721" spans="8:20">
      <c r="H8721" s="14"/>
      <c r="K8721" s="14"/>
      <c r="M8721" s="14"/>
      <c r="N8721" s="14"/>
      <c r="O8721" s="14"/>
      <c r="P8721" s="14"/>
      <c r="S8721" s="16"/>
      <c r="T8721" s="16"/>
    </row>
    <row r="8722" spans="8:20">
      <c r="H8722" s="14"/>
      <c r="K8722" s="14"/>
      <c r="M8722" s="14"/>
      <c r="N8722" s="14"/>
      <c r="O8722" s="14"/>
      <c r="P8722" s="14"/>
      <c r="S8722" s="16"/>
      <c r="T8722" s="16"/>
    </row>
    <row r="8723" spans="8:20">
      <c r="H8723" s="14"/>
      <c r="K8723" s="14"/>
      <c r="M8723" s="14"/>
      <c r="N8723" s="14"/>
      <c r="O8723" s="14"/>
      <c r="P8723" s="14"/>
      <c r="S8723" s="16"/>
      <c r="T8723" s="16"/>
    </row>
    <row r="8724" spans="8:20">
      <c r="H8724" s="14"/>
      <c r="K8724" s="14"/>
      <c r="M8724" s="14"/>
      <c r="N8724" s="14"/>
      <c r="O8724" s="14"/>
      <c r="P8724" s="14"/>
      <c r="S8724" s="16"/>
      <c r="T8724" s="16"/>
    </row>
    <row r="8725" spans="8:20">
      <c r="H8725" s="14"/>
      <c r="K8725" s="14"/>
      <c r="M8725" s="14"/>
      <c r="N8725" s="14"/>
      <c r="O8725" s="14"/>
      <c r="P8725" s="14"/>
      <c r="S8725" s="16"/>
      <c r="T8725" s="16"/>
    </row>
    <row r="8726" spans="8:20">
      <c r="H8726" s="14"/>
      <c r="K8726" s="14"/>
      <c r="M8726" s="14"/>
      <c r="N8726" s="14"/>
      <c r="O8726" s="14"/>
      <c r="P8726" s="14"/>
      <c r="S8726" s="16"/>
      <c r="T8726" s="16"/>
    </row>
    <row r="8727" spans="8:20">
      <c r="H8727" s="14"/>
      <c r="K8727" s="14"/>
      <c r="M8727" s="14"/>
      <c r="N8727" s="14"/>
      <c r="O8727" s="14"/>
      <c r="P8727" s="14"/>
      <c r="S8727" s="16"/>
      <c r="T8727" s="16"/>
    </row>
    <row r="8728" spans="8:20">
      <c r="H8728" s="14"/>
      <c r="K8728" s="14"/>
      <c r="M8728" s="14"/>
      <c r="N8728" s="14"/>
      <c r="O8728" s="14"/>
      <c r="P8728" s="14"/>
      <c r="S8728" s="16"/>
      <c r="T8728" s="16"/>
    </row>
    <row r="8729" spans="8:20">
      <c r="H8729" s="14"/>
      <c r="K8729" s="14"/>
      <c r="M8729" s="14"/>
      <c r="N8729" s="14"/>
      <c r="O8729" s="14"/>
      <c r="P8729" s="14"/>
      <c r="S8729" s="16"/>
      <c r="T8729" s="16"/>
    </row>
    <row r="8730" spans="8:20">
      <c r="H8730" s="14"/>
      <c r="K8730" s="14"/>
      <c r="M8730" s="14"/>
      <c r="N8730" s="14"/>
      <c r="O8730" s="14"/>
      <c r="P8730" s="14"/>
      <c r="S8730" s="16"/>
      <c r="T8730" s="16"/>
    </row>
    <row r="8731" spans="8:20">
      <c r="H8731" s="14"/>
      <c r="K8731" s="14"/>
      <c r="M8731" s="14"/>
      <c r="N8731" s="14"/>
      <c r="O8731" s="14"/>
      <c r="P8731" s="14"/>
      <c r="S8731" s="16"/>
      <c r="T8731" s="16"/>
    </row>
    <row r="8732" spans="8:20">
      <c r="H8732" s="14"/>
      <c r="K8732" s="14"/>
      <c r="M8732" s="14"/>
      <c r="N8732" s="14"/>
      <c r="O8732" s="14"/>
      <c r="P8732" s="14"/>
      <c r="S8732" s="16"/>
      <c r="T8732" s="16"/>
    </row>
    <row r="8733" spans="8:20">
      <c r="H8733" s="14"/>
      <c r="K8733" s="14"/>
      <c r="M8733" s="14"/>
      <c r="N8733" s="14"/>
      <c r="O8733" s="14"/>
      <c r="P8733" s="14"/>
      <c r="S8733" s="16"/>
      <c r="T8733" s="16"/>
    </row>
    <row r="8734" spans="8:20">
      <c r="H8734" s="14"/>
      <c r="K8734" s="14"/>
      <c r="M8734" s="14"/>
      <c r="N8734" s="14"/>
      <c r="O8734" s="14"/>
      <c r="P8734" s="14"/>
      <c r="S8734" s="16"/>
      <c r="T8734" s="16"/>
    </row>
    <row r="8735" spans="8:20">
      <c r="H8735" s="14"/>
      <c r="K8735" s="14"/>
      <c r="M8735" s="14"/>
      <c r="N8735" s="14"/>
      <c r="O8735" s="14"/>
      <c r="P8735" s="14"/>
      <c r="S8735" s="16"/>
      <c r="T8735" s="16"/>
    </row>
    <row r="8736" spans="8:20">
      <c r="H8736" s="14"/>
      <c r="K8736" s="14"/>
      <c r="M8736" s="14"/>
      <c r="N8736" s="14"/>
      <c r="O8736" s="14"/>
      <c r="P8736" s="14"/>
      <c r="S8736" s="16"/>
      <c r="T8736" s="16"/>
    </row>
    <row r="8737" spans="8:20">
      <c r="H8737" s="14"/>
      <c r="K8737" s="14"/>
      <c r="M8737" s="14"/>
      <c r="N8737" s="14"/>
      <c r="O8737" s="14"/>
      <c r="P8737" s="14"/>
      <c r="S8737" s="16"/>
      <c r="T8737" s="16"/>
    </row>
    <row r="8738" spans="8:20">
      <c r="H8738" s="14"/>
      <c r="K8738" s="14"/>
      <c r="M8738" s="14"/>
      <c r="N8738" s="14"/>
      <c r="O8738" s="14"/>
      <c r="P8738" s="14"/>
      <c r="S8738" s="16"/>
      <c r="T8738" s="16"/>
    </row>
    <row r="8739" spans="8:20">
      <c r="H8739" s="14"/>
      <c r="K8739" s="14"/>
      <c r="M8739" s="14"/>
      <c r="N8739" s="14"/>
      <c r="O8739" s="14"/>
      <c r="P8739" s="14"/>
      <c r="S8739" s="16"/>
      <c r="T8739" s="16"/>
    </row>
    <row r="8740" spans="8:20">
      <c r="H8740" s="14"/>
      <c r="K8740" s="14"/>
      <c r="M8740" s="14"/>
      <c r="N8740" s="14"/>
      <c r="O8740" s="14"/>
      <c r="P8740" s="14"/>
      <c r="S8740" s="16"/>
      <c r="T8740" s="16"/>
    </row>
    <row r="8741" spans="8:20">
      <c r="H8741" s="14"/>
      <c r="K8741" s="14"/>
      <c r="M8741" s="14"/>
      <c r="N8741" s="14"/>
      <c r="O8741" s="14"/>
      <c r="P8741" s="14"/>
      <c r="S8741" s="16"/>
      <c r="T8741" s="16"/>
    </row>
    <row r="8742" spans="8:20">
      <c r="H8742" s="14"/>
      <c r="K8742" s="14"/>
      <c r="M8742" s="14"/>
      <c r="N8742" s="14"/>
      <c r="O8742" s="14"/>
      <c r="P8742" s="14"/>
      <c r="S8742" s="16"/>
      <c r="T8742" s="16"/>
    </row>
    <row r="8743" spans="8:20">
      <c r="H8743" s="14"/>
      <c r="K8743" s="14"/>
      <c r="M8743" s="14"/>
      <c r="N8743" s="14"/>
      <c r="O8743" s="14"/>
      <c r="P8743" s="14"/>
      <c r="S8743" s="16"/>
      <c r="T8743" s="16"/>
    </row>
    <row r="8744" spans="8:20">
      <c r="H8744" s="14"/>
      <c r="K8744" s="14"/>
      <c r="M8744" s="14"/>
      <c r="N8744" s="14"/>
      <c r="O8744" s="14"/>
      <c r="P8744" s="14"/>
      <c r="S8744" s="16"/>
      <c r="T8744" s="16"/>
    </row>
    <row r="8745" spans="8:20">
      <c r="H8745" s="14"/>
      <c r="K8745" s="14"/>
      <c r="M8745" s="14"/>
      <c r="N8745" s="14"/>
      <c r="O8745" s="14"/>
      <c r="P8745" s="14"/>
      <c r="S8745" s="16"/>
      <c r="T8745" s="16"/>
    </row>
    <row r="8746" spans="8:20">
      <c r="H8746" s="14"/>
      <c r="K8746" s="14"/>
      <c r="M8746" s="14"/>
      <c r="N8746" s="14"/>
      <c r="O8746" s="14"/>
      <c r="P8746" s="14"/>
      <c r="S8746" s="16"/>
      <c r="T8746" s="16"/>
    </row>
    <row r="8747" spans="8:20">
      <c r="H8747" s="14"/>
      <c r="K8747" s="14"/>
      <c r="M8747" s="14"/>
      <c r="N8747" s="14"/>
      <c r="O8747" s="14"/>
      <c r="P8747" s="14"/>
      <c r="S8747" s="16"/>
      <c r="T8747" s="16"/>
    </row>
    <row r="8748" spans="8:20">
      <c r="H8748" s="14"/>
      <c r="K8748" s="14"/>
      <c r="M8748" s="14"/>
      <c r="N8748" s="14"/>
      <c r="O8748" s="14"/>
      <c r="P8748" s="14"/>
      <c r="S8748" s="16"/>
      <c r="T8748" s="16"/>
    </row>
    <row r="8749" spans="8:20">
      <c r="H8749" s="14"/>
      <c r="K8749" s="14"/>
      <c r="M8749" s="14"/>
      <c r="N8749" s="14"/>
      <c r="O8749" s="14"/>
      <c r="P8749" s="14"/>
      <c r="S8749" s="16"/>
      <c r="T8749" s="16"/>
    </row>
    <row r="8750" spans="8:20">
      <c r="H8750" s="14"/>
      <c r="K8750" s="14"/>
      <c r="M8750" s="14"/>
      <c r="N8750" s="14"/>
      <c r="O8750" s="14"/>
      <c r="P8750" s="14"/>
      <c r="S8750" s="16"/>
      <c r="T8750" s="16"/>
    </row>
    <row r="8751" spans="8:20">
      <c r="H8751" s="14"/>
      <c r="K8751" s="14"/>
      <c r="M8751" s="14"/>
      <c r="N8751" s="14"/>
      <c r="O8751" s="14"/>
      <c r="P8751" s="14"/>
      <c r="S8751" s="16"/>
      <c r="T8751" s="16"/>
    </row>
    <row r="8752" spans="8:20">
      <c r="H8752" s="14"/>
      <c r="K8752" s="14"/>
      <c r="M8752" s="14"/>
      <c r="N8752" s="14"/>
      <c r="O8752" s="14"/>
      <c r="P8752" s="14"/>
      <c r="S8752" s="16"/>
      <c r="T8752" s="16"/>
    </row>
    <row r="8753" spans="8:20">
      <c r="H8753" s="14"/>
      <c r="K8753" s="14"/>
      <c r="M8753" s="14"/>
      <c r="N8753" s="14"/>
      <c r="O8753" s="14"/>
      <c r="P8753" s="14"/>
      <c r="S8753" s="16"/>
      <c r="T8753" s="16"/>
    </row>
    <row r="8754" spans="8:20">
      <c r="H8754" s="14"/>
      <c r="K8754" s="14"/>
      <c r="M8754" s="14"/>
      <c r="N8754" s="14"/>
      <c r="O8754" s="14"/>
      <c r="P8754" s="14"/>
      <c r="S8754" s="16"/>
      <c r="T8754" s="16"/>
    </row>
    <row r="8755" spans="8:20">
      <c r="H8755" s="14"/>
      <c r="K8755" s="14"/>
      <c r="M8755" s="14"/>
      <c r="N8755" s="14"/>
      <c r="O8755" s="14"/>
      <c r="P8755" s="14"/>
      <c r="S8755" s="16"/>
      <c r="T8755" s="16"/>
    </row>
    <row r="8756" spans="8:20">
      <c r="H8756" s="14"/>
      <c r="K8756" s="14"/>
      <c r="M8756" s="14"/>
      <c r="N8756" s="14"/>
      <c r="O8756" s="14"/>
      <c r="P8756" s="14"/>
      <c r="S8756" s="16"/>
      <c r="T8756" s="16"/>
    </row>
    <row r="8757" spans="8:20">
      <c r="H8757" s="14"/>
      <c r="K8757" s="14"/>
      <c r="M8757" s="14"/>
      <c r="N8757" s="14"/>
      <c r="O8757" s="14"/>
      <c r="P8757" s="14"/>
      <c r="S8757" s="16"/>
      <c r="T8757" s="16"/>
    </row>
    <row r="8758" spans="8:20">
      <c r="H8758" s="14"/>
      <c r="K8758" s="14"/>
      <c r="M8758" s="14"/>
      <c r="N8758" s="14"/>
      <c r="O8758" s="14"/>
      <c r="P8758" s="14"/>
      <c r="S8758" s="16"/>
      <c r="T8758" s="16"/>
    </row>
    <row r="8759" spans="8:20">
      <c r="H8759" s="14"/>
      <c r="K8759" s="14"/>
      <c r="M8759" s="14"/>
      <c r="N8759" s="14"/>
      <c r="O8759" s="14"/>
      <c r="P8759" s="14"/>
      <c r="S8759" s="16"/>
      <c r="T8759" s="16"/>
    </row>
    <row r="8760" spans="8:20">
      <c r="H8760" s="14"/>
      <c r="K8760" s="14"/>
      <c r="M8760" s="14"/>
      <c r="N8760" s="14"/>
      <c r="O8760" s="14"/>
      <c r="P8760" s="14"/>
      <c r="S8760" s="16"/>
      <c r="T8760" s="16"/>
    </row>
    <row r="8761" spans="8:20">
      <c r="H8761" s="14"/>
      <c r="K8761" s="14"/>
      <c r="M8761" s="14"/>
      <c r="N8761" s="14"/>
      <c r="O8761" s="14"/>
      <c r="P8761" s="14"/>
      <c r="S8761" s="16"/>
      <c r="T8761" s="16"/>
    </row>
    <row r="8762" spans="8:20">
      <c r="H8762" s="14"/>
      <c r="K8762" s="14"/>
      <c r="M8762" s="14"/>
      <c r="N8762" s="14"/>
      <c r="O8762" s="14"/>
      <c r="P8762" s="14"/>
      <c r="S8762" s="16"/>
      <c r="T8762" s="16"/>
    </row>
    <row r="8763" spans="8:20">
      <c r="H8763" s="14"/>
      <c r="K8763" s="14"/>
      <c r="M8763" s="14"/>
      <c r="N8763" s="14"/>
      <c r="O8763" s="14"/>
      <c r="P8763" s="14"/>
      <c r="S8763" s="16"/>
      <c r="T8763" s="16"/>
    </row>
    <row r="8764" spans="8:20">
      <c r="H8764" s="14"/>
      <c r="K8764" s="14"/>
      <c r="M8764" s="14"/>
      <c r="N8764" s="14"/>
      <c r="O8764" s="14"/>
      <c r="P8764" s="14"/>
      <c r="S8764" s="16"/>
      <c r="T8764" s="16"/>
    </row>
    <row r="8765" spans="8:20">
      <c r="H8765" s="14"/>
      <c r="K8765" s="14"/>
      <c r="M8765" s="14"/>
      <c r="N8765" s="14"/>
      <c r="O8765" s="14"/>
      <c r="P8765" s="14"/>
      <c r="S8765" s="16"/>
      <c r="T8765" s="16"/>
    </row>
    <row r="8766" spans="8:20">
      <c r="H8766" s="14"/>
      <c r="K8766" s="14"/>
      <c r="M8766" s="14"/>
      <c r="N8766" s="14"/>
      <c r="O8766" s="14"/>
      <c r="P8766" s="14"/>
      <c r="S8766" s="16"/>
      <c r="T8766" s="16"/>
    </row>
    <row r="8767" spans="8:20">
      <c r="H8767" s="14"/>
      <c r="K8767" s="14"/>
      <c r="M8767" s="14"/>
      <c r="N8767" s="14"/>
      <c r="O8767" s="14"/>
      <c r="P8767" s="14"/>
      <c r="S8767" s="16"/>
      <c r="T8767" s="16"/>
    </row>
    <row r="8768" spans="8:20">
      <c r="H8768" s="14"/>
      <c r="K8768" s="14"/>
      <c r="M8768" s="14"/>
      <c r="N8768" s="14"/>
      <c r="O8768" s="14"/>
      <c r="P8768" s="14"/>
      <c r="S8768" s="16"/>
      <c r="T8768" s="16"/>
    </row>
    <row r="8769" spans="8:20">
      <c r="H8769" s="14"/>
      <c r="K8769" s="14"/>
      <c r="M8769" s="14"/>
      <c r="N8769" s="14"/>
      <c r="O8769" s="14"/>
      <c r="P8769" s="14"/>
      <c r="S8769" s="16"/>
      <c r="T8769" s="16"/>
    </row>
    <row r="8770" spans="8:20">
      <c r="H8770" s="14"/>
      <c r="K8770" s="14"/>
      <c r="M8770" s="14"/>
      <c r="N8770" s="14"/>
      <c r="O8770" s="14"/>
      <c r="P8770" s="14"/>
      <c r="S8770" s="16"/>
      <c r="T8770" s="16"/>
    </row>
    <row r="8771" spans="8:20">
      <c r="H8771" s="14"/>
      <c r="K8771" s="14"/>
      <c r="M8771" s="14"/>
      <c r="N8771" s="14"/>
      <c r="O8771" s="14"/>
      <c r="P8771" s="14"/>
      <c r="S8771" s="16"/>
      <c r="T8771" s="16"/>
    </row>
    <row r="8772" spans="8:20">
      <c r="H8772" s="14"/>
      <c r="K8772" s="14"/>
      <c r="M8772" s="14"/>
      <c r="N8772" s="14"/>
      <c r="O8772" s="14"/>
      <c r="P8772" s="14"/>
      <c r="S8772" s="16"/>
      <c r="T8772" s="16"/>
    </row>
    <row r="8773" spans="8:20">
      <c r="H8773" s="14"/>
      <c r="K8773" s="14"/>
      <c r="M8773" s="14"/>
      <c r="N8773" s="14"/>
      <c r="O8773" s="14"/>
      <c r="P8773" s="14"/>
      <c r="S8773" s="16"/>
      <c r="T8773" s="16"/>
    </row>
    <row r="8774" spans="8:20">
      <c r="H8774" s="14"/>
      <c r="K8774" s="14"/>
      <c r="M8774" s="14"/>
      <c r="N8774" s="14"/>
      <c r="O8774" s="14"/>
      <c r="P8774" s="14"/>
      <c r="S8774" s="16"/>
      <c r="T8774" s="16"/>
    </row>
    <row r="8775" spans="8:20">
      <c r="H8775" s="14"/>
      <c r="K8775" s="14"/>
      <c r="M8775" s="14"/>
      <c r="N8775" s="14"/>
      <c r="O8775" s="14"/>
      <c r="P8775" s="14"/>
      <c r="S8775" s="16"/>
      <c r="T8775" s="16"/>
    </row>
    <row r="8776" spans="8:20">
      <c r="H8776" s="14"/>
      <c r="K8776" s="14"/>
      <c r="M8776" s="14"/>
      <c r="N8776" s="14"/>
      <c r="O8776" s="14"/>
      <c r="P8776" s="14"/>
      <c r="S8776" s="16"/>
      <c r="T8776" s="16"/>
    </row>
    <row r="8777" spans="8:20">
      <c r="H8777" s="14"/>
      <c r="K8777" s="14"/>
      <c r="M8777" s="14"/>
      <c r="N8777" s="14"/>
      <c r="O8777" s="14"/>
      <c r="P8777" s="14"/>
      <c r="S8777" s="16"/>
      <c r="T8777" s="16"/>
    </row>
    <row r="8778" spans="8:20">
      <c r="H8778" s="14"/>
      <c r="K8778" s="14"/>
      <c r="M8778" s="14"/>
      <c r="N8778" s="14"/>
      <c r="O8778" s="14"/>
      <c r="P8778" s="14"/>
      <c r="S8778" s="16"/>
      <c r="T8778" s="16"/>
    </row>
    <row r="8779" spans="8:20">
      <c r="H8779" s="14"/>
      <c r="K8779" s="14"/>
      <c r="M8779" s="14"/>
      <c r="N8779" s="14"/>
      <c r="O8779" s="14"/>
      <c r="P8779" s="14"/>
      <c r="S8779" s="16"/>
      <c r="T8779" s="16"/>
    </row>
    <row r="8780" spans="8:20">
      <c r="H8780" s="14"/>
      <c r="K8780" s="14"/>
      <c r="M8780" s="14"/>
      <c r="N8780" s="14"/>
      <c r="O8780" s="14"/>
      <c r="P8780" s="14"/>
      <c r="S8780" s="16"/>
      <c r="T8780" s="16"/>
    </row>
    <row r="8781" spans="8:20">
      <c r="H8781" s="14"/>
      <c r="K8781" s="14"/>
      <c r="M8781" s="14"/>
      <c r="N8781" s="14"/>
      <c r="O8781" s="14"/>
      <c r="P8781" s="14"/>
      <c r="S8781" s="16"/>
      <c r="T8781" s="16"/>
    </row>
    <row r="8782" spans="8:20">
      <c r="H8782" s="14"/>
      <c r="K8782" s="14"/>
      <c r="M8782" s="14"/>
      <c r="N8782" s="14"/>
      <c r="O8782" s="14"/>
      <c r="P8782" s="14"/>
      <c r="S8782" s="16"/>
      <c r="T8782" s="16"/>
    </row>
    <row r="8783" spans="8:20">
      <c r="H8783" s="14"/>
      <c r="K8783" s="14"/>
      <c r="M8783" s="14"/>
      <c r="N8783" s="14"/>
      <c r="O8783" s="14"/>
      <c r="P8783" s="14"/>
      <c r="S8783" s="16"/>
      <c r="T8783" s="16"/>
    </row>
    <row r="8784" spans="8:20">
      <c r="H8784" s="14"/>
      <c r="K8784" s="14"/>
      <c r="M8784" s="14"/>
      <c r="N8784" s="14"/>
      <c r="O8784" s="14"/>
      <c r="P8784" s="14"/>
      <c r="S8784" s="16"/>
      <c r="T8784" s="16"/>
    </row>
    <row r="8785" spans="8:20">
      <c r="H8785" s="14"/>
      <c r="K8785" s="14"/>
      <c r="M8785" s="14"/>
      <c r="N8785" s="14"/>
      <c r="O8785" s="14"/>
      <c r="P8785" s="14"/>
      <c r="S8785" s="16"/>
      <c r="T8785" s="16"/>
    </row>
    <row r="8786" spans="8:20">
      <c r="H8786" s="14"/>
      <c r="K8786" s="14"/>
      <c r="M8786" s="14"/>
      <c r="N8786" s="14"/>
      <c r="O8786" s="14"/>
      <c r="P8786" s="14"/>
      <c r="S8786" s="16"/>
      <c r="T8786" s="16"/>
    </row>
    <row r="8787" spans="8:20">
      <c r="H8787" s="14"/>
      <c r="K8787" s="14"/>
      <c r="M8787" s="14"/>
      <c r="N8787" s="14"/>
      <c r="O8787" s="14"/>
      <c r="P8787" s="14"/>
      <c r="S8787" s="16"/>
      <c r="T8787" s="16"/>
    </row>
    <row r="8788" spans="8:20">
      <c r="H8788" s="14"/>
      <c r="K8788" s="14"/>
      <c r="M8788" s="14"/>
      <c r="N8788" s="14"/>
      <c r="O8788" s="14"/>
      <c r="P8788" s="14"/>
      <c r="S8788" s="16"/>
      <c r="T8788" s="16"/>
    </row>
    <row r="8789" spans="8:20">
      <c r="H8789" s="14"/>
      <c r="K8789" s="14"/>
      <c r="M8789" s="14"/>
      <c r="N8789" s="14"/>
      <c r="O8789" s="14"/>
      <c r="P8789" s="14"/>
      <c r="S8789" s="16"/>
      <c r="T8789" s="16"/>
    </row>
    <row r="8790" spans="8:20">
      <c r="H8790" s="14"/>
      <c r="K8790" s="14"/>
      <c r="M8790" s="14"/>
      <c r="N8790" s="14"/>
      <c r="O8790" s="14"/>
      <c r="P8790" s="14"/>
      <c r="S8790" s="16"/>
      <c r="T8790" s="16"/>
    </row>
    <row r="8791" spans="8:20">
      <c r="H8791" s="14"/>
      <c r="K8791" s="14"/>
      <c r="M8791" s="14"/>
      <c r="N8791" s="14"/>
      <c r="O8791" s="14"/>
      <c r="P8791" s="14"/>
      <c r="S8791" s="16"/>
      <c r="T8791" s="16"/>
    </row>
    <row r="8792" spans="8:20">
      <c r="H8792" s="14"/>
      <c r="K8792" s="14"/>
      <c r="M8792" s="14"/>
      <c r="N8792" s="14"/>
      <c r="O8792" s="14"/>
      <c r="P8792" s="14"/>
      <c r="S8792" s="16"/>
      <c r="T8792" s="16"/>
    </row>
    <row r="8793" spans="8:20">
      <c r="H8793" s="14"/>
      <c r="K8793" s="14"/>
      <c r="M8793" s="14"/>
      <c r="N8793" s="14"/>
      <c r="O8793" s="14"/>
      <c r="P8793" s="14"/>
      <c r="S8793" s="16"/>
      <c r="T8793" s="16"/>
    </row>
    <row r="8794" spans="8:20">
      <c r="H8794" s="14"/>
      <c r="K8794" s="14"/>
      <c r="M8794" s="14"/>
      <c r="N8794" s="14"/>
      <c r="O8794" s="14"/>
      <c r="P8794" s="14"/>
      <c r="S8794" s="16"/>
      <c r="T8794" s="16"/>
    </row>
    <row r="8795" spans="8:20">
      <c r="H8795" s="14"/>
      <c r="K8795" s="14"/>
      <c r="M8795" s="14"/>
      <c r="N8795" s="14"/>
      <c r="O8795" s="14"/>
      <c r="P8795" s="14"/>
      <c r="S8795" s="16"/>
      <c r="T8795" s="16"/>
    </row>
    <row r="8796" spans="8:20">
      <c r="H8796" s="14"/>
      <c r="K8796" s="14"/>
      <c r="M8796" s="14"/>
      <c r="N8796" s="14"/>
      <c r="O8796" s="14"/>
      <c r="P8796" s="14"/>
      <c r="S8796" s="16"/>
      <c r="T8796" s="16"/>
    </row>
    <row r="8797" spans="8:20">
      <c r="H8797" s="14"/>
      <c r="K8797" s="14"/>
      <c r="M8797" s="14"/>
      <c r="N8797" s="14"/>
      <c r="O8797" s="14"/>
      <c r="P8797" s="14"/>
      <c r="S8797" s="16"/>
      <c r="T8797" s="16"/>
    </row>
    <row r="8798" spans="8:20">
      <c r="H8798" s="14"/>
      <c r="K8798" s="14"/>
      <c r="M8798" s="14"/>
      <c r="N8798" s="14"/>
      <c r="O8798" s="14"/>
      <c r="P8798" s="14"/>
      <c r="S8798" s="16"/>
      <c r="T8798" s="16"/>
    </row>
    <row r="8799" spans="8:20">
      <c r="H8799" s="14"/>
      <c r="K8799" s="14"/>
      <c r="M8799" s="14"/>
      <c r="N8799" s="14"/>
      <c r="O8799" s="14"/>
      <c r="P8799" s="14"/>
      <c r="S8799" s="16"/>
      <c r="T8799" s="16"/>
    </row>
    <row r="8800" spans="8:20">
      <c r="H8800" s="14"/>
      <c r="K8800" s="14"/>
      <c r="M8800" s="14"/>
      <c r="N8800" s="14"/>
      <c r="O8800" s="14"/>
      <c r="P8800" s="14"/>
      <c r="S8800" s="16"/>
      <c r="T8800" s="16"/>
    </row>
    <row r="8801" spans="8:20">
      <c r="H8801" s="14"/>
      <c r="K8801" s="14"/>
      <c r="M8801" s="14"/>
      <c r="N8801" s="14"/>
      <c r="O8801" s="14"/>
      <c r="P8801" s="14"/>
      <c r="S8801" s="16"/>
      <c r="T8801" s="16"/>
    </row>
    <row r="8802" spans="8:20">
      <c r="H8802" s="14"/>
      <c r="K8802" s="14"/>
      <c r="M8802" s="14"/>
      <c r="N8802" s="14"/>
      <c r="O8802" s="14"/>
      <c r="P8802" s="14"/>
      <c r="S8802" s="16"/>
      <c r="T8802" s="16"/>
    </row>
    <row r="8803" spans="8:20">
      <c r="H8803" s="14"/>
      <c r="K8803" s="14"/>
      <c r="M8803" s="14"/>
      <c r="N8803" s="14"/>
      <c r="O8803" s="14"/>
      <c r="P8803" s="14"/>
      <c r="S8803" s="16"/>
      <c r="T8803" s="16"/>
    </row>
    <row r="8804" spans="8:20">
      <c r="H8804" s="14"/>
      <c r="K8804" s="14"/>
      <c r="M8804" s="14"/>
      <c r="N8804" s="14"/>
      <c r="O8804" s="14"/>
      <c r="P8804" s="14"/>
      <c r="S8804" s="16"/>
      <c r="T8804" s="16"/>
    </row>
    <row r="8805" spans="8:20">
      <c r="H8805" s="14"/>
      <c r="K8805" s="14"/>
      <c r="M8805" s="14"/>
      <c r="N8805" s="14"/>
      <c r="O8805" s="14"/>
      <c r="P8805" s="14"/>
      <c r="S8805" s="16"/>
      <c r="T8805" s="16"/>
    </row>
    <row r="8806" spans="8:20">
      <c r="H8806" s="14"/>
      <c r="K8806" s="14"/>
      <c r="M8806" s="14"/>
      <c r="N8806" s="14"/>
      <c r="O8806" s="14"/>
      <c r="P8806" s="14"/>
      <c r="S8806" s="16"/>
      <c r="T8806" s="16"/>
    </row>
    <row r="8807" spans="8:20">
      <c r="H8807" s="14"/>
      <c r="K8807" s="14"/>
      <c r="M8807" s="14"/>
      <c r="N8807" s="14"/>
      <c r="O8807" s="14"/>
      <c r="P8807" s="14"/>
      <c r="S8807" s="16"/>
      <c r="T8807" s="16"/>
    </row>
    <row r="8808" spans="8:20">
      <c r="H8808" s="14"/>
      <c r="K8808" s="14"/>
      <c r="M8808" s="14"/>
      <c r="N8808" s="14"/>
      <c r="O8808" s="14"/>
      <c r="P8808" s="14"/>
      <c r="S8808" s="16"/>
      <c r="T8808" s="16"/>
    </row>
    <row r="8809" spans="8:20">
      <c r="H8809" s="14"/>
      <c r="K8809" s="14"/>
      <c r="M8809" s="14"/>
      <c r="N8809" s="14"/>
      <c r="O8809" s="14"/>
      <c r="P8809" s="14"/>
      <c r="S8809" s="16"/>
      <c r="T8809" s="16"/>
    </row>
    <row r="8810" spans="8:20">
      <c r="H8810" s="14"/>
      <c r="K8810" s="14"/>
      <c r="M8810" s="14"/>
      <c r="N8810" s="14"/>
      <c r="O8810" s="14"/>
      <c r="P8810" s="14"/>
      <c r="S8810" s="16"/>
      <c r="T8810" s="16"/>
    </row>
    <row r="8811" spans="8:20">
      <c r="H8811" s="14"/>
      <c r="K8811" s="14"/>
      <c r="M8811" s="14"/>
      <c r="N8811" s="14"/>
      <c r="O8811" s="14"/>
      <c r="P8811" s="14"/>
      <c r="S8811" s="16"/>
      <c r="T8811" s="16"/>
    </row>
    <row r="8812" spans="8:20">
      <c r="H8812" s="14"/>
      <c r="K8812" s="14"/>
      <c r="M8812" s="14"/>
      <c r="N8812" s="14"/>
      <c r="O8812" s="14"/>
      <c r="P8812" s="14"/>
      <c r="S8812" s="16"/>
      <c r="T8812" s="16"/>
    </row>
    <row r="8813" spans="8:20">
      <c r="H8813" s="14"/>
      <c r="K8813" s="14"/>
      <c r="M8813" s="14"/>
      <c r="N8813" s="14"/>
      <c r="O8813" s="14"/>
      <c r="P8813" s="14"/>
      <c r="S8813" s="16"/>
      <c r="T8813" s="16"/>
    </row>
    <row r="8814" spans="8:20">
      <c r="H8814" s="14"/>
      <c r="K8814" s="14"/>
      <c r="M8814" s="14"/>
      <c r="N8814" s="14"/>
      <c r="O8814" s="14"/>
      <c r="P8814" s="14"/>
      <c r="S8814" s="16"/>
      <c r="T8814" s="16"/>
    </row>
    <row r="8815" spans="8:20">
      <c r="H8815" s="14"/>
      <c r="K8815" s="14"/>
      <c r="M8815" s="14"/>
      <c r="N8815" s="14"/>
      <c r="O8815" s="14"/>
      <c r="P8815" s="14"/>
      <c r="S8815" s="16"/>
      <c r="T8815" s="16"/>
    </row>
    <row r="8816" spans="8:20">
      <c r="H8816" s="14"/>
      <c r="K8816" s="14"/>
      <c r="M8816" s="14"/>
      <c r="N8816" s="14"/>
      <c r="O8816" s="14"/>
      <c r="P8816" s="14"/>
      <c r="S8816" s="16"/>
      <c r="T8816" s="16"/>
    </row>
    <row r="8817" spans="8:20">
      <c r="H8817" s="14"/>
      <c r="K8817" s="14"/>
      <c r="M8817" s="14"/>
      <c r="N8817" s="14"/>
      <c r="O8817" s="14"/>
      <c r="P8817" s="14"/>
      <c r="S8817" s="16"/>
      <c r="T8817" s="16"/>
    </row>
    <row r="8818" spans="8:20">
      <c r="H8818" s="14"/>
      <c r="K8818" s="14"/>
      <c r="M8818" s="14"/>
      <c r="N8818" s="14"/>
      <c r="O8818" s="14"/>
      <c r="P8818" s="14"/>
      <c r="S8818" s="16"/>
      <c r="T8818" s="16"/>
    </row>
    <row r="8819" spans="8:20">
      <c r="H8819" s="14"/>
      <c r="K8819" s="14"/>
      <c r="M8819" s="14"/>
      <c r="N8819" s="14"/>
      <c r="O8819" s="14"/>
      <c r="P8819" s="14"/>
      <c r="S8819" s="16"/>
      <c r="T8819" s="16"/>
    </row>
    <row r="8820" spans="8:20">
      <c r="H8820" s="14"/>
      <c r="K8820" s="14"/>
      <c r="M8820" s="14"/>
      <c r="N8820" s="14"/>
      <c r="O8820" s="14"/>
      <c r="P8820" s="14"/>
      <c r="S8820" s="16"/>
      <c r="T8820" s="16"/>
    </row>
    <row r="8821" spans="8:20">
      <c r="H8821" s="14"/>
      <c r="K8821" s="14"/>
      <c r="M8821" s="14"/>
      <c r="N8821" s="14"/>
      <c r="O8821" s="14"/>
      <c r="P8821" s="14"/>
      <c r="S8821" s="16"/>
      <c r="T8821" s="16"/>
    </row>
    <row r="8822" spans="8:20">
      <c r="H8822" s="14"/>
      <c r="K8822" s="14"/>
      <c r="M8822" s="14"/>
      <c r="N8822" s="14"/>
      <c r="O8822" s="14"/>
      <c r="P8822" s="14"/>
      <c r="S8822" s="16"/>
      <c r="T8822" s="16"/>
    </row>
    <row r="8823" spans="8:20">
      <c r="H8823" s="14"/>
      <c r="K8823" s="14"/>
      <c r="M8823" s="14"/>
      <c r="N8823" s="14"/>
      <c r="O8823" s="14"/>
      <c r="P8823" s="14"/>
      <c r="S8823" s="16"/>
      <c r="T8823" s="16"/>
    </row>
    <row r="8824" spans="8:20">
      <c r="H8824" s="14"/>
      <c r="K8824" s="14"/>
      <c r="M8824" s="14"/>
      <c r="N8824" s="14"/>
      <c r="O8824" s="14"/>
      <c r="P8824" s="14"/>
      <c r="S8824" s="16"/>
      <c r="T8824" s="16"/>
    </row>
    <row r="8825" spans="8:20">
      <c r="H8825" s="14"/>
      <c r="K8825" s="14"/>
      <c r="M8825" s="14"/>
      <c r="N8825" s="14"/>
      <c r="O8825" s="14"/>
      <c r="P8825" s="14"/>
      <c r="S8825" s="16"/>
      <c r="T8825" s="16"/>
    </row>
    <row r="8826" spans="8:20">
      <c r="H8826" s="14"/>
      <c r="K8826" s="14"/>
      <c r="M8826" s="14"/>
      <c r="N8826" s="14"/>
      <c r="O8826" s="14"/>
      <c r="P8826" s="14"/>
      <c r="S8826" s="16"/>
      <c r="T8826" s="16"/>
    </row>
    <row r="8827" spans="8:20">
      <c r="H8827" s="14"/>
      <c r="K8827" s="14"/>
      <c r="M8827" s="14"/>
      <c r="N8827" s="14"/>
      <c r="O8827" s="14"/>
      <c r="P8827" s="14"/>
      <c r="S8827" s="16"/>
      <c r="T8827" s="16"/>
    </row>
    <row r="8828" spans="8:20">
      <c r="H8828" s="14"/>
      <c r="K8828" s="14"/>
      <c r="M8828" s="14"/>
      <c r="N8828" s="14"/>
      <c r="O8828" s="14"/>
      <c r="P8828" s="14"/>
      <c r="S8828" s="16"/>
      <c r="T8828" s="16"/>
    </row>
    <row r="8829" spans="8:20">
      <c r="H8829" s="14"/>
      <c r="K8829" s="14"/>
      <c r="M8829" s="14"/>
      <c r="N8829" s="14"/>
      <c r="O8829" s="14"/>
      <c r="P8829" s="14"/>
      <c r="S8829" s="16"/>
      <c r="T8829" s="16"/>
    </row>
    <row r="8830" spans="8:20">
      <c r="H8830" s="14"/>
      <c r="K8830" s="14"/>
      <c r="M8830" s="14"/>
      <c r="N8830" s="14"/>
      <c r="O8830" s="14"/>
      <c r="P8830" s="14"/>
      <c r="S8830" s="16"/>
      <c r="T8830" s="16"/>
    </row>
    <row r="8831" spans="8:20">
      <c r="H8831" s="14"/>
      <c r="K8831" s="14"/>
      <c r="M8831" s="14"/>
      <c r="N8831" s="14"/>
      <c r="O8831" s="14"/>
      <c r="P8831" s="14"/>
      <c r="S8831" s="16"/>
      <c r="T8831" s="16"/>
    </row>
    <row r="8832" spans="8:20">
      <c r="H8832" s="14"/>
      <c r="K8832" s="14"/>
      <c r="M8832" s="14"/>
      <c r="N8832" s="14"/>
      <c r="O8832" s="14"/>
      <c r="P8832" s="14"/>
      <c r="S8832" s="16"/>
      <c r="T8832" s="16"/>
    </row>
    <row r="8833" spans="8:20">
      <c r="H8833" s="14"/>
      <c r="K8833" s="14"/>
      <c r="M8833" s="14"/>
      <c r="N8833" s="14"/>
      <c r="O8833" s="14"/>
      <c r="P8833" s="14"/>
      <c r="S8833" s="16"/>
      <c r="T8833" s="16"/>
    </row>
    <row r="8834" spans="8:20">
      <c r="H8834" s="14"/>
      <c r="K8834" s="14"/>
      <c r="M8834" s="14"/>
      <c r="N8834" s="14"/>
      <c r="O8834" s="14"/>
      <c r="P8834" s="14"/>
      <c r="S8834" s="16"/>
      <c r="T8834" s="16"/>
    </row>
    <row r="8835" spans="8:20">
      <c r="H8835" s="14"/>
      <c r="K8835" s="14"/>
      <c r="M8835" s="14"/>
      <c r="N8835" s="14"/>
      <c r="O8835" s="14"/>
      <c r="P8835" s="14"/>
      <c r="S8835" s="16"/>
      <c r="T8835" s="16"/>
    </row>
    <row r="8836" spans="8:20">
      <c r="H8836" s="14"/>
      <c r="K8836" s="14"/>
      <c r="M8836" s="14"/>
      <c r="N8836" s="14"/>
      <c r="O8836" s="14"/>
      <c r="P8836" s="14"/>
      <c r="S8836" s="16"/>
      <c r="T8836" s="16"/>
    </row>
    <row r="8837" spans="8:20">
      <c r="H8837" s="14"/>
      <c r="K8837" s="14"/>
      <c r="M8837" s="14"/>
      <c r="N8837" s="14"/>
      <c r="O8837" s="14"/>
      <c r="P8837" s="14"/>
      <c r="S8837" s="16"/>
      <c r="T8837" s="16"/>
    </row>
    <row r="8838" spans="8:20">
      <c r="H8838" s="14"/>
      <c r="K8838" s="14"/>
      <c r="M8838" s="14"/>
      <c r="N8838" s="14"/>
      <c r="O8838" s="14"/>
      <c r="P8838" s="14"/>
      <c r="S8838" s="16"/>
      <c r="T8838" s="16"/>
    </row>
    <row r="8839" spans="8:20">
      <c r="H8839" s="14"/>
      <c r="K8839" s="14"/>
      <c r="M8839" s="14"/>
      <c r="N8839" s="14"/>
      <c r="O8839" s="14"/>
      <c r="P8839" s="14"/>
      <c r="S8839" s="16"/>
      <c r="T8839" s="16"/>
    </row>
    <row r="8840" spans="8:20">
      <c r="H8840" s="14"/>
      <c r="K8840" s="14"/>
      <c r="M8840" s="14"/>
      <c r="N8840" s="14"/>
      <c r="O8840" s="14"/>
      <c r="P8840" s="14"/>
      <c r="S8840" s="16"/>
      <c r="T8840" s="16"/>
    </row>
    <row r="8841" spans="8:20">
      <c r="H8841" s="14"/>
      <c r="K8841" s="14"/>
      <c r="M8841" s="14"/>
      <c r="N8841" s="14"/>
      <c r="O8841" s="14"/>
      <c r="P8841" s="14"/>
      <c r="S8841" s="16"/>
      <c r="T8841" s="16"/>
    </row>
    <row r="8842" spans="8:20">
      <c r="H8842" s="14"/>
      <c r="K8842" s="14"/>
      <c r="M8842" s="14"/>
      <c r="N8842" s="14"/>
      <c r="O8842" s="14"/>
      <c r="P8842" s="14"/>
      <c r="S8842" s="16"/>
      <c r="T8842" s="16"/>
    </row>
    <row r="8843" spans="8:20">
      <c r="H8843" s="14"/>
      <c r="K8843" s="14"/>
      <c r="M8843" s="14"/>
      <c r="N8843" s="14"/>
      <c r="O8843" s="14"/>
      <c r="P8843" s="14"/>
      <c r="S8843" s="16"/>
      <c r="T8843" s="16"/>
    </row>
    <row r="8844" spans="8:20">
      <c r="H8844" s="14"/>
      <c r="K8844" s="14"/>
      <c r="M8844" s="14"/>
      <c r="N8844" s="14"/>
      <c r="O8844" s="14"/>
      <c r="P8844" s="14"/>
      <c r="S8844" s="16"/>
      <c r="T8844" s="16"/>
    </row>
    <row r="8845" spans="8:20">
      <c r="H8845" s="14"/>
      <c r="K8845" s="14"/>
      <c r="M8845" s="14"/>
      <c r="N8845" s="14"/>
      <c r="O8845" s="14"/>
      <c r="P8845" s="14"/>
      <c r="S8845" s="16"/>
      <c r="T8845" s="16"/>
    </row>
    <row r="8846" spans="8:20">
      <c r="H8846" s="14"/>
      <c r="K8846" s="14"/>
      <c r="M8846" s="14"/>
      <c r="N8846" s="14"/>
      <c r="O8846" s="14"/>
      <c r="P8846" s="14"/>
      <c r="S8846" s="16"/>
      <c r="T8846" s="16"/>
    </row>
    <row r="8847" spans="8:20">
      <c r="H8847" s="14"/>
      <c r="K8847" s="14"/>
      <c r="M8847" s="14"/>
      <c r="N8847" s="14"/>
      <c r="O8847" s="14"/>
      <c r="P8847" s="14"/>
      <c r="S8847" s="16"/>
      <c r="T8847" s="16"/>
    </row>
    <row r="8848" spans="8:20">
      <c r="H8848" s="14"/>
      <c r="K8848" s="14"/>
      <c r="M8848" s="14"/>
      <c r="N8848" s="14"/>
      <c r="O8848" s="14"/>
      <c r="P8848" s="14"/>
      <c r="S8848" s="16"/>
      <c r="T8848" s="16"/>
    </row>
    <row r="8849" spans="8:20">
      <c r="H8849" s="14"/>
      <c r="K8849" s="14"/>
      <c r="M8849" s="14"/>
      <c r="N8849" s="14"/>
      <c r="O8849" s="14"/>
      <c r="P8849" s="14"/>
      <c r="S8849" s="16"/>
      <c r="T8849" s="16"/>
    </row>
    <row r="8850" spans="8:20">
      <c r="H8850" s="14"/>
      <c r="K8850" s="14"/>
      <c r="M8850" s="14"/>
      <c r="N8850" s="14"/>
      <c r="O8850" s="14"/>
      <c r="P8850" s="14"/>
      <c r="S8850" s="16"/>
      <c r="T8850" s="16"/>
    </row>
    <row r="8851" spans="8:20">
      <c r="H8851" s="14"/>
      <c r="K8851" s="14"/>
      <c r="M8851" s="14"/>
      <c r="N8851" s="14"/>
      <c r="O8851" s="14"/>
      <c r="P8851" s="14"/>
      <c r="S8851" s="16"/>
      <c r="T8851" s="16"/>
    </row>
    <row r="8852" spans="8:20">
      <c r="H8852" s="14"/>
      <c r="K8852" s="14"/>
      <c r="M8852" s="14"/>
      <c r="N8852" s="14"/>
      <c r="O8852" s="14"/>
      <c r="P8852" s="14"/>
      <c r="S8852" s="16"/>
      <c r="T8852" s="16"/>
    </row>
    <row r="8853" spans="8:20">
      <c r="H8853" s="14"/>
      <c r="K8853" s="14"/>
      <c r="M8853" s="14"/>
      <c r="N8853" s="14"/>
      <c r="O8853" s="14"/>
      <c r="P8853" s="14"/>
      <c r="S8853" s="16"/>
      <c r="T8853" s="16"/>
    </row>
    <row r="8854" spans="8:20">
      <c r="H8854" s="14"/>
      <c r="K8854" s="14"/>
      <c r="M8854" s="14"/>
      <c r="N8854" s="14"/>
      <c r="O8854" s="14"/>
      <c r="P8854" s="14"/>
      <c r="S8854" s="16"/>
      <c r="T8854" s="16"/>
    </row>
    <row r="8855" spans="8:20">
      <c r="H8855" s="14"/>
      <c r="K8855" s="14"/>
      <c r="M8855" s="14"/>
      <c r="N8855" s="14"/>
      <c r="O8855" s="14"/>
      <c r="P8855" s="14"/>
      <c r="S8855" s="16"/>
      <c r="T8855" s="16"/>
    </row>
    <row r="8856" spans="8:20">
      <c r="H8856" s="14"/>
      <c r="K8856" s="14"/>
      <c r="M8856" s="14"/>
      <c r="N8856" s="14"/>
      <c r="O8856" s="14"/>
      <c r="P8856" s="14"/>
      <c r="S8856" s="16"/>
      <c r="T8856" s="16"/>
    </row>
    <row r="8857" spans="8:20">
      <c r="H8857" s="14"/>
      <c r="K8857" s="14"/>
      <c r="M8857" s="14"/>
      <c r="N8857" s="14"/>
      <c r="O8857" s="14"/>
      <c r="P8857" s="14"/>
      <c r="S8857" s="16"/>
      <c r="T8857" s="16"/>
    </row>
    <row r="8858" spans="8:20">
      <c r="H8858" s="14"/>
      <c r="K8858" s="14"/>
      <c r="M8858" s="14"/>
      <c r="N8858" s="14"/>
      <c r="O8858" s="14"/>
      <c r="P8858" s="14"/>
      <c r="S8858" s="16"/>
      <c r="T8858" s="16"/>
    </row>
    <row r="8859" spans="8:20">
      <c r="H8859" s="14"/>
      <c r="K8859" s="14"/>
      <c r="M8859" s="14"/>
      <c r="N8859" s="14"/>
      <c r="O8859" s="14"/>
      <c r="P8859" s="14"/>
      <c r="S8859" s="16"/>
      <c r="T8859" s="16"/>
    </row>
    <row r="8860" spans="8:20">
      <c r="H8860" s="14"/>
      <c r="K8860" s="14"/>
      <c r="M8860" s="14"/>
      <c r="N8860" s="14"/>
      <c r="O8860" s="14"/>
      <c r="P8860" s="14"/>
      <c r="S8860" s="16"/>
      <c r="T8860" s="16"/>
    </row>
    <row r="8861" spans="8:20">
      <c r="H8861" s="14"/>
      <c r="K8861" s="14"/>
      <c r="M8861" s="14"/>
      <c r="N8861" s="14"/>
      <c r="O8861" s="14"/>
      <c r="P8861" s="14"/>
      <c r="S8861" s="16"/>
      <c r="T8861" s="16"/>
    </row>
    <row r="8862" spans="8:20">
      <c r="H8862" s="14"/>
      <c r="K8862" s="14"/>
      <c r="M8862" s="14"/>
      <c r="N8862" s="14"/>
      <c r="O8862" s="14"/>
      <c r="P8862" s="14"/>
      <c r="S8862" s="16"/>
      <c r="T8862" s="16"/>
    </row>
    <row r="8863" spans="8:20">
      <c r="H8863" s="14"/>
      <c r="K8863" s="14"/>
      <c r="M8863" s="14"/>
      <c r="N8863" s="14"/>
      <c r="O8863" s="14"/>
      <c r="P8863" s="14"/>
      <c r="S8863" s="16"/>
      <c r="T8863" s="16"/>
    </row>
    <row r="8864" spans="8:20">
      <c r="H8864" s="14"/>
      <c r="K8864" s="14"/>
      <c r="M8864" s="14"/>
      <c r="N8864" s="14"/>
      <c r="O8864" s="14"/>
      <c r="P8864" s="14"/>
      <c r="S8864" s="16"/>
      <c r="T8864" s="16"/>
    </row>
    <row r="8865" spans="8:20">
      <c r="H8865" s="14"/>
      <c r="K8865" s="14"/>
      <c r="M8865" s="14"/>
      <c r="N8865" s="14"/>
      <c r="O8865" s="14"/>
      <c r="P8865" s="14"/>
      <c r="S8865" s="16"/>
      <c r="T8865" s="16"/>
    </row>
    <row r="8866" spans="8:20">
      <c r="H8866" s="14"/>
      <c r="K8866" s="14"/>
      <c r="M8866" s="14"/>
      <c r="N8866" s="14"/>
      <c r="O8866" s="14"/>
      <c r="P8866" s="14"/>
      <c r="S8866" s="16"/>
      <c r="T8866" s="16"/>
    </row>
    <row r="8867" spans="8:20">
      <c r="H8867" s="14"/>
      <c r="K8867" s="14"/>
      <c r="M8867" s="14"/>
      <c r="N8867" s="14"/>
      <c r="O8867" s="14"/>
      <c r="P8867" s="14"/>
      <c r="S8867" s="16"/>
      <c r="T8867" s="16"/>
    </row>
    <row r="8868" spans="8:20">
      <c r="H8868" s="14"/>
      <c r="K8868" s="14"/>
      <c r="M8868" s="14"/>
      <c r="N8868" s="14"/>
      <c r="O8868" s="14"/>
      <c r="P8868" s="14"/>
      <c r="S8868" s="16"/>
      <c r="T8868" s="16"/>
    </row>
    <row r="8869" spans="8:20">
      <c r="H8869" s="14"/>
      <c r="K8869" s="14"/>
      <c r="M8869" s="14"/>
      <c r="N8869" s="14"/>
      <c r="O8869" s="14"/>
      <c r="P8869" s="14"/>
      <c r="S8869" s="16"/>
      <c r="T8869" s="16"/>
    </row>
    <row r="8870" spans="8:20">
      <c r="H8870" s="14"/>
      <c r="K8870" s="14"/>
      <c r="M8870" s="14"/>
      <c r="N8870" s="14"/>
      <c r="O8870" s="14"/>
      <c r="P8870" s="14"/>
      <c r="S8870" s="16"/>
      <c r="T8870" s="16"/>
    </row>
    <row r="8871" spans="8:20">
      <c r="H8871" s="14"/>
      <c r="K8871" s="14"/>
      <c r="M8871" s="14"/>
      <c r="N8871" s="14"/>
      <c r="O8871" s="14"/>
      <c r="P8871" s="14"/>
      <c r="S8871" s="16"/>
      <c r="T8871" s="16"/>
    </row>
    <row r="8872" spans="8:20">
      <c r="H8872" s="14"/>
      <c r="K8872" s="14"/>
      <c r="M8872" s="14"/>
      <c r="N8872" s="14"/>
      <c r="O8872" s="14"/>
      <c r="P8872" s="14"/>
      <c r="S8872" s="16"/>
      <c r="T8872" s="16"/>
    </row>
    <row r="8873" spans="8:20">
      <c r="H8873" s="14"/>
      <c r="K8873" s="14"/>
      <c r="M8873" s="14"/>
      <c r="N8873" s="14"/>
      <c r="O8873" s="14"/>
      <c r="P8873" s="14"/>
      <c r="S8873" s="16"/>
      <c r="T8873" s="16"/>
    </row>
    <row r="8874" spans="8:20">
      <c r="H8874" s="14"/>
      <c r="K8874" s="14"/>
      <c r="M8874" s="14"/>
      <c r="N8874" s="14"/>
      <c r="O8874" s="14"/>
      <c r="P8874" s="14"/>
      <c r="S8874" s="16"/>
      <c r="T8874" s="16"/>
    </row>
    <row r="8875" spans="8:20">
      <c r="H8875" s="14"/>
      <c r="K8875" s="14"/>
      <c r="M8875" s="14"/>
      <c r="N8875" s="14"/>
      <c r="O8875" s="14"/>
      <c r="P8875" s="14"/>
      <c r="S8875" s="16"/>
      <c r="T8875" s="16"/>
    </row>
    <row r="8876" spans="8:20">
      <c r="H8876" s="14"/>
      <c r="K8876" s="14"/>
      <c r="M8876" s="14"/>
      <c r="N8876" s="14"/>
      <c r="O8876" s="14"/>
      <c r="P8876" s="14"/>
      <c r="S8876" s="16"/>
      <c r="T8876" s="16"/>
    </row>
    <row r="8877" spans="8:20">
      <c r="H8877" s="14"/>
      <c r="K8877" s="14"/>
      <c r="M8877" s="14"/>
      <c r="N8877" s="14"/>
      <c r="O8877" s="14"/>
      <c r="P8877" s="14"/>
      <c r="S8877" s="16"/>
      <c r="T8877" s="16"/>
    </row>
    <row r="8878" spans="8:20">
      <c r="H8878" s="14"/>
      <c r="K8878" s="14"/>
      <c r="M8878" s="14"/>
      <c r="N8878" s="14"/>
      <c r="O8878" s="14"/>
      <c r="P8878" s="14"/>
      <c r="S8878" s="16"/>
      <c r="T8878" s="16"/>
    </row>
    <row r="8879" spans="8:20">
      <c r="H8879" s="14"/>
      <c r="K8879" s="14"/>
      <c r="M8879" s="14"/>
      <c r="N8879" s="14"/>
      <c r="O8879" s="14"/>
      <c r="P8879" s="14"/>
      <c r="S8879" s="16"/>
      <c r="T8879" s="16"/>
    </row>
    <row r="8880" spans="8:20">
      <c r="H8880" s="14"/>
      <c r="K8880" s="14"/>
      <c r="M8880" s="14"/>
      <c r="N8880" s="14"/>
      <c r="O8880" s="14"/>
      <c r="P8880" s="14"/>
      <c r="S8880" s="16"/>
      <c r="T8880" s="16"/>
    </row>
    <row r="8881" spans="8:20">
      <c r="H8881" s="14"/>
      <c r="K8881" s="14"/>
      <c r="M8881" s="14"/>
      <c r="N8881" s="14"/>
      <c r="O8881" s="14"/>
      <c r="P8881" s="14"/>
      <c r="S8881" s="16"/>
      <c r="T8881" s="16"/>
    </row>
    <row r="8882" spans="8:20">
      <c r="H8882" s="14"/>
      <c r="K8882" s="14"/>
      <c r="M8882" s="14"/>
      <c r="N8882" s="14"/>
      <c r="O8882" s="14"/>
      <c r="P8882" s="14"/>
      <c r="S8882" s="16"/>
      <c r="T8882" s="16"/>
    </row>
    <row r="8883" spans="8:20">
      <c r="H8883" s="14"/>
      <c r="K8883" s="14"/>
      <c r="M8883" s="14"/>
      <c r="N8883" s="14"/>
      <c r="O8883" s="14"/>
      <c r="P8883" s="14"/>
      <c r="S8883" s="16"/>
      <c r="T8883" s="16"/>
    </row>
    <row r="8884" spans="8:20">
      <c r="H8884" s="14"/>
      <c r="K8884" s="14"/>
      <c r="M8884" s="14"/>
      <c r="N8884" s="14"/>
      <c r="O8884" s="14"/>
      <c r="P8884" s="14"/>
      <c r="S8884" s="16"/>
      <c r="T8884" s="16"/>
    </row>
    <row r="8885" spans="8:20">
      <c r="H8885" s="14"/>
      <c r="K8885" s="14"/>
      <c r="M8885" s="14"/>
      <c r="N8885" s="14"/>
      <c r="O8885" s="14"/>
      <c r="P8885" s="14"/>
      <c r="S8885" s="16"/>
      <c r="T8885" s="16"/>
    </row>
    <row r="8886" spans="8:20">
      <c r="H8886" s="14"/>
      <c r="K8886" s="14"/>
      <c r="M8886" s="14"/>
      <c r="N8886" s="14"/>
      <c r="O8886" s="14"/>
      <c r="P8886" s="14"/>
      <c r="S8886" s="16"/>
      <c r="T8886" s="16"/>
    </row>
    <row r="8887" spans="8:20">
      <c r="H8887" s="14"/>
      <c r="K8887" s="14"/>
      <c r="M8887" s="14"/>
      <c r="N8887" s="14"/>
      <c r="O8887" s="14"/>
      <c r="P8887" s="14"/>
      <c r="S8887" s="16"/>
      <c r="T8887" s="16"/>
    </row>
    <row r="8888" spans="8:20">
      <c r="H8888" s="14"/>
      <c r="K8888" s="14"/>
      <c r="M8888" s="14"/>
      <c r="N8888" s="14"/>
      <c r="O8888" s="14"/>
      <c r="P8888" s="14"/>
      <c r="S8888" s="16"/>
      <c r="T8888" s="16"/>
    </row>
    <row r="8889" spans="8:20">
      <c r="H8889" s="14"/>
      <c r="K8889" s="14"/>
      <c r="M8889" s="14"/>
      <c r="N8889" s="14"/>
      <c r="O8889" s="14"/>
      <c r="P8889" s="14"/>
      <c r="S8889" s="16"/>
      <c r="T8889" s="16"/>
    </row>
    <row r="8890" spans="8:20">
      <c r="H8890" s="14"/>
      <c r="K8890" s="14"/>
      <c r="M8890" s="14"/>
      <c r="N8890" s="14"/>
      <c r="O8890" s="14"/>
      <c r="P8890" s="14"/>
      <c r="S8890" s="16"/>
      <c r="T8890" s="16"/>
    </row>
    <row r="8891" spans="8:20">
      <c r="H8891" s="14"/>
      <c r="K8891" s="14"/>
      <c r="M8891" s="14"/>
      <c r="N8891" s="14"/>
      <c r="O8891" s="14"/>
      <c r="P8891" s="14"/>
      <c r="S8891" s="16"/>
      <c r="T8891" s="16"/>
    </row>
    <row r="8892" spans="8:20">
      <c r="H8892" s="14"/>
      <c r="K8892" s="14"/>
      <c r="M8892" s="14"/>
      <c r="N8892" s="14"/>
      <c r="O8892" s="14"/>
      <c r="P8892" s="14"/>
      <c r="S8892" s="16"/>
      <c r="T8892" s="16"/>
    </row>
    <row r="8893" spans="8:20">
      <c r="H8893" s="14"/>
      <c r="K8893" s="14"/>
      <c r="M8893" s="14"/>
      <c r="N8893" s="14"/>
      <c r="O8893" s="14"/>
      <c r="P8893" s="14"/>
      <c r="S8893" s="16"/>
      <c r="T8893" s="16"/>
    </row>
    <row r="8894" spans="8:20">
      <c r="H8894" s="14"/>
      <c r="K8894" s="14"/>
      <c r="M8894" s="14"/>
      <c r="N8894" s="14"/>
      <c r="O8894" s="14"/>
      <c r="P8894" s="14"/>
      <c r="S8894" s="16"/>
      <c r="T8894" s="16"/>
    </row>
    <row r="8895" spans="8:20">
      <c r="H8895" s="14"/>
      <c r="K8895" s="14"/>
      <c r="M8895" s="14"/>
      <c r="N8895" s="14"/>
      <c r="O8895" s="14"/>
      <c r="P8895" s="14"/>
      <c r="S8895" s="16"/>
      <c r="T8895" s="16"/>
    </row>
    <row r="8896" spans="8:20">
      <c r="H8896" s="14"/>
      <c r="K8896" s="14"/>
      <c r="M8896" s="14"/>
      <c r="N8896" s="14"/>
      <c r="O8896" s="14"/>
      <c r="P8896" s="14"/>
      <c r="S8896" s="16"/>
      <c r="T8896" s="16"/>
    </row>
    <row r="8897" spans="8:20">
      <c r="H8897" s="14"/>
      <c r="K8897" s="14"/>
      <c r="M8897" s="14"/>
      <c r="N8897" s="14"/>
      <c r="O8897" s="14"/>
      <c r="P8897" s="14"/>
      <c r="S8897" s="16"/>
      <c r="T8897" s="16"/>
    </row>
    <row r="8898" spans="8:20">
      <c r="H8898" s="14"/>
      <c r="K8898" s="14"/>
      <c r="M8898" s="14"/>
      <c r="N8898" s="14"/>
      <c r="O8898" s="14"/>
      <c r="P8898" s="14"/>
      <c r="S8898" s="16"/>
      <c r="T8898" s="16"/>
    </row>
    <row r="8899" spans="8:20">
      <c r="H8899" s="14"/>
      <c r="K8899" s="14"/>
      <c r="M8899" s="14"/>
      <c r="N8899" s="14"/>
      <c r="O8899" s="14"/>
      <c r="P8899" s="14"/>
      <c r="S8899" s="16"/>
      <c r="T8899" s="16"/>
    </row>
    <row r="8900" spans="8:20">
      <c r="H8900" s="14"/>
      <c r="K8900" s="14"/>
      <c r="M8900" s="14"/>
      <c r="N8900" s="14"/>
      <c r="O8900" s="14"/>
      <c r="P8900" s="14"/>
      <c r="S8900" s="16"/>
      <c r="T8900" s="16"/>
    </row>
    <row r="8901" spans="8:20">
      <c r="H8901" s="14"/>
      <c r="K8901" s="14"/>
      <c r="M8901" s="14"/>
      <c r="N8901" s="14"/>
      <c r="O8901" s="14"/>
      <c r="P8901" s="14"/>
      <c r="S8901" s="16"/>
      <c r="T8901" s="16"/>
    </row>
    <row r="8902" spans="8:20">
      <c r="H8902" s="14"/>
      <c r="K8902" s="14"/>
      <c r="M8902" s="14"/>
      <c r="N8902" s="14"/>
      <c r="O8902" s="14"/>
      <c r="P8902" s="14"/>
      <c r="S8902" s="16"/>
      <c r="T8902" s="16"/>
    </row>
    <row r="8903" spans="8:20">
      <c r="H8903" s="14"/>
      <c r="K8903" s="14"/>
      <c r="M8903" s="14"/>
      <c r="N8903" s="14"/>
      <c r="O8903" s="14"/>
      <c r="P8903" s="14"/>
      <c r="S8903" s="16"/>
      <c r="T8903" s="16"/>
    </row>
    <row r="8904" spans="8:20">
      <c r="H8904" s="14"/>
      <c r="K8904" s="14"/>
      <c r="M8904" s="14"/>
      <c r="N8904" s="14"/>
      <c r="O8904" s="14"/>
      <c r="P8904" s="14"/>
      <c r="S8904" s="16"/>
      <c r="T8904" s="16"/>
    </row>
    <row r="8905" spans="8:20">
      <c r="H8905" s="14"/>
      <c r="K8905" s="14"/>
      <c r="M8905" s="14"/>
      <c r="N8905" s="14"/>
      <c r="O8905" s="14"/>
      <c r="P8905" s="14"/>
      <c r="S8905" s="16"/>
      <c r="T8905" s="16"/>
    </row>
    <row r="8906" spans="8:20">
      <c r="H8906" s="14"/>
      <c r="K8906" s="14"/>
      <c r="M8906" s="14"/>
      <c r="N8906" s="14"/>
      <c r="O8906" s="14"/>
      <c r="P8906" s="14"/>
      <c r="S8906" s="16"/>
      <c r="T8906" s="16"/>
    </row>
    <row r="8907" spans="8:20">
      <c r="H8907" s="14"/>
      <c r="K8907" s="14"/>
      <c r="M8907" s="14"/>
      <c r="N8907" s="14"/>
      <c r="O8907" s="14"/>
      <c r="P8907" s="14"/>
      <c r="S8907" s="16"/>
      <c r="T8907" s="16"/>
    </row>
    <row r="8908" spans="8:20">
      <c r="H8908" s="14"/>
      <c r="K8908" s="14"/>
      <c r="M8908" s="14"/>
      <c r="N8908" s="14"/>
      <c r="O8908" s="14"/>
      <c r="P8908" s="14"/>
      <c r="S8908" s="16"/>
      <c r="T8908" s="16"/>
    </row>
    <row r="8909" spans="8:20">
      <c r="H8909" s="14"/>
      <c r="K8909" s="14"/>
      <c r="M8909" s="14"/>
      <c r="N8909" s="14"/>
      <c r="O8909" s="14"/>
      <c r="P8909" s="14"/>
      <c r="S8909" s="16"/>
      <c r="T8909" s="16"/>
    </row>
    <row r="8910" spans="8:20">
      <c r="H8910" s="14"/>
      <c r="K8910" s="14"/>
      <c r="M8910" s="14"/>
      <c r="N8910" s="14"/>
      <c r="O8910" s="14"/>
      <c r="P8910" s="14"/>
      <c r="S8910" s="16"/>
      <c r="T8910" s="16"/>
    </row>
    <row r="8911" spans="8:20">
      <c r="H8911" s="14"/>
      <c r="K8911" s="14"/>
      <c r="M8911" s="14"/>
      <c r="N8911" s="14"/>
      <c r="O8911" s="14"/>
      <c r="P8911" s="14"/>
      <c r="S8911" s="16"/>
      <c r="T8911" s="16"/>
    </row>
    <row r="8912" spans="8:20">
      <c r="H8912" s="14"/>
      <c r="K8912" s="14"/>
      <c r="M8912" s="14"/>
      <c r="N8912" s="14"/>
      <c r="O8912" s="14"/>
      <c r="P8912" s="14"/>
      <c r="S8912" s="16"/>
      <c r="T8912" s="16"/>
    </row>
    <row r="8913" spans="8:20">
      <c r="H8913" s="14"/>
      <c r="K8913" s="14"/>
      <c r="M8913" s="14"/>
      <c r="N8913" s="14"/>
      <c r="O8913" s="14"/>
      <c r="P8913" s="14"/>
      <c r="S8913" s="16"/>
      <c r="T8913" s="16"/>
    </row>
    <row r="8914" spans="8:20">
      <c r="H8914" s="14"/>
      <c r="K8914" s="14"/>
      <c r="M8914" s="14"/>
      <c r="N8914" s="14"/>
      <c r="O8914" s="14"/>
      <c r="P8914" s="14"/>
      <c r="S8914" s="16"/>
      <c r="T8914" s="16"/>
    </row>
    <row r="8915" spans="8:20">
      <c r="H8915" s="14"/>
      <c r="K8915" s="14"/>
      <c r="M8915" s="14"/>
      <c r="N8915" s="14"/>
      <c r="O8915" s="14"/>
      <c r="P8915" s="14"/>
      <c r="S8915" s="16"/>
      <c r="T8915" s="16"/>
    </row>
    <row r="8916" spans="8:20">
      <c r="H8916" s="14"/>
      <c r="K8916" s="14"/>
      <c r="M8916" s="14"/>
      <c r="N8916" s="14"/>
      <c r="O8916" s="14"/>
      <c r="P8916" s="14"/>
      <c r="S8916" s="16"/>
      <c r="T8916" s="16"/>
    </row>
    <row r="8917" spans="8:20">
      <c r="H8917" s="14"/>
      <c r="K8917" s="14"/>
      <c r="M8917" s="14"/>
      <c r="N8917" s="14"/>
      <c r="O8917" s="14"/>
      <c r="P8917" s="14"/>
      <c r="S8917" s="16"/>
      <c r="T8917" s="16"/>
    </row>
    <row r="8918" spans="8:20">
      <c r="H8918" s="14"/>
      <c r="K8918" s="14"/>
      <c r="M8918" s="14"/>
      <c r="N8918" s="14"/>
      <c r="O8918" s="14"/>
      <c r="P8918" s="14"/>
      <c r="S8918" s="16"/>
      <c r="T8918" s="16"/>
    </row>
    <row r="8919" spans="8:20">
      <c r="H8919" s="14"/>
      <c r="K8919" s="14"/>
      <c r="M8919" s="14"/>
      <c r="N8919" s="14"/>
      <c r="O8919" s="14"/>
      <c r="P8919" s="14"/>
      <c r="S8919" s="16"/>
      <c r="T8919" s="16"/>
    </row>
    <row r="8920" spans="8:20">
      <c r="H8920" s="14"/>
      <c r="K8920" s="14"/>
      <c r="M8920" s="14"/>
      <c r="N8920" s="14"/>
      <c r="O8920" s="14"/>
      <c r="P8920" s="14"/>
      <c r="S8920" s="16"/>
      <c r="T8920" s="16"/>
    </row>
    <row r="8921" spans="8:20">
      <c r="H8921" s="14"/>
      <c r="K8921" s="14"/>
      <c r="M8921" s="14"/>
      <c r="N8921" s="14"/>
      <c r="O8921" s="14"/>
      <c r="P8921" s="14"/>
      <c r="S8921" s="16"/>
      <c r="T8921" s="16"/>
    </row>
    <row r="8922" spans="8:20">
      <c r="H8922" s="14"/>
      <c r="K8922" s="14"/>
      <c r="M8922" s="14"/>
      <c r="N8922" s="14"/>
      <c r="O8922" s="14"/>
      <c r="P8922" s="14"/>
      <c r="S8922" s="16"/>
      <c r="T8922" s="16"/>
    </row>
    <row r="8923" spans="8:20">
      <c r="H8923" s="14"/>
      <c r="K8923" s="14"/>
      <c r="M8923" s="14"/>
      <c r="N8923" s="14"/>
      <c r="O8923" s="14"/>
      <c r="P8923" s="14"/>
      <c r="S8923" s="16"/>
      <c r="T8923" s="16"/>
    </row>
    <row r="8924" spans="8:20">
      <c r="H8924" s="14"/>
      <c r="K8924" s="14"/>
      <c r="M8924" s="14"/>
      <c r="N8924" s="14"/>
      <c r="O8924" s="14"/>
      <c r="P8924" s="14"/>
      <c r="S8924" s="16"/>
      <c r="T8924" s="16"/>
    </row>
    <row r="8925" spans="8:20">
      <c r="H8925" s="14"/>
      <c r="K8925" s="14"/>
      <c r="M8925" s="14"/>
      <c r="N8925" s="14"/>
      <c r="O8925" s="14"/>
      <c r="P8925" s="14"/>
      <c r="S8925" s="16"/>
      <c r="T8925" s="16"/>
    </row>
    <row r="8926" spans="8:20">
      <c r="H8926" s="14"/>
      <c r="K8926" s="14"/>
      <c r="M8926" s="14"/>
      <c r="N8926" s="14"/>
      <c r="O8926" s="14"/>
      <c r="P8926" s="14"/>
      <c r="S8926" s="16"/>
      <c r="T8926" s="16"/>
    </row>
    <row r="8927" spans="8:20">
      <c r="H8927" s="14"/>
      <c r="K8927" s="14"/>
      <c r="M8927" s="14"/>
      <c r="N8927" s="14"/>
      <c r="O8927" s="14"/>
      <c r="P8927" s="14"/>
      <c r="S8927" s="16"/>
      <c r="T8927" s="16"/>
    </row>
    <row r="8928" spans="8:20">
      <c r="H8928" s="14"/>
      <c r="K8928" s="14"/>
      <c r="M8928" s="14"/>
      <c r="N8928" s="14"/>
      <c r="O8928" s="14"/>
      <c r="P8928" s="14"/>
      <c r="S8928" s="16"/>
      <c r="T8928" s="16"/>
    </row>
    <row r="8929" spans="8:20">
      <c r="H8929" s="14"/>
      <c r="K8929" s="14"/>
      <c r="M8929" s="14"/>
      <c r="N8929" s="14"/>
      <c r="O8929" s="14"/>
      <c r="P8929" s="14"/>
      <c r="S8929" s="16"/>
      <c r="T8929" s="16"/>
    </row>
    <row r="8930" spans="8:20">
      <c r="H8930" s="14"/>
      <c r="K8930" s="14"/>
      <c r="M8930" s="14"/>
      <c r="N8930" s="14"/>
      <c r="O8930" s="14"/>
      <c r="P8930" s="14"/>
      <c r="S8930" s="16"/>
      <c r="T8930" s="16"/>
    </row>
    <row r="8931" spans="8:20">
      <c r="H8931" s="14"/>
      <c r="K8931" s="14"/>
      <c r="M8931" s="14"/>
      <c r="N8931" s="14"/>
      <c r="O8931" s="14"/>
      <c r="P8931" s="14"/>
      <c r="S8931" s="16"/>
      <c r="T8931" s="16"/>
    </row>
    <row r="8932" spans="8:20">
      <c r="H8932" s="14"/>
      <c r="K8932" s="14"/>
      <c r="M8932" s="14"/>
      <c r="N8932" s="14"/>
      <c r="O8932" s="14"/>
      <c r="P8932" s="14"/>
      <c r="S8932" s="16"/>
      <c r="T8932" s="16"/>
    </row>
    <row r="8933" spans="8:20">
      <c r="H8933" s="14"/>
      <c r="K8933" s="14"/>
      <c r="M8933" s="14"/>
      <c r="N8933" s="14"/>
      <c r="O8933" s="14"/>
      <c r="P8933" s="14"/>
      <c r="S8933" s="16"/>
      <c r="T8933" s="16"/>
    </row>
    <row r="8934" spans="8:20">
      <c r="H8934" s="14"/>
      <c r="K8934" s="14"/>
      <c r="M8934" s="14"/>
      <c r="N8934" s="14"/>
      <c r="O8934" s="14"/>
      <c r="P8934" s="14"/>
      <c r="S8934" s="16"/>
      <c r="T8934" s="16"/>
    </row>
    <row r="8935" spans="8:20">
      <c r="H8935" s="14"/>
      <c r="K8935" s="14"/>
      <c r="M8935" s="14"/>
      <c r="N8935" s="14"/>
      <c r="O8935" s="14"/>
      <c r="P8935" s="14"/>
      <c r="S8935" s="16"/>
      <c r="T8935" s="16"/>
    </row>
    <row r="8936" spans="8:20">
      <c r="H8936" s="14"/>
      <c r="K8936" s="14"/>
      <c r="M8936" s="14"/>
      <c r="N8936" s="14"/>
      <c r="O8936" s="14"/>
      <c r="P8936" s="14"/>
      <c r="S8936" s="16"/>
      <c r="T8936" s="16"/>
    </row>
    <row r="8937" spans="8:20">
      <c r="H8937" s="14"/>
      <c r="K8937" s="14"/>
      <c r="M8937" s="14"/>
      <c r="N8937" s="14"/>
      <c r="O8937" s="14"/>
      <c r="P8937" s="14"/>
      <c r="S8937" s="16"/>
      <c r="T8937" s="16"/>
    </row>
    <row r="8938" spans="8:20">
      <c r="H8938" s="14"/>
      <c r="K8938" s="14"/>
      <c r="M8938" s="14"/>
      <c r="N8938" s="14"/>
      <c r="O8938" s="14"/>
      <c r="P8938" s="14"/>
      <c r="S8938" s="16"/>
      <c r="T8938" s="16"/>
    </row>
    <row r="8939" spans="8:20">
      <c r="H8939" s="14"/>
      <c r="K8939" s="14"/>
      <c r="M8939" s="14"/>
      <c r="N8939" s="14"/>
      <c r="O8939" s="14"/>
      <c r="P8939" s="14"/>
      <c r="S8939" s="16"/>
      <c r="T8939" s="16"/>
    </row>
    <row r="8940" spans="8:20">
      <c r="H8940" s="14"/>
      <c r="K8940" s="14"/>
      <c r="M8940" s="14"/>
      <c r="N8940" s="14"/>
      <c r="O8940" s="14"/>
      <c r="P8940" s="14"/>
      <c r="S8940" s="16"/>
      <c r="T8940" s="16"/>
    </row>
    <row r="8941" spans="8:20">
      <c r="H8941" s="14"/>
      <c r="K8941" s="14"/>
      <c r="M8941" s="14"/>
      <c r="N8941" s="14"/>
      <c r="O8941" s="14"/>
      <c r="P8941" s="14"/>
      <c r="S8941" s="16"/>
      <c r="T8941" s="16"/>
    </row>
    <row r="8942" spans="8:20">
      <c r="H8942" s="14"/>
      <c r="K8942" s="14"/>
      <c r="M8942" s="14"/>
      <c r="N8942" s="14"/>
      <c r="O8942" s="14"/>
      <c r="P8942" s="14"/>
      <c r="S8942" s="16"/>
      <c r="T8942" s="16"/>
    </row>
    <row r="8943" spans="8:20">
      <c r="H8943" s="14"/>
      <c r="K8943" s="14"/>
      <c r="M8943" s="14"/>
      <c r="N8943" s="14"/>
      <c r="O8943" s="14"/>
      <c r="P8943" s="14"/>
      <c r="S8943" s="16"/>
      <c r="T8943" s="16"/>
    </row>
    <row r="8944" spans="8:20">
      <c r="H8944" s="14"/>
      <c r="K8944" s="14"/>
      <c r="M8944" s="14"/>
      <c r="N8944" s="14"/>
      <c r="O8944" s="14"/>
      <c r="P8944" s="14"/>
      <c r="S8944" s="16"/>
      <c r="T8944" s="16"/>
    </row>
    <row r="8945" spans="8:20">
      <c r="H8945" s="14"/>
      <c r="K8945" s="14"/>
      <c r="M8945" s="14"/>
      <c r="N8945" s="14"/>
      <c r="O8945" s="14"/>
      <c r="P8945" s="14"/>
      <c r="S8945" s="16"/>
      <c r="T8945" s="16"/>
    </row>
    <row r="8946" spans="8:20">
      <c r="H8946" s="14"/>
      <c r="K8946" s="14"/>
      <c r="M8946" s="14"/>
      <c r="N8946" s="14"/>
      <c r="O8946" s="14"/>
      <c r="P8946" s="14"/>
      <c r="S8946" s="16"/>
      <c r="T8946" s="16"/>
    </row>
    <row r="8947" spans="8:20">
      <c r="H8947" s="14"/>
      <c r="K8947" s="14"/>
      <c r="M8947" s="14"/>
      <c r="N8947" s="14"/>
      <c r="O8947" s="14"/>
      <c r="P8947" s="14"/>
      <c r="S8947" s="16"/>
      <c r="T8947" s="16"/>
    </row>
    <row r="8948" spans="8:20">
      <c r="H8948" s="14"/>
      <c r="K8948" s="14"/>
      <c r="M8948" s="14"/>
      <c r="N8948" s="14"/>
      <c r="O8948" s="14"/>
      <c r="P8948" s="14"/>
      <c r="S8948" s="16"/>
      <c r="T8948" s="16"/>
    </row>
    <row r="8949" spans="8:20">
      <c r="H8949" s="14"/>
      <c r="K8949" s="14"/>
      <c r="M8949" s="14"/>
      <c r="N8949" s="14"/>
      <c r="O8949" s="14"/>
      <c r="P8949" s="14"/>
      <c r="S8949" s="16"/>
      <c r="T8949" s="16"/>
    </row>
    <row r="8950" spans="8:20">
      <c r="H8950" s="14"/>
      <c r="K8950" s="14"/>
      <c r="M8950" s="14"/>
      <c r="N8950" s="14"/>
      <c r="O8950" s="14"/>
      <c r="P8950" s="14"/>
      <c r="S8950" s="16"/>
      <c r="T8950" s="16"/>
    </row>
    <row r="8951" spans="8:20">
      <c r="H8951" s="14"/>
      <c r="K8951" s="14"/>
      <c r="M8951" s="14"/>
      <c r="N8951" s="14"/>
      <c r="O8951" s="14"/>
      <c r="P8951" s="14"/>
      <c r="S8951" s="16"/>
      <c r="T8951" s="16"/>
    </row>
    <row r="8952" spans="8:20">
      <c r="H8952" s="14"/>
      <c r="K8952" s="14"/>
      <c r="M8952" s="14"/>
      <c r="N8952" s="14"/>
      <c r="O8952" s="14"/>
      <c r="P8952" s="14"/>
      <c r="S8952" s="16"/>
      <c r="T8952" s="16"/>
    </row>
    <row r="8953" spans="8:20">
      <c r="H8953" s="14"/>
      <c r="K8953" s="14"/>
      <c r="M8953" s="14"/>
      <c r="N8953" s="14"/>
      <c r="O8953" s="14"/>
      <c r="P8953" s="14"/>
      <c r="S8953" s="16"/>
      <c r="T8953" s="16"/>
    </row>
    <row r="8954" spans="8:20">
      <c r="H8954" s="14"/>
      <c r="K8954" s="14"/>
      <c r="M8954" s="14"/>
      <c r="N8954" s="14"/>
      <c r="O8954" s="14"/>
      <c r="P8954" s="14"/>
      <c r="S8954" s="16"/>
      <c r="T8954" s="16"/>
    </row>
    <row r="8955" spans="8:20">
      <c r="H8955" s="14"/>
      <c r="K8955" s="14"/>
      <c r="M8955" s="14"/>
      <c r="N8955" s="14"/>
      <c r="O8955" s="14"/>
      <c r="P8955" s="14"/>
      <c r="S8955" s="16"/>
      <c r="T8955" s="16"/>
    </row>
    <row r="8956" spans="8:20">
      <c r="H8956" s="14"/>
      <c r="K8956" s="14"/>
      <c r="M8956" s="14"/>
      <c r="N8956" s="14"/>
      <c r="O8956" s="14"/>
      <c r="P8956" s="14"/>
      <c r="S8956" s="16"/>
      <c r="T8956" s="16"/>
    </row>
    <row r="8957" spans="8:20">
      <c r="H8957" s="14"/>
      <c r="K8957" s="14"/>
      <c r="M8957" s="14"/>
      <c r="N8957" s="14"/>
      <c r="O8957" s="14"/>
      <c r="P8957" s="14"/>
      <c r="S8957" s="16"/>
      <c r="T8957" s="16"/>
    </row>
    <row r="8958" spans="8:20">
      <c r="H8958" s="14"/>
      <c r="K8958" s="14"/>
      <c r="M8958" s="14"/>
      <c r="N8958" s="14"/>
      <c r="O8958" s="14"/>
      <c r="P8958" s="14"/>
      <c r="S8958" s="16"/>
      <c r="T8958" s="16"/>
    </row>
    <row r="8959" spans="8:20">
      <c r="H8959" s="14"/>
      <c r="K8959" s="14"/>
      <c r="M8959" s="14"/>
      <c r="N8959" s="14"/>
      <c r="O8959" s="14"/>
      <c r="P8959" s="14"/>
      <c r="S8959" s="16"/>
      <c r="T8959" s="16"/>
    </row>
    <row r="8960" spans="8:20">
      <c r="H8960" s="14"/>
      <c r="K8960" s="14"/>
      <c r="M8960" s="14"/>
      <c r="N8960" s="14"/>
      <c r="O8960" s="14"/>
      <c r="P8960" s="14"/>
      <c r="S8960" s="16"/>
      <c r="T8960" s="16"/>
    </row>
    <row r="8961" spans="8:20">
      <c r="H8961" s="14"/>
      <c r="K8961" s="14"/>
      <c r="M8961" s="14"/>
      <c r="N8961" s="14"/>
      <c r="O8961" s="14"/>
      <c r="P8961" s="14"/>
      <c r="S8961" s="16"/>
      <c r="T8961" s="16"/>
    </row>
    <row r="8962" spans="8:20">
      <c r="H8962" s="14"/>
      <c r="K8962" s="14"/>
      <c r="M8962" s="14"/>
      <c r="N8962" s="14"/>
      <c r="O8962" s="14"/>
      <c r="P8962" s="14"/>
      <c r="S8962" s="16"/>
      <c r="T8962" s="16"/>
    </row>
    <row r="8963" spans="8:20">
      <c r="H8963" s="14"/>
      <c r="K8963" s="14"/>
      <c r="M8963" s="14"/>
      <c r="N8963" s="14"/>
      <c r="O8963" s="14"/>
      <c r="P8963" s="14"/>
      <c r="S8963" s="16"/>
      <c r="T8963" s="16"/>
    </row>
    <row r="8964" spans="8:20">
      <c r="H8964" s="14"/>
      <c r="K8964" s="14"/>
      <c r="M8964" s="14"/>
      <c r="N8964" s="14"/>
      <c r="O8964" s="14"/>
      <c r="P8964" s="14"/>
      <c r="S8964" s="16"/>
      <c r="T8964" s="16"/>
    </row>
    <row r="8965" spans="8:20">
      <c r="H8965" s="14"/>
      <c r="K8965" s="14"/>
      <c r="M8965" s="14"/>
      <c r="N8965" s="14"/>
      <c r="O8965" s="14"/>
      <c r="P8965" s="14"/>
      <c r="S8965" s="16"/>
      <c r="T8965" s="16"/>
    </row>
    <row r="8966" spans="8:20">
      <c r="H8966" s="14"/>
      <c r="K8966" s="14"/>
      <c r="M8966" s="14"/>
      <c r="N8966" s="14"/>
      <c r="O8966" s="14"/>
      <c r="P8966" s="14"/>
      <c r="S8966" s="16"/>
      <c r="T8966" s="16"/>
    </row>
    <row r="8967" spans="8:20">
      <c r="H8967" s="14"/>
      <c r="K8967" s="14"/>
      <c r="M8967" s="14"/>
      <c r="N8967" s="14"/>
      <c r="O8967" s="14"/>
      <c r="P8967" s="14"/>
      <c r="S8967" s="16"/>
      <c r="T8967" s="16"/>
    </row>
    <row r="8968" spans="8:20">
      <c r="H8968" s="14"/>
      <c r="K8968" s="14"/>
      <c r="M8968" s="14"/>
      <c r="N8968" s="14"/>
      <c r="O8968" s="14"/>
      <c r="P8968" s="14"/>
      <c r="S8968" s="16"/>
      <c r="T8968" s="16"/>
    </row>
    <row r="8969" spans="8:20">
      <c r="H8969" s="14"/>
      <c r="K8969" s="14"/>
      <c r="M8969" s="14"/>
      <c r="N8969" s="14"/>
      <c r="O8969" s="14"/>
      <c r="P8969" s="14"/>
      <c r="S8969" s="16"/>
      <c r="T8969" s="16"/>
    </row>
    <row r="8970" spans="8:20">
      <c r="H8970" s="14"/>
      <c r="K8970" s="14"/>
      <c r="M8970" s="14"/>
      <c r="N8970" s="14"/>
      <c r="O8970" s="14"/>
      <c r="P8970" s="14"/>
      <c r="S8970" s="16"/>
      <c r="T8970" s="16"/>
    </row>
    <row r="8971" spans="8:20">
      <c r="H8971" s="14"/>
      <c r="K8971" s="14"/>
      <c r="M8971" s="14"/>
      <c r="N8971" s="14"/>
      <c r="O8971" s="14"/>
      <c r="P8971" s="14"/>
      <c r="S8971" s="16"/>
      <c r="T8971" s="16"/>
    </row>
    <row r="8972" spans="8:20">
      <c r="H8972" s="14"/>
      <c r="K8972" s="14"/>
      <c r="M8972" s="14"/>
      <c r="N8972" s="14"/>
      <c r="O8972" s="14"/>
      <c r="P8972" s="14"/>
      <c r="S8972" s="16"/>
      <c r="T8972" s="16"/>
    </row>
    <row r="8973" spans="8:20">
      <c r="H8973" s="14"/>
      <c r="K8973" s="14"/>
      <c r="M8973" s="14"/>
      <c r="N8973" s="14"/>
      <c r="O8973" s="14"/>
      <c r="P8973" s="14"/>
      <c r="S8973" s="16"/>
      <c r="T8973" s="16"/>
    </row>
    <row r="8974" spans="8:20">
      <c r="H8974" s="14"/>
      <c r="K8974" s="14"/>
      <c r="M8974" s="14"/>
      <c r="N8974" s="14"/>
      <c r="O8974" s="14"/>
      <c r="P8974" s="14"/>
      <c r="S8974" s="16"/>
      <c r="T8974" s="16"/>
    </row>
    <row r="8975" spans="8:20">
      <c r="H8975" s="14"/>
      <c r="K8975" s="14"/>
      <c r="M8975" s="14"/>
      <c r="N8975" s="14"/>
      <c r="O8975" s="14"/>
      <c r="P8975" s="14"/>
      <c r="S8975" s="16"/>
      <c r="T8975" s="16"/>
    </row>
    <row r="8976" spans="8:20">
      <c r="H8976" s="14"/>
      <c r="K8976" s="14"/>
      <c r="M8976" s="14"/>
      <c r="N8976" s="14"/>
      <c r="O8976" s="14"/>
      <c r="P8976" s="14"/>
      <c r="S8976" s="16"/>
      <c r="T8976" s="16"/>
    </row>
    <row r="8977" spans="8:20">
      <c r="H8977" s="14"/>
      <c r="K8977" s="14"/>
      <c r="M8977" s="14"/>
      <c r="N8977" s="14"/>
      <c r="O8977" s="14"/>
      <c r="P8977" s="14"/>
      <c r="S8977" s="16"/>
      <c r="T8977" s="16"/>
    </row>
    <row r="8978" spans="8:20">
      <c r="H8978" s="14"/>
      <c r="K8978" s="14"/>
      <c r="M8978" s="14"/>
      <c r="N8978" s="14"/>
      <c r="O8978" s="14"/>
      <c r="P8978" s="14"/>
      <c r="S8978" s="16"/>
      <c r="T8978" s="16"/>
    </row>
    <row r="8979" spans="8:20">
      <c r="H8979" s="14"/>
      <c r="K8979" s="14"/>
      <c r="M8979" s="14"/>
      <c r="N8979" s="14"/>
      <c r="O8979" s="14"/>
      <c r="P8979" s="14"/>
      <c r="S8979" s="16"/>
      <c r="T8979" s="16"/>
    </row>
    <row r="8980" spans="8:20">
      <c r="H8980" s="14"/>
      <c r="K8980" s="14"/>
      <c r="M8980" s="14"/>
      <c r="N8980" s="14"/>
      <c r="O8980" s="14"/>
      <c r="P8980" s="14"/>
      <c r="S8980" s="16"/>
      <c r="T8980" s="16"/>
    </row>
    <row r="8981" spans="8:20">
      <c r="H8981" s="14"/>
      <c r="K8981" s="14"/>
      <c r="M8981" s="14"/>
      <c r="N8981" s="14"/>
      <c r="O8981" s="14"/>
      <c r="P8981" s="14"/>
      <c r="S8981" s="16"/>
      <c r="T8981" s="16"/>
    </row>
    <row r="8982" spans="8:20">
      <c r="H8982" s="14"/>
      <c r="K8982" s="14"/>
      <c r="M8982" s="14"/>
      <c r="N8982" s="14"/>
      <c r="O8982" s="14"/>
      <c r="P8982" s="14"/>
      <c r="S8982" s="16"/>
      <c r="T8982" s="16"/>
    </row>
    <row r="8983" spans="8:20">
      <c r="H8983" s="14"/>
      <c r="K8983" s="14"/>
      <c r="M8983" s="14"/>
      <c r="N8983" s="14"/>
      <c r="O8983" s="14"/>
      <c r="P8983" s="14"/>
      <c r="S8983" s="16"/>
      <c r="T8983" s="16"/>
    </row>
    <row r="8984" spans="8:20">
      <c r="H8984" s="14"/>
      <c r="K8984" s="14"/>
      <c r="M8984" s="14"/>
      <c r="N8984" s="14"/>
      <c r="O8984" s="14"/>
      <c r="P8984" s="14"/>
      <c r="S8984" s="16"/>
      <c r="T8984" s="16"/>
    </row>
    <row r="8985" spans="8:20">
      <c r="H8985" s="14"/>
      <c r="K8985" s="14"/>
      <c r="M8985" s="14"/>
      <c r="N8985" s="14"/>
      <c r="O8985" s="14"/>
      <c r="P8985" s="14"/>
      <c r="S8985" s="16"/>
      <c r="T8985" s="16"/>
    </row>
    <row r="8986" spans="8:20">
      <c r="H8986" s="14"/>
      <c r="K8986" s="14"/>
      <c r="M8986" s="14"/>
      <c r="N8986" s="14"/>
      <c r="O8986" s="14"/>
      <c r="P8986" s="14"/>
      <c r="S8986" s="16"/>
      <c r="T8986" s="16"/>
    </row>
    <row r="8987" spans="8:20">
      <c r="H8987" s="14"/>
      <c r="K8987" s="14"/>
      <c r="M8987" s="14"/>
      <c r="N8987" s="14"/>
      <c r="O8987" s="14"/>
      <c r="P8987" s="14"/>
      <c r="S8987" s="16"/>
      <c r="T8987" s="16"/>
    </row>
    <row r="8988" spans="8:20">
      <c r="H8988" s="14"/>
      <c r="K8988" s="14"/>
      <c r="M8988" s="14"/>
      <c r="N8988" s="14"/>
      <c r="O8988" s="14"/>
      <c r="P8988" s="14"/>
      <c r="S8988" s="16"/>
      <c r="T8988" s="16"/>
    </row>
    <row r="8989" spans="8:20">
      <c r="H8989" s="14"/>
      <c r="K8989" s="14"/>
      <c r="M8989" s="14"/>
      <c r="N8989" s="14"/>
      <c r="O8989" s="14"/>
      <c r="P8989" s="14"/>
      <c r="S8989" s="16"/>
      <c r="T8989" s="16"/>
    </row>
    <row r="8990" spans="8:20">
      <c r="H8990" s="14"/>
      <c r="K8990" s="14"/>
      <c r="M8990" s="14"/>
      <c r="N8990" s="14"/>
      <c r="O8990" s="14"/>
      <c r="P8990" s="14"/>
      <c r="S8990" s="16"/>
      <c r="T8990" s="16"/>
    </row>
    <row r="8991" spans="8:20">
      <c r="H8991" s="14"/>
      <c r="K8991" s="14"/>
      <c r="M8991" s="14"/>
      <c r="N8991" s="14"/>
      <c r="O8991" s="14"/>
      <c r="P8991" s="14"/>
      <c r="S8991" s="16"/>
      <c r="T8991" s="16"/>
    </row>
    <row r="8992" spans="8:20">
      <c r="H8992" s="14"/>
      <c r="K8992" s="14"/>
      <c r="M8992" s="14"/>
      <c r="N8992" s="14"/>
      <c r="O8992" s="14"/>
      <c r="P8992" s="14"/>
      <c r="S8992" s="16"/>
      <c r="T8992" s="16"/>
    </row>
    <row r="8993" spans="8:20">
      <c r="H8993" s="14"/>
      <c r="K8993" s="14"/>
      <c r="M8993" s="14"/>
      <c r="N8993" s="14"/>
      <c r="O8993" s="14"/>
      <c r="P8993" s="14"/>
      <c r="S8993" s="16"/>
      <c r="T8993" s="16"/>
    </row>
    <row r="8994" spans="8:20">
      <c r="H8994" s="14"/>
      <c r="K8994" s="14"/>
      <c r="M8994" s="14"/>
      <c r="N8994" s="14"/>
      <c r="O8994" s="14"/>
      <c r="P8994" s="14"/>
      <c r="S8994" s="16"/>
      <c r="T8994" s="16"/>
    </row>
    <row r="8995" spans="8:20">
      <c r="H8995" s="14"/>
      <c r="K8995" s="14"/>
      <c r="M8995" s="14"/>
      <c r="N8995" s="14"/>
      <c r="O8995" s="14"/>
      <c r="P8995" s="14"/>
      <c r="S8995" s="16"/>
      <c r="T8995" s="16"/>
    </row>
    <row r="8996" spans="8:20">
      <c r="H8996" s="14"/>
      <c r="K8996" s="14"/>
      <c r="M8996" s="14"/>
      <c r="N8996" s="14"/>
      <c r="O8996" s="14"/>
      <c r="P8996" s="14"/>
      <c r="S8996" s="16"/>
      <c r="T8996" s="16"/>
    </row>
    <row r="8997" spans="8:20">
      <c r="H8997" s="14"/>
      <c r="K8997" s="14"/>
      <c r="M8997" s="14"/>
      <c r="N8997" s="14"/>
      <c r="O8997" s="14"/>
      <c r="P8997" s="14"/>
      <c r="S8997" s="16"/>
      <c r="T8997" s="16"/>
    </row>
    <row r="8998" spans="8:20">
      <c r="H8998" s="14"/>
      <c r="K8998" s="14"/>
      <c r="M8998" s="14"/>
      <c r="N8998" s="14"/>
      <c r="O8998" s="14"/>
      <c r="P8998" s="14"/>
      <c r="S8998" s="16"/>
      <c r="T8998" s="16"/>
    </row>
    <row r="8999" spans="8:20">
      <c r="H8999" s="14"/>
      <c r="K8999" s="14"/>
      <c r="M8999" s="14"/>
      <c r="N8999" s="14"/>
      <c r="O8999" s="14"/>
      <c r="P8999" s="14"/>
      <c r="S8999" s="16"/>
      <c r="T8999" s="16"/>
    </row>
    <row r="9000" spans="8:20">
      <c r="H9000" s="14"/>
      <c r="K9000" s="14"/>
      <c r="M9000" s="14"/>
      <c r="N9000" s="14"/>
      <c r="O9000" s="14"/>
      <c r="P9000" s="14"/>
      <c r="S9000" s="16"/>
      <c r="T9000" s="16"/>
    </row>
    <row r="9001" spans="8:20">
      <c r="H9001" s="14"/>
      <c r="K9001" s="14"/>
      <c r="M9001" s="14"/>
      <c r="N9001" s="14"/>
      <c r="O9001" s="14"/>
      <c r="P9001" s="14"/>
      <c r="S9001" s="16"/>
      <c r="T9001" s="16"/>
    </row>
    <row r="9002" spans="8:20">
      <c r="H9002" s="14"/>
      <c r="K9002" s="14"/>
      <c r="M9002" s="14"/>
      <c r="N9002" s="14"/>
      <c r="O9002" s="14"/>
      <c r="P9002" s="14"/>
      <c r="S9002" s="16"/>
      <c r="T9002" s="16"/>
    </row>
    <row r="9003" spans="8:20">
      <c r="H9003" s="14"/>
      <c r="K9003" s="14"/>
      <c r="M9003" s="14"/>
      <c r="N9003" s="14"/>
      <c r="O9003" s="14"/>
      <c r="P9003" s="14"/>
      <c r="S9003" s="16"/>
      <c r="T9003" s="16"/>
    </row>
    <row r="9004" spans="8:20">
      <c r="H9004" s="14"/>
      <c r="K9004" s="14"/>
      <c r="M9004" s="14"/>
      <c r="N9004" s="14"/>
      <c r="O9004" s="14"/>
      <c r="P9004" s="14"/>
      <c r="S9004" s="16"/>
      <c r="T9004" s="16"/>
    </row>
    <row r="9005" spans="8:20">
      <c r="H9005" s="14"/>
      <c r="K9005" s="14"/>
      <c r="M9005" s="14"/>
      <c r="N9005" s="14"/>
      <c r="O9005" s="14"/>
      <c r="P9005" s="14"/>
      <c r="S9005" s="16"/>
      <c r="T9005" s="16"/>
    </row>
    <row r="9006" spans="8:20">
      <c r="H9006" s="14"/>
      <c r="K9006" s="14"/>
      <c r="M9006" s="14"/>
      <c r="N9006" s="14"/>
      <c r="O9006" s="14"/>
      <c r="P9006" s="14"/>
      <c r="S9006" s="16"/>
      <c r="T9006" s="16"/>
    </row>
    <row r="9007" spans="8:20">
      <c r="H9007" s="14"/>
      <c r="K9007" s="14"/>
      <c r="M9007" s="14"/>
      <c r="N9007" s="14"/>
      <c r="O9007" s="14"/>
      <c r="P9007" s="14"/>
      <c r="S9007" s="16"/>
      <c r="T9007" s="16"/>
    </row>
    <row r="9008" spans="8:20">
      <c r="H9008" s="14"/>
      <c r="K9008" s="14"/>
      <c r="M9008" s="14"/>
      <c r="N9008" s="14"/>
      <c r="O9008" s="14"/>
      <c r="P9008" s="14"/>
      <c r="S9008" s="16"/>
      <c r="T9008" s="16"/>
    </row>
    <row r="9009" spans="8:20">
      <c r="H9009" s="14"/>
      <c r="K9009" s="14"/>
      <c r="M9009" s="14"/>
      <c r="N9009" s="14"/>
      <c r="O9009" s="14"/>
      <c r="P9009" s="14"/>
      <c r="S9009" s="16"/>
      <c r="T9009" s="16"/>
    </row>
    <row r="9010" spans="8:20">
      <c r="H9010" s="14"/>
      <c r="K9010" s="14"/>
      <c r="M9010" s="14"/>
      <c r="N9010" s="14"/>
      <c r="O9010" s="14"/>
      <c r="P9010" s="14"/>
      <c r="S9010" s="16"/>
      <c r="T9010" s="16"/>
    </row>
    <row r="9011" spans="8:20">
      <c r="H9011" s="14"/>
      <c r="K9011" s="14"/>
      <c r="M9011" s="14"/>
      <c r="N9011" s="14"/>
      <c r="O9011" s="14"/>
      <c r="P9011" s="14"/>
      <c r="S9011" s="16"/>
      <c r="T9011" s="16"/>
    </row>
    <row r="9012" spans="8:20">
      <c r="H9012" s="14"/>
      <c r="K9012" s="14"/>
      <c r="M9012" s="14"/>
      <c r="N9012" s="14"/>
      <c r="O9012" s="14"/>
      <c r="P9012" s="14"/>
      <c r="S9012" s="16"/>
      <c r="T9012" s="16"/>
    </row>
    <row r="9013" spans="8:20">
      <c r="H9013" s="14"/>
      <c r="K9013" s="14"/>
      <c r="M9013" s="14"/>
      <c r="N9013" s="14"/>
      <c r="O9013" s="14"/>
      <c r="P9013" s="14"/>
      <c r="S9013" s="16"/>
      <c r="T9013" s="16"/>
    </row>
    <row r="9014" spans="8:20">
      <c r="H9014" s="14"/>
      <c r="K9014" s="14"/>
      <c r="M9014" s="14"/>
      <c r="N9014" s="14"/>
      <c r="O9014" s="14"/>
      <c r="P9014" s="14"/>
      <c r="S9014" s="16"/>
      <c r="T9014" s="16"/>
    </row>
    <row r="9015" spans="8:20">
      <c r="H9015" s="14"/>
      <c r="K9015" s="14"/>
      <c r="M9015" s="14"/>
      <c r="N9015" s="14"/>
      <c r="O9015" s="14"/>
      <c r="P9015" s="14"/>
      <c r="S9015" s="16"/>
      <c r="T9015" s="16"/>
    </row>
    <row r="9016" spans="8:20">
      <c r="H9016" s="14"/>
      <c r="K9016" s="14"/>
      <c r="M9016" s="14"/>
      <c r="N9016" s="14"/>
      <c r="O9016" s="14"/>
      <c r="P9016" s="14"/>
      <c r="S9016" s="16"/>
      <c r="T9016" s="16"/>
    </row>
    <row r="9017" spans="8:20">
      <c r="H9017" s="14"/>
      <c r="K9017" s="14"/>
      <c r="M9017" s="14"/>
      <c r="N9017" s="14"/>
      <c r="O9017" s="14"/>
      <c r="P9017" s="14"/>
      <c r="S9017" s="16"/>
      <c r="T9017" s="16"/>
    </row>
    <row r="9018" spans="8:20">
      <c r="H9018" s="14"/>
      <c r="K9018" s="14"/>
      <c r="M9018" s="14"/>
      <c r="N9018" s="14"/>
      <c r="O9018" s="14"/>
      <c r="P9018" s="14"/>
      <c r="S9018" s="16"/>
      <c r="T9018" s="16"/>
    </row>
    <row r="9019" spans="8:20">
      <c r="H9019" s="14"/>
      <c r="K9019" s="14"/>
      <c r="M9019" s="14"/>
      <c r="N9019" s="14"/>
      <c r="O9019" s="14"/>
      <c r="P9019" s="14"/>
      <c r="S9019" s="16"/>
      <c r="T9019" s="16"/>
    </row>
    <row r="9020" spans="8:20">
      <c r="H9020" s="14"/>
      <c r="K9020" s="14"/>
      <c r="M9020" s="14"/>
      <c r="N9020" s="14"/>
      <c r="O9020" s="14"/>
      <c r="P9020" s="14"/>
      <c r="S9020" s="16"/>
      <c r="T9020" s="16"/>
    </row>
    <row r="9021" spans="8:20">
      <c r="H9021" s="14"/>
      <c r="K9021" s="14"/>
      <c r="M9021" s="14"/>
      <c r="N9021" s="14"/>
      <c r="O9021" s="14"/>
      <c r="P9021" s="14"/>
      <c r="S9021" s="16"/>
      <c r="T9021" s="16"/>
    </row>
    <row r="9022" spans="8:20">
      <c r="H9022" s="14"/>
      <c r="K9022" s="14"/>
      <c r="M9022" s="14"/>
      <c r="N9022" s="14"/>
      <c r="O9022" s="14"/>
      <c r="P9022" s="14"/>
      <c r="S9022" s="16"/>
      <c r="T9022" s="16"/>
    </row>
    <row r="9023" spans="8:20">
      <c r="H9023" s="14"/>
      <c r="K9023" s="14"/>
      <c r="M9023" s="14"/>
      <c r="N9023" s="14"/>
      <c r="O9023" s="14"/>
      <c r="P9023" s="14"/>
      <c r="S9023" s="16"/>
      <c r="T9023" s="16"/>
    </row>
    <row r="9024" spans="8:20">
      <c r="H9024" s="14"/>
      <c r="K9024" s="14"/>
      <c r="M9024" s="14"/>
      <c r="N9024" s="14"/>
      <c r="O9024" s="14"/>
      <c r="P9024" s="14"/>
      <c r="S9024" s="16"/>
      <c r="T9024" s="16"/>
    </row>
    <row r="9025" spans="8:20">
      <c r="H9025" s="14"/>
      <c r="K9025" s="14"/>
      <c r="M9025" s="14"/>
      <c r="N9025" s="14"/>
      <c r="O9025" s="14"/>
      <c r="P9025" s="14"/>
      <c r="S9025" s="16"/>
      <c r="T9025" s="16"/>
    </row>
    <row r="9026" spans="8:20">
      <c r="H9026" s="14"/>
      <c r="K9026" s="14"/>
      <c r="M9026" s="14"/>
      <c r="N9026" s="14"/>
      <c r="O9026" s="14"/>
      <c r="P9026" s="14"/>
      <c r="S9026" s="16"/>
      <c r="T9026" s="16"/>
    </row>
    <row r="9027" spans="8:20">
      <c r="H9027" s="14"/>
      <c r="K9027" s="14"/>
      <c r="M9027" s="14"/>
      <c r="N9027" s="14"/>
      <c r="O9027" s="14"/>
      <c r="P9027" s="14"/>
      <c r="S9027" s="16"/>
      <c r="T9027" s="16"/>
    </row>
    <row r="9028" spans="8:20">
      <c r="H9028" s="14"/>
      <c r="K9028" s="14"/>
      <c r="M9028" s="14"/>
      <c r="N9028" s="14"/>
      <c r="O9028" s="14"/>
      <c r="P9028" s="14"/>
      <c r="S9028" s="16"/>
      <c r="T9028" s="16"/>
    </row>
    <row r="9029" spans="8:20">
      <c r="H9029" s="14"/>
      <c r="K9029" s="14"/>
      <c r="M9029" s="14"/>
      <c r="N9029" s="14"/>
      <c r="O9029" s="14"/>
      <c r="P9029" s="14"/>
      <c r="S9029" s="16"/>
      <c r="T9029" s="16"/>
    </row>
    <row r="9030" spans="8:20">
      <c r="H9030" s="14"/>
      <c r="K9030" s="14"/>
      <c r="M9030" s="14"/>
      <c r="N9030" s="14"/>
      <c r="O9030" s="14"/>
      <c r="P9030" s="14"/>
      <c r="S9030" s="16"/>
      <c r="T9030" s="16"/>
    </row>
    <row r="9031" spans="8:20">
      <c r="H9031" s="14"/>
      <c r="K9031" s="14"/>
      <c r="M9031" s="14"/>
      <c r="N9031" s="14"/>
      <c r="O9031" s="14"/>
      <c r="P9031" s="14"/>
      <c r="S9031" s="16"/>
      <c r="T9031" s="16"/>
    </row>
    <row r="9032" spans="8:20">
      <c r="H9032" s="14"/>
      <c r="K9032" s="14"/>
      <c r="M9032" s="14"/>
      <c r="N9032" s="14"/>
      <c r="O9032" s="14"/>
      <c r="P9032" s="14"/>
      <c r="S9032" s="16"/>
      <c r="T9032" s="16"/>
    </row>
    <row r="9033" spans="8:20">
      <c r="H9033" s="14"/>
      <c r="K9033" s="14"/>
      <c r="M9033" s="14"/>
      <c r="N9033" s="14"/>
      <c r="O9033" s="14"/>
      <c r="P9033" s="14"/>
      <c r="S9033" s="16"/>
      <c r="T9033" s="16"/>
    </row>
    <row r="9034" spans="8:20">
      <c r="H9034" s="14"/>
      <c r="K9034" s="14"/>
      <c r="M9034" s="14"/>
      <c r="N9034" s="14"/>
      <c r="O9034" s="14"/>
      <c r="P9034" s="14"/>
      <c r="S9034" s="16"/>
      <c r="T9034" s="16"/>
    </row>
    <row r="9035" spans="8:20">
      <c r="H9035" s="14"/>
      <c r="K9035" s="14"/>
      <c r="M9035" s="14"/>
      <c r="N9035" s="14"/>
      <c r="O9035" s="14"/>
      <c r="P9035" s="14"/>
      <c r="S9035" s="16"/>
      <c r="T9035" s="16"/>
    </row>
    <row r="9036" spans="8:20">
      <c r="H9036" s="14"/>
      <c r="K9036" s="14"/>
      <c r="M9036" s="14"/>
      <c r="N9036" s="14"/>
      <c r="O9036" s="14"/>
      <c r="P9036" s="14"/>
      <c r="S9036" s="16"/>
      <c r="T9036" s="16"/>
    </row>
    <row r="9037" spans="8:20">
      <c r="H9037" s="14"/>
      <c r="K9037" s="14"/>
      <c r="M9037" s="14"/>
      <c r="N9037" s="14"/>
      <c r="O9037" s="14"/>
      <c r="P9037" s="14"/>
      <c r="S9037" s="16"/>
      <c r="T9037" s="16"/>
    </row>
    <row r="9038" spans="8:20">
      <c r="H9038" s="14"/>
      <c r="K9038" s="14"/>
      <c r="M9038" s="14"/>
      <c r="N9038" s="14"/>
      <c r="O9038" s="14"/>
      <c r="P9038" s="14"/>
      <c r="S9038" s="16"/>
      <c r="T9038" s="16"/>
    </row>
    <row r="9039" spans="8:20">
      <c r="H9039" s="14"/>
      <c r="K9039" s="14"/>
      <c r="M9039" s="14"/>
      <c r="N9039" s="14"/>
      <c r="O9039" s="14"/>
      <c r="P9039" s="14"/>
      <c r="S9039" s="16"/>
      <c r="T9039" s="16"/>
    </row>
    <row r="9040" spans="8:20">
      <c r="H9040" s="14"/>
      <c r="K9040" s="14"/>
      <c r="M9040" s="14"/>
      <c r="N9040" s="14"/>
      <c r="O9040" s="14"/>
      <c r="P9040" s="14"/>
      <c r="S9040" s="16"/>
      <c r="T9040" s="16"/>
    </row>
    <row r="9041" spans="8:20">
      <c r="H9041" s="14"/>
      <c r="K9041" s="14"/>
      <c r="M9041" s="14"/>
      <c r="N9041" s="14"/>
      <c r="O9041" s="14"/>
      <c r="P9041" s="14"/>
      <c r="S9041" s="16"/>
      <c r="T9041" s="16"/>
    </row>
    <row r="9042" spans="8:20">
      <c r="H9042" s="14"/>
      <c r="K9042" s="14"/>
      <c r="M9042" s="14"/>
      <c r="N9042" s="14"/>
      <c r="O9042" s="14"/>
      <c r="P9042" s="14"/>
      <c r="S9042" s="16"/>
      <c r="T9042" s="16"/>
    </row>
    <row r="9043" spans="8:20">
      <c r="H9043" s="14"/>
      <c r="K9043" s="14"/>
      <c r="M9043" s="14"/>
      <c r="N9043" s="14"/>
      <c r="O9043" s="14"/>
      <c r="P9043" s="14"/>
      <c r="S9043" s="16"/>
      <c r="T9043" s="16"/>
    </row>
    <row r="9044" spans="8:20">
      <c r="H9044" s="14"/>
      <c r="K9044" s="14"/>
      <c r="M9044" s="14"/>
      <c r="N9044" s="14"/>
      <c r="O9044" s="14"/>
      <c r="P9044" s="14"/>
      <c r="S9044" s="16"/>
      <c r="T9044" s="16"/>
    </row>
    <row r="9045" spans="8:20">
      <c r="H9045" s="14"/>
      <c r="K9045" s="14"/>
      <c r="M9045" s="14"/>
      <c r="N9045" s="14"/>
      <c r="O9045" s="14"/>
      <c r="P9045" s="14"/>
      <c r="S9045" s="16"/>
      <c r="T9045" s="16"/>
    </row>
    <row r="9046" spans="8:20">
      <c r="H9046" s="14"/>
      <c r="K9046" s="14"/>
      <c r="M9046" s="14"/>
      <c r="N9046" s="14"/>
      <c r="O9046" s="14"/>
      <c r="P9046" s="14"/>
      <c r="S9046" s="16"/>
      <c r="T9046" s="16"/>
    </row>
    <row r="9047" spans="8:20">
      <c r="H9047" s="14"/>
      <c r="K9047" s="14"/>
      <c r="M9047" s="14"/>
      <c r="N9047" s="14"/>
      <c r="O9047" s="14"/>
      <c r="P9047" s="14"/>
      <c r="S9047" s="16"/>
      <c r="T9047" s="16"/>
    </row>
    <row r="9048" spans="8:20">
      <c r="H9048" s="14"/>
      <c r="K9048" s="14"/>
      <c r="M9048" s="14"/>
      <c r="N9048" s="14"/>
      <c r="O9048" s="14"/>
      <c r="P9048" s="14"/>
      <c r="S9048" s="16"/>
      <c r="T9048" s="16"/>
    </row>
    <row r="9049" spans="8:20">
      <c r="H9049" s="14"/>
      <c r="K9049" s="14"/>
      <c r="M9049" s="14"/>
      <c r="N9049" s="14"/>
      <c r="O9049" s="14"/>
      <c r="P9049" s="14"/>
      <c r="S9049" s="16"/>
      <c r="T9049" s="16"/>
    </row>
    <row r="9050" spans="8:20">
      <c r="H9050" s="14"/>
      <c r="K9050" s="14"/>
      <c r="M9050" s="14"/>
      <c r="N9050" s="14"/>
      <c r="O9050" s="14"/>
      <c r="P9050" s="14"/>
      <c r="S9050" s="16"/>
      <c r="T9050" s="16"/>
    </row>
    <row r="9051" spans="8:20">
      <c r="H9051" s="14"/>
      <c r="K9051" s="14"/>
      <c r="M9051" s="14"/>
      <c r="N9051" s="14"/>
      <c r="O9051" s="14"/>
      <c r="P9051" s="14"/>
      <c r="S9051" s="16"/>
      <c r="T9051" s="16"/>
    </row>
    <row r="9052" spans="8:20">
      <c r="H9052" s="14"/>
      <c r="K9052" s="14"/>
      <c r="M9052" s="14"/>
      <c r="N9052" s="14"/>
      <c r="O9052" s="14"/>
      <c r="P9052" s="14"/>
      <c r="S9052" s="16"/>
      <c r="T9052" s="16"/>
    </row>
    <row r="9053" spans="8:20">
      <c r="H9053" s="14"/>
      <c r="K9053" s="14"/>
      <c r="M9053" s="14"/>
      <c r="N9053" s="14"/>
      <c r="O9053" s="14"/>
      <c r="P9053" s="14"/>
      <c r="S9053" s="16"/>
      <c r="T9053" s="16"/>
    </row>
    <row r="9054" spans="8:20">
      <c r="H9054" s="14"/>
      <c r="K9054" s="14"/>
      <c r="M9054" s="14"/>
      <c r="N9054" s="14"/>
      <c r="O9054" s="14"/>
      <c r="P9054" s="14"/>
      <c r="S9054" s="16"/>
      <c r="T9054" s="16"/>
    </row>
    <row r="9055" spans="8:20">
      <c r="H9055" s="14"/>
      <c r="K9055" s="14"/>
      <c r="M9055" s="14"/>
      <c r="N9055" s="14"/>
      <c r="O9055" s="14"/>
      <c r="P9055" s="14"/>
      <c r="S9055" s="16"/>
      <c r="T9055" s="16"/>
    </row>
    <row r="9056" spans="8:20">
      <c r="H9056" s="14"/>
      <c r="K9056" s="14"/>
      <c r="M9056" s="14"/>
      <c r="N9056" s="14"/>
      <c r="O9056" s="14"/>
      <c r="P9056" s="14"/>
      <c r="S9056" s="16"/>
      <c r="T9056" s="16"/>
    </row>
    <row r="9057" spans="8:20">
      <c r="H9057" s="14"/>
      <c r="K9057" s="14"/>
      <c r="M9057" s="14"/>
      <c r="N9057" s="14"/>
      <c r="O9057" s="14"/>
      <c r="P9057" s="14"/>
      <c r="S9057" s="16"/>
      <c r="T9057" s="16"/>
    </row>
    <row r="9058" spans="8:20">
      <c r="H9058" s="14"/>
      <c r="K9058" s="14"/>
      <c r="M9058" s="14"/>
      <c r="N9058" s="14"/>
      <c r="O9058" s="14"/>
      <c r="P9058" s="14"/>
      <c r="S9058" s="16"/>
      <c r="T9058" s="16"/>
    </row>
    <row r="9059" spans="8:20">
      <c r="H9059" s="14"/>
      <c r="K9059" s="14"/>
      <c r="M9059" s="14"/>
      <c r="N9059" s="14"/>
      <c r="O9059" s="14"/>
      <c r="P9059" s="14"/>
      <c r="S9059" s="16"/>
      <c r="T9059" s="16"/>
    </row>
    <row r="9060" spans="8:20">
      <c r="H9060" s="14"/>
      <c r="K9060" s="14"/>
      <c r="M9060" s="14"/>
      <c r="N9060" s="14"/>
      <c r="O9060" s="14"/>
      <c r="P9060" s="14"/>
      <c r="S9060" s="16"/>
      <c r="T9060" s="16"/>
    </row>
    <row r="9061" spans="8:20">
      <c r="H9061" s="14"/>
      <c r="K9061" s="14"/>
      <c r="M9061" s="14"/>
      <c r="N9061" s="14"/>
      <c r="O9061" s="14"/>
      <c r="P9061" s="14"/>
      <c r="S9061" s="16"/>
      <c r="T9061" s="16"/>
    </row>
    <row r="9062" spans="8:20">
      <c r="H9062" s="14"/>
      <c r="K9062" s="14"/>
      <c r="M9062" s="14"/>
      <c r="N9062" s="14"/>
      <c r="O9062" s="14"/>
      <c r="P9062" s="14"/>
      <c r="S9062" s="16"/>
      <c r="T9062" s="16"/>
    </row>
    <row r="9063" spans="8:20">
      <c r="H9063" s="14"/>
      <c r="K9063" s="14"/>
      <c r="M9063" s="14"/>
      <c r="N9063" s="14"/>
      <c r="O9063" s="14"/>
      <c r="P9063" s="14"/>
      <c r="S9063" s="16"/>
      <c r="T9063" s="16"/>
    </row>
    <row r="9064" spans="8:20">
      <c r="H9064" s="14"/>
      <c r="K9064" s="14"/>
      <c r="M9064" s="14"/>
      <c r="N9064" s="14"/>
      <c r="O9064" s="14"/>
      <c r="P9064" s="14"/>
      <c r="S9064" s="16"/>
      <c r="T9064" s="16"/>
    </row>
    <row r="9065" spans="8:20">
      <c r="H9065" s="14"/>
      <c r="K9065" s="14"/>
      <c r="M9065" s="14"/>
      <c r="N9065" s="14"/>
      <c r="O9065" s="14"/>
      <c r="P9065" s="14"/>
      <c r="S9065" s="16"/>
      <c r="T9065" s="16"/>
    </row>
    <row r="9066" spans="8:20">
      <c r="H9066" s="14"/>
      <c r="K9066" s="14"/>
      <c r="M9066" s="14"/>
      <c r="N9066" s="14"/>
      <c r="O9066" s="14"/>
      <c r="P9066" s="14"/>
      <c r="S9066" s="16"/>
      <c r="T9066" s="16"/>
    </row>
    <row r="9067" spans="8:20">
      <c r="H9067" s="14"/>
      <c r="K9067" s="14"/>
      <c r="M9067" s="14"/>
      <c r="N9067" s="14"/>
      <c r="O9067" s="14"/>
      <c r="P9067" s="14"/>
      <c r="S9067" s="16"/>
      <c r="T9067" s="16"/>
    </row>
    <row r="9068" spans="8:20">
      <c r="H9068" s="14"/>
      <c r="K9068" s="14"/>
      <c r="M9068" s="14"/>
      <c r="N9068" s="14"/>
      <c r="O9068" s="14"/>
      <c r="P9068" s="14"/>
      <c r="S9068" s="16"/>
      <c r="T9068" s="16"/>
    </row>
    <row r="9069" spans="8:20">
      <c r="H9069" s="14"/>
      <c r="K9069" s="14"/>
      <c r="M9069" s="14"/>
      <c r="N9069" s="14"/>
      <c r="O9069" s="14"/>
      <c r="P9069" s="14"/>
      <c r="S9069" s="16"/>
      <c r="T9069" s="16"/>
    </row>
    <row r="9070" spans="8:20">
      <c r="H9070" s="14"/>
      <c r="K9070" s="14"/>
      <c r="M9070" s="14"/>
      <c r="N9070" s="14"/>
      <c r="O9070" s="14"/>
      <c r="P9070" s="14"/>
      <c r="S9070" s="16"/>
      <c r="T9070" s="16"/>
    </row>
    <row r="9071" spans="8:20">
      <c r="H9071" s="14"/>
      <c r="K9071" s="14"/>
      <c r="M9071" s="14"/>
      <c r="N9071" s="14"/>
      <c r="O9071" s="14"/>
      <c r="P9071" s="14"/>
      <c r="S9071" s="16"/>
      <c r="T9071" s="16"/>
    </row>
    <row r="9072" spans="8:20">
      <c r="H9072" s="14"/>
      <c r="K9072" s="14"/>
      <c r="M9072" s="14"/>
      <c r="N9072" s="14"/>
      <c r="O9072" s="14"/>
      <c r="P9072" s="14"/>
      <c r="S9072" s="16"/>
      <c r="T9072" s="16"/>
    </row>
    <row r="9073" spans="8:20">
      <c r="H9073" s="14"/>
      <c r="K9073" s="14"/>
      <c r="M9073" s="14"/>
      <c r="N9073" s="14"/>
      <c r="O9073" s="14"/>
      <c r="P9073" s="14"/>
      <c r="S9073" s="16"/>
      <c r="T9073" s="16"/>
    </row>
    <row r="9074" spans="8:20">
      <c r="H9074" s="14"/>
      <c r="K9074" s="14"/>
      <c r="M9074" s="14"/>
      <c r="N9074" s="14"/>
      <c r="O9074" s="14"/>
      <c r="P9074" s="14"/>
      <c r="S9074" s="16"/>
      <c r="T9074" s="16"/>
    </row>
    <row r="9075" spans="8:20">
      <c r="H9075" s="14"/>
      <c r="K9075" s="14"/>
      <c r="M9075" s="14"/>
      <c r="N9075" s="14"/>
      <c r="O9075" s="14"/>
      <c r="P9075" s="14"/>
      <c r="S9075" s="16"/>
      <c r="T9075" s="16"/>
    </row>
    <row r="9076" spans="8:20">
      <c r="H9076" s="14"/>
      <c r="K9076" s="14"/>
      <c r="M9076" s="14"/>
      <c r="N9076" s="14"/>
      <c r="O9076" s="14"/>
      <c r="P9076" s="14"/>
      <c r="S9076" s="16"/>
      <c r="T9076" s="16"/>
    </row>
    <row r="9077" spans="8:20">
      <c r="H9077" s="14"/>
      <c r="K9077" s="14"/>
      <c r="M9077" s="14"/>
      <c r="N9077" s="14"/>
      <c r="O9077" s="14"/>
      <c r="P9077" s="14"/>
      <c r="S9077" s="16"/>
      <c r="T9077" s="16"/>
    </row>
    <row r="9078" spans="8:20">
      <c r="H9078" s="14"/>
      <c r="K9078" s="14"/>
      <c r="M9078" s="14"/>
      <c r="N9078" s="14"/>
      <c r="O9078" s="14"/>
      <c r="P9078" s="14"/>
      <c r="S9078" s="16"/>
      <c r="T9078" s="16"/>
    </row>
    <row r="9079" spans="8:20">
      <c r="H9079" s="14"/>
      <c r="K9079" s="14"/>
      <c r="M9079" s="14"/>
      <c r="N9079" s="14"/>
      <c r="O9079" s="14"/>
      <c r="P9079" s="14"/>
      <c r="S9079" s="16"/>
      <c r="T9079" s="16"/>
    </row>
    <row r="9080" spans="8:20">
      <c r="H9080" s="14"/>
      <c r="K9080" s="14"/>
      <c r="M9080" s="14"/>
      <c r="N9080" s="14"/>
      <c r="O9080" s="14"/>
      <c r="P9080" s="14"/>
      <c r="S9080" s="16"/>
      <c r="T9080" s="16"/>
    </row>
    <row r="9081" spans="8:20">
      <c r="H9081" s="14"/>
      <c r="K9081" s="14"/>
      <c r="M9081" s="14"/>
      <c r="N9081" s="14"/>
      <c r="O9081" s="14"/>
      <c r="P9081" s="14"/>
      <c r="S9081" s="16"/>
      <c r="T9081" s="16"/>
    </row>
    <row r="9082" spans="8:20">
      <c r="H9082" s="14"/>
      <c r="K9082" s="14"/>
      <c r="M9082" s="14"/>
      <c r="N9082" s="14"/>
      <c r="O9082" s="14"/>
      <c r="P9082" s="14"/>
      <c r="S9082" s="16"/>
      <c r="T9082" s="16"/>
    </row>
    <row r="9083" spans="8:20">
      <c r="H9083" s="14"/>
      <c r="K9083" s="14"/>
      <c r="M9083" s="14"/>
      <c r="N9083" s="14"/>
      <c r="O9083" s="14"/>
      <c r="P9083" s="14"/>
      <c r="S9083" s="16"/>
      <c r="T9083" s="16"/>
    </row>
    <row r="9084" spans="8:20">
      <c r="H9084" s="14"/>
      <c r="K9084" s="14"/>
      <c r="M9084" s="14"/>
      <c r="N9084" s="14"/>
      <c r="O9084" s="14"/>
      <c r="P9084" s="14"/>
      <c r="S9084" s="16"/>
      <c r="T9084" s="16"/>
    </row>
    <row r="9085" spans="8:20">
      <c r="H9085" s="14"/>
      <c r="K9085" s="14"/>
      <c r="M9085" s="14"/>
      <c r="N9085" s="14"/>
      <c r="O9085" s="14"/>
      <c r="P9085" s="14"/>
      <c r="S9085" s="16"/>
      <c r="T9085" s="16"/>
    </row>
    <row r="9086" spans="8:20">
      <c r="H9086" s="14"/>
      <c r="K9086" s="14"/>
      <c r="M9086" s="14"/>
      <c r="N9086" s="14"/>
      <c r="O9086" s="14"/>
      <c r="P9086" s="14"/>
      <c r="S9086" s="16"/>
      <c r="T9086" s="16"/>
    </row>
    <row r="9087" spans="8:20">
      <c r="H9087" s="14"/>
      <c r="K9087" s="14"/>
      <c r="M9087" s="14"/>
      <c r="N9087" s="14"/>
      <c r="O9087" s="14"/>
      <c r="P9087" s="14"/>
      <c r="S9087" s="16"/>
      <c r="T9087" s="16"/>
    </row>
    <row r="9088" spans="8:20">
      <c r="H9088" s="14"/>
      <c r="K9088" s="14"/>
      <c r="M9088" s="14"/>
      <c r="N9088" s="14"/>
      <c r="O9088" s="14"/>
      <c r="P9088" s="14"/>
      <c r="S9088" s="16"/>
      <c r="T9088" s="16"/>
    </row>
    <row r="9089" spans="8:20">
      <c r="H9089" s="14"/>
      <c r="K9089" s="14"/>
      <c r="M9089" s="14"/>
      <c r="N9089" s="14"/>
      <c r="O9089" s="14"/>
      <c r="P9089" s="14"/>
      <c r="S9089" s="16"/>
      <c r="T9089" s="16"/>
    </row>
    <row r="9090" spans="8:20">
      <c r="H9090" s="14"/>
      <c r="K9090" s="14"/>
      <c r="M9090" s="14"/>
      <c r="N9090" s="14"/>
      <c r="O9090" s="14"/>
      <c r="P9090" s="14"/>
      <c r="S9090" s="16"/>
      <c r="T9090" s="16"/>
    </row>
    <row r="9091" spans="8:20">
      <c r="H9091" s="14"/>
      <c r="K9091" s="14"/>
      <c r="M9091" s="14"/>
      <c r="N9091" s="14"/>
      <c r="O9091" s="14"/>
      <c r="P9091" s="14"/>
      <c r="S9091" s="16"/>
      <c r="T9091" s="16"/>
    </row>
    <row r="9092" spans="8:20">
      <c r="H9092" s="14"/>
      <c r="K9092" s="14"/>
      <c r="M9092" s="14"/>
      <c r="N9092" s="14"/>
      <c r="O9092" s="14"/>
      <c r="P9092" s="14"/>
      <c r="S9092" s="16"/>
      <c r="T9092" s="16"/>
    </row>
    <row r="9093" spans="8:20">
      <c r="H9093" s="14"/>
      <c r="K9093" s="14"/>
      <c r="M9093" s="14"/>
      <c r="N9093" s="14"/>
      <c r="O9093" s="14"/>
      <c r="P9093" s="14"/>
      <c r="S9093" s="16"/>
      <c r="T9093" s="16"/>
    </row>
    <row r="9094" spans="8:20">
      <c r="H9094" s="14"/>
      <c r="K9094" s="14"/>
      <c r="M9094" s="14"/>
      <c r="N9094" s="14"/>
      <c r="O9094" s="14"/>
      <c r="P9094" s="14"/>
      <c r="S9094" s="16"/>
      <c r="T9094" s="16"/>
    </row>
    <row r="9095" spans="8:20">
      <c r="H9095" s="14"/>
      <c r="K9095" s="14"/>
      <c r="M9095" s="14"/>
      <c r="N9095" s="14"/>
      <c r="O9095" s="14"/>
      <c r="P9095" s="14"/>
      <c r="S9095" s="16"/>
      <c r="T9095" s="16"/>
    </row>
    <row r="9096" spans="8:20">
      <c r="H9096" s="14"/>
      <c r="K9096" s="14"/>
      <c r="M9096" s="14"/>
      <c r="N9096" s="14"/>
      <c r="O9096" s="14"/>
      <c r="P9096" s="14"/>
      <c r="S9096" s="16"/>
      <c r="T9096" s="16"/>
    </row>
    <row r="9097" spans="8:20">
      <c r="H9097" s="14"/>
      <c r="K9097" s="14"/>
      <c r="M9097" s="14"/>
      <c r="N9097" s="14"/>
      <c r="O9097" s="14"/>
      <c r="P9097" s="14"/>
      <c r="S9097" s="16"/>
      <c r="T9097" s="16"/>
    </row>
    <row r="9098" spans="8:20">
      <c r="H9098" s="14"/>
      <c r="K9098" s="14"/>
      <c r="M9098" s="14"/>
      <c r="N9098" s="14"/>
      <c r="O9098" s="14"/>
      <c r="P9098" s="14"/>
      <c r="S9098" s="16"/>
      <c r="T9098" s="16"/>
    </row>
    <row r="9099" spans="8:20">
      <c r="H9099" s="14"/>
      <c r="K9099" s="14"/>
      <c r="M9099" s="14"/>
      <c r="N9099" s="14"/>
      <c r="O9099" s="14"/>
      <c r="P9099" s="14"/>
      <c r="S9099" s="16"/>
      <c r="T9099" s="16"/>
    </row>
    <row r="9100" spans="8:20">
      <c r="H9100" s="14"/>
      <c r="K9100" s="14"/>
      <c r="M9100" s="14"/>
      <c r="N9100" s="14"/>
      <c r="O9100" s="14"/>
      <c r="P9100" s="14"/>
      <c r="S9100" s="16"/>
      <c r="T9100" s="16"/>
    </row>
    <row r="9101" spans="8:20">
      <c r="H9101" s="14"/>
      <c r="K9101" s="14"/>
      <c r="M9101" s="14"/>
      <c r="N9101" s="14"/>
      <c r="O9101" s="14"/>
      <c r="P9101" s="14"/>
      <c r="S9101" s="16"/>
      <c r="T9101" s="16"/>
    </row>
    <row r="9102" spans="8:20">
      <c r="H9102" s="14"/>
      <c r="K9102" s="14"/>
      <c r="M9102" s="14"/>
      <c r="N9102" s="14"/>
      <c r="O9102" s="14"/>
      <c r="P9102" s="14"/>
      <c r="S9102" s="16"/>
      <c r="T9102" s="16"/>
    </row>
    <row r="9103" spans="8:20">
      <c r="H9103" s="14"/>
      <c r="K9103" s="14"/>
      <c r="M9103" s="14"/>
      <c r="N9103" s="14"/>
      <c r="O9103" s="14"/>
      <c r="P9103" s="14"/>
      <c r="S9103" s="16"/>
      <c r="T9103" s="16"/>
    </row>
    <row r="9104" spans="8:20">
      <c r="H9104" s="14"/>
      <c r="K9104" s="14"/>
      <c r="M9104" s="14"/>
      <c r="N9104" s="14"/>
      <c r="O9104" s="14"/>
      <c r="P9104" s="14"/>
      <c r="S9104" s="16"/>
      <c r="T9104" s="16"/>
    </row>
    <row r="9105" spans="8:20">
      <c r="H9105" s="14"/>
      <c r="K9105" s="14"/>
      <c r="M9105" s="14"/>
      <c r="N9105" s="14"/>
      <c r="O9105" s="14"/>
      <c r="P9105" s="14"/>
      <c r="S9105" s="16"/>
      <c r="T9105" s="16"/>
    </row>
    <row r="9106" spans="8:20">
      <c r="H9106" s="14"/>
      <c r="K9106" s="14"/>
      <c r="M9106" s="14"/>
      <c r="N9106" s="14"/>
      <c r="O9106" s="14"/>
      <c r="P9106" s="14"/>
      <c r="S9106" s="16"/>
      <c r="T9106" s="16"/>
    </row>
    <row r="9107" spans="8:20">
      <c r="H9107" s="14"/>
      <c r="K9107" s="14"/>
      <c r="M9107" s="14"/>
      <c r="N9107" s="14"/>
      <c r="O9107" s="14"/>
      <c r="P9107" s="14"/>
      <c r="S9107" s="16"/>
      <c r="T9107" s="16"/>
    </row>
    <row r="9108" spans="8:20">
      <c r="H9108" s="14"/>
      <c r="K9108" s="14"/>
      <c r="M9108" s="14"/>
      <c r="N9108" s="14"/>
      <c r="O9108" s="14"/>
      <c r="P9108" s="14"/>
      <c r="S9108" s="16"/>
      <c r="T9108" s="16"/>
    </row>
    <row r="9109" spans="8:20">
      <c r="H9109" s="14"/>
      <c r="K9109" s="14"/>
      <c r="M9109" s="14"/>
      <c r="N9109" s="14"/>
      <c r="O9109" s="14"/>
      <c r="P9109" s="14"/>
      <c r="S9109" s="16"/>
      <c r="T9109" s="16"/>
    </row>
    <row r="9110" spans="8:20">
      <c r="H9110" s="14"/>
      <c r="K9110" s="14"/>
      <c r="M9110" s="14"/>
      <c r="N9110" s="14"/>
      <c r="O9110" s="14"/>
      <c r="P9110" s="14"/>
      <c r="S9110" s="16"/>
      <c r="T9110" s="16"/>
    </row>
    <row r="9111" spans="8:20">
      <c r="H9111" s="14"/>
      <c r="K9111" s="14"/>
      <c r="M9111" s="14"/>
      <c r="N9111" s="14"/>
      <c r="O9111" s="14"/>
      <c r="P9111" s="14"/>
      <c r="S9111" s="16"/>
      <c r="T9111" s="16"/>
    </row>
    <row r="9112" spans="8:20">
      <c r="H9112" s="14"/>
      <c r="K9112" s="14"/>
      <c r="M9112" s="14"/>
      <c r="N9112" s="14"/>
      <c r="O9112" s="14"/>
      <c r="P9112" s="14"/>
      <c r="S9112" s="16"/>
      <c r="T9112" s="16"/>
    </row>
    <row r="9113" spans="8:20">
      <c r="H9113" s="14"/>
      <c r="K9113" s="14"/>
      <c r="M9113" s="14"/>
      <c r="N9113" s="14"/>
      <c r="O9113" s="14"/>
      <c r="P9113" s="14"/>
      <c r="S9113" s="16"/>
      <c r="T9113" s="16"/>
    </row>
    <row r="9114" spans="8:20">
      <c r="H9114" s="14"/>
      <c r="K9114" s="14"/>
      <c r="M9114" s="14"/>
      <c r="N9114" s="14"/>
      <c r="O9114" s="14"/>
      <c r="P9114" s="14"/>
      <c r="S9114" s="16"/>
      <c r="T9114" s="16"/>
    </row>
    <row r="9115" spans="8:20">
      <c r="H9115" s="14"/>
      <c r="K9115" s="14"/>
      <c r="M9115" s="14"/>
      <c r="N9115" s="14"/>
      <c r="O9115" s="14"/>
      <c r="P9115" s="14"/>
      <c r="S9115" s="16"/>
      <c r="T9115" s="16"/>
    </row>
    <row r="9116" spans="8:20">
      <c r="H9116" s="14"/>
      <c r="K9116" s="14"/>
      <c r="M9116" s="14"/>
      <c r="N9116" s="14"/>
      <c r="O9116" s="14"/>
      <c r="P9116" s="14"/>
      <c r="S9116" s="16"/>
      <c r="T9116" s="16"/>
    </row>
    <row r="9117" spans="8:20">
      <c r="H9117" s="14"/>
      <c r="K9117" s="14"/>
      <c r="M9117" s="14"/>
      <c r="N9117" s="14"/>
      <c r="O9117" s="14"/>
      <c r="P9117" s="14"/>
      <c r="S9117" s="16"/>
      <c r="T9117" s="16"/>
    </row>
    <row r="9118" spans="8:20">
      <c r="H9118" s="14"/>
      <c r="K9118" s="14"/>
      <c r="M9118" s="14"/>
      <c r="N9118" s="14"/>
      <c r="O9118" s="14"/>
      <c r="P9118" s="14"/>
      <c r="S9118" s="16"/>
      <c r="T9118" s="16"/>
    </row>
    <row r="9119" spans="8:20">
      <c r="H9119" s="14"/>
      <c r="K9119" s="14"/>
      <c r="M9119" s="14"/>
      <c r="N9119" s="14"/>
      <c r="O9119" s="14"/>
      <c r="P9119" s="14"/>
      <c r="S9119" s="16"/>
      <c r="T9119" s="16"/>
    </row>
    <row r="9120" spans="8:20">
      <c r="H9120" s="14"/>
      <c r="K9120" s="14"/>
      <c r="M9120" s="14"/>
      <c r="N9120" s="14"/>
      <c r="O9120" s="14"/>
      <c r="P9120" s="14"/>
      <c r="S9120" s="16"/>
      <c r="T9120" s="16"/>
    </row>
    <row r="9121" spans="8:20">
      <c r="H9121" s="14"/>
      <c r="K9121" s="14"/>
      <c r="M9121" s="14"/>
      <c r="N9121" s="14"/>
      <c r="O9121" s="14"/>
      <c r="P9121" s="14"/>
      <c r="S9121" s="16"/>
      <c r="T9121" s="16"/>
    </row>
    <row r="9122" spans="8:20">
      <c r="H9122" s="14"/>
      <c r="K9122" s="14"/>
      <c r="M9122" s="14"/>
      <c r="N9122" s="14"/>
      <c r="O9122" s="14"/>
      <c r="P9122" s="14"/>
      <c r="S9122" s="16"/>
      <c r="T9122" s="16"/>
    </row>
    <row r="9123" spans="8:20">
      <c r="H9123" s="14"/>
      <c r="K9123" s="14"/>
      <c r="M9123" s="14"/>
      <c r="N9123" s="14"/>
      <c r="O9123" s="14"/>
      <c r="P9123" s="14"/>
      <c r="S9123" s="16"/>
      <c r="T9123" s="16"/>
    </row>
    <row r="9124" spans="8:20">
      <c r="H9124" s="14"/>
      <c r="K9124" s="14"/>
      <c r="M9124" s="14"/>
      <c r="N9124" s="14"/>
      <c r="O9124" s="14"/>
      <c r="P9124" s="14"/>
      <c r="S9124" s="16"/>
      <c r="T9124" s="16"/>
    </row>
    <row r="9125" spans="8:20">
      <c r="H9125" s="14"/>
      <c r="K9125" s="14"/>
      <c r="M9125" s="14"/>
      <c r="N9125" s="14"/>
      <c r="O9125" s="14"/>
      <c r="P9125" s="14"/>
      <c r="S9125" s="16"/>
      <c r="T9125" s="16"/>
    </row>
    <row r="9126" spans="8:20">
      <c r="H9126" s="14"/>
      <c r="K9126" s="14"/>
      <c r="M9126" s="14"/>
      <c r="N9126" s="14"/>
      <c r="O9126" s="14"/>
      <c r="P9126" s="14"/>
      <c r="S9126" s="16"/>
      <c r="T9126" s="16"/>
    </row>
    <row r="9127" spans="8:20">
      <c r="H9127" s="14"/>
      <c r="K9127" s="14"/>
      <c r="M9127" s="14"/>
      <c r="N9127" s="14"/>
      <c r="O9127" s="14"/>
      <c r="P9127" s="14"/>
      <c r="S9127" s="16"/>
      <c r="T9127" s="16"/>
    </row>
    <row r="9128" spans="8:20">
      <c r="H9128" s="14"/>
      <c r="K9128" s="14"/>
      <c r="M9128" s="14"/>
      <c r="N9128" s="14"/>
      <c r="O9128" s="14"/>
      <c r="P9128" s="14"/>
      <c r="S9128" s="16"/>
      <c r="T9128" s="16"/>
    </row>
    <row r="9129" spans="8:20">
      <c r="H9129" s="14"/>
      <c r="K9129" s="14"/>
      <c r="M9129" s="14"/>
      <c r="N9129" s="14"/>
      <c r="O9129" s="14"/>
      <c r="P9129" s="14"/>
      <c r="S9129" s="16"/>
      <c r="T9129" s="16"/>
    </row>
    <row r="9130" spans="8:20">
      <c r="H9130" s="14"/>
      <c r="K9130" s="14"/>
      <c r="M9130" s="14"/>
      <c r="N9130" s="14"/>
      <c r="O9130" s="14"/>
      <c r="P9130" s="14"/>
      <c r="S9130" s="16"/>
      <c r="T9130" s="16"/>
    </row>
    <row r="9131" spans="8:20">
      <c r="H9131" s="14"/>
      <c r="K9131" s="14"/>
      <c r="M9131" s="14"/>
      <c r="N9131" s="14"/>
      <c r="O9131" s="14"/>
      <c r="P9131" s="14"/>
      <c r="S9131" s="16"/>
      <c r="T9131" s="16"/>
    </row>
    <row r="9132" spans="8:20">
      <c r="H9132" s="14"/>
      <c r="K9132" s="14"/>
      <c r="M9132" s="14"/>
      <c r="N9132" s="14"/>
      <c r="O9132" s="14"/>
      <c r="P9132" s="14"/>
      <c r="S9132" s="16"/>
      <c r="T9132" s="16"/>
    </row>
    <row r="9133" spans="8:20">
      <c r="H9133" s="14"/>
      <c r="K9133" s="14"/>
      <c r="M9133" s="14"/>
      <c r="N9133" s="14"/>
      <c r="O9133" s="14"/>
      <c r="P9133" s="14"/>
      <c r="S9133" s="16"/>
      <c r="T9133" s="16"/>
    </row>
    <row r="9134" spans="8:20">
      <c r="H9134" s="14"/>
      <c r="K9134" s="14"/>
      <c r="M9134" s="14"/>
      <c r="N9134" s="14"/>
      <c r="O9134" s="14"/>
      <c r="P9134" s="14"/>
      <c r="S9134" s="16"/>
      <c r="T9134" s="16"/>
    </row>
    <row r="9135" spans="8:20">
      <c r="H9135" s="14"/>
      <c r="K9135" s="14"/>
      <c r="M9135" s="14"/>
      <c r="N9135" s="14"/>
      <c r="O9135" s="14"/>
      <c r="P9135" s="14"/>
      <c r="S9135" s="16"/>
      <c r="T9135" s="16"/>
    </row>
    <row r="9136" spans="8:20">
      <c r="H9136" s="14"/>
      <c r="K9136" s="14"/>
      <c r="M9136" s="14"/>
      <c r="N9136" s="14"/>
      <c r="O9136" s="14"/>
      <c r="P9136" s="14"/>
      <c r="S9136" s="16"/>
      <c r="T9136" s="16"/>
    </row>
    <row r="9137" spans="8:20">
      <c r="H9137" s="14"/>
      <c r="K9137" s="14"/>
      <c r="M9137" s="14"/>
      <c r="N9137" s="14"/>
      <c r="O9137" s="14"/>
      <c r="P9137" s="14"/>
      <c r="S9137" s="16"/>
      <c r="T9137" s="16"/>
    </row>
    <row r="9138" spans="8:20">
      <c r="H9138" s="14"/>
      <c r="K9138" s="14"/>
      <c r="M9138" s="14"/>
      <c r="N9138" s="14"/>
      <c r="O9138" s="14"/>
      <c r="P9138" s="14"/>
      <c r="S9138" s="16"/>
      <c r="T9138" s="16"/>
    </row>
    <row r="9139" spans="8:20">
      <c r="H9139" s="14"/>
      <c r="K9139" s="14"/>
      <c r="M9139" s="14"/>
      <c r="N9139" s="14"/>
      <c r="O9139" s="14"/>
      <c r="P9139" s="14"/>
      <c r="S9139" s="16"/>
      <c r="T9139" s="16"/>
    </row>
    <row r="9140" spans="8:20">
      <c r="H9140" s="14"/>
      <c r="K9140" s="14"/>
      <c r="M9140" s="14"/>
      <c r="N9140" s="14"/>
      <c r="O9140" s="14"/>
      <c r="P9140" s="14"/>
      <c r="S9140" s="16"/>
      <c r="T9140" s="16"/>
    </row>
    <row r="9141" spans="8:20">
      <c r="H9141" s="14"/>
      <c r="K9141" s="14"/>
      <c r="M9141" s="14"/>
      <c r="N9141" s="14"/>
      <c r="O9141" s="14"/>
      <c r="P9141" s="14"/>
      <c r="S9141" s="16"/>
      <c r="T9141" s="16"/>
    </row>
    <row r="9142" spans="8:20">
      <c r="H9142" s="14"/>
      <c r="K9142" s="14"/>
      <c r="M9142" s="14"/>
      <c r="N9142" s="14"/>
      <c r="O9142" s="14"/>
      <c r="P9142" s="14"/>
      <c r="S9142" s="16"/>
      <c r="T9142" s="16"/>
    </row>
    <row r="9143" spans="8:20">
      <c r="H9143" s="14"/>
      <c r="K9143" s="14"/>
      <c r="M9143" s="14"/>
      <c r="N9143" s="14"/>
      <c r="O9143" s="14"/>
      <c r="P9143" s="14"/>
      <c r="S9143" s="16"/>
      <c r="T9143" s="16"/>
    </row>
    <row r="9144" spans="8:20">
      <c r="H9144" s="14"/>
      <c r="K9144" s="14"/>
      <c r="M9144" s="14"/>
      <c r="N9144" s="14"/>
      <c r="O9144" s="14"/>
      <c r="P9144" s="14"/>
      <c r="S9144" s="16"/>
      <c r="T9144" s="16"/>
    </row>
    <row r="9145" spans="8:20">
      <c r="H9145" s="14"/>
      <c r="K9145" s="14"/>
      <c r="M9145" s="14"/>
      <c r="N9145" s="14"/>
      <c r="O9145" s="14"/>
      <c r="P9145" s="14"/>
      <c r="S9145" s="16"/>
      <c r="T9145" s="16"/>
    </row>
    <row r="9146" spans="8:20">
      <c r="H9146" s="14"/>
      <c r="K9146" s="14"/>
      <c r="M9146" s="14"/>
      <c r="N9146" s="14"/>
      <c r="O9146" s="14"/>
      <c r="P9146" s="14"/>
      <c r="S9146" s="16"/>
      <c r="T9146" s="16"/>
    </row>
    <row r="9147" spans="8:20">
      <c r="H9147" s="14"/>
      <c r="K9147" s="14"/>
      <c r="M9147" s="14"/>
      <c r="N9147" s="14"/>
      <c r="O9147" s="14"/>
      <c r="P9147" s="14"/>
      <c r="S9147" s="16"/>
      <c r="T9147" s="16"/>
    </row>
    <row r="9148" spans="8:20">
      <c r="H9148" s="14"/>
      <c r="K9148" s="14"/>
      <c r="M9148" s="14"/>
      <c r="N9148" s="14"/>
      <c r="O9148" s="14"/>
      <c r="P9148" s="14"/>
      <c r="S9148" s="16"/>
      <c r="T9148" s="16"/>
    </row>
    <row r="9149" spans="8:20">
      <c r="H9149" s="14"/>
      <c r="K9149" s="14"/>
      <c r="M9149" s="14"/>
      <c r="N9149" s="14"/>
      <c r="O9149" s="14"/>
      <c r="P9149" s="14"/>
      <c r="S9149" s="16"/>
      <c r="T9149" s="16"/>
    </row>
    <row r="9150" spans="8:20">
      <c r="H9150" s="14"/>
      <c r="K9150" s="14"/>
      <c r="M9150" s="14"/>
      <c r="N9150" s="14"/>
      <c r="O9150" s="14"/>
      <c r="P9150" s="14"/>
      <c r="S9150" s="16"/>
      <c r="T9150" s="16"/>
    </row>
    <row r="9151" spans="8:20">
      <c r="H9151" s="14"/>
      <c r="K9151" s="14"/>
      <c r="M9151" s="14"/>
      <c r="N9151" s="14"/>
      <c r="O9151" s="14"/>
      <c r="P9151" s="14"/>
      <c r="S9151" s="16"/>
      <c r="T9151" s="16"/>
    </row>
    <row r="9152" spans="8:20">
      <c r="H9152" s="14"/>
      <c r="K9152" s="14"/>
      <c r="M9152" s="14"/>
      <c r="N9152" s="14"/>
      <c r="O9152" s="14"/>
      <c r="P9152" s="14"/>
      <c r="S9152" s="16"/>
      <c r="T9152" s="16"/>
    </row>
    <row r="9153" spans="8:20">
      <c r="H9153" s="14"/>
      <c r="K9153" s="14"/>
      <c r="M9153" s="14"/>
      <c r="N9153" s="14"/>
      <c r="O9153" s="14"/>
      <c r="P9153" s="14"/>
      <c r="S9153" s="16"/>
      <c r="T9153" s="16"/>
    </row>
    <row r="9154" spans="8:20">
      <c r="H9154" s="14"/>
      <c r="K9154" s="14"/>
      <c r="M9154" s="14"/>
      <c r="N9154" s="14"/>
      <c r="O9154" s="14"/>
      <c r="P9154" s="14"/>
      <c r="S9154" s="16"/>
      <c r="T9154" s="16"/>
    </row>
    <row r="9155" spans="8:20">
      <c r="H9155" s="14"/>
      <c r="K9155" s="14"/>
      <c r="M9155" s="14"/>
      <c r="N9155" s="14"/>
      <c r="O9155" s="14"/>
      <c r="P9155" s="14"/>
      <c r="S9155" s="16"/>
      <c r="T9155" s="16"/>
    </row>
    <row r="9156" spans="8:20">
      <c r="H9156" s="14"/>
      <c r="K9156" s="14"/>
      <c r="M9156" s="14"/>
      <c r="N9156" s="14"/>
      <c r="O9156" s="14"/>
      <c r="P9156" s="14"/>
      <c r="S9156" s="16"/>
      <c r="T9156" s="16"/>
    </row>
    <row r="9157" spans="8:20">
      <c r="H9157" s="14"/>
      <c r="K9157" s="14"/>
      <c r="M9157" s="14"/>
      <c r="N9157" s="14"/>
      <c r="O9157" s="14"/>
      <c r="P9157" s="14"/>
      <c r="S9157" s="16"/>
      <c r="T9157" s="16"/>
    </row>
    <row r="9158" spans="8:20">
      <c r="H9158" s="14"/>
      <c r="K9158" s="14"/>
      <c r="M9158" s="14"/>
      <c r="N9158" s="14"/>
      <c r="O9158" s="14"/>
      <c r="P9158" s="14"/>
      <c r="S9158" s="16"/>
      <c r="T9158" s="16"/>
    </row>
    <row r="9159" spans="8:20">
      <c r="H9159" s="14"/>
      <c r="K9159" s="14"/>
      <c r="M9159" s="14"/>
      <c r="N9159" s="14"/>
      <c r="O9159" s="14"/>
      <c r="P9159" s="14"/>
      <c r="S9159" s="16"/>
      <c r="T9159" s="16"/>
    </row>
    <row r="9160" spans="8:20">
      <c r="H9160" s="14"/>
      <c r="K9160" s="14"/>
      <c r="M9160" s="14"/>
      <c r="N9160" s="14"/>
      <c r="O9160" s="14"/>
      <c r="P9160" s="14"/>
      <c r="S9160" s="16"/>
      <c r="T9160" s="16"/>
    </row>
    <row r="9161" spans="8:20">
      <c r="H9161" s="14"/>
      <c r="K9161" s="14"/>
      <c r="M9161" s="14"/>
      <c r="N9161" s="14"/>
      <c r="O9161" s="14"/>
      <c r="P9161" s="14"/>
      <c r="S9161" s="16"/>
      <c r="T9161" s="16"/>
    </row>
    <row r="9162" spans="8:20">
      <c r="H9162" s="14"/>
      <c r="K9162" s="14"/>
      <c r="M9162" s="14"/>
      <c r="N9162" s="14"/>
      <c r="O9162" s="14"/>
      <c r="P9162" s="14"/>
      <c r="S9162" s="16"/>
      <c r="T9162" s="16"/>
    </row>
    <row r="9163" spans="8:20">
      <c r="H9163" s="14"/>
      <c r="K9163" s="14"/>
      <c r="M9163" s="14"/>
      <c r="N9163" s="14"/>
      <c r="O9163" s="14"/>
      <c r="P9163" s="14"/>
      <c r="S9163" s="16"/>
      <c r="T9163" s="16"/>
    </row>
    <row r="9164" spans="8:20">
      <c r="H9164" s="14"/>
      <c r="K9164" s="14"/>
      <c r="M9164" s="14"/>
      <c r="N9164" s="14"/>
      <c r="O9164" s="14"/>
      <c r="P9164" s="14"/>
      <c r="S9164" s="16"/>
      <c r="T9164" s="16"/>
    </row>
    <row r="9165" spans="8:20">
      <c r="H9165" s="14"/>
      <c r="K9165" s="14"/>
      <c r="M9165" s="14"/>
      <c r="N9165" s="14"/>
      <c r="O9165" s="14"/>
      <c r="P9165" s="14"/>
      <c r="S9165" s="16"/>
      <c r="T9165" s="16"/>
    </row>
    <row r="9166" spans="8:20">
      <c r="H9166" s="14"/>
      <c r="K9166" s="14"/>
      <c r="M9166" s="14"/>
      <c r="N9166" s="14"/>
      <c r="O9166" s="14"/>
      <c r="P9166" s="14"/>
      <c r="S9166" s="16"/>
      <c r="T9166" s="16"/>
    </row>
    <row r="9167" spans="8:20">
      <c r="H9167" s="14"/>
      <c r="K9167" s="14"/>
      <c r="M9167" s="14"/>
      <c r="N9167" s="14"/>
      <c r="O9167" s="14"/>
      <c r="P9167" s="14"/>
      <c r="S9167" s="16"/>
      <c r="T9167" s="16"/>
    </row>
    <row r="9168" spans="8:20">
      <c r="H9168" s="14"/>
      <c r="K9168" s="14"/>
      <c r="M9168" s="14"/>
      <c r="N9168" s="14"/>
      <c r="O9168" s="14"/>
      <c r="P9168" s="14"/>
      <c r="S9168" s="16"/>
      <c r="T9168" s="16"/>
    </row>
    <row r="9169" spans="8:20">
      <c r="H9169" s="14"/>
      <c r="K9169" s="14"/>
      <c r="M9169" s="14"/>
      <c r="N9169" s="14"/>
      <c r="O9169" s="14"/>
      <c r="P9169" s="14"/>
      <c r="S9169" s="16"/>
      <c r="T9169" s="16"/>
    </row>
    <row r="9170" spans="8:20">
      <c r="H9170" s="14"/>
      <c r="K9170" s="14"/>
      <c r="M9170" s="14"/>
      <c r="N9170" s="14"/>
      <c r="O9170" s="14"/>
      <c r="P9170" s="14"/>
      <c r="S9170" s="16"/>
      <c r="T9170" s="16"/>
    </row>
    <row r="9171" spans="8:20">
      <c r="H9171" s="14"/>
      <c r="K9171" s="14"/>
      <c r="M9171" s="14"/>
      <c r="N9171" s="14"/>
      <c r="O9171" s="14"/>
      <c r="P9171" s="14"/>
      <c r="S9171" s="16"/>
      <c r="T9171" s="16"/>
    </row>
    <row r="9172" spans="8:20">
      <c r="H9172" s="14"/>
      <c r="K9172" s="14"/>
      <c r="M9172" s="14"/>
      <c r="N9172" s="14"/>
      <c r="O9172" s="14"/>
      <c r="P9172" s="14"/>
      <c r="S9172" s="16"/>
      <c r="T9172" s="16"/>
    </row>
    <row r="9173" spans="8:20">
      <c r="H9173" s="14"/>
      <c r="K9173" s="14"/>
      <c r="M9173" s="14"/>
      <c r="N9173" s="14"/>
      <c r="O9173" s="14"/>
      <c r="P9173" s="14"/>
      <c r="S9173" s="16"/>
      <c r="T9173" s="16"/>
    </row>
    <row r="9174" spans="8:20">
      <c r="H9174" s="14"/>
      <c r="K9174" s="14"/>
      <c r="M9174" s="14"/>
      <c r="N9174" s="14"/>
      <c r="O9174" s="14"/>
      <c r="P9174" s="14"/>
      <c r="S9174" s="16"/>
      <c r="T9174" s="16"/>
    </row>
    <row r="9175" spans="8:20">
      <c r="H9175" s="14"/>
      <c r="K9175" s="14"/>
      <c r="M9175" s="14"/>
      <c r="N9175" s="14"/>
      <c r="O9175" s="14"/>
      <c r="P9175" s="14"/>
      <c r="S9175" s="16"/>
      <c r="T9175" s="16"/>
    </row>
    <row r="9176" spans="8:20">
      <c r="H9176" s="14"/>
      <c r="K9176" s="14"/>
      <c r="M9176" s="14"/>
      <c r="N9176" s="14"/>
      <c r="O9176" s="14"/>
      <c r="P9176" s="14"/>
      <c r="S9176" s="16"/>
      <c r="T9176" s="16"/>
    </row>
    <row r="9177" spans="8:20">
      <c r="H9177" s="14"/>
      <c r="K9177" s="14"/>
      <c r="M9177" s="14"/>
      <c r="N9177" s="14"/>
      <c r="O9177" s="14"/>
      <c r="P9177" s="14"/>
      <c r="S9177" s="16"/>
      <c r="T9177" s="16"/>
    </row>
    <row r="9178" spans="8:20">
      <c r="H9178" s="14"/>
      <c r="K9178" s="14"/>
      <c r="M9178" s="14"/>
      <c r="N9178" s="14"/>
      <c r="O9178" s="14"/>
      <c r="P9178" s="14"/>
      <c r="S9178" s="16"/>
      <c r="T9178" s="16"/>
    </row>
    <row r="9179" spans="8:20">
      <c r="H9179" s="14"/>
      <c r="K9179" s="14"/>
      <c r="M9179" s="14"/>
      <c r="N9179" s="14"/>
      <c r="O9179" s="14"/>
      <c r="P9179" s="14"/>
      <c r="S9179" s="16"/>
      <c r="T9179" s="16"/>
    </row>
    <row r="9180" spans="8:20">
      <c r="H9180" s="14"/>
      <c r="K9180" s="14"/>
      <c r="M9180" s="14"/>
      <c r="N9180" s="14"/>
      <c r="O9180" s="14"/>
      <c r="P9180" s="14"/>
      <c r="S9180" s="16"/>
      <c r="T9180" s="16"/>
    </row>
    <row r="9181" spans="8:20">
      <c r="H9181" s="14"/>
      <c r="K9181" s="14"/>
      <c r="M9181" s="14"/>
      <c r="N9181" s="14"/>
      <c r="O9181" s="14"/>
      <c r="P9181" s="14"/>
      <c r="S9181" s="16"/>
      <c r="T9181" s="16"/>
    </row>
    <row r="9182" spans="8:20">
      <c r="H9182" s="14"/>
      <c r="K9182" s="14"/>
      <c r="M9182" s="14"/>
      <c r="N9182" s="14"/>
      <c r="O9182" s="14"/>
      <c r="P9182" s="14"/>
      <c r="S9182" s="16"/>
      <c r="T9182" s="16"/>
    </row>
    <row r="9183" spans="8:20">
      <c r="H9183" s="14"/>
      <c r="K9183" s="14"/>
      <c r="M9183" s="14"/>
      <c r="N9183" s="14"/>
      <c r="O9183" s="14"/>
      <c r="P9183" s="14"/>
      <c r="S9183" s="16"/>
      <c r="T9183" s="16"/>
    </row>
    <row r="9184" spans="8:20">
      <c r="H9184" s="14"/>
      <c r="K9184" s="14"/>
      <c r="M9184" s="14"/>
      <c r="N9184" s="14"/>
      <c r="O9184" s="14"/>
      <c r="P9184" s="14"/>
      <c r="S9184" s="16"/>
      <c r="T9184" s="16"/>
    </row>
    <row r="9185" spans="8:20">
      <c r="H9185" s="14"/>
      <c r="K9185" s="14"/>
      <c r="M9185" s="14"/>
      <c r="N9185" s="14"/>
      <c r="O9185" s="14"/>
      <c r="P9185" s="14"/>
      <c r="S9185" s="16"/>
      <c r="T9185" s="16"/>
    </row>
    <row r="9186" spans="8:20">
      <c r="H9186" s="14"/>
      <c r="K9186" s="14"/>
      <c r="M9186" s="14"/>
      <c r="N9186" s="14"/>
      <c r="O9186" s="14"/>
      <c r="P9186" s="14"/>
      <c r="S9186" s="16"/>
      <c r="T9186" s="16"/>
    </row>
    <row r="9187" spans="8:20">
      <c r="H9187" s="14"/>
      <c r="K9187" s="14"/>
      <c r="M9187" s="14"/>
      <c r="N9187" s="14"/>
      <c r="O9187" s="14"/>
      <c r="P9187" s="14"/>
      <c r="S9187" s="16"/>
      <c r="T9187" s="16"/>
    </row>
    <row r="9188" spans="8:20">
      <c r="H9188" s="14"/>
      <c r="K9188" s="14"/>
      <c r="M9188" s="14"/>
      <c r="N9188" s="14"/>
      <c r="O9188" s="14"/>
      <c r="P9188" s="14"/>
      <c r="S9188" s="16"/>
      <c r="T9188" s="16"/>
    </row>
    <row r="9189" spans="8:20">
      <c r="H9189" s="14"/>
      <c r="K9189" s="14"/>
      <c r="M9189" s="14"/>
      <c r="N9189" s="14"/>
      <c r="O9189" s="14"/>
      <c r="P9189" s="14"/>
      <c r="S9189" s="16"/>
      <c r="T9189" s="16"/>
    </row>
    <row r="9190" spans="8:20">
      <c r="H9190" s="14"/>
      <c r="K9190" s="14"/>
      <c r="M9190" s="14"/>
      <c r="N9190" s="14"/>
      <c r="O9190" s="14"/>
      <c r="P9190" s="14"/>
      <c r="S9190" s="16"/>
      <c r="T9190" s="16"/>
    </row>
    <row r="9191" spans="8:20">
      <c r="H9191" s="14"/>
      <c r="K9191" s="14"/>
      <c r="M9191" s="14"/>
      <c r="N9191" s="14"/>
      <c r="O9191" s="14"/>
      <c r="P9191" s="14"/>
      <c r="S9191" s="16"/>
      <c r="T9191" s="16"/>
    </row>
    <row r="9192" spans="8:20">
      <c r="H9192" s="14"/>
      <c r="K9192" s="14"/>
      <c r="M9192" s="14"/>
      <c r="N9192" s="14"/>
      <c r="O9192" s="14"/>
      <c r="P9192" s="14"/>
      <c r="S9192" s="16"/>
      <c r="T9192" s="16"/>
    </row>
    <row r="9193" spans="8:20">
      <c r="H9193" s="14"/>
      <c r="K9193" s="14"/>
      <c r="M9193" s="14"/>
      <c r="N9193" s="14"/>
      <c r="O9193" s="14"/>
      <c r="P9193" s="14"/>
      <c r="S9193" s="16"/>
      <c r="T9193" s="16"/>
    </row>
    <row r="9194" spans="8:20">
      <c r="H9194" s="14"/>
      <c r="K9194" s="14"/>
      <c r="M9194" s="14"/>
      <c r="N9194" s="14"/>
      <c r="O9194" s="14"/>
      <c r="P9194" s="14"/>
      <c r="S9194" s="16"/>
      <c r="T9194" s="16"/>
    </row>
    <row r="9195" spans="8:20">
      <c r="H9195" s="14"/>
      <c r="K9195" s="14"/>
      <c r="M9195" s="14"/>
      <c r="N9195" s="14"/>
      <c r="O9195" s="14"/>
      <c r="P9195" s="14"/>
      <c r="S9195" s="16"/>
      <c r="T9195" s="16"/>
    </row>
    <row r="9196" spans="8:20">
      <c r="H9196" s="14"/>
      <c r="K9196" s="14"/>
      <c r="M9196" s="14"/>
      <c r="N9196" s="14"/>
      <c r="O9196" s="14"/>
      <c r="P9196" s="14"/>
      <c r="S9196" s="16"/>
      <c r="T9196" s="16"/>
    </row>
    <row r="9197" spans="8:20">
      <c r="H9197" s="14"/>
      <c r="K9197" s="14"/>
      <c r="M9197" s="14"/>
      <c r="N9197" s="14"/>
      <c r="O9197" s="14"/>
      <c r="P9197" s="14"/>
      <c r="S9197" s="16"/>
      <c r="T9197" s="16"/>
    </row>
    <row r="9198" spans="8:20">
      <c r="H9198" s="14"/>
      <c r="K9198" s="14"/>
      <c r="M9198" s="14"/>
      <c r="N9198" s="14"/>
      <c r="O9198" s="14"/>
      <c r="P9198" s="14"/>
      <c r="S9198" s="16"/>
      <c r="T9198" s="16"/>
    </row>
    <row r="9199" spans="8:20">
      <c r="H9199" s="14"/>
      <c r="K9199" s="14"/>
      <c r="M9199" s="14"/>
      <c r="N9199" s="14"/>
      <c r="O9199" s="14"/>
      <c r="P9199" s="14"/>
      <c r="S9199" s="16"/>
      <c r="T9199" s="16"/>
    </row>
    <row r="9200" spans="8:20">
      <c r="H9200" s="14"/>
      <c r="K9200" s="14"/>
      <c r="M9200" s="14"/>
      <c r="N9200" s="14"/>
      <c r="O9200" s="14"/>
      <c r="P9200" s="14"/>
      <c r="S9200" s="16"/>
      <c r="T9200" s="16"/>
    </row>
    <row r="9201" spans="8:20">
      <c r="H9201" s="14"/>
      <c r="K9201" s="14"/>
      <c r="M9201" s="14"/>
      <c r="N9201" s="14"/>
      <c r="O9201" s="14"/>
      <c r="P9201" s="14"/>
      <c r="S9201" s="16"/>
      <c r="T9201" s="16"/>
    </row>
    <row r="9202" spans="8:20">
      <c r="H9202" s="14"/>
      <c r="K9202" s="14"/>
      <c r="M9202" s="14"/>
      <c r="N9202" s="14"/>
      <c r="O9202" s="14"/>
      <c r="P9202" s="14"/>
      <c r="S9202" s="16"/>
      <c r="T9202" s="16"/>
    </row>
    <row r="9203" spans="8:20">
      <c r="H9203" s="14"/>
      <c r="K9203" s="14"/>
      <c r="M9203" s="14"/>
      <c r="N9203" s="14"/>
      <c r="O9203" s="14"/>
      <c r="P9203" s="14"/>
      <c r="S9203" s="16"/>
      <c r="T9203" s="16"/>
    </row>
    <row r="9204" spans="8:20">
      <c r="H9204" s="14"/>
      <c r="K9204" s="14"/>
      <c r="M9204" s="14"/>
      <c r="N9204" s="14"/>
      <c r="O9204" s="14"/>
      <c r="P9204" s="14"/>
      <c r="S9204" s="16"/>
      <c r="T9204" s="16"/>
    </row>
    <row r="9205" spans="8:20">
      <c r="H9205" s="14"/>
      <c r="K9205" s="14"/>
      <c r="M9205" s="14"/>
      <c r="N9205" s="14"/>
      <c r="O9205" s="14"/>
      <c r="P9205" s="14"/>
      <c r="S9205" s="16"/>
      <c r="T9205" s="16"/>
    </row>
    <row r="9206" spans="8:20">
      <c r="H9206" s="14"/>
      <c r="K9206" s="14"/>
      <c r="M9206" s="14"/>
      <c r="N9206" s="14"/>
      <c r="O9206" s="14"/>
      <c r="P9206" s="14"/>
      <c r="S9206" s="16"/>
      <c r="T9206" s="16"/>
    </row>
    <row r="9207" spans="8:20">
      <c r="H9207" s="14"/>
      <c r="K9207" s="14"/>
      <c r="M9207" s="14"/>
      <c r="N9207" s="14"/>
      <c r="O9207" s="14"/>
      <c r="P9207" s="14"/>
      <c r="S9207" s="16"/>
      <c r="T9207" s="16"/>
    </row>
    <row r="9208" spans="8:20">
      <c r="H9208" s="14"/>
      <c r="K9208" s="14"/>
      <c r="M9208" s="14"/>
      <c r="N9208" s="14"/>
      <c r="O9208" s="14"/>
      <c r="P9208" s="14"/>
      <c r="S9208" s="16"/>
      <c r="T9208" s="16"/>
    </row>
    <row r="9209" spans="8:20">
      <c r="H9209" s="14"/>
      <c r="K9209" s="14"/>
      <c r="M9209" s="14"/>
      <c r="N9209" s="14"/>
      <c r="O9209" s="14"/>
      <c r="P9209" s="14"/>
      <c r="S9209" s="16"/>
      <c r="T9209" s="16"/>
    </row>
    <row r="9210" spans="8:20">
      <c r="H9210" s="14"/>
      <c r="K9210" s="14"/>
      <c r="M9210" s="14"/>
      <c r="N9210" s="14"/>
      <c r="O9210" s="14"/>
      <c r="P9210" s="14"/>
      <c r="S9210" s="16"/>
      <c r="T9210" s="16"/>
    </row>
    <row r="9211" spans="8:20">
      <c r="H9211" s="14"/>
      <c r="K9211" s="14"/>
      <c r="M9211" s="14"/>
      <c r="N9211" s="14"/>
      <c r="O9211" s="14"/>
      <c r="P9211" s="14"/>
      <c r="S9211" s="16"/>
      <c r="T9211" s="16"/>
    </row>
    <row r="9212" spans="8:20">
      <c r="H9212" s="14"/>
      <c r="K9212" s="14"/>
      <c r="M9212" s="14"/>
      <c r="N9212" s="14"/>
      <c r="O9212" s="14"/>
      <c r="P9212" s="14"/>
      <c r="S9212" s="16"/>
      <c r="T9212" s="16"/>
    </row>
    <row r="9213" spans="8:20">
      <c r="H9213" s="14"/>
      <c r="K9213" s="14"/>
      <c r="M9213" s="14"/>
      <c r="N9213" s="14"/>
      <c r="O9213" s="14"/>
      <c r="P9213" s="14"/>
      <c r="S9213" s="16"/>
      <c r="T9213" s="16"/>
    </row>
    <row r="9214" spans="8:20">
      <c r="H9214" s="14"/>
      <c r="K9214" s="14"/>
      <c r="M9214" s="14"/>
      <c r="N9214" s="14"/>
      <c r="O9214" s="14"/>
      <c r="P9214" s="14"/>
      <c r="S9214" s="16"/>
      <c r="T9214" s="16"/>
    </row>
    <row r="9215" spans="8:20">
      <c r="H9215" s="14"/>
      <c r="K9215" s="14"/>
      <c r="M9215" s="14"/>
      <c r="N9215" s="14"/>
      <c r="O9215" s="14"/>
      <c r="P9215" s="14"/>
      <c r="S9215" s="16"/>
      <c r="T9215" s="16"/>
    </row>
    <row r="9216" spans="8:20">
      <c r="H9216" s="14"/>
      <c r="K9216" s="14"/>
      <c r="M9216" s="14"/>
      <c r="N9216" s="14"/>
      <c r="O9216" s="14"/>
      <c r="P9216" s="14"/>
      <c r="S9216" s="16"/>
      <c r="T9216" s="16"/>
    </row>
    <row r="9217" spans="8:20">
      <c r="H9217" s="14"/>
      <c r="K9217" s="14"/>
      <c r="M9217" s="14"/>
      <c r="N9217" s="14"/>
      <c r="O9217" s="14"/>
      <c r="P9217" s="14"/>
      <c r="S9217" s="16"/>
      <c r="T9217" s="16"/>
    </row>
    <row r="9218" spans="8:20">
      <c r="H9218" s="14"/>
      <c r="K9218" s="14"/>
      <c r="M9218" s="14"/>
      <c r="N9218" s="14"/>
      <c r="O9218" s="14"/>
      <c r="P9218" s="14"/>
      <c r="S9218" s="16"/>
      <c r="T9218" s="16"/>
    </row>
    <row r="9219" spans="8:20">
      <c r="H9219" s="14"/>
      <c r="K9219" s="14"/>
      <c r="M9219" s="14"/>
      <c r="N9219" s="14"/>
      <c r="O9219" s="14"/>
      <c r="P9219" s="14"/>
      <c r="S9219" s="16"/>
      <c r="T9219" s="16"/>
    </row>
    <row r="9220" spans="8:20">
      <c r="H9220" s="14"/>
      <c r="K9220" s="14"/>
      <c r="M9220" s="14"/>
      <c r="N9220" s="14"/>
      <c r="O9220" s="14"/>
      <c r="P9220" s="14"/>
      <c r="S9220" s="16"/>
      <c r="T9220" s="16"/>
    </row>
    <row r="9221" spans="8:20">
      <c r="H9221" s="14"/>
      <c r="K9221" s="14"/>
      <c r="M9221" s="14"/>
      <c r="N9221" s="14"/>
      <c r="O9221" s="14"/>
      <c r="P9221" s="14"/>
      <c r="S9221" s="16"/>
      <c r="T9221" s="16"/>
    </row>
    <row r="9222" spans="8:20">
      <c r="H9222" s="14"/>
      <c r="K9222" s="14"/>
      <c r="M9222" s="14"/>
      <c r="N9222" s="14"/>
      <c r="O9222" s="14"/>
      <c r="P9222" s="14"/>
      <c r="S9222" s="16"/>
      <c r="T9222" s="16"/>
    </row>
    <row r="9223" spans="8:20">
      <c r="H9223" s="14"/>
      <c r="K9223" s="14"/>
      <c r="M9223" s="14"/>
      <c r="N9223" s="14"/>
      <c r="O9223" s="14"/>
      <c r="P9223" s="14"/>
      <c r="S9223" s="16"/>
      <c r="T9223" s="16"/>
    </row>
    <row r="9224" spans="8:20">
      <c r="H9224" s="14"/>
      <c r="K9224" s="14"/>
      <c r="M9224" s="14"/>
      <c r="N9224" s="14"/>
      <c r="O9224" s="14"/>
      <c r="P9224" s="14"/>
      <c r="S9224" s="16"/>
      <c r="T9224" s="16"/>
    </row>
    <row r="9225" spans="8:20">
      <c r="H9225" s="14"/>
      <c r="K9225" s="14"/>
      <c r="M9225" s="14"/>
      <c r="N9225" s="14"/>
      <c r="O9225" s="14"/>
      <c r="P9225" s="14"/>
      <c r="S9225" s="16"/>
      <c r="T9225" s="16"/>
    </row>
    <row r="9226" spans="8:20">
      <c r="H9226" s="14"/>
      <c r="K9226" s="14"/>
      <c r="M9226" s="14"/>
      <c r="N9226" s="14"/>
      <c r="O9226" s="14"/>
      <c r="P9226" s="14"/>
      <c r="S9226" s="16"/>
      <c r="T9226" s="16"/>
    </row>
    <row r="9227" spans="8:20">
      <c r="H9227" s="14"/>
      <c r="K9227" s="14"/>
      <c r="M9227" s="14"/>
      <c r="N9227" s="14"/>
      <c r="O9227" s="14"/>
      <c r="P9227" s="14"/>
      <c r="S9227" s="16"/>
      <c r="T9227" s="16"/>
    </row>
    <row r="9228" spans="8:20">
      <c r="H9228" s="14"/>
      <c r="K9228" s="14"/>
      <c r="M9228" s="14"/>
      <c r="N9228" s="14"/>
      <c r="O9228" s="14"/>
      <c r="P9228" s="14"/>
      <c r="S9228" s="16"/>
      <c r="T9228" s="16"/>
    </row>
    <row r="9229" spans="8:20">
      <c r="H9229" s="14"/>
      <c r="K9229" s="14"/>
      <c r="M9229" s="14"/>
      <c r="N9229" s="14"/>
      <c r="O9229" s="14"/>
      <c r="P9229" s="14"/>
      <c r="S9229" s="16"/>
      <c r="T9229" s="16"/>
    </row>
    <row r="9230" spans="8:20">
      <c r="H9230" s="14"/>
      <c r="K9230" s="14"/>
      <c r="M9230" s="14"/>
      <c r="N9230" s="14"/>
      <c r="O9230" s="14"/>
      <c r="P9230" s="14"/>
      <c r="S9230" s="16"/>
      <c r="T9230" s="16"/>
    </row>
    <row r="9231" spans="8:20">
      <c r="H9231" s="14"/>
      <c r="K9231" s="14"/>
      <c r="M9231" s="14"/>
      <c r="N9231" s="14"/>
      <c r="O9231" s="14"/>
      <c r="P9231" s="14"/>
      <c r="S9231" s="16"/>
      <c r="T9231" s="16"/>
    </row>
    <row r="9232" spans="8:20">
      <c r="H9232" s="14"/>
      <c r="K9232" s="14"/>
      <c r="M9232" s="14"/>
      <c r="N9232" s="14"/>
      <c r="O9232" s="14"/>
      <c r="P9232" s="14"/>
      <c r="S9232" s="16"/>
      <c r="T9232" s="16"/>
    </row>
    <row r="9233" spans="8:20">
      <c r="H9233" s="14"/>
      <c r="K9233" s="14"/>
      <c r="M9233" s="14"/>
      <c r="N9233" s="14"/>
      <c r="O9233" s="14"/>
      <c r="P9233" s="14"/>
      <c r="S9233" s="16"/>
      <c r="T9233" s="16"/>
    </row>
    <row r="9234" spans="8:20">
      <c r="H9234" s="14"/>
      <c r="K9234" s="14"/>
      <c r="M9234" s="14"/>
      <c r="N9234" s="14"/>
      <c r="O9234" s="14"/>
      <c r="P9234" s="14"/>
      <c r="S9234" s="16"/>
      <c r="T9234" s="16"/>
    </row>
    <row r="9235" spans="8:20">
      <c r="H9235" s="14"/>
      <c r="K9235" s="14"/>
      <c r="M9235" s="14"/>
      <c r="N9235" s="14"/>
      <c r="O9235" s="14"/>
      <c r="P9235" s="14"/>
      <c r="S9235" s="16"/>
      <c r="T9235" s="16"/>
    </row>
    <row r="9236" spans="8:20">
      <c r="H9236" s="14"/>
      <c r="K9236" s="14"/>
      <c r="M9236" s="14"/>
      <c r="N9236" s="14"/>
      <c r="O9236" s="14"/>
      <c r="P9236" s="14"/>
      <c r="S9236" s="16"/>
      <c r="T9236" s="16"/>
    </row>
    <row r="9237" spans="8:20">
      <c r="H9237" s="14"/>
      <c r="K9237" s="14"/>
      <c r="M9237" s="14"/>
      <c r="N9237" s="14"/>
      <c r="O9237" s="14"/>
      <c r="P9237" s="14"/>
      <c r="S9237" s="16"/>
      <c r="T9237" s="16"/>
    </row>
    <row r="9238" spans="8:20">
      <c r="H9238" s="14"/>
      <c r="K9238" s="14"/>
      <c r="M9238" s="14"/>
      <c r="N9238" s="14"/>
      <c r="O9238" s="14"/>
      <c r="P9238" s="14"/>
      <c r="S9238" s="16"/>
      <c r="T9238" s="16"/>
    </row>
    <row r="9239" spans="8:20">
      <c r="H9239" s="14"/>
      <c r="K9239" s="14"/>
      <c r="M9239" s="14"/>
      <c r="N9239" s="14"/>
      <c r="O9239" s="14"/>
      <c r="P9239" s="14"/>
      <c r="S9239" s="16"/>
      <c r="T9239" s="16"/>
    </row>
    <row r="9240" spans="8:20">
      <c r="H9240" s="14"/>
      <c r="K9240" s="14"/>
      <c r="M9240" s="14"/>
      <c r="N9240" s="14"/>
      <c r="O9240" s="14"/>
      <c r="P9240" s="14"/>
      <c r="S9240" s="16"/>
      <c r="T9240" s="16"/>
    </row>
    <row r="9241" spans="8:20">
      <c r="H9241" s="14"/>
      <c r="K9241" s="14"/>
      <c r="M9241" s="14"/>
      <c r="N9241" s="14"/>
      <c r="O9241" s="14"/>
      <c r="P9241" s="14"/>
      <c r="S9241" s="16"/>
      <c r="T9241" s="16"/>
    </row>
    <row r="9242" spans="8:20">
      <c r="H9242" s="14"/>
      <c r="K9242" s="14"/>
      <c r="M9242" s="14"/>
      <c r="N9242" s="14"/>
      <c r="O9242" s="14"/>
      <c r="P9242" s="14"/>
      <c r="S9242" s="16"/>
      <c r="T9242" s="16"/>
    </row>
    <row r="9243" spans="8:20">
      <c r="H9243" s="14"/>
      <c r="K9243" s="14"/>
      <c r="M9243" s="14"/>
      <c r="N9243" s="14"/>
      <c r="O9243" s="14"/>
      <c r="P9243" s="14"/>
      <c r="S9243" s="16"/>
      <c r="T9243" s="16"/>
    </row>
    <row r="9244" spans="8:20">
      <c r="H9244" s="14"/>
      <c r="K9244" s="14"/>
      <c r="M9244" s="14"/>
      <c r="N9244" s="14"/>
      <c r="O9244" s="14"/>
      <c r="P9244" s="14"/>
      <c r="S9244" s="16"/>
      <c r="T9244" s="16"/>
    </row>
    <row r="9245" spans="8:20">
      <c r="H9245" s="14"/>
      <c r="K9245" s="14"/>
      <c r="M9245" s="14"/>
      <c r="N9245" s="14"/>
      <c r="O9245" s="14"/>
      <c r="P9245" s="14"/>
      <c r="S9245" s="16"/>
      <c r="T9245" s="16"/>
    </row>
    <row r="9246" spans="8:20">
      <c r="H9246" s="14"/>
      <c r="K9246" s="14"/>
      <c r="M9246" s="14"/>
      <c r="N9246" s="14"/>
      <c r="O9246" s="14"/>
      <c r="P9246" s="14"/>
      <c r="S9246" s="16"/>
      <c r="T9246" s="16"/>
    </row>
    <row r="9247" spans="8:20">
      <c r="H9247" s="14"/>
      <c r="K9247" s="14"/>
      <c r="M9247" s="14"/>
      <c r="N9247" s="14"/>
      <c r="O9247" s="14"/>
      <c r="P9247" s="14"/>
      <c r="S9247" s="16"/>
      <c r="T9247" s="16"/>
    </row>
    <row r="9248" spans="8:20">
      <c r="H9248" s="14"/>
      <c r="K9248" s="14"/>
      <c r="M9248" s="14"/>
      <c r="N9248" s="14"/>
      <c r="O9248" s="14"/>
      <c r="P9248" s="14"/>
      <c r="S9248" s="16"/>
      <c r="T9248" s="16"/>
    </row>
    <row r="9249" spans="8:20">
      <c r="H9249" s="14"/>
      <c r="K9249" s="14"/>
      <c r="M9249" s="14"/>
      <c r="N9249" s="14"/>
      <c r="O9249" s="14"/>
      <c r="P9249" s="14"/>
      <c r="S9249" s="16"/>
      <c r="T9249" s="16"/>
    </row>
    <row r="9250" spans="8:20">
      <c r="H9250" s="14"/>
      <c r="K9250" s="14"/>
      <c r="M9250" s="14"/>
      <c r="N9250" s="14"/>
      <c r="O9250" s="14"/>
      <c r="P9250" s="14"/>
      <c r="S9250" s="16"/>
      <c r="T9250" s="16"/>
    </row>
    <row r="9251" spans="8:20">
      <c r="H9251" s="14"/>
      <c r="K9251" s="14"/>
      <c r="M9251" s="14"/>
      <c r="N9251" s="14"/>
      <c r="O9251" s="14"/>
      <c r="P9251" s="14"/>
      <c r="S9251" s="16"/>
      <c r="T9251" s="16"/>
    </row>
    <row r="9252" spans="8:20">
      <c r="H9252" s="14"/>
      <c r="K9252" s="14"/>
      <c r="M9252" s="14"/>
      <c r="N9252" s="14"/>
      <c r="O9252" s="14"/>
      <c r="P9252" s="14"/>
      <c r="S9252" s="16"/>
      <c r="T9252" s="16"/>
    </row>
    <row r="9253" spans="8:20">
      <c r="H9253" s="14"/>
      <c r="K9253" s="14"/>
      <c r="M9253" s="14"/>
      <c r="N9253" s="14"/>
      <c r="O9253" s="14"/>
      <c r="P9253" s="14"/>
      <c r="S9253" s="16"/>
      <c r="T9253" s="16"/>
    </row>
    <row r="9254" spans="8:20">
      <c r="H9254" s="14"/>
      <c r="K9254" s="14"/>
      <c r="M9254" s="14"/>
      <c r="N9254" s="14"/>
      <c r="O9254" s="14"/>
      <c r="P9254" s="14"/>
      <c r="S9254" s="16"/>
      <c r="T9254" s="16"/>
    </row>
    <row r="9255" spans="8:20">
      <c r="H9255" s="14"/>
      <c r="K9255" s="14"/>
      <c r="M9255" s="14"/>
      <c r="N9255" s="14"/>
      <c r="O9255" s="14"/>
      <c r="P9255" s="14"/>
      <c r="S9255" s="16"/>
      <c r="T9255" s="16"/>
    </row>
    <row r="9256" spans="8:20">
      <c r="H9256" s="14"/>
      <c r="K9256" s="14"/>
      <c r="M9256" s="14"/>
      <c r="N9256" s="14"/>
      <c r="O9256" s="14"/>
      <c r="P9256" s="14"/>
      <c r="S9256" s="16"/>
      <c r="T9256" s="16"/>
    </row>
    <row r="9257" spans="8:20">
      <c r="H9257" s="14"/>
      <c r="K9257" s="14"/>
      <c r="M9257" s="14"/>
      <c r="N9257" s="14"/>
      <c r="O9257" s="14"/>
      <c r="P9257" s="14"/>
      <c r="S9257" s="16"/>
      <c r="T9257" s="16"/>
    </row>
    <row r="9258" spans="8:20">
      <c r="H9258" s="14"/>
      <c r="K9258" s="14"/>
      <c r="M9258" s="14"/>
      <c r="N9258" s="14"/>
      <c r="O9258" s="14"/>
      <c r="P9258" s="14"/>
      <c r="S9258" s="16"/>
      <c r="T9258" s="16"/>
    </row>
    <row r="9259" spans="8:20">
      <c r="H9259" s="14"/>
      <c r="K9259" s="14"/>
      <c r="M9259" s="14"/>
      <c r="N9259" s="14"/>
      <c r="O9259" s="14"/>
      <c r="P9259" s="14"/>
      <c r="S9259" s="16"/>
      <c r="T9259" s="16"/>
    </row>
    <row r="9260" spans="8:20">
      <c r="H9260" s="14"/>
      <c r="K9260" s="14"/>
      <c r="M9260" s="14"/>
      <c r="N9260" s="14"/>
      <c r="O9260" s="14"/>
      <c r="P9260" s="14"/>
      <c r="S9260" s="16"/>
      <c r="T9260" s="16"/>
    </row>
    <row r="9261" spans="8:20">
      <c r="H9261" s="14"/>
      <c r="K9261" s="14"/>
      <c r="M9261" s="14"/>
      <c r="N9261" s="14"/>
      <c r="O9261" s="14"/>
      <c r="P9261" s="14"/>
      <c r="S9261" s="16"/>
      <c r="T9261" s="16"/>
    </row>
    <row r="9262" spans="8:20">
      <c r="H9262" s="14"/>
      <c r="K9262" s="14"/>
      <c r="M9262" s="14"/>
      <c r="N9262" s="14"/>
      <c r="O9262" s="14"/>
      <c r="P9262" s="14"/>
      <c r="S9262" s="16"/>
      <c r="T9262" s="16"/>
    </row>
    <row r="9263" spans="8:20">
      <c r="H9263" s="14"/>
      <c r="K9263" s="14"/>
      <c r="M9263" s="14"/>
      <c r="N9263" s="14"/>
      <c r="O9263" s="14"/>
      <c r="P9263" s="14"/>
      <c r="S9263" s="16"/>
      <c r="T9263" s="16"/>
    </row>
    <row r="9264" spans="8:20">
      <c r="H9264" s="14"/>
      <c r="K9264" s="14"/>
      <c r="M9264" s="14"/>
      <c r="N9264" s="14"/>
      <c r="O9264" s="14"/>
      <c r="P9264" s="14"/>
      <c r="S9264" s="16"/>
      <c r="T9264" s="16"/>
    </row>
    <row r="9265" spans="8:20">
      <c r="H9265" s="14"/>
      <c r="K9265" s="14"/>
      <c r="M9265" s="14"/>
      <c r="N9265" s="14"/>
      <c r="O9265" s="14"/>
      <c r="P9265" s="14"/>
      <c r="S9265" s="16"/>
      <c r="T9265" s="16"/>
    </row>
    <row r="9266" spans="8:20">
      <c r="H9266" s="14"/>
      <c r="K9266" s="14"/>
      <c r="M9266" s="14"/>
      <c r="N9266" s="14"/>
      <c r="O9266" s="14"/>
      <c r="P9266" s="14"/>
      <c r="S9266" s="16"/>
      <c r="T9266" s="16"/>
    </row>
    <row r="9267" spans="8:20">
      <c r="H9267" s="14"/>
      <c r="K9267" s="14"/>
      <c r="M9267" s="14"/>
      <c r="N9267" s="14"/>
      <c r="O9267" s="14"/>
      <c r="P9267" s="14"/>
      <c r="S9267" s="16"/>
      <c r="T9267" s="16"/>
    </row>
    <row r="9268" spans="8:20">
      <c r="H9268" s="14"/>
      <c r="K9268" s="14"/>
      <c r="M9268" s="14"/>
      <c r="N9268" s="14"/>
      <c r="O9268" s="14"/>
      <c r="P9268" s="14"/>
      <c r="S9268" s="16"/>
      <c r="T9268" s="16"/>
    </row>
    <row r="9269" spans="8:20">
      <c r="H9269" s="14"/>
      <c r="K9269" s="14"/>
      <c r="M9269" s="14"/>
      <c r="N9269" s="14"/>
      <c r="O9269" s="14"/>
      <c r="P9269" s="14"/>
      <c r="S9269" s="16"/>
      <c r="T9269" s="16"/>
    </row>
    <row r="9270" spans="8:20">
      <c r="H9270" s="14"/>
      <c r="K9270" s="14"/>
      <c r="M9270" s="14"/>
      <c r="N9270" s="14"/>
      <c r="O9270" s="14"/>
      <c r="P9270" s="14"/>
      <c r="S9270" s="16"/>
      <c r="T9270" s="16"/>
    </row>
    <row r="9271" spans="8:20">
      <c r="H9271" s="14"/>
      <c r="K9271" s="14"/>
      <c r="M9271" s="14"/>
      <c r="N9271" s="14"/>
      <c r="O9271" s="14"/>
      <c r="P9271" s="14"/>
      <c r="S9271" s="16"/>
      <c r="T9271" s="16"/>
    </row>
    <row r="9272" spans="8:20">
      <c r="H9272" s="14"/>
      <c r="K9272" s="14"/>
      <c r="M9272" s="14"/>
      <c r="N9272" s="14"/>
      <c r="O9272" s="14"/>
      <c r="P9272" s="14"/>
      <c r="S9272" s="16"/>
      <c r="T9272" s="16"/>
    </row>
    <row r="9273" spans="8:20">
      <c r="H9273" s="14"/>
      <c r="K9273" s="14"/>
      <c r="M9273" s="14"/>
      <c r="N9273" s="14"/>
      <c r="O9273" s="14"/>
      <c r="P9273" s="14"/>
      <c r="S9273" s="16"/>
      <c r="T9273" s="16"/>
    </row>
    <row r="9274" spans="8:20">
      <c r="H9274" s="14"/>
      <c r="K9274" s="14"/>
      <c r="M9274" s="14"/>
      <c r="N9274" s="14"/>
      <c r="O9274" s="14"/>
      <c r="P9274" s="14"/>
      <c r="S9274" s="16"/>
      <c r="T9274" s="16"/>
    </row>
    <row r="9275" spans="8:20">
      <c r="H9275" s="14"/>
      <c r="K9275" s="14"/>
      <c r="M9275" s="14"/>
      <c r="N9275" s="14"/>
      <c r="O9275" s="14"/>
      <c r="P9275" s="14"/>
      <c r="S9275" s="16"/>
      <c r="T9275" s="16"/>
    </row>
    <row r="9276" spans="8:20">
      <c r="H9276" s="14"/>
      <c r="K9276" s="14"/>
      <c r="M9276" s="14"/>
      <c r="N9276" s="14"/>
      <c r="O9276" s="14"/>
      <c r="P9276" s="14"/>
      <c r="S9276" s="16"/>
      <c r="T9276" s="16"/>
    </row>
    <row r="9277" spans="8:20">
      <c r="H9277" s="14"/>
      <c r="K9277" s="14"/>
      <c r="M9277" s="14"/>
      <c r="N9277" s="14"/>
      <c r="O9277" s="14"/>
      <c r="P9277" s="14"/>
      <c r="S9277" s="16"/>
      <c r="T9277" s="16"/>
    </row>
    <row r="9278" spans="8:20">
      <c r="H9278" s="14"/>
      <c r="K9278" s="14"/>
      <c r="M9278" s="14"/>
      <c r="N9278" s="14"/>
      <c r="O9278" s="14"/>
      <c r="P9278" s="14"/>
      <c r="S9278" s="16"/>
      <c r="T9278" s="16"/>
    </row>
    <row r="9279" spans="8:20">
      <c r="H9279" s="14"/>
      <c r="K9279" s="14"/>
      <c r="M9279" s="14"/>
      <c r="N9279" s="14"/>
      <c r="O9279" s="14"/>
      <c r="P9279" s="14"/>
      <c r="S9279" s="16"/>
      <c r="T9279" s="16"/>
    </row>
    <row r="9280" spans="8:20">
      <c r="H9280" s="14"/>
      <c r="K9280" s="14"/>
      <c r="M9280" s="14"/>
      <c r="N9280" s="14"/>
      <c r="O9280" s="14"/>
      <c r="P9280" s="14"/>
      <c r="S9280" s="16"/>
      <c r="T9280" s="16"/>
    </row>
    <row r="9281" spans="8:20">
      <c r="H9281" s="14"/>
      <c r="K9281" s="14"/>
      <c r="M9281" s="14"/>
      <c r="N9281" s="14"/>
      <c r="O9281" s="14"/>
      <c r="P9281" s="14"/>
      <c r="S9281" s="16"/>
      <c r="T9281" s="16"/>
    </row>
    <row r="9282" spans="8:20">
      <c r="H9282" s="14"/>
      <c r="K9282" s="14"/>
      <c r="M9282" s="14"/>
      <c r="N9282" s="14"/>
      <c r="O9282" s="14"/>
      <c r="P9282" s="14"/>
      <c r="S9282" s="16"/>
      <c r="T9282" s="16"/>
    </row>
    <row r="9283" spans="8:20">
      <c r="H9283" s="14"/>
      <c r="K9283" s="14"/>
      <c r="M9283" s="14"/>
      <c r="N9283" s="14"/>
      <c r="O9283" s="14"/>
      <c r="P9283" s="14"/>
      <c r="S9283" s="16"/>
      <c r="T9283" s="16"/>
    </row>
    <row r="9284" spans="8:20">
      <c r="H9284" s="14"/>
      <c r="K9284" s="14"/>
      <c r="M9284" s="14"/>
      <c r="N9284" s="14"/>
      <c r="O9284" s="14"/>
      <c r="P9284" s="14"/>
      <c r="S9284" s="16"/>
      <c r="T9284" s="16"/>
    </row>
    <row r="9285" spans="8:20">
      <c r="H9285" s="14"/>
      <c r="K9285" s="14"/>
      <c r="M9285" s="14"/>
      <c r="N9285" s="14"/>
      <c r="O9285" s="14"/>
      <c r="P9285" s="14"/>
      <c r="S9285" s="16"/>
      <c r="T9285" s="16"/>
    </row>
    <row r="9286" spans="8:20">
      <c r="H9286" s="14"/>
      <c r="K9286" s="14"/>
      <c r="M9286" s="14"/>
      <c r="N9286" s="14"/>
      <c r="O9286" s="14"/>
      <c r="P9286" s="14"/>
      <c r="S9286" s="16"/>
      <c r="T9286" s="16"/>
    </row>
    <row r="9287" spans="8:20">
      <c r="H9287" s="14"/>
      <c r="K9287" s="14"/>
      <c r="M9287" s="14"/>
      <c r="N9287" s="14"/>
      <c r="O9287" s="14"/>
      <c r="P9287" s="14"/>
      <c r="S9287" s="16"/>
      <c r="T9287" s="16"/>
    </row>
    <row r="9288" spans="8:20">
      <c r="H9288" s="14"/>
      <c r="K9288" s="14"/>
      <c r="M9288" s="14"/>
      <c r="N9288" s="14"/>
      <c r="O9288" s="14"/>
      <c r="P9288" s="14"/>
      <c r="S9288" s="16"/>
      <c r="T9288" s="16"/>
    </row>
    <row r="9289" spans="8:20">
      <c r="H9289" s="14"/>
      <c r="K9289" s="14"/>
      <c r="M9289" s="14"/>
      <c r="N9289" s="14"/>
      <c r="O9289" s="14"/>
      <c r="P9289" s="14"/>
      <c r="S9289" s="16"/>
      <c r="T9289" s="16"/>
    </row>
    <row r="9290" spans="8:20">
      <c r="H9290" s="14"/>
      <c r="K9290" s="14"/>
      <c r="M9290" s="14"/>
      <c r="N9290" s="14"/>
      <c r="O9290" s="14"/>
      <c r="P9290" s="14"/>
      <c r="S9290" s="16"/>
      <c r="T9290" s="16"/>
    </row>
    <row r="9291" spans="8:20">
      <c r="H9291" s="14"/>
      <c r="K9291" s="14"/>
      <c r="M9291" s="14"/>
      <c r="N9291" s="14"/>
      <c r="O9291" s="14"/>
      <c r="P9291" s="14"/>
      <c r="S9291" s="16"/>
      <c r="T9291" s="16"/>
    </row>
    <row r="9292" spans="8:20">
      <c r="H9292" s="14"/>
      <c r="K9292" s="14"/>
      <c r="M9292" s="14"/>
      <c r="N9292" s="14"/>
      <c r="O9292" s="14"/>
      <c r="P9292" s="14"/>
      <c r="S9292" s="16"/>
      <c r="T9292" s="16"/>
    </row>
    <row r="9293" spans="8:20">
      <c r="H9293" s="14"/>
      <c r="K9293" s="14"/>
      <c r="M9293" s="14"/>
      <c r="N9293" s="14"/>
      <c r="O9293" s="14"/>
      <c r="P9293" s="14"/>
      <c r="S9293" s="16"/>
      <c r="T9293" s="16"/>
    </row>
    <row r="9294" spans="8:20">
      <c r="H9294" s="14"/>
      <c r="K9294" s="14"/>
      <c r="M9294" s="14"/>
      <c r="N9294" s="14"/>
      <c r="O9294" s="14"/>
      <c r="P9294" s="14"/>
      <c r="S9294" s="16"/>
      <c r="T9294" s="16"/>
    </row>
    <row r="9295" spans="8:20">
      <c r="H9295" s="14"/>
      <c r="K9295" s="14"/>
      <c r="M9295" s="14"/>
      <c r="N9295" s="14"/>
      <c r="O9295" s="14"/>
      <c r="P9295" s="14"/>
      <c r="S9295" s="16"/>
      <c r="T9295" s="16"/>
    </row>
    <row r="9296" spans="8:20">
      <c r="H9296" s="14"/>
      <c r="K9296" s="14"/>
      <c r="M9296" s="14"/>
      <c r="N9296" s="14"/>
      <c r="O9296" s="14"/>
      <c r="P9296" s="14"/>
      <c r="S9296" s="16"/>
      <c r="T9296" s="16"/>
    </row>
    <row r="9297" spans="8:20">
      <c r="H9297" s="14"/>
      <c r="K9297" s="14"/>
      <c r="M9297" s="14"/>
      <c r="N9297" s="14"/>
      <c r="O9297" s="14"/>
      <c r="P9297" s="14"/>
      <c r="S9297" s="16"/>
      <c r="T9297" s="16"/>
    </row>
    <row r="9298" spans="8:20">
      <c r="H9298" s="14"/>
      <c r="K9298" s="14"/>
      <c r="M9298" s="14"/>
      <c r="N9298" s="14"/>
      <c r="O9298" s="14"/>
      <c r="P9298" s="14"/>
      <c r="S9298" s="16"/>
      <c r="T9298" s="16"/>
    </row>
    <row r="9299" spans="8:20">
      <c r="H9299" s="14"/>
      <c r="K9299" s="14"/>
      <c r="M9299" s="14"/>
      <c r="N9299" s="14"/>
      <c r="O9299" s="14"/>
      <c r="P9299" s="14"/>
      <c r="S9299" s="16"/>
      <c r="T9299" s="16"/>
    </row>
    <row r="9300" spans="8:20">
      <c r="H9300" s="14"/>
      <c r="K9300" s="14"/>
      <c r="M9300" s="14"/>
      <c r="N9300" s="14"/>
      <c r="O9300" s="14"/>
      <c r="P9300" s="14"/>
      <c r="S9300" s="16"/>
      <c r="T9300" s="16"/>
    </row>
    <row r="9301" spans="8:20">
      <c r="H9301" s="14"/>
      <c r="K9301" s="14"/>
      <c r="M9301" s="14"/>
      <c r="N9301" s="14"/>
      <c r="O9301" s="14"/>
      <c r="P9301" s="14"/>
      <c r="S9301" s="16"/>
      <c r="T9301" s="16"/>
    </row>
    <row r="9302" spans="8:20">
      <c r="H9302" s="14"/>
      <c r="K9302" s="14"/>
      <c r="M9302" s="14"/>
      <c r="N9302" s="14"/>
      <c r="O9302" s="14"/>
      <c r="P9302" s="14"/>
      <c r="S9302" s="16"/>
      <c r="T9302" s="16"/>
    </row>
    <row r="9303" spans="8:20">
      <c r="H9303" s="14"/>
      <c r="K9303" s="14"/>
      <c r="M9303" s="14"/>
      <c r="N9303" s="14"/>
      <c r="O9303" s="14"/>
      <c r="P9303" s="14"/>
      <c r="S9303" s="16"/>
      <c r="T9303" s="16"/>
    </row>
    <row r="9304" spans="8:20">
      <c r="H9304" s="14"/>
      <c r="K9304" s="14"/>
      <c r="M9304" s="14"/>
      <c r="N9304" s="14"/>
      <c r="O9304" s="14"/>
      <c r="P9304" s="14"/>
      <c r="S9304" s="16"/>
      <c r="T9304" s="16"/>
    </row>
    <row r="9305" spans="8:20">
      <c r="H9305" s="14"/>
      <c r="K9305" s="14"/>
      <c r="M9305" s="14"/>
      <c r="N9305" s="14"/>
      <c r="O9305" s="14"/>
      <c r="P9305" s="14"/>
      <c r="S9305" s="16"/>
      <c r="T9305" s="16"/>
    </row>
    <row r="9306" spans="8:20">
      <c r="H9306" s="14"/>
      <c r="K9306" s="14"/>
      <c r="M9306" s="14"/>
      <c r="N9306" s="14"/>
      <c r="O9306" s="14"/>
      <c r="P9306" s="14"/>
      <c r="S9306" s="16"/>
      <c r="T9306" s="16"/>
    </row>
    <row r="9307" spans="8:20">
      <c r="H9307" s="14"/>
      <c r="K9307" s="14"/>
      <c r="M9307" s="14"/>
      <c r="N9307" s="14"/>
      <c r="O9307" s="14"/>
      <c r="P9307" s="14"/>
      <c r="S9307" s="16"/>
      <c r="T9307" s="16"/>
    </row>
    <row r="9308" spans="8:20">
      <c r="H9308" s="14"/>
      <c r="K9308" s="14"/>
      <c r="M9308" s="14"/>
      <c r="N9308" s="14"/>
      <c r="O9308" s="14"/>
      <c r="P9308" s="14"/>
      <c r="S9308" s="16"/>
      <c r="T9308" s="16"/>
    </row>
    <row r="9309" spans="8:20">
      <c r="H9309" s="14"/>
      <c r="K9309" s="14"/>
      <c r="M9309" s="14"/>
      <c r="N9309" s="14"/>
      <c r="O9309" s="14"/>
      <c r="P9309" s="14"/>
      <c r="S9309" s="16"/>
      <c r="T9309" s="16"/>
    </row>
    <row r="9310" spans="8:20">
      <c r="H9310" s="14"/>
      <c r="K9310" s="14"/>
      <c r="M9310" s="14"/>
      <c r="N9310" s="14"/>
      <c r="O9310" s="14"/>
      <c r="P9310" s="14"/>
      <c r="S9310" s="16"/>
      <c r="T9310" s="16"/>
    </row>
    <row r="9311" spans="8:20">
      <c r="H9311" s="14"/>
      <c r="K9311" s="14"/>
      <c r="M9311" s="14"/>
      <c r="N9311" s="14"/>
      <c r="O9311" s="14"/>
      <c r="P9311" s="14"/>
      <c r="S9311" s="16"/>
      <c r="T9311" s="16"/>
    </row>
    <row r="9312" spans="8:20">
      <c r="H9312" s="14"/>
      <c r="K9312" s="14"/>
      <c r="M9312" s="14"/>
      <c r="N9312" s="14"/>
      <c r="O9312" s="14"/>
      <c r="P9312" s="14"/>
      <c r="S9312" s="16"/>
      <c r="T9312" s="16"/>
    </row>
    <row r="9313" spans="8:20">
      <c r="H9313" s="14"/>
      <c r="K9313" s="14"/>
      <c r="M9313" s="14"/>
      <c r="N9313" s="14"/>
      <c r="O9313" s="14"/>
      <c r="P9313" s="14"/>
      <c r="S9313" s="16"/>
      <c r="T9313" s="16"/>
    </row>
    <row r="9314" spans="8:20">
      <c r="H9314" s="14"/>
      <c r="K9314" s="14"/>
      <c r="M9314" s="14"/>
      <c r="N9314" s="14"/>
      <c r="O9314" s="14"/>
      <c r="P9314" s="14"/>
      <c r="S9314" s="16"/>
      <c r="T9314" s="16"/>
    </row>
    <row r="9315" spans="8:20">
      <c r="H9315" s="14"/>
      <c r="K9315" s="14"/>
      <c r="M9315" s="14"/>
      <c r="N9315" s="14"/>
      <c r="O9315" s="14"/>
      <c r="P9315" s="14"/>
      <c r="S9315" s="16"/>
      <c r="T9315" s="16"/>
    </row>
    <row r="9316" spans="8:20">
      <c r="H9316" s="14"/>
      <c r="K9316" s="14"/>
      <c r="M9316" s="14"/>
      <c r="N9316" s="14"/>
      <c r="O9316" s="14"/>
      <c r="P9316" s="14"/>
      <c r="S9316" s="16"/>
      <c r="T9316" s="16"/>
    </row>
    <row r="9317" spans="8:20">
      <c r="H9317" s="14"/>
      <c r="K9317" s="14"/>
      <c r="M9317" s="14"/>
      <c r="N9317" s="14"/>
      <c r="O9317" s="14"/>
      <c r="P9317" s="14"/>
      <c r="S9317" s="16"/>
      <c r="T9317" s="16"/>
    </row>
    <row r="9318" spans="8:20">
      <c r="H9318" s="14"/>
      <c r="K9318" s="14"/>
      <c r="M9318" s="14"/>
      <c r="N9318" s="14"/>
      <c r="O9318" s="14"/>
      <c r="P9318" s="14"/>
      <c r="S9318" s="16"/>
      <c r="T9318" s="16"/>
    </row>
    <row r="9319" spans="8:20">
      <c r="H9319" s="14"/>
      <c r="K9319" s="14"/>
      <c r="M9319" s="14"/>
      <c r="N9319" s="14"/>
      <c r="O9319" s="14"/>
      <c r="P9319" s="14"/>
      <c r="S9319" s="16"/>
      <c r="T9319" s="16"/>
    </row>
    <row r="9320" spans="8:20">
      <c r="H9320" s="14"/>
      <c r="K9320" s="14"/>
      <c r="M9320" s="14"/>
      <c r="N9320" s="14"/>
      <c r="O9320" s="14"/>
      <c r="P9320" s="14"/>
      <c r="S9320" s="16"/>
      <c r="T9320" s="16"/>
    </row>
    <row r="9321" spans="8:20">
      <c r="H9321" s="14"/>
      <c r="K9321" s="14"/>
      <c r="M9321" s="14"/>
      <c r="N9321" s="14"/>
      <c r="O9321" s="14"/>
      <c r="P9321" s="14"/>
      <c r="S9321" s="16"/>
      <c r="T9321" s="16"/>
    </row>
    <row r="9322" spans="8:20">
      <c r="H9322" s="14"/>
      <c r="K9322" s="14"/>
      <c r="M9322" s="14"/>
      <c r="N9322" s="14"/>
      <c r="O9322" s="14"/>
      <c r="P9322" s="14"/>
      <c r="S9322" s="16"/>
      <c r="T9322" s="16"/>
    </row>
    <row r="9323" spans="8:20">
      <c r="H9323" s="14"/>
      <c r="K9323" s="14"/>
      <c r="M9323" s="14"/>
      <c r="N9323" s="14"/>
      <c r="O9323" s="14"/>
      <c r="P9323" s="14"/>
      <c r="S9323" s="16"/>
      <c r="T9323" s="16"/>
    </row>
    <row r="9324" spans="8:20">
      <c r="H9324" s="14"/>
      <c r="K9324" s="14"/>
      <c r="M9324" s="14"/>
      <c r="N9324" s="14"/>
      <c r="O9324" s="14"/>
      <c r="P9324" s="14"/>
      <c r="S9324" s="16"/>
      <c r="T9324" s="16"/>
    </row>
    <row r="9325" spans="8:20">
      <c r="H9325" s="14"/>
      <c r="K9325" s="14"/>
      <c r="M9325" s="14"/>
      <c r="N9325" s="14"/>
      <c r="O9325" s="14"/>
      <c r="P9325" s="14"/>
      <c r="S9325" s="16"/>
      <c r="T9325" s="16"/>
    </row>
    <row r="9326" spans="8:20">
      <c r="H9326" s="14"/>
      <c r="K9326" s="14"/>
      <c r="M9326" s="14"/>
      <c r="N9326" s="14"/>
      <c r="O9326" s="14"/>
      <c r="P9326" s="14"/>
      <c r="S9326" s="16"/>
      <c r="T9326" s="16"/>
    </row>
    <row r="9327" spans="8:20">
      <c r="H9327" s="14"/>
      <c r="K9327" s="14"/>
      <c r="M9327" s="14"/>
      <c r="N9327" s="14"/>
      <c r="O9327" s="14"/>
      <c r="P9327" s="14"/>
      <c r="S9327" s="16"/>
      <c r="T9327" s="16"/>
    </row>
    <row r="9328" spans="8:20">
      <c r="H9328" s="14"/>
      <c r="K9328" s="14"/>
      <c r="M9328" s="14"/>
      <c r="N9328" s="14"/>
      <c r="O9328" s="14"/>
      <c r="P9328" s="14"/>
      <c r="S9328" s="16"/>
      <c r="T9328" s="16"/>
    </row>
    <row r="9329" spans="8:20">
      <c r="H9329" s="14"/>
      <c r="K9329" s="14"/>
      <c r="M9329" s="14"/>
      <c r="N9329" s="14"/>
      <c r="O9329" s="14"/>
      <c r="P9329" s="14"/>
      <c r="S9329" s="16"/>
      <c r="T9329" s="16"/>
    </row>
    <row r="9330" spans="8:20">
      <c r="H9330" s="14"/>
      <c r="K9330" s="14"/>
      <c r="M9330" s="14"/>
      <c r="N9330" s="14"/>
      <c r="O9330" s="14"/>
      <c r="P9330" s="14"/>
      <c r="S9330" s="16"/>
      <c r="T9330" s="16"/>
    </row>
    <row r="9331" spans="8:20">
      <c r="H9331" s="14"/>
      <c r="K9331" s="14"/>
      <c r="M9331" s="14"/>
      <c r="N9331" s="14"/>
      <c r="O9331" s="14"/>
      <c r="P9331" s="14"/>
      <c r="S9331" s="16"/>
      <c r="T9331" s="16"/>
    </row>
    <row r="9332" spans="8:20">
      <c r="H9332" s="14"/>
      <c r="K9332" s="14"/>
      <c r="M9332" s="14"/>
      <c r="N9332" s="14"/>
      <c r="O9332" s="14"/>
      <c r="P9332" s="14"/>
      <c r="S9332" s="16"/>
      <c r="T9332" s="16"/>
    </row>
    <row r="9333" spans="8:20">
      <c r="H9333" s="14"/>
      <c r="K9333" s="14"/>
      <c r="M9333" s="14"/>
      <c r="N9333" s="14"/>
      <c r="O9333" s="14"/>
      <c r="P9333" s="14"/>
      <c r="S9333" s="16"/>
      <c r="T9333" s="16"/>
    </row>
    <row r="9334" spans="8:20">
      <c r="H9334" s="14"/>
      <c r="K9334" s="14"/>
      <c r="M9334" s="14"/>
      <c r="N9334" s="14"/>
      <c r="O9334" s="14"/>
      <c r="P9334" s="14"/>
      <c r="S9334" s="16"/>
      <c r="T9334" s="16"/>
    </row>
    <row r="9335" spans="8:20">
      <c r="H9335" s="14"/>
      <c r="K9335" s="14"/>
      <c r="M9335" s="14"/>
      <c r="N9335" s="14"/>
      <c r="O9335" s="14"/>
      <c r="P9335" s="14"/>
      <c r="S9335" s="16"/>
      <c r="T9335" s="16"/>
    </row>
    <row r="9336" spans="8:20">
      <c r="H9336" s="14"/>
      <c r="K9336" s="14"/>
      <c r="M9336" s="14"/>
      <c r="N9336" s="14"/>
      <c r="O9336" s="14"/>
      <c r="P9336" s="14"/>
      <c r="S9336" s="16"/>
      <c r="T9336" s="16"/>
    </row>
    <row r="9337" spans="8:20">
      <c r="H9337" s="14"/>
      <c r="K9337" s="14"/>
      <c r="M9337" s="14"/>
      <c r="N9337" s="14"/>
      <c r="O9337" s="14"/>
      <c r="P9337" s="14"/>
      <c r="S9337" s="16"/>
      <c r="T9337" s="16"/>
    </row>
    <row r="9338" spans="8:20">
      <c r="H9338" s="14"/>
      <c r="K9338" s="14"/>
      <c r="M9338" s="14"/>
      <c r="N9338" s="14"/>
      <c r="O9338" s="14"/>
      <c r="P9338" s="14"/>
      <c r="S9338" s="16"/>
      <c r="T9338" s="16"/>
    </row>
    <row r="9339" spans="8:20">
      <c r="H9339" s="14"/>
      <c r="K9339" s="14"/>
      <c r="M9339" s="14"/>
      <c r="N9339" s="14"/>
      <c r="O9339" s="14"/>
      <c r="P9339" s="14"/>
      <c r="S9339" s="16"/>
      <c r="T9339" s="16"/>
    </row>
    <row r="9340" spans="8:20">
      <c r="H9340" s="14"/>
      <c r="K9340" s="14"/>
      <c r="M9340" s="14"/>
      <c r="N9340" s="14"/>
      <c r="O9340" s="14"/>
      <c r="P9340" s="14"/>
      <c r="S9340" s="16"/>
      <c r="T9340" s="16"/>
    </row>
    <row r="9341" spans="8:20">
      <c r="H9341" s="14"/>
      <c r="K9341" s="14"/>
      <c r="M9341" s="14"/>
      <c r="N9341" s="14"/>
      <c r="O9341" s="14"/>
      <c r="P9341" s="14"/>
      <c r="S9341" s="16"/>
      <c r="T9341" s="16"/>
    </row>
    <row r="9342" spans="8:20">
      <c r="H9342" s="14"/>
      <c r="K9342" s="14"/>
      <c r="M9342" s="14"/>
      <c r="N9342" s="14"/>
      <c r="O9342" s="14"/>
      <c r="P9342" s="14"/>
      <c r="S9342" s="16"/>
      <c r="T9342" s="16"/>
    </row>
    <row r="9343" spans="8:20">
      <c r="H9343" s="14"/>
      <c r="K9343" s="14"/>
      <c r="M9343" s="14"/>
      <c r="N9343" s="14"/>
      <c r="O9343" s="14"/>
      <c r="P9343" s="14"/>
      <c r="S9343" s="16"/>
      <c r="T9343" s="16"/>
    </row>
    <row r="9344" spans="8:20">
      <c r="H9344" s="14"/>
      <c r="K9344" s="14"/>
      <c r="M9344" s="14"/>
      <c r="N9344" s="14"/>
      <c r="O9344" s="14"/>
      <c r="P9344" s="14"/>
      <c r="S9344" s="16"/>
      <c r="T9344" s="16"/>
    </row>
    <row r="9345" spans="8:20">
      <c r="H9345" s="14"/>
      <c r="K9345" s="14"/>
      <c r="M9345" s="14"/>
      <c r="N9345" s="14"/>
      <c r="O9345" s="14"/>
      <c r="P9345" s="14"/>
      <c r="S9345" s="16"/>
      <c r="T9345" s="16"/>
    </row>
    <row r="9346" spans="8:20">
      <c r="H9346" s="14"/>
      <c r="K9346" s="14"/>
      <c r="M9346" s="14"/>
      <c r="N9346" s="14"/>
      <c r="O9346" s="14"/>
      <c r="P9346" s="14"/>
      <c r="S9346" s="16"/>
      <c r="T9346" s="16"/>
    </row>
    <row r="9347" spans="8:20">
      <c r="H9347" s="14"/>
      <c r="K9347" s="14"/>
      <c r="M9347" s="14"/>
      <c r="N9347" s="14"/>
      <c r="O9347" s="14"/>
      <c r="P9347" s="14"/>
      <c r="S9347" s="16"/>
      <c r="T9347" s="16"/>
    </row>
    <row r="9348" spans="8:20">
      <c r="H9348" s="14"/>
      <c r="K9348" s="14"/>
      <c r="M9348" s="14"/>
      <c r="N9348" s="14"/>
      <c r="O9348" s="14"/>
      <c r="P9348" s="14"/>
      <c r="S9348" s="16"/>
      <c r="T9348" s="16"/>
    </row>
    <row r="9349" spans="8:20">
      <c r="H9349" s="14"/>
      <c r="K9349" s="14"/>
      <c r="M9349" s="14"/>
      <c r="N9349" s="14"/>
      <c r="O9349" s="14"/>
      <c r="P9349" s="14"/>
      <c r="S9349" s="16"/>
      <c r="T9349" s="16"/>
    </row>
    <row r="9350" spans="8:20">
      <c r="H9350" s="14"/>
      <c r="K9350" s="14"/>
      <c r="M9350" s="14"/>
      <c r="N9350" s="14"/>
      <c r="O9350" s="14"/>
      <c r="P9350" s="14"/>
      <c r="S9350" s="16"/>
      <c r="T9350" s="16"/>
    </row>
    <row r="9351" spans="8:20">
      <c r="H9351" s="14"/>
      <c r="K9351" s="14"/>
      <c r="M9351" s="14"/>
      <c r="N9351" s="14"/>
      <c r="O9351" s="14"/>
      <c r="P9351" s="14"/>
      <c r="S9351" s="16"/>
      <c r="T9351" s="16"/>
    </row>
    <row r="9352" spans="8:20">
      <c r="H9352" s="14"/>
      <c r="K9352" s="14"/>
      <c r="M9352" s="14"/>
      <c r="N9352" s="14"/>
      <c r="O9352" s="14"/>
      <c r="P9352" s="14"/>
      <c r="S9352" s="16"/>
      <c r="T9352" s="16"/>
    </row>
    <row r="9353" spans="8:20">
      <c r="H9353" s="14"/>
      <c r="K9353" s="14"/>
      <c r="M9353" s="14"/>
      <c r="N9353" s="14"/>
      <c r="O9353" s="14"/>
      <c r="P9353" s="14"/>
      <c r="S9353" s="16"/>
      <c r="T9353" s="16"/>
    </row>
    <row r="9354" spans="8:20">
      <c r="H9354" s="14"/>
      <c r="K9354" s="14"/>
      <c r="M9354" s="14"/>
      <c r="N9354" s="14"/>
      <c r="O9354" s="14"/>
      <c r="P9354" s="14"/>
      <c r="S9354" s="16"/>
      <c r="T9354" s="16"/>
    </row>
    <row r="9355" spans="8:20">
      <c r="H9355" s="14"/>
      <c r="K9355" s="14"/>
      <c r="M9355" s="14"/>
      <c r="N9355" s="14"/>
      <c r="O9355" s="14"/>
      <c r="P9355" s="14"/>
      <c r="S9355" s="16"/>
      <c r="T9355" s="16"/>
    </row>
    <row r="9356" spans="8:20">
      <c r="H9356" s="14"/>
      <c r="K9356" s="14"/>
      <c r="M9356" s="14"/>
      <c r="N9356" s="14"/>
      <c r="O9356" s="14"/>
      <c r="P9356" s="14"/>
      <c r="S9356" s="16"/>
      <c r="T9356" s="16"/>
    </row>
    <row r="9357" spans="8:20">
      <c r="H9357" s="14"/>
      <c r="K9357" s="14"/>
      <c r="M9357" s="14"/>
      <c r="N9357" s="14"/>
      <c r="O9357" s="14"/>
      <c r="P9357" s="14"/>
      <c r="S9357" s="16"/>
      <c r="T9357" s="16"/>
    </row>
    <row r="9358" spans="8:20">
      <c r="H9358" s="14"/>
      <c r="K9358" s="14"/>
      <c r="M9358" s="14"/>
      <c r="N9358" s="14"/>
      <c r="O9358" s="14"/>
      <c r="P9358" s="14"/>
      <c r="S9358" s="16"/>
      <c r="T9358" s="16"/>
    </row>
    <row r="9359" spans="8:20">
      <c r="H9359" s="14"/>
      <c r="K9359" s="14"/>
      <c r="M9359" s="14"/>
      <c r="N9359" s="14"/>
      <c r="O9359" s="14"/>
      <c r="P9359" s="14"/>
      <c r="S9359" s="16"/>
      <c r="T9359" s="16"/>
    </row>
    <row r="9360" spans="8:20">
      <c r="H9360" s="14"/>
      <c r="K9360" s="14"/>
      <c r="M9360" s="14"/>
      <c r="N9360" s="14"/>
      <c r="O9360" s="14"/>
      <c r="P9360" s="14"/>
      <c r="S9360" s="16"/>
      <c r="T9360" s="16"/>
    </row>
    <row r="9361" spans="8:20">
      <c r="H9361" s="14"/>
      <c r="K9361" s="14"/>
      <c r="M9361" s="14"/>
      <c r="N9361" s="14"/>
      <c r="O9361" s="14"/>
      <c r="P9361" s="14"/>
      <c r="S9361" s="16"/>
      <c r="T9361" s="16"/>
    </row>
    <row r="9362" spans="8:20">
      <c r="H9362" s="14"/>
      <c r="K9362" s="14"/>
      <c r="M9362" s="14"/>
      <c r="N9362" s="14"/>
      <c r="O9362" s="14"/>
      <c r="P9362" s="14"/>
      <c r="S9362" s="16"/>
      <c r="T9362" s="16"/>
    </row>
    <row r="9363" spans="8:20">
      <c r="H9363" s="14"/>
      <c r="K9363" s="14"/>
      <c r="M9363" s="14"/>
      <c r="N9363" s="14"/>
      <c r="O9363" s="14"/>
      <c r="P9363" s="14"/>
      <c r="S9363" s="16"/>
      <c r="T9363" s="16"/>
    </row>
    <row r="9364" spans="8:20">
      <c r="H9364" s="14"/>
      <c r="K9364" s="14"/>
      <c r="M9364" s="14"/>
      <c r="N9364" s="14"/>
      <c r="O9364" s="14"/>
      <c r="P9364" s="14"/>
      <c r="S9364" s="16"/>
      <c r="T9364" s="16"/>
    </row>
    <row r="9365" spans="8:20">
      <c r="H9365" s="14"/>
      <c r="K9365" s="14"/>
      <c r="M9365" s="14"/>
      <c r="N9365" s="14"/>
      <c r="O9365" s="14"/>
      <c r="P9365" s="14"/>
      <c r="S9365" s="16"/>
      <c r="T9365" s="16"/>
    </row>
    <row r="9366" spans="8:20">
      <c r="H9366" s="14"/>
      <c r="K9366" s="14"/>
      <c r="M9366" s="14"/>
      <c r="N9366" s="14"/>
      <c r="O9366" s="14"/>
      <c r="P9366" s="14"/>
      <c r="S9366" s="16"/>
      <c r="T9366" s="16"/>
    </row>
    <row r="9367" spans="8:20">
      <c r="H9367" s="14"/>
      <c r="K9367" s="14"/>
      <c r="M9367" s="14"/>
      <c r="N9367" s="14"/>
      <c r="O9367" s="14"/>
      <c r="P9367" s="14"/>
      <c r="S9367" s="16"/>
      <c r="T9367" s="16"/>
    </row>
    <row r="9368" spans="8:20">
      <c r="H9368" s="14"/>
      <c r="K9368" s="14"/>
      <c r="M9368" s="14"/>
      <c r="N9368" s="14"/>
      <c r="O9368" s="14"/>
      <c r="P9368" s="14"/>
      <c r="S9368" s="16"/>
      <c r="T9368" s="16"/>
    </row>
    <row r="9369" spans="8:20">
      <c r="H9369" s="14"/>
      <c r="K9369" s="14"/>
      <c r="M9369" s="14"/>
      <c r="N9369" s="14"/>
      <c r="O9369" s="14"/>
      <c r="P9369" s="14"/>
      <c r="S9369" s="16"/>
      <c r="T9369" s="16"/>
    </row>
    <row r="9370" spans="8:20">
      <c r="H9370" s="14"/>
      <c r="K9370" s="14"/>
      <c r="M9370" s="14"/>
      <c r="N9370" s="14"/>
      <c r="O9370" s="14"/>
      <c r="P9370" s="14"/>
      <c r="S9370" s="16"/>
      <c r="T9370" s="16"/>
    </row>
    <row r="9371" spans="8:20">
      <c r="H9371" s="14"/>
      <c r="K9371" s="14"/>
      <c r="M9371" s="14"/>
      <c r="N9371" s="14"/>
      <c r="O9371" s="14"/>
      <c r="P9371" s="14"/>
      <c r="S9371" s="16"/>
      <c r="T9371" s="16"/>
    </row>
    <row r="9372" spans="8:20">
      <c r="H9372" s="14"/>
      <c r="K9372" s="14"/>
      <c r="M9372" s="14"/>
      <c r="N9372" s="14"/>
      <c r="O9372" s="14"/>
      <c r="P9372" s="14"/>
      <c r="S9372" s="16"/>
      <c r="T9372" s="16"/>
    </row>
    <row r="9373" spans="8:20">
      <c r="H9373" s="14"/>
      <c r="K9373" s="14"/>
      <c r="M9373" s="14"/>
      <c r="N9373" s="14"/>
      <c r="O9373" s="14"/>
      <c r="P9373" s="14"/>
      <c r="S9373" s="16"/>
      <c r="T9373" s="16"/>
    </row>
    <row r="9374" spans="8:20">
      <c r="H9374" s="14"/>
      <c r="K9374" s="14"/>
      <c r="M9374" s="14"/>
      <c r="N9374" s="14"/>
      <c r="O9374" s="14"/>
      <c r="P9374" s="14"/>
      <c r="S9374" s="16"/>
      <c r="T9374" s="16"/>
    </row>
    <row r="9375" spans="8:20">
      <c r="H9375" s="14"/>
      <c r="K9375" s="14"/>
      <c r="M9375" s="14"/>
      <c r="N9375" s="14"/>
      <c r="O9375" s="14"/>
      <c r="P9375" s="14"/>
      <c r="S9375" s="16"/>
      <c r="T9375" s="16"/>
    </row>
    <row r="9376" spans="8:20">
      <c r="H9376" s="14"/>
      <c r="K9376" s="14"/>
      <c r="M9376" s="14"/>
      <c r="N9376" s="14"/>
      <c r="O9376" s="14"/>
      <c r="P9376" s="14"/>
      <c r="S9376" s="16"/>
      <c r="T9376" s="16"/>
    </row>
    <row r="9377" spans="8:20">
      <c r="H9377" s="14"/>
      <c r="K9377" s="14"/>
      <c r="M9377" s="14"/>
      <c r="N9377" s="14"/>
      <c r="O9377" s="14"/>
      <c r="P9377" s="14"/>
      <c r="S9377" s="16"/>
      <c r="T9377" s="16"/>
    </row>
    <row r="9378" spans="8:20">
      <c r="H9378" s="14"/>
      <c r="K9378" s="14"/>
      <c r="M9378" s="14"/>
      <c r="N9378" s="14"/>
      <c r="O9378" s="14"/>
      <c r="P9378" s="14"/>
      <c r="S9378" s="16"/>
      <c r="T9378" s="16"/>
    </row>
    <row r="9379" spans="8:20">
      <c r="H9379" s="14"/>
      <c r="K9379" s="14"/>
      <c r="M9379" s="14"/>
      <c r="N9379" s="14"/>
      <c r="O9379" s="14"/>
      <c r="P9379" s="14"/>
      <c r="S9379" s="16"/>
      <c r="T9379" s="16"/>
    </row>
    <row r="9380" spans="8:20">
      <c r="H9380" s="14"/>
      <c r="K9380" s="14"/>
      <c r="M9380" s="14"/>
      <c r="N9380" s="14"/>
      <c r="O9380" s="14"/>
      <c r="P9380" s="14"/>
      <c r="S9380" s="16"/>
      <c r="T9380" s="16"/>
    </row>
    <row r="9381" spans="8:20">
      <c r="H9381" s="14"/>
      <c r="K9381" s="14"/>
      <c r="M9381" s="14"/>
      <c r="N9381" s="14"/>
      <c r="O9381" s="14"/>
      <c r="P9381" s="14"/>
      <c r="S9381" s="16"/>
      <c r="T9381" s="16"/>
    </row>
    <row r="9382" spans="8:20">
      <c r="H9382" s="14"/>
      <c r="K9382" s="14"/>
      <c r="M9382" s="14"/>
      <c r="N9382" s="14"/>
      <c r="O9382" s="14"/>
      <c r="P9382" s="14"/>
      <c r="S9382" s="16"/>
      <c r="T9382" s="16"/>
    </row>
    <row r="9383" spans="8:20">
      <c r="H9383" s="14"/>
      <c r="K9383" s="14"/>
      <c r="M9383" s="14"/>
      <c r="N9383" s="14"/>
      <c r="O9383" s="14"/>
      <c r="P9383" s="14"/>
      <c r="S9383" s="16"/>
      <c r="T9383" s="16"/>
    </row>
    <row r="9384" spans="8:20">
      <c r="H9384" s="14"/>
      <c r="K9384" s="14"/>
      <c r="M9384" s="14"/>
      <c r="N9384" s="14"/>
      <c r="O9384" s="14"/>
      <c r="P9384" s="14"/>
      <c r="S9384" s="16"/>
      <c r="T9384" s="16"/>
    </row>
    <row r="9385" spans="8:20">
      <c r="H9385" s="14"/>
      <c r="K9385" s="14"/>
      <c r="M9385" s="14"/>
      <c r="N9385" s="14"/>
      <c r="O9385" s="14"/>
      <c r="P9385" s="14"/>
      <c r="S9385" s="16"/>
      <c r="T9385" s="16"/>
    </row>
    <row r="9386" spans="8:20">
      <c r="H9386" s="14"/>
      <c r="K9386" s="14"/>
      <c r="M9386" s="14"/>
      <c r="N9386" s="14"/>
      <c r="O9386" s="14"/>
      <c r="P9386" s="14"/>
      <c r="S9386" s="16"/>
      <c r="T9386" s="16"/>
    </row>
    <row r="9387" spans="8:20">
      <c r="H9387" s="14"/>
      <c r="K9387" s="14"/>
      <c r="M9387" s="14"/>
      <c r="N9387" s="14"/>
      <c r="O9387" s="14"/>
      <c r="P9387" s="14"/>
      <c r="S9387" s="16"/>
      <c r="T9387" s="16"/>
    </row>
    <row r="9388" spans="8:20">
      <c r="H9388" s="14"/>
      <c r="K9388" s="14"/>
      <c r="M9388" s="14"/>
      <c r="N9388" s="14"/>
      <c r="O9388" s="14"/>
      <c r="P9388" s="14"/>
      <c r="S9388" s="16"/>
      <c r="T9388" s="16"/>
    </row>
    <row r="9389" spans="8:20">
      <c r="H9389" s="14"/>
      <c r="K9389" s="14"/>
      <c r="M9389" s="14"/>
      <c r="N9389" s="14"/>
      <c r="O9389" s="14"/>
      <c r="P9389" s="14"/>
      <c r="S9389" s="16"/>
      <c r="T9389" s="16"/>
    </row>
    <row r="9390" spans="8:20">
      <c r="H9390" s="14"/>
      <c r="K9390" s="14"/>
      <c r="M9390" s="14"/>
      <c r="N9390" s="14"/>
      <c r="O9390" s="14"/>
      <c r="P9390" s="14"/>
      <c r="S9390" s="16"/>
      <c r="T9390" s="16"/>
    </row>
    <row r="9391" spans="8:20">
      <c r="H9391" s="14"/>
      <c r="K9391" s="14"/>
      <c r="M9391" s="14"/>
      <c r="N9391" s="14"/>
      <c r="O9391" s="14"/>
      <c r="P9391" s="14"/>
      <c r="S9391" s="16"/>
      <c r="T9391" s="16"/>
    </row>
    <row r="9392" spans="8:20">
      <c r="H9392" s="14"/>
      <c r="K9392" s="14"/>
      <c r="M9392" s="14"/>
      <c r="N9392" s="14"/>
      <c r="O9392" s="14"/>
      <c r="P9392" s="14"/>
      <c r="S9392" s="16"/>
      <c r="T9392" s="16"/>
    </row>
    <row r="9393" spans="8:20">
      <c r="H9393" s="14"/>
      <c r="K9393" s="14"/>
      <c r="M9393" s="14"/>
      <c r="N9393" s="14"/>
      <c r="O9393" s="14"/>
      <c r="P9393" s="14"/>
      <c r="S9393" s="16"/>
      <c r="T9393" s="16"/>
    </row>
    <row r="9394" spans="8:20">
      <c r="H9394" s="14"/>
      <c r="K9394" s="14"/>
      <c r="M9394" s="14"/>
      <c r="N9394" s="14"/>
      <c r="O9394" s="14"/>
      <c r="P9394" s="14"/>
      <c r="S9394" s="16"/>
      <c r="T9394" s="16"/>
    </row>
    <row r="9395" spans="8:20">
      <c r="H9395" s="14"/>
      <c r="K9395" s="14"/>
      <c r="M9395" s="14"/>
      <c r="N9395" s="14"/>
      <c r="O9395" s="14"/>
      <c r="P9395" s="14"/>
      <c r="S9395" s="16"/>
      <c r="T9395" s="16"/>
    </row>
    <row r="9396" spans="8:20">
      <c r="H9396" s="14"/>
      <c r="K9396" s="14"/>
      <c r="M9396" s="14"/>
      <c r="N9396" s="14"/>
      <c r="O9396" s="14"/>
      <c r="P9396" s="14"/>
      <c r="S9396" s="16"/>
      <c r="T9396" s="16"/>
    </row>
    <row r="9397" spans="8:20">
      <c r="H9397" s="14"/>
      <c r="K9397" s="14"/>
      <c r="M9397" s="14"/>
      <c r="N9397" s="14"/>
      <c r="O9397" s="14"/>
      <c r="P9397" s="14"/>
      <c r="S9397" s="16"/>
      <c r="T9397" s="16"/>
    </row>
    <row r="9398" spans="8:20">
      <c r="H9398" s="14"/>
      <c r="K9398" s="14"/>
      <c r="M9398" s="14"/>
      <c r="N9398" s="14"/>
      <c r="O9398" s="14"/>
      <c r="P9398" s="14"/>
      <c r="S9398" s="16"/>
      <c r="T9398" s="16"/>
    </row>
    <row r="9399" spans="8:20">
      <c r="H9399" s="14"/>
      <c r="K9399" s="14"/>
      <c r="M9399" s="14"/>
      <c r="N9399" s="14"/>
      <c r="O9399" s="14"/>
      <c r="P9399" s="14"/>
      <c r="S9399" s="16"/>
      <c r="T9399" s="16"/>
    </row>
    <row r="9400" spans="8:20">
      <c r="H9400" s="14"/>
      <c r="K9400" s="14"/>
      <c r="M9400" s="14"/>
      <c r="N9400" s="14"/>
      <c r="O9400" s="14"/>
      <c r="P9400" s="14"/>
      <c r="S9400" s="16"/>
      <c r="T9400" s="16"/>
    </row>
    <row r="9401" spans="8:20">
      <c r="H9401" s="14"/>
      <c r="K9401" s="14"/>
      <c r="M9401" s="14"/>
      <c r="N9401" s="14"/>
      <c r="O9401" s="14"/>
      <c r="P9401" s="14"/>
      <c r="S9401" s="16"/>
      <c r="T9401" s="16"/>
    </row>
    <row r="9402" spans="8:20">
      <c r="H9402" s="14"/>
      <c r="K9402" s="14"/>
      <c r="M9402" s="14"/>
      <c r="N9402" s="14"/>
      <c r="O9402" s="14"/>
      <c r="P9402" s="14"/>
      <c r="S9402" s="16"/>
      <c r="T9402" s="16"/>
    </row>
    <row r="9403" spans="8:20">
      <c r="H9403" s="14"/>
      <c r="K9403" s="14"/>
      <c r="M9403" s="14"/>
      <c r="N9403" s="14"/>
      <c r="O9403" s="14"/>
      <c r="P9403" s="14"/>
      <c r="S9403" s="16"/>
      <c r="T9403" s="16"/>
    </row>
    <row r="9404" spans="8:20">
      <c r="H9404" s="14"/>
      <c r="K9404" s="14"/>
      <c r="M9404" s="14"/>
      <c r="N9404" s="14"/>
      <c r="O9404" s="14"/>
      <c r="P9404" s="14"/>
      <c r="S9404" s="16"/>
      <c r="T9404" s="16"/>
    </row>
    <row r="9405" spans="8:20">
      <c r="H9405" s="14"/>
      <c r="K9405" s="14"/>
      <c r="M9405" s="14"/>
      <c r="N9405" s="14"/>
      <c r="O9405" s="14"/>
      <c r="P9405" s="14"/>
      <c r="S9405" s="16"/>
      <c r="T9405" s="16"/>
    </row>
    <row r="9406" spans="8:20">
      <c r="H9406" s="14"/>
      <c r="K9406" s="14"/>
      <c r="M9406" s="14"/>
      <c r="N9406" s="14"/>
      <c r="O9406" s="14"/>
      <c r="P9406" s="14"/>
      <c r="S9406" s="16"/>
      <c r="T9406" s="16"/>
    </row>
    <row r="9407" spans="8:20">
      <c r="H9407" s="14"/>
      <c r="K9407" s="14"/>
      <c r="M9407" s="14"/>
      <c r="N9407" s="14"/>
      <c r="O9407" s="14"/>
      <c r="P9407" s="14"/>
      <c r="S9407" s="16"/>
      <c r="T9407" s="16"/>
    </row>
    <row r="9408" spans="8:20">
      <c r="H9408" s="14"/>
      <c r="K9408" s="14"/>
      <c r="M9408" s="14"/>
      <c r="N9408" s="14"/>
      <c r="O9408" s="14"/>
      <c r="P9408" s="14"/>
      <c r="S9408" s="16"/>
      <c r="T9408" s="16"/>
    </row>
    <row r="9409" spans="8:20">
      <c r="H9409" s="14"/>
      <c r="K9409" s="14"/>
      <c r="M9409" s="14"/>
      <c r="N9409" s="14"/>
      <c r="O9409" s="14"/>
      <c r="P9409" s="14"/>
      <c r="S9409" s="16"/>
      <c r="T9409" s="16"/>
    </row>
    <row r="9410" spans="8:20">
      <c r="H9410" s="14"/>
      <c r="K9410" s="14"/>
      <c r="M9410" s="14"/>
      <c r="N9410" s="14"/>
      <c r="O9410" s="14"/>
      <c r="P9410" s="14"/>
      <c r="S9410" s="16"/>
      <c r="T9410" s="16"/>
    </row>
    <row r="9411" spans="8:20">
      <c r="H9411" s="14"/>
      <c r="K9411" s="14"/>
      <c r="M9411" s="14"/>
      <c r="N9411" s="14"/>
      <c r="O9411" s="14"/>
      <c r="P9411" s="14"/>
      <c r="S9411" s="16"/>
      <c r="T9411" s="16"/>
    </row>
    <row r="9412" spans="8:20">
      <c r="H9412" s="14"/>
      <c r="K9412" s="14"/>
      <c r="M9412" s="14"/>
      <c r="N9412" s="14"/>
      <c r="O9412" s="14"/>
      <c r="P9412" s="14"/>
      <c r="S9412" s="16"/>
      <c r="T9412" s="16"/>
    </row>
    <row r="9413" spans="8:20">
      <c r="H9413" s="14"/>
      <c r="K9413" s="14"/>
      <c r="M9413" s="14"/>
      <c r="N9413" s="14"/>
      <c r="O9413" s="14"/>
      <c r="P9413" s="14"/>
      <c r="S9413" s="16"/>
      <c r="T9413" s="16"/>
    </row>
    <row r="9414" spans="8:20">
      <c r="H9414" s="14"/>
      <c r="K9414" s="14"/>
      <c r="M9414" s="14"/>
      <c r="N9414" s="14"/>
      <c r="O9414" s="14"/>
      <c r="P9414" s="14"/>
      <c r="S9414" s="16"/>
      <c r="T9414" s="16"/>
    </row>
    <row r="9415" spans="8:20">
      <c r="H9415" s="14"/>
      <c r="K9415" s="14"/>
      <c r="M9415" s="14"/>
      <c r="N9415" s="14"/>
      <c r="O9415" s="14"/>
      <c r="P9415" s="14"/>
      <c r="S9415" s="16"/>
      <c r="T9415" s="16"/>
    </row>
    <row r="9416" spans="8:20">
      <c r="H9416" s="14"/>
      <c r="K9416" s="14"/>
      <c r="M9416" s="14"/>
      <c r="N9416" s="14"/>
      <c r="O9416" s="14"/>
      <c r="P9416" s="14"/>
      <c r="S9416" s="16"/>
      <c r="T9416" s="16"/>
    </row>
    <row r="9417" spans="8:20">
      <c r="H9417" s="14"/>
      <c r="K9417" s="14"/>
      <c r="M9417" s="14"/>
      <c r="N9417" s="14"/>
      <c r="O9417" s="14"/>
      <c r="P9417" s="14"/>
      <c r="S9417" s="16"/>
      <c r="T9417" s="16"/>
    </row>
    <row r="9418" spans="8:20">
      <c r="H9418" s="14"/>
      <c r="K9418" s="14"/>
      <c r="M9418" s="14"/>
      <c r="N9418" s="14"/>
      <c r="O9418" s="14"/>
      <c r="P9418" s="14"/>
      <c r="S9418" s="16"/>
      <c r="T9418" s="16"/>
    </row>
    <row r="9419" spans="8:20">
      <c r="H9419" s="14"/>
      <c r="K9419" s="14"/>
      <c r="M9419" s="14"/>
      <c r="N9419" s="14"/>
      <c r="O9419" s="14"/>
      <c r="P9419" s="14"/>
      <c r="S9419" s="16"/>
      <c r="T9419" s="16"/>
    </row>
    <row r="9420" spans="8:20">
      <c r="H9420" s="14"/>
      <c r="K9420" s="14"/>
      <c r="M9420" s="14"/>
      <c r="N9420" s="14"/>
      <c r="O9420" s="14"/>
      <c r="P9420" s="14"/>
      <c r="S9420" s="16"/>
      <c r="T9420" s="16"/>
    </row>
    <row r="9421" spans="8:20">
      <c r="H9421" s="14"/>
      <c r="K9421" s="14"/>
      <c r="M9421" s="14"/>
      <c r="N9421" s="14"/>
      <c r="O9421" s="14"/>
      <c r="P9421" s="14"/>
      <c r="S9421" s="16"/>
      <c r="T9421" s="16"/>
    </row>
    <row r="9422" spans="8:20">
      <c r="H9422" s="14"/>
      <c r="K9422" s="14"/>
      <c r="M9422" s="14"/>
      <c r="N9422" s="14"/>
      <c r="O9422" s="14"/>
      <c r="P9422" s="14"/>
      <c r="S9422" s="16"/>
      <c r="T9422" s="16"/>
    </row>
    <row r="9423" spans="8:20">
      <c r="H9423" s="14"/>
      <c r="K9423" s="14"/>
      <c r="M9423" s="14"/>
      <c r="N9423" s="14"/>
      <c r="O9423" s="14"/>
      <c r="P9423" s="14"/>
      <c r="S9423" s="16"/>
      <c r="T9423" s="16"/>
    </row>
    <row r="9424" spans="8:20">
      <c r="H9424" s="14"/>
      <c r="K9424" s="14"/>
      <c r="M9424" s="14"/>
      <c r="N9424" s="14"/>
      <c r="O9424" s="14"/>
      <c r="P9424" s="14"/>
      <c r="S9424" s="16"/>
      <c r="T9424" s="16"/>
    </row>
    <row r="9425" spans="8:20">
      <c r="H9425" s="14"/>
      <c r="K9425" s="14"/>
      <c r="M9425" s="14"/>
      <c r="N9425" s="14"/>
      <c r="O9425" s="14"/>
      <c r="P9425" s="14"/>
      <c r="S9425" s="16"/>
      <c r="T9425" s="16"/>
    </row>
    <row r="9426" spans="8:20">
      <c r="H9426" s="14"/>
      <c r="K9426" s="14"/>
      <c r="M9426" s="14"/>
      <c r="N9426" s="14"/>
      <c r="O9426" s="14"/>
      <c r="P9426" s="14"/>
      <c r="S9426" s="16"/>
      <c r="T9426" s="16"/>
    </row>
    <row r="9427" spans="8:20">
      <c r="H9427" s="14"/>
      <c r="K9427" s="14"/>
      <c r="M9427" s="14"/>
      <c r="N9427" s="14"/>
      <c r="O9427" s="14"/>
      <c r="P9427" s="14"/>
      <c r="S9427" s="16"/>
      <c r="T9427" s="16"/>
    </row>
    <row r="9428" spans="8:20">
      <c r="H9428" s="14"/>
      <c r="K9428" s="14"/>
      <c r="M9428" s="14"/>
      <c r="N9428" s="14"/>
      <c r="O9428" s="14"/>
      <c r="P9428" s="14"/>
      <c r="S9428" s="16"/>
      <c r="T9428" s="16"/>
    </row>
    <row r="9429" spans="8:20">
      <c r="H9429" s="14"/>
      <c r="K9429" s="14"/>
      <c r="M9429" s="14"/>
      <c r="N9429" s="14"/>
      <c r="O9429" s="14"/>
      <c r="P9429" s="14"/>
      <c r="S9429" s="16"/>
      <c r="T9429" s="16"/>
    </row>
    <row r="9430" spans="8:20">
      <c r="H9430" s="14"/>
      <c r="K9430" s="14"/>
      <c r="M9430" s="14"/>
      <c r="N9430" s="14"/>
      <c r="O9430" s="14"/>
      <c r="P9430" s="14"/>
      <c r="S9430" s="16"/>
      <c r="T9430" s="16"/>
    </row>
    <row r="9431" spans="8:20">
      <c r="H9431" s="14"/>
      <c r="K9431" s="14"/>
      <c r="M9431" s="14"/>
      <c r="N9431" s="14"/>
      <c r="O9431" s="14"/>
      <c r="P9431" s="14"/>
      <c r="S9431" s="16"/>
      <c r="T9431" s="16"/>
    </row>
    <row r="9432" spans="8:20">
      <c r="H9432" s="14"/>
      <c r="K9432" s="14"/>
      <c r="M9432" s="14"/>
      <c r="N9432" s="14"/>
      <c r="O9432" s="14"/>
      <c r="P9432" s="14"/>
      <c r="S9432" s="16"/>
      <c r="T9432" s="16"/>
    </row>
    <row r="9433" spans="8:20">
      <c r="H9433" s="14"/>
      <c r="K9433" s="14"/>
      <c r="M9433" s="14"/>
      <c r="N9433" s="14"/>
      <c r="O9433" s="14"/>
      <c r="P9433" s="14"/>
      <c r="S9433" s="16"/>
      <c r="T9433" s="16"/>
    </row>
    <row r="9434" spans="8:20">
      <c r="H9434" s="14"/>
      <c r="K9434" s="14"/>
      <c r="M9434" s="14"/>
      <c r="N9434" s="14"/>
      <c r="O9434" s="14"/>
      <c r="P9434" s="14"/>
      <c r="S9434" s="16"/>
      <c r="T9434" s="16"/>
    </row>
    <row r="9435" spans="8:20">
      <c r="H9435" s="14"/>
      <c r="K9435" s="14"/>
      <c r="M9435" s="14"/>
      <c r="N9435" s="14"/>
      <c r="O9435" s="14"/>
      <c r="P9435" s="14"/>
      <c r="S9435" s="16"/>
      <c r="T9435" s="16"/>
    </row>
    <row r="9436" spans="8:20">
      <c r="H9436" s="14"/>
      <c r="K9436" s="14"/>
      <c r="M9436" s="14"/>
      <c r="N9436" s="14"/>
      <c r="O9436" s="14"/>
      <c r="P9436" s="14"/>
      <c r="S9436" s="16"/>
      <c r="T9436" s="16"/>
    </row>
    <row r="9437" spans="8:20">
      <c r="H9437" s="14"/>
      <c r="K9437" s="14"/>
      <c r="M9437" s="14"/>
      <c r="N9437" s="14"/>
      <c r="O9437" s="14"/>
      <c r="P9437" s="14"/>
      <c r="S9437" s="16"/>
      <c r="T9437" s="16"/>
    </row>
    <row r="9438" spans="8:20">
      <c r="H9438" s="14"/>
      <c r="K9438" s="14"/>
      <c r="M9438" s="14"/>
      <c r="N9438" s="14"/>
      <c r="O9438" s="14"/>
      <c r="P9438" s="14"/>
      <c r="S9438" s="16"/>
      <c r="T9438" s="16"/>
    </row>
    <row r="9439" spans="8:20">
      <c r="H9439" s="14"/>
      <c r="K9439" s="14"/>
      <c r="M9439" s="14"/>
      <c r="N9439" s="14"/>
      <c r="O9439" s="14"/>
      <c r="P9439" s="14"/>
      <c r="S9439" s="16"/>
      <c r="T9439" s="16"/>
    </row>
    <row r="9440" spans="8:20">
      <c r="H9440" s="14"/>
      <c r="K9440" s="14"/>
      <c r="M9440" s="14"/>
      <c r="N9440" s="14"/>
      <c r="O9440" s="14"/>
      <c r="P9440" s="14"/>
      <c r="S9440" s="16"/>
      <c r="T9440" s="16"/>
    </row>
    <row r="9441" spans="8:20">
      <c r="H9441" s="14"/>
      <c r="K9441" s="14"/>
      <c r="M9441" s="14"/>
      <c r="N9441" s="14"/>
      <c r="O9441" s="14"/>
      <c r="P9441" s="14"/>
      <c r="S9441" s="16"/>
      <c r="T9441" s="16"/>
    </row>
    <row r="9442" spans="8:20">
      <c r="H9442" s="14"/>
      <c r="K9442" s="14"/>
      <c r="M9442" s="14"/>
      <c r="N9442" s="14"/>
      <c r="O9442" s="14"/>
      <c r="P9442" s="14"/>
      <c r="S9442" s="16"/>
      <c r="T9442" s="16"/>
    </row>
    <row r="9443" spans="8:20">
      <c r="H9443" s="14"/>
      <c r="K9443" s="14"/>
      <c r="M9443" s="14"/>
      <c r="N9443" s="14"/>
      <c r="O9443" s="14"/>
      <c r="P9443" s="14"/>
      <c r="S9443" s="16"/>
      <c r="T9443" s="16"/>
    </row>
    <row r="9444" spans="8:20">
      <c r="H9444" s="14"/>
      <c r="K9444" s="14"/>
      <c r="M9444" s="14"/>
      <c r="N9444" s="14"/>
      <c r="O9444" s="14"/>
      <c r="P9444" s="14"/>
      <c r="S9444" s="16"/>
      <c r="T9444" s="16"/>
    </row>
    <row r="9445" spans="8:20">
      <c r="H9445" s="14"/>
      <c r="K9445" s="14"/>
      <c r="M9445" s="14"/>
      <c r="N9445" s="14"/>
      <c r="O9445" s="14"/>
      <c r="P9445" s="14"/>
      <c r="S9445" s="16"/>
      <c r="T9445" s="16"/>
    </row>
    <row r="9446" spans="8:20">
      <c r="H9446" s="14"/>
      <c r="K9446" s="14"/>
      <c r="M9446" s="14"/>
      <c r="N9446" s="14"/>
      <c r="O9446" s="14"/>
      <c r="P9446" s="14"/>
      <c r="S9446" s="16"/>
      <c r="T9446" s="16"/>
    </row>
    <row r="9447" spans="8:20">
      <c r="H9447" s="14"/>
      <c r="K9447" s="14"/>
      <c r="M9447" s="14"/>
      <c r="N9447" s="14"/>
      <c r="O9447" s="14"/>
      <c r="P9447" s="14"/>
      <c r="S9447" s="16"/>
      <c r="T9447" s="16"/>
    </row>
    <row r="9448" spans="8:20">
      <c r="H9448" s="14"/>
      <c r="K9448" s="14"/>
      <c r="M9448" s="14"/>
      <c r="N9448" s="14"/>
      <c r="O9448" s="14"/>
      <c r="P9448" s="14"/>
      <c r="S9448" s="16"/>
      <c r="T9448" s="16"/>
    </row>
    <row r="9449" spans="8:20">
      <c r="H9449" s="14"/>
      <c r="K9449" s="14"/>
      <c r="M9449" s="14"/>
      <c r="N9449" s="14"/>
      <c r="O9449" s="14"/>
      <c r="P9449" s="14"/>
      <c r="S9449" s="16"/>
      <c r="T9449" s="16"/>
    </row>
    <row r="9450" spans="8:20">
      <c r="H9450" s="14"/>
      <c r="K9450" s="14"/>
      <c r="M9450" s="14"/>
      <c r="N9450" s="14"/>
      <c r="O9450" s="14"/>
      <c r="P9450" s="14"/>
      <c r="S9450" s="16"/>
      <c r="T9450" s="16"/>
    </row>
    <row r="9451" spans="8:20">
      <c r="H9451" s="14"/>
      <c r="K9451" s="14"/>
      <c r="M9451" s="14"/>
      <c r="N9451" s="14"/>
      <c r="O9451" s="14"/>
      <c r="P9451" s="14"/>
      <c r="S9451" s="16"/>
      <c r="T9451" s="16"/>
    </row>
    <row r="9452" spans="8:20">
      <c r="H9452" s="14"/>
      <c r="K9452" s="14"/>
      <c r="M9452" s="14"/>
      <c r="N9452" s="14"/>
      <c r="O9452" s="14"/>
      <c r="P9452" s="14"/>
      <c r="S9452" s="16"/>
      <c r="T9452" s="16"/>
    </row>
    <row r="9453" spans="8:20">
      <c r="H9453" s="14"/>
      <c r="K9453" s="14"/>
      <c r="M9453" s="14"/>
      <c r="N9453" s="14"/>
      <c r="O9453" s="14"/>
      <c r="P9453" s="14"/>
      <c r="S9453" s="16"/>
      <c r="T9453" s="16"/>
    </row>
    <row r="9454" spans="8:20">
      <c r="H9454" s="14"/>
      <c r="K9454" s="14"/>
      <c r="M9454" s="14"/>
      <c r="N9454" s="14"/>
      <c r="O9454" s="14"/>
      <c r="P9454" s="14"/>
      <c r="S9454" s="16"/>
      <c r="T9454" s="16"/>
    </row>
    <row r="9455" spans="8:20">
      <c r="H9455" s="14"/>
      <c r="K9455" s="14"/>
      <c r="M9455" s="14"/>
      <c r="N9455" s="14"/>
      <c r="O9455" s="14"/>
      <c r="P9455" s="14"/>
      <c r="S9455" s="16"/>
      <c r="T9455" s="16"/>
    </row>
    <row r="9456" spans="8:20">
      <c r="H9456" s="14"/>
      <c r="K9456" s="14"/>
      <c r="M9456" s="14"/>
      <c r="N9456" s="14"/>
      <c r="O9456" s="14"/>
      <c r="P9456" s="14"/>
      <c r="S9456" s="16"/>
      <c r="T9456" s="16"/>
    </row>
    <row r="9457" spans="8:20">
      <c r="H9457" s="14"/>
      <c r="K9457" s="14"/>
      <c r="M9457" s="14"/>
      <c r="N9457" s="14"/>
      <c r="O9457" s="14"/>
      <c r="P9457" s="14"/>
      <c r="S9457" s="16"/>
      <c r="T9457" s="16"/>
    </row>
    <row r="9458" spans="8:20">
      <c r="H9458" s="14"/>
      <c r="K9458" s="14"/>
      <c r="M9458" s="14"/>
      <c r="N9458" s="14"/>
      <c r="O9458" s="14"/>
      <c r="P9458" s="14"/>
      <c r="S9458" s="16"/>
      <c r="T9458" s="16"/>
    </row>
    <row r="9459" spans="8:20">
      <c r="H9459" s="14"/>
      <c r="K9459" s="14"/>
      <c r="M9459" s="14"/>
      <c r="N9459" s="14"/>
      <c r="O9459" s="14"/>
      <c r="P9459" s="14"/>
      <c r="S9459" s="16"/>
      <c r="T9459" s="16"/>
    </row>
    <row r="9460" spans="8:20">
      <c r="H9460" s="14"/>
      <c r="K9460" s="14"/>
      <c r="M9460" s="14"/>
      <c r="N9460" s="14"/>
      <c r="O9460" s="14"/>
      <c r="P9460" s="14"/>
      <c r="S9460" s="16"/>
      <c r="T9460" s="16"/>
    </row>
    <row r="9461" spans="8:20">
      <c r="H9461" s="14"/>
      <c r="K9461" s="14"/>
      <c r="M9461" s="14"/>
      <c r="N9461" s="14"/>
      <c r="O9461" s="14"/>
      <c r="P9461" s="14"/>
      <c r="S9461" s="16"/>
      <c r="T9461" s="16"/>
    </row>
    <row r="9462" spans="8:20">
      <c r="H9462" s="14"/>
      <c r="K9462" s="14"/>
      <c r="M9462" s="14"/>
      <c r="N9462" s="14"/>
      <c r="O9462" s="14"/>
      <c r="P9462" s="14"/>
      <c r="S9462" s="16"/>
      <c r="T9462" s="16"/>
    </row>
    <row r="9463" spans="8:20">
      <c r="H9463" s="14"/>
      <c r="K9463" s="14"/>
      <c r="M9463" s="14"/>
      <c r="N9463" s="14"/>
      <c r="O9463" s="14"/>
      <c r="P9463" s="14"/>
      <c r="S9463" s="16"/>
      <c r="T9463" s="16"/>
    </row>
    <row r="9464" spans="8:20">
      <c r="H9464" s="14"/>
      <c r="K9464" s="14"/>
      <c r="M9464" s="14"/>
      <c r="N9464" s="14"/>
      <c r="O9464" s="14"/>
      <c r="P9464" s="14"/>
      <c r="S9464" s="16"/>
      <c r="T9464" s="16"/>
    </row>
    <row r="9465" spans="8:20">
      <c r="H9465" s="14"/>
      <c r="K9465" s="14"/>
      <c r="M9465" s="14"/>
      <c r="N9465" s="14"/>
      <c r="O9465" s="14"/>
      <c r="P9465" s="14"/>
      <c r="S9465" s="16"/>
      <c r="T9465" s="16"/>
    </row>
    <row r="9466" spans="8:20">
      <c r="H9466" s="14"/>
      <c r="K9466" s="14"/>
      <c r="M9466" s="14"/>
      <c r="N9466" s="14"/>
      <c r="O9466" s="14"/>
      <c r="P9466" s="14"/>
      <c r="S9466" s="16"/>
      <c r="T9466" s="16"/>
    </row>
    <row r="9467" spans="8:20">
      <c r="H9467" s="14"/>
      <c r="K9467" s="14"/>
      <c r="M9467" s="14"/>
      <c r="N9467" s="14"/>
      <c r="O9467" s="14"/>
      <c r="P9467" s="14"/>
      <c r="S9467" s="16"/>
      <c r="T9467" s="16"/>
    </row>
    <row r="9468" spans="8:20">
      <c r="H9468" s="14"/>
      <c r="K9468" s="14"/>
      <c r="M9468" s="14"/>
      <c r="N9468" s="14"/>
      <c r="O9468" s="14"/>
      <c r="P9468" s="14"/>
      <c r="S9468" s="16"/>
      <c r="T9468" s="16"/>
    </row>
    <row r="9469" spans="8:20">
      <c r="H9469" s="14"/>
      <c r="K9469" s="14"/>
      <c r="M9469" s="14"/>
      <c r="N9469" s="14"/>
      <c r="O9469" s="14"/>
      <c r="P9469" s="14"/>
      <c r="S9469" s="16"/>
      <c r="T9469" s="16"/>
    </row>
    <row r="9470" spans="8:20">
      <c r="H9470" s="14"/>
      <c r="K9470" s="14"/>
      <c r="M9470" s="14"/>
      <c r="N9470" s="14"/>
      <c r="O9470" s="14"/>
      <c r="P9470" s="14"/>
      <c r="S9470" s="16"/>
      <c r="T9470" s="16"/>
    </row>
    <row r="9471" spans="8:20">
      <c r="H9471" s="14"/>
      <c r="K9471" s="14"/>
      <c r="M9471" s="14"/>
      <c r="N9471" s="14"/>
      <c r="O9471" s="14"/>
      <c r="P9471" s="14"/>
      <c r="S9471" s="16"/>
      <c r="T9471" s="16"/>
    </row>
    <row r="9472" spans="8:20">
      <c r="H9472" s="14"/>
      <c r="K9472" s="14"/>
      <c r="M9472" s="14"/>
      <c r="N9472" s="14"/>
      <c r="O9472" s="14"/>
      <c r="P9472" s="14"/>
      <c r="S9472" s="16"/>
      <c r="T9472" s="16"/>
    </row>
    <row r="9473" spans="8:20">
      <c r="H9473" s="14"/>
      <c r="K9473" s="14"/>
      <c r="M9473" s="14"/>
      <c r="N9473" s="14"/>
      <c r="O9473" s="14"/>
      <c r="P9473" s="14"/>
      <c r="S9473" s="16"/>
      <c r="T9473" s="16"/>
    </row>
    <row r="9474" spans="8:20">
      <c r="H9474" s="14"/>
      <c r="K9474" s="14"/>
      <c r="M9474" s="14"/>
      <c r="N9474" s="14"/>
      <c r="O9474" s="14"/>
      <c r="P9474" s="14"/>
      <c r="S9474" s="16"/>
      <c r="T9474" s="16"/>
    </row>
    <row r="9475" spans="8:20">
      <c r="H9475" s="14"/>
      <c r="K9475" s="14"/>
      <c r="M9475" s="14"/>
      <c r="N9475" s="14"/>
      <c r="O9475" s="14"/>
      <c r="P9475" s="14"/>
      <c r="S9475" s="16"/>
      <c r="T9475" s="16"/>
    </row>
    <row r="9476" spans="8:20">
      <c r="H9476" s="14"/>
      <c r="K9476" s="14"/>
      <c r="M9476" s="14"/>
      <c r="N9476" s="14"/>
      <c r="O9476" s="14"/>
      <c r="P9476" s="14"/>
      <c r="S9476" s="16"/>
      <c r="T9476" s="16"/>
    </row>
    <row r="9477" spans="8:20">
      <c r="H9477" s="14"/>
      <c r="K9477" s="14"/>
      <c r="M9477" s="14"/>
      <c r="N9477" s="14"/>
      <c r="O9477" s="14"/>
      <c r="P9477" s="14"/>
      <c r="S9477" s="16"/>
      <c r="T9477" s="16"/>
    </row>
    <row r="9478" spans="8:20">
      <c r="H9478" s="14"/>
      <c r="K9478" s="14"/>
      <c r="M9478" s="14"/>
      <c r="N9478" s="14"/>
      <c r="O9478" s="14"/>
      <c r="P9478" s="14"/>
      <c r="S9478" s="16"/>
      <c r="T9478" s="16"/>
    </row>
    <row r="9479" spans="8:20">
      <c r="H9479" s="14"/>
      <c r="K9479" s="14"/>
      <c r="M9479" s="14"/>
      <c r="N9479" s="14"/>
      <c r="O9479" s="14"/>
      <c r="P9479" s="14"/>
      <c r="S9479" s="16"/>
      <c r="T9479" s="16"/>
    </row>
    <row r="9480" spans="8:20">
      <c r="H9480" s="14"/>
      <c r="K9480" s="14"/>
      <c r="M9480" s="14"/>
      <c r="N9480" s="14"/>
      <c r="O9480" s="14"/>
      <c r="P9480" s="14"/>
      <c r="S9480" s="16"/>
      <c r="T9480" s="16"/>
    </row>
    <row r="9481" spans="8:20">
      <c r="H9481" s="14"/>
      <c r="K9481" s="14"/>
      <c r="M9481" s="14"/>
      <c r="N9481" s="14"/>
      <c r="O9481" s="14"/>
      <c r="P9481" s="14"/>
      <c r="S9481" s="16"/>
      <c r="T9481" s="16"/>
    </row>
    <row r="9482" spans="8:20">
      <c r="H9482" s="14"/>
      <c r="K9482" s="14"/>
      <c r="M9482" s="14"/>
      <c r="N9482" s="14"/>
      <c r="O9482" s="14"/>
      <c r="P9482" s="14"/>
      <c r="S9482" s="16"/>
      <c r="T9482" s="16"/>
    </row>
    <row r="9483" spans="8:20">
      <c r="H9483" s="14"/>
      <c r="K9483" s="14"/>
      <c r="M9483" s="14"/>
      <c r="N9483" s="14"/>
      <c r="O9483" s="14"/>
      <c r="P9483" s="14"/>
      <c r="S9483" s="16"/>
      <c r="T9483" s="16"/>
    </row>
    <row r="9484" spans="8:20">
      <c r="H9484" s="14"/>
      <c r="K9484" s="14"/>
      <c r="M9484" s="14"/>
      <c r="N9484" s="14"/>
      <c r="O9484" s="14"/>
      <c r="P9484" s="14"/>
      <c r="S9484" s="16"/>
      <c r="T9484" s="16"/>
    </row>
    <row r="9485" spans="8:20">
      <c r="H9485" s="14"/>
      <c r="K9485" s="14"/>
      <c r="M9485" s="14"/>
      <c r="N9485" s="14"/>
      <c r="O9485" s="14"/>
      <c r="P9485" s="14"/>
      <c r="S9485" s="16"/>
      <c r="T9485" s="16"/>
    </row>
    <row r="9486" spans="8:20">
      <c r="H9486" s="14"/>
      <c r="K9486" s="14"/>
      <c r="M9486" s="14"/>
      <c r="N9486" s="14"/>
      <c r="O9486" s="14"/>
      <c r="P9486" s="14"/>
      <c r="S9486" s="16"/>
      <c r="T9486" s="16"/>
    </row>
    <row r="9487" spans="8:20">
      <c r="H9487" s="14"/>
      <c r="K9487" s="14"/>
      <c r="M9487" s="14"/>
      <c r="N9487" s="14"/>
      <c r="O9487" s="14"/>
      <c r="P9487" s="14"/>
      <c r="S9487" s="16"/>
      <c r="T9487" s="16"/>
    </row>
    <row r="9488" spans="8:20">
      <c r="H9488" s="14"/>
      <c r="K9488" s="14"/>
      <c r="M9488" s="14"/>
      <c r="N9488" s="14"/>
      <c r="O9488" s="14"/>
      <c r="P9488" s="14"/>
      <c r="S9488" s="16"/>
      <c r="T9488" s="16"/>
    </row>
    <row r="9489" spans="8:20">
      <c r="H9489" s="14"/>
      <c r="K9489" s="14"/>
      <c r="M9489" s="14"/>
      <c r="N9489" s="14"/>
      <c r="O9489" s="14"/>
      <c r="P9489" s="14"/>
      <c r="S9489" s="16"/>
      <c r="T9489" s="16"/>
    </row>
    <row r="9490" spans="8:20">
      <c r="H9490" s="14"/>
      <c r="K9490" s="14"/>
      <c r="M9490" s="14"/>
      <c r="N9490" s="14"/>
      <c r="O9490" s="14"/>
      <c r="P9490" s="14"/>
      <c r="S9490" s="16"/>
      <c r="T9490" s="16"/>
    </row>
    <row r="9491" spans="8:20">
      <c r="H9491" s="14"/>
      <c r="K9491" s="14"/>
      <c r="M9491" s="14"/>
      <c r="N9491" s="14"/>
      <c r="O9491" s="14"/>
      <c r="P9491" s="14"/>
      <c r="S9491" s="16"/>
      <c r="T9491" s="16"/>
    </row>
    <row r="9492" spans="8:20">
      <c r="H9492" s="14"/>
      <c r="K9492" s="14"/>
      <c r="M9492" s="14"/>
      <c r="N9492" s="14"/>
      <c r="O9492" s="14"/>
      <c r="P9492" s="14"/>
      <c r="S9492" s="16"/>
      <c r="T9492" s="16"/>
    </row>
    <row r="9493" spans="8:20">
      <c r="H9493" s="14"/>
      <c r="K9493" s="14"/>
      <c r="M9493" s="14"/>
      <c r="N9493" s="14"/>
      <c r="O9493" s="14"/>
      <c r="P9493" s="14"/>
      <c r="S9493" s="16"/>
      <c r="T9493" s="16"/>
    </row>
    <row r="9494" spans="8:20">
      <c r="H9494" s="14"/>
      <c r="K9494" s="14"/>
      <c r="M9494" s="14"/>
      <c r="N9494" s="14"/>
      <c r="O9494" s="14"/>
      <c r="P9494" s="14"/>
      <c r="S9494" s="16"/>
      <c r="T9494" s="16"/>
    </row>
    <row r="9495" spans="8:20">
      <c r="H9495" s="14"/>
      <c r="K9495" s="14"/>
      <c r="M9495" s="14"/>
      <c r="N9495" s="14"/>
      <c r="O9495" s="14"/>
      <c r="P9495" s="14"/>
      <c r="S9495" s="16"/>
      <c r="T9495" s="16"/>
    </row>
    <row r="9496" spans="8:20">
      <c r="H9496" s="14"/>
      <c r="K9496" s="14"/>
      <c r="M9496" s="14"/>
      <c r="N9496" s="14"/>
      <c r="O9496" s="14"/>
      <c r="P9496" s="14"/>
      <c r="S9496" s="16"/>
      <c r="T9496" s="16"/>
    </row>
    <row r="9497" spans="8:20">
      <c r="H9497" s="14"/>
      <c r="K9497" s="14"/>
      <c r="M9497" s="14"/>
      <c r="N9497" s="14"/>
      <c r="O9497" s="14"/>
      <c r="P9497" s="14"/>
      <c r="S9497" s="16"/>
      <c r="T9497" s="16"/>
    </row>
    <row r="9498" spans="8:20">
      <c r="H9498" s="14"/>
      <c r="K9498" s="14"/>
      <c r="M9498" s="14"/>
      <c r="N9498" s="14"/>
      <c r="O9498" s="14"/>
      <c r="P9498" s="14"/>
      <c r="S9498" s="16"/>
      <c r="T9498" s="16"/>
    </row>
    <row r="9499" spans="8:20">
      <c r="H9499" s="14"/>
      <c r="K9499" s="14"/>
      <c r="M9499" s="14"/>
      <c r="N9499" s="14"/>
      <c r="O9499" s="14"/>
      <c r="P9499" s="14"/>
      <c r="S9499" s="16"/>
      <c r="T9499" s="16"/>
    </row>
    <row r="9500" spans="8:20">
      <c r="H9500" s="14"/>
      <c r="K9500" s="14"/>
      <c r="M9500" s="14"/>
      <c r="N9500" s="14"/>
      <c r="O9500" s="14"/>
      <c r="P9500" s="14"/>
      <c r="S9500" s="16"/>
      <c r="T9500" s="16"/>
    </row>
    <row r="9501" spans="8:20">
      <c r="H9501" s="14"/>
      <c r="K9501" s="14"/>
      <c r="M9501" s="14"/>
      <c r="N9501" s="14"/>
      <c r="O9501" s="14"/>
      <c r="P9501" s="14"/>
      <c r="S9501" s="16"/>
      <c r="T9501" s="16"/>
    </row>
    <row r="9502" spans="8:20">
      <c r="H9502" s="14"/>
      <c r="K9502" s="14"/>
      <c r="M9502" s="14"/>
      <c r="N9502" s="14"/>
      <c r="O9502" s="14"/>
      <c r="P9502" s="14"/>
      <c r="S9502" s="16"/>
      <c r="T9502" s="16"/>
    </row>
    <row r="9503" spans="8:20">
      <c r="H9503" s="14"/>
      <c r="K9503" s="14"/>
      <c r="M9503" s="14"/>
      <c r="N9503" s="14"/>
      <c r="O9503" s="14"/>
      <c r="P9503" s="14"/>
      <c r="S9503" s="16"/>
      <c r="T9503" s="16"/>
    </row>
    <row r="9504" spans="8:20">
      <c r="H9504" s="14"/>
      <c r="K9504" s="14"/>
      <c r="M9504" s="14"/>
      <c r="N9504" s="14"/>
      <c r="O9504" s="14"/>
      <c r="P9504" s="14"/>
      <c r="S9504" s="16"/>
      <c r="T9504" s="16"/>
    </row>
    <row r="9505" spans="8:20">
      <c r="H9505" s="14"/>
      <c r="K9505" s="14"/>
      <c r="M9505" s="14"/>
      <c r="N9505" s="14"/>
      <c r="O9505" s="14"/>
      <c r="P9505" s="14"/>
      <c r="S9505" s="16"/>
      <c r="T9505" s="16"/>
    </row>
    <row r="9506" spans="8:20">
      <c r="H9506" s="14"/>
      <c r="K9506" s="14"/>
      <c r="M9506" s="14"/>
      <c r="N9506" s="14"/>
      <c r="O9506" s="14"/>
      <c r="P9506" s="14"/>
      <c r="S9506" s="16"/>
      <c r="T9506" s="16"/>
    </row>
    <row r="9507" spans="8:20">
      <c r="H9507" s="14"/>
      <c r="K9507" s="14"/>
      <c r="M9507" s="14"/>
      <c r="N9507" s="14"/>
      <c r="O9507" s="14"/>
      <c r="P9507" s="14"/>
      <c r="S9507" s="16"/>
      <c r="T9507" s="16"/>
    </row>
    <row r="9508" spans="8:20">
      <c r="H9508" s="14"/>
      <c r="K9508" s="14"/>
      <c r="M9508" s="14"/>
      <c r="N9508" s="14"/>
      <c r="O9508" s="14"/>
      <c r="P9508" s="14"/>
      <c r="S9508" s="16"/>
      <c r="T9508" s="16"/>
    </row>
    <row r="9509" spans="8:20">
      <c r="H9509" s="14"/>
      <c r="K9509" s="14"/>
      <c r="M9509" s="14"/>
      <c r="N9509" s="14"/>
      <c r="O9509" s="14"/>
      <c r="P9509" s="14"/>
      <c r="S9509" s="16"/>
      <c r="T9509" s="16"/>
    </row>
    <row r="9510" spans="8:20">
      <c r="H9510" s="14"/>
      <c r="K9510" s="14"/>
      <c r="M9510" s="14"/>
      <c r="N9510" s="14"/>
      <c r="O9510" s="14"/>
      <c r="P9510" s="14"/>
      <c r="S9510" s="16"/>
      <c r="T9510" s="16"/>
    </row>
    <row r="9511" spans="8:20">
      <c r="H9511" s="14"/>
      <c r="K9511" s="14"/>
      <c r="M9511" s="14"/>
      <c r="N9511" s="14"/>
      <c r="O9511" s="14"/>
      <c r="P9511" s="14"/>
      <c r="S9511" s="16"/>
      <c r="T9511" s="16"/>
    </row>
    <row r="9512" spans="8:20">
      <c r="H9512" s="14"/>
      <c r="K9512" s="14"/>
      <c r="M9512" s="14"/>
      <c r="N9512" s="14"/>
      <c r="O9512" s="14"/>
      <c r="P9512" s="14"/>
      <c r="S9512" s="16"/>
      <c r="T9512" s="16"/>
    </row>
    <row r="9513" spans="8:20">
      <c r="H9513" s="14"/>
      <c r="K9513" s="14"/>
      <c r="M9513" s="14"/>
      <c r="N9513" s="14"/>
      <c r="O9513" s="14"/>
      <c r="P9513" s="14"/>
      <c r="S9513" s="16"/>
      <c r="T9513" s="16"/>
    </row>
    <row r="9514" spans="8:20">
      <c r="H9514" s="14"/>
      <c r="K9514" s="14"/>
      <c r="M9514" s="14"/>
      <c r="N9514" s="14"/>
      <c r="O9514" s="14"/>
      <c r="P9514" s="14"/>
      <c r="S9514" s="16"/>
      <c r="T9514" s="16"/>
    </row>
    <row r="9515" spans="8:20">
      <c r="H9515" s="14"/>
      <c r="K9515" s="14"/>
      <c r="M9515" s="14"/>
      <c r="N9515" s="14"/>
      <c r="O9515" s="14"/>
      <c r="P9515" s="14"/>
      <c r="S9515" s="16"/>
      <c r="T9515" s="16"/>
    </row>
    <row r="9516" spans="8:20">
      <c r="H9516" s="14"/>
      <c r="K9516" s="14"/>
      <c r="M9516" s="14"/>
      <c r="N9516" s="14"/>
      <c r="O9516" s="14"/>
      <c r="P9516" s="14"/>
      <c r="S9516" s="16"/>
      <c r="T9516" s="16"/>
    </row>
    <row r="9517" spans="8:20">
      <c r="H9517" s="14"/>
      <c r="K9517" s="14"/>
      <c r="M9517" s="14"/>
      <c r="N9517" s="14"/>
      <c r="O9517" s="14"/>
      <c r="P9517" s="14"/>
      <c r="S9517" s="16"/>
      <c r="T9517" s="16"/>
    </row>
    <row r="9518" spans="8:20">
      <c r="H9518" s="14"/>
      <c r="K9518" s="14"/>
      <c r="M9518" s="14"/>
      <c r="N9518" s="14"/>
      <c r="O9518" s="14"/>
      <c r="P9518" s="14"/>
      <c r="S9518" s="16"/>
      <c r="T9518" s="16"/>
    </row>
    <row r="9519" spans="8:20">
      <c r="H9519" s="14"/>
      <c r="K9519" s="14"/>
      <c r="M9519" s="14"/>
      <c r="N9519" s="14"/>
      <c r="O9519" s="14"/>
      <c r="P9519" s="14"/>
      <c r="S9519" s="16"/>
      <c r="T9519" s="16"/>
    </row>
    <row r="9520" spans="8:20">
      <c r="H9520" s="14"/>
      <c r="K9520" s="14"/>
      <c r="M9520" s="14"/>
      <c r="N9520" s="14"/>
      <c r="O9520" s="14"/>
      <c r="P9520" s="14"/>
      <c r="S9520" s="16"/>
      <c r="T9520" s="16"/>
    </row>
    <row r="9521" spans="8:20">
      <c r="H9521" s="14"/>
      <c r="K9521" s="14"/>
      <c r="M9521" s="14"/>
      <c r="N9521" s="14"/>
      <c r="O9521" s="14"/>
      <c r="P9521" s="14"/>
      <c r="S9521" s="16"/>
      <c r="T9521" s="16"/>
    </row>
    <row r="9522" spans="8:20">
      <c r="H9522" s="14"/>
      <c r="K9522" s="14"/>
      <c r="M9522" s="14"/>
      <c r="N9522" s="14"/>
      <c r="O9522" s="14"/>
      <c r="P9522" s="14"/>
      <c r="S9522" s="16"/>
      <c r="T9522" s="16"/>
    </row>
    <row r="9523" spans="8:20">
      <c r="H9523" s="14"/>
      <c r="K9523" s="14"/>
      <c r="M9523" s="14"/>
      <c r="N9523" s="14"/>
      <c r="O9523" s="14"/>
      <c r="P9523" s="14"/>
      <c r="S9523" s="16"/>
      <c r="T9523" s="16"/>
    </row>
    <row r="9524" spans="8:20">
      <c r="H9524" s="14"/>
      <c r="K9524" s="14"/>
      <c r="M9524" s="14"/>
      <c r="N9524" s="14"/>
      <c r="O9524" s="14"/>
      <c r="P9524" s="14"/>
      <c r="S9524" s="16"/>
      <c r="T9524" s="16"/>
    </row>
    <row r="9525" spans="8:20">
      <c r="H9525" s="14"/>
      <c r="K9525" s="14"/>
      <c r="M9525" s="14"/>
      <c r="N9525" s="14"/>
      <c r="O9525" s="14"/>
      <c r="P9525" s="14"/>
      <c r="S9525" s="16"/>
      <c r="T9525" s="16"/>
    </row>
    <row r="9526" spans="8:20">
      <c r="H9526" s="14"/>
      <c r="K9526" s="14"/>
      <c r="M9526" s="14"/>
      <c r="N9526" s="14"/>
      <c r="O9526" s="14"/>
      <c r="P9526" s="14"/>
      <c r="S9526" s="16"/>
      <c r="T9526" s="16"/>
    </row>
    <row r="9527" spans="8:20">
      <c r="H9527" s="14"/>
      <c r="K9527" s="14"/>
      <c r="M9527" s="14"/>
      <c r="N9527" s="14"/>
      <c r="O9527" s="14"/>
      <c r="P9527" s="14"/>
      <c r="S9527" s="16"/>
      <c r="T9527" s="16"/>
    </row>
    <row r="9528" spans="8:20">
      <c r="H9528" s="14"/>
      <c r="K9528" s="14"/>
      <c r="M9528" s="14"/>
      <c r="N9528" s="14"/>
      <c r="O9528" s="14"/>
      <c r="P9528" s="14"/>
      <c r="S9528" s="16"/>
      <c r="T9528" s="16"/>
    </row>
    <row r="9529" spans="8:20">
      <c r="H9529" s="14"/>
      <c r="K9529" s="14"/>
      <c r="M9529" s="14"/>
      <c r="N9529" s="14"/>
      <c r="O9529" s="14"/>
      <c r="P9529" s="14"/>
      <c r="S9529" s="16"/>
      <c r="T9529" s="16"/>
    </row>
    <row r="9530" spans="8:20">
      <c r="H9530" s="14"/>
      <c r="K9530" s="14"/>
      <c r="M9530" s="14"/>
      <c r="N9530" s="14"/>
      <c r="O9530" s="14"/>
      <c r="P9530" s="14"/>
      <c r="S9530" s="16"/>
      <c r="T9530" s="16"/>
    </row>
    <row r="9531" spans="8:20">
      <c r="H9531" s="14"/>
      <c r="K9531" s="14"/>
      <c r="M9531" s="14"/>
      <c r="N9531" s="14"/>
      <c r="O9531" s="14"/>
      <c r="P9531" s="14"/>
      <c r="S9531" s="16"/>
      <c r="T9531" s="16"/>
    </row>
    <row r="9532" spans="8:20">
      <c r="H9532" s="14"/>
      <c r="K9532" s="14"/>
      <c r="M9532" s="14"/>
      <c r="N9532" s="14"/>
      <c r="O9532" s="14"/>
      <c r="P9532" s="14"/>
      <c r="S9532" s="16"/>
      <c r="T9532" s="16"/>
    </row>
    <row r="9533" spans="8:20">
      <c r="H9533" s="14"/>
      <c r="K9533" s="14"/>
      <c r="M9533" s="14"/>
      <c r="N9533" s="14"/>
      <c r="O9533" s="14"/>
      <c r="P9533" s="14"/>
      <c r="S9533" s="16"/>
      <c r="T9533" s="16"/>
    </row>
    <row r="9534" spans="8:20">
      <c r="H9534" s="14"/>
      <c r="K9534" s="14"/>
      <c r="M9534" s="14"/>
      <c r="N9534" s="14"/>
      <c r="O9534" s="14"/>
      <c r="P9534" s="14"/>
      <c r="S9534" s="16"/>
      <c r="T9534" s="16"/>
    </row>
    <row r="9535" spans="8:20">
      <c r="H9535" s="14"/>
      <c r="K9535" s="14"/>
      <c r="M9535" s="14"/>
      <c r="N9535" s="14"/>
      <c r="O9535" s="14"/>
      <c r="P9535" s="14"/>
      <c r="S9535" s="16"/>
      <c r="T9535" s="16"/>
    </row>
    <row r="9536" spans="8:20">
      <c r="H9536" s="14"/>
      <c r="K9536" s="14"/>
      <c r="M9536" s="14"/>
      <c r="N9536" s="14"/>
      <c r="O9536" s="14"/>
      <c r="P9536" s="14"/>
      <c r="S9536" s="16"/>
      <c r="T9536" s="16"/>
    </row>
    <row r="9537" spans="8:20">
      <c r="H9537" s="14"/>
      <c r="K9537" s="14"/>
      <c r="M9537" s="14"/>
      <c r="N9537" s="14"/>
      <c r="O9537" s="14"/>
      <c r="P9537" s="14"/>
      <c r="S9537" s="16"/>
      <c r="T9537" s="16"/>
    </row>
    <row r="9538" spans="8:20">
      <c r="H9538" s="14"/>
      <c r="K9538" s="14"/>
      <c r="M9538" s="14"/>
      <c r="N9538" s="14"/>
      <c r="O9538" s="14"/>
      <c r="P9538" s="14"/>
      <c r="S9538" s="16"/>
      <c r="T9538" s="16"/>
    </row>
    <row r="9539" spans="8:20">
      <c r="H9539" s="14"/>
      <c r="K9539" s="14"/>
      <c r="M9539" s="14"/>
      <c r="N9539" s="14"/>
      <c r="O9539" s="14"/>
      <c r="P9539" s="14"/>
      <c r="S9539" s="16"/>
      <c r="T9539" s="16"/>
    </row>
    <row r="9540" spans="8:20">
      <c r="H9540" s="14"/>
      <c r="K9540" s="14"/>
      <c r="M9540" s="14"/>
      <c r="N9540" s="14"/>
      <c r="O9540" s="14"/>
      <c r="P9540" s="14"/>
      <c r="S9540" s="16"/>
      <c r="T9540" s="16"/>
    </row>
    <row r="9541" spans="8:20">
      <c r="H9541" s="14"/>
      <c r="K9541" s="14"/>
      <c r="M9541" s="14"/>
      <c r="N9541" s="14"/>
      <c r="O9541" s="14"/>
      <c r="P9541" s="14"/>
      <c r="S9541" s="16"/>
      <c r="T9541" s="16"/>
    </row>
    <row r="9542" spans="8:20">
      <c r="H9542" s="14"/>
      <c r="K9542" s="14"/>
      <c r="M9542" s="14"/>
      <c r="N9542" s="14"/>
      <c r="O9542" s="14"/>
      <c r="P9542" s="14"/>
      <c r="S9542" s="16"/>
      <c r="T9542" s="16"/>
    </row>
    <row r="9543" spans="8:20">
      <c r="H9543" s="14"/>
      <c r="K9543" s="14"/>
      <c r="M9543" s="14"/>
      <c r="N9543" s="14"/>
      <c r="O9543" s="14"/>
      <c r="P9543" s="14"/>
      <c r="S9543" s="16"/>
      <c r="T9543" s="16"/>
    </row>
    <row r="9544" spans="8:20">
      <c r="H9544" s="14"/>
      <c r="K9544" s="14"/>
      <c r="M9544" s="14"/>
      <c r="N9544" s="14"/>
      <c r="O9544" s="14"/>
      <c r="P9544" s="14"/>
      <c r="S9544" s="16"/>
      <c r="T9544" s="16"/>
    </row>
    <row r="9545" spans="8:20">
      <c r="H9545" s="14"/>
      <c r="K9545" s="14"/>
      <c r="M9545" s="14"/>
      <c r="N9545" s="14"/>
      <c r="O9545" s="14"/>
      <c r="P9545" s="14"/>
      <c r="S9545" s="16"/>
      <c r="T9545" s="16"/>
    </row>
    <row r="9546" spans="8:20">
      <c r="H9546" s="14"/>
      <c r="K9546" s="14"/>
      <c r="M9546" s="14"/>
      <c r="N9546" s="14"/>
      <c r="O9546" s="14"/>
      <c r="P9546" s="14"/>
      <c r="S9546" s="16"/>
      <c r="T9546" s="16"/>
    </row>
    <row r="9547" spans="8:20">
      <c r="H9547" s="14"/>
      <c r="K9547" s="14"/>
      <c r="M9547" s="14"/>
      <c r="N9547" s="14"/>
      <c r="O9547" s="14"/>
      <c r="P9547" s="14"/>
      <c r="S9547" s="16"/>
      <c r="T9547" s="16"/>
    </row>
    <row r="9548" spans="8:20">
      <c r="H9548" s="14"/>
      <c r="K9548" s="14"/>
      <c r="M9548" s="14"/>
      <c r="N9548" s="14"/>
      <c r="O9548" s="14"/>
      <c r="P9548" s="14"/>
      <c r="S9548" s="16"/>
      <c r="T9548" s="16"/>
    </row>
    <row r="9549" spans="8:20">
      <c r="H9549" s="14"/>
      <c r="K9549" s="14"/>
      <c r="M9549" s="14"/>
      <c r="N9549" s="14"/>
      <c r="O9549" s="14"/>
      <c r="P9549" s="14"/>
      <c r="S9549" s="16"/>
      <c r="T9549" s="16"/>
    </row>
    <row r="9550" spans="8:20">
      <c r="H9550" s="14"/>
      <c r="K9550" s="14"/>
      <c r="M9550" s="14"/>
      <c r="N9550" s="14"/>
      <c r="O9550" s="14"/>
      <c r="P9550" s="14"/>
      <c r="S9550" s="16"/>
      <c r="T9550" s="16"/>
    </row>
    <row r="9551" spans="8:20">
      <c r="H9551" s="14"/>
      <c r="K9551" s="14"/>
      <c r="M9551" s="14"/>
      <c r="N9551" s="14"/>
      <c r="O9551" s="14"/>
      <c r="P9551" s="14"/>
      <c r="S9551" s="16"/>
      <c r="T9551" s="16"/>
    </row>
    <row r="9552" spans="8:20">
      <c r="H9552" s="14"/>
      <c r="K9552" s="14"/>
      <c r="M9552" s="14"/>
      <c r="N9552" s="14"/>
      <c r="O9552" s="14"/>
      <c r="P9552" s="14"/>
      <c r="S9552" s="16"/>
      <c r="T9552" s="16"/>
    </row>
    <row r="9553" spans="8:20">
      <c r="H9553" s="14"/>
      <c r="K9553" s="14"/>
      <c r="M9553" s="14"/>
      <c r="N9553" s="14"/>
      <c r="O9553" s="14"/>
      <c r="P9553" s="14"/>
      <c r="S9553" s="16"/>
      <c r="T9553" s="16"/>
    </row>
    <row r="9554" spans="8:20">
      <c r="H9554" s="14"/>
      <c r="K9554" s="14"/>
      <c r="M9554" s="14"/>
      <c r="N9554" s="14"/>
      <c r="O9554" s="14"/>
      <c r="P9554" s="14"/>
      <c r="S9554" s="16"/>
      <c r="T9554" s="16"/>
    </row>
    <row r="9555" spans="8:20">
      <c r="H9555" s="14"/>
      <c r="K9555" s="14"/>
      <c r="M9555" s="14"/>
      <c r="N9555" s="14"/>
      <c r="O9555" s="14"/>
      <c r="P9555" s="14"/>
      <c r="S9555" s="16"/>
      <c r="T9555" s="16"/>
    </row>
    <row r="9556" spans="8:20">
      <c r="H9556" s="14"/>
      <c r="K9556" s="14"/>
      <c r="M9556" s="14"/>
      <c r="N9556" s="14"/>
      <c r="O9556" s="14"/>
      <c r="P9556" s="14"/>
      <c r="S9556" s="16"/>
      <c r="T9556" s="16"/>
    </row>
    <row r="9557" spans="8:20">
      <c r="H9557" s="14"/>
      <c r="K9557" s="14"/>
      <c r="M9557" s="14"/>
      <c r="N9557" s="14"/>
      <c r="O9557" s="14"/>
      <c r="P9557" s="14"/>
      <c r="S9557" s="16"/>
      <c r="T9557" s="16"/>
    </row>
    <row r="9558" spans="8:20">
      <c r="H9558" s="14"/>
      <c r="K9558" s="14"/>
      <c r="M9558" s="14"/>
      <c r="N9558" s="14"/>
      <c r="O9558" s="14"/>
      <c r="P9558" s="14"/>
      <c r="S9558" s="16"/>
      <c r="T9558" s="16"/>
    </row>
    <row r="9559" spans="8:20">
      <c r="H9559" s="14"/>
      <c r="K9559" s="14"/>
      <c r="M9559" s="14"/>
      <c r="N9559" s="14"/>
      <c r="O9559" s="14"/>
      <c r="P9559" s="14"/>
      <c r="S9559" s="16"/>
      <c r="T9559" s="16"/>
    </row>
    <row r="9560" spans="8:20">
      <c r="H9560" s="14"/>
      <c r="K9560" s="14"/>
      <c r="M9560" s="14"/>
      <c r="N9560" s="14"/>
      <c r="O9560" s="14"/>
      <c r="P9560" s="14"/>
      <c r="S9560" s="16"/>
      <c r="T9560" s="16"/>
    </row>
    <row r="9561" spans="8:20">
      <c r="H9561" s="14"/>
      <c r="K9561" s="14"/>
      <c r="M9561" s="14"/>
      <c r="N9561" s="14"/>
      <c r="O9561" s="14"/>
      <c r="P9561" s="14"/>
      <c r="S9561" s="16"/>
      <c r="T9561" s="16"/>
    </row>
    <row r="9562" spans="8:20">
      <c r="H9562" s="14"/>
      <c r="K9562" s="14"/>
      <c r="M9562" s="14"/>
      <c r="N9562" s="14"/>
      <c r="O9562" s="14"/>
      <c r="P9562" s="14"/>
      <c r="S9562" s="16"/>
      <c r="T9562" s="16"/>
    </row>
    <row r="9563" spans="8:20">
      <c r="H9563" s="14"/>
      <c r="K9563" s="14"/>
      <c r="M9563" s="14"/>
      <c r="N9563" s="14"/>
      <c r="O9563" s="14"/>
      <c r="P9563" s="14"/>
      <c r="S9563" s="16"/>
      <c r="T9563" s="16"/>
    </row>
    <row r="9564" spans="8:20">
      <c r="H9564" s="14"/>
      <c r="K9564" s="14"/>
      <c r="M9564" s="14"/>
      <c r="N9564" s="14"/>
      <c r="O9564" s="14"/>
      <c r="P9564" s="14"/>
      <c r="S9564" s="16"/>
      <c r="T9564" s="16"/>
    </row>
    <row r="9565" spans="8:20">
      <c r="H9565" s="14"/>
      <c r="K9565" s="14"/>
      <c r="M9565" s="14"/>
      <c r="N9565" s="14"/>
      <c r="O9565" s="14"/>
      <c r="P9565" s="14"/>
      <c r="S9565" s="16"/>
      <c r="T9565" s="16"/>
    </row>
    <row r="9566" spans="8:20">
      <c r="H9566" s="14"/>
      <c r="K9566" s="14"/>
      <c r="M9566" s="14"/>
      <c r="N9566" s="14"/>
      <c r="O9566" s="14"/>
      <c r="P9566" s="14"/>
      <c r="S9566" s="16"/>
      <c r="T9566" s="16"/>
    </row>
    <row r="9567" spans="8:20">
      <c r="H9567" s="14"/>
      <c r="K9567" s="14"/>
      <c r="M9567" s="14"/>
      <c r="N9567" s="14"/>
      <c r="O9567" s="14"/>
      <c r="P9567" s="14"/>
      <c r="S9567" s="16"/>
      <c r="T9567" s="16"/>
    </row>
    <row r="9568" spans="8:20">
      <c r="H9568" s="14"/>
      <c r="K9568" s="14"/>
      <c r="M9568" s="14"/>
      <c r="N9568" s="14"/>
      <c r="O9568" s="14"/>
      <c r="P9568" s="14"/>
      <c r="S9568" s="16"/>
      <c r="T9568" s="16"/>
    </row>
    <row r="9569" spans="8:20">
      <c r="H9569" s="14"/>
      <c r="K9569" s="14"/>
      <c r="M9569" s="14"/>
      <c r="N9569" s="14"/>
      <c r="O9569" s="14"/>
      <c r="P9569" s="14"/>
      <c r="S9569" s="16"/>
      <c r="T9569" s="16"/>
    </row>
    <row r="9570" spans="8:20">
      <c r="H9570" s="14"/>
      <c r="K9570" s="14"/>
      <c r="M9570" s="14"/>
      <c r="N9570" s="14"/>
      <c r="O9570" s="14"/>
      <c r="P9570" s="14"/>
      <c r="S9570" s="16"/>
      <c r="T9570" s="16"/>
    </row>
    <row r="9571" spans="8:20">
      <c r="H9571" s="14"/>
      <c r="K9571" s="14"/>
      <c r="M9571" s="14"/>
      <c r="N9571" s="14"/>
      <c r="O9571" s="14"/>
      <c r="P9571" s="14"/>
      <c r="S9571" s="16"/>
      <c r="T9571" s="16"/>
    </row>
    <row r="9572" spans="8:20">
      <c r="H9572" s="14"/>
      <c r="K9572" s="14"/>
      <c r="M9572" s="14"/>
      <c r="N9572" s="14"/>
      <c r="O9572" s="14"/>
      <c r="P9572" s="14"/>
      <c r="S9572" s="16"/>
      <c r="T9572" s="16"/>
    </row>
    <row r="9573" spans="8:20">
      <c r="H9573" s="14"/>
      <c r="K9573" s="14"/>
      <c r="M9573" s="14"/>
      <c r="N9573" s="14"/>
      <c r="O9573" s="14"/>
      <c r="P9573" s="14"/>
      <c r="S9573" s="16"/>
      <c r="T9573" s="16"/>
    </row>
    <row r="9574" spans="8:20">
      <c r="H9574" s="14"/>
      <c r="K9574" s="14"/>
      <c r="M9574" s="14"/>
      <c r="N9574" s="14"/>
      <c r="O9574" s="14"/>
      <c r="P9574" s="14"/>
      <c r="S9574" s="16"/>
      <c r="T9574" s="16"/>
    </row>
    <row r="9575" spans="8:20">
      <c r="H9575" s="14"/>
      <c r="K9575" s="14"/>
      <c r="M9575" s="14"/>
      <c r="N9575" s="14"/>
      <c r="O9575" s="14"/>
      <c r="P9575" s="14"/>
      <c r="S9575" s="16"/>
      <c r="T9575" s="16"/>
    </row>
    <row r="9576" spans="8:20">
      <c r="H9576" s="14"/>
      <c r="K9576" s="14"/>
      <c r="M9576" s="14"/>
      <c r="N9576" s="14"/>
      <c r="O9576" s="14"/>
      <c r="P9576" s="14"/>
      <c r="S9576" s="16"/>
      <c r="T9576" s="16"/>
    </row>
    <row r="9577" spans="8:20">
      <c r="H9577" s="14"/>
      <c r="K9577" s="14"/>
      <c r="M9577" s="14"/>
      <c r="N9577" s="14"/>
      <c r="O9577" s="14"/>
      <c r="P9577" s="14"/>
      <c r="S9577" s="16"/>
      <c r="T9577" s="16"/>
    </row>
    <row r="9578" spans="8:20">
      <c r="H9578" s="14"/>
      <c r="K9578" s="14"/>
      <c r="M9578" s="14"/>
      <c r="N9578" s="14"/>
      <c r="O9578" s="14"/>
      <c r="P9578" s="14"/>
      <c r="S9578" s="16"/>
      <c r="T9578" s="16"/>
    </row>
    <row r="9579" spans="8:20">
      <c r="H9579" s="14"/>
      <c r="K9579" s="14"/>
      <c r="M9579" s="14"/>
      <c r="N9579" s="14"/>
      <c r="O9579" s="14"/>
      <c r="P9579" s="14"/>
      <c r="S9579" s="16"/>
      <c r="T9579" s="16"/>
    </row>
    <row r="9580" spans="8:20">
      <c r="H9580" s="14"/>
      <c r="K9580" s="14"/>
      <c r="M9580" s="14"/>
      <c r="N9580" s="14"/>
      <c r="O9580" s="14"/>
      <c r="P9580" s="14"/>
      <c r="S9580" s="16"/>
      <c r="T9580" s="16"/>
    </row>
    <row r="9581" spans="8:20">
      <c r="H9581" s="14"/>
      <c r="K9581" s="14"/>
      <c r="M9581" s="14"/>
      <c r="N9581" s="14"/>
      <c r="O9581" s="14"/>
      <c r="P9581" s="14"/>
      <c r="S9581" s="16"/>
      <c r="T9581" s="16"/>
    </row>
    <row r="9582" spans="8:20">
      <c r="H9582" s="14"/>
      <c r="K9582" s="14"/>
      <c r="M9582" s="14"/>
      <c r="N9582" s="14"/>
      <c r="O9582" s="14"/>
      <c r="P9582" s="14"/>
      <c r="S9582" s="16"/>
      <c r="T9582" s="16"/>
    </row>
    <row r="9583" spans="8:20">
      <c r="H9583" s="14"/>
      <c r="K9583" s="14"/>
      <c r="M9583" s="14"/>
      <c r="N9583" s="14"/>
      <c r="O9583" s="14"/>
      <c r="P9583" s="14"/>
      <c r="S9583" s="16"/>
      <c r="T9583" s="16"/>
    </row>
    <row r="9584" spans="8:20">
      <c r="H9584" s="14"/>
      <c r="K9584" s="14"/>
      <c r="M9584" s="14"/>
      <c r="N9584" s="14"/>
      <c r="O9584" s="14"/>
      <c r="P9584" s="14"/>
      <c r="S9584" s="16"/>
      <c r="T9584" s="16"/>
    </row>
    <row r="9585" spans="8:20">
      <c r="H9585" s="14"/>
      <c r="K9585" s="14"/>
      <c r="M9585" s="14"/>
      <c r="N9585" s="14"/>
      <c r="O9585" s="14"/>
      <c r="P9585" s="14"/>
      <c r="S9585" s="16"/>
      <c r="T9585" s="16"/>
    </row>
    <row r="9586" spans="8:20">
      <c r="H9586" s="14"/>
      <c r="K9586" s="14"/>
      <c r="M9586" s="14"/>
      <c r="N9586" s="14"/>
      <c r="O9586" s="14"/>
      <c r="P9586" s="14"/>
      <c r="S9586" s="16"/>
      <c r="T9586" s="16"/>
    </row>
    <row r="9587" spans="8:20">
      <c r="H9587" s="14"/>
      <c r="K9587" s="14"/>
      <c r="M9587" s="14"/>
      <c r="N9587" s="14"/>
      <c r="O9587" s="14"/>
      <c r="P9587" s="14"/>
      <c r="S9587" s="16"/>
      <c r="T9587" s="16"/>
    </row>
    <row r="9588" spans="8:20">
      <c r="H9588" s="14"/>
      <c r="K9588" s="14"/>
      <c r="M9588" s="14"/>
      <c r="N9588" s="14"/>
      <c r="O9588" s="14"/>
      <c r="P9588" s="14"/>
      <c r="S9588" s="16"/>
      <c r="T9588" s="16"/>
    </row>
    <row r="9589" spans="8:20">
      <c r="H9589" s="14"/>
      <c r="K9589" s="14"/>
      <c r="M9589" s="14"/>
      <c r="N9589" s="14"/>
      <c r="O9589" s="14"/>
      <c r="P9589" s="14"/>
      <c r="S9589" s="16"/>
      <c r="T9589" s="16"/>
    </row>
    <row r="9590" spans="8:20">
      <c r="H9590" s="14"/>
      <c r="K9590" s="14"/>
      <c r="M9590" s="14"/>
      <c r="N9590" s="14"/>
      <c r="O9590" s="14"/>
      <c r="P9590" s="14"/>
      <c r="S9590" s="16"/>
      <c r="T9590" s="16"/>
    </row>
    <row r="9591" spans="8:20">
      <c r="H9591" s="14"/>
      <c r="K9591" s="14"/>
      <c r="M9591" s="14"/>
      <c r="N9591" s="14"/>
      <c r="O9591" s="14"/>
      <c r="P9591" s="14"/>
      <c r="S9591" s="16"/>
      <c r="T9591" s="16"/>
    </row>
    <row r="9592" spans="8:20">
      <c r="H9592" s="14"/>
      <c r="K9592" s="14"/>
      <c r="M9592" s="14"/>
      <c r="N9592" s="14"/>
      <c r="O9592" s="14"/>
      <c r="P9592" s="14"/>
      <c r="S9592" s="16"/>
      <c r="T9592" s="16"/>
    </row>
    <row r="9593" spans="8:20">
      <c r="H9593" s="14"/>
      <c r="K9593" s="14"/>
      <c r="M9593" s="14"/>
      <c r="N9593" s="14"/>
      <c r="O9593" s="14"/>
      <c r="P9593" s="14"/>
      <c r="S9593" s="16"/>
      <c r="T9593" s="16"/>
    </row>
    <row r="9594" spans="8:20">
      <c r="H9594" s="14"/>
      <c r="K9594" s="14"/>
      <c r="M9594" s="14"/>
      <c r="N9594" s="14"/>
      <c r="O9594" s="14"/>
      <c r="P9594" s="14"/>
      <c r="S9594" s="16"/>
      <c r="T9594" s="16"/>
    </row>
    <row r="9595" spans="8:20">
      <c r="H9595" s="14"/>
      <c r="K9595" s="14"/>
      <c r="M9595" s="14"/>
      <c r="N9595" s="14"/>
      <c r="O9595" s="14"/>
      <c r="P9595" s="14"/>
      <c r="S9595" s="16"/>
      <c r="T9595" s="16"/>
    </row>
    <row r="9596" spans="8:20">
      <c r="H9596" s="14"/>
      <c r="K9596" s="14"/>
      <c r="M9596" s="14"/>
      <c r="N9596" s="14"/>
      <c r="O9596" s="14"/>
      <c r="P9596" s="14"/>
      <c r="S9596" s="16"/>
      <c r="T9596" s="16"/>
    </row>
    <row r="9597" spans="8:20">
      <c r="H9597" s="14"/>
      <c r="K9597" s="14"/>
      <c r="M9597" s="14"/>
      <c r="N9597" s="14"/>
      <c r="O9597" s="14"/>
      <c r="P9597" s="14"/>
      <c r="S9597" s="16"/>
      <c r="T9597" s="16"/>
    </row>
    <row r="9598" spans="8:20">
      <c r="H9598" s="14"/>
      <c r="K9598" s="14"/>
      <c r="M9598" s="14"/>
      <c r="N9598" s="14"/>
      <c r="O9598" s="14"/>
      <c r="P9598" s="14"/>
      <c r="S9598" s="16"/>
      <c r="T9598" s="16"/>
    </row>
    <row r="9599" spans="8:20">
      <c r="H9599" s="14"/>
      <c r="K9599" s="14"/>
      <c r="M9599" s="14"/>
      <c r="N9599" s="14"/>
      <c r="O9599" s="14"/>
      <c r="P9599" s="14"/>
      <c r="S9599" s="16"/>
      <c r="T9599" s="16"/>
    </row>
    <row r="9600" spans="8:20">
      <c r="H9600" s="14"/>
      <c r="K9600" s="14"/>
      <c r="M9600" s="14"/>
      <c r="N9600" s="14"/>
      <c r="O9600" s="14"/>
      <c r="P9600" s="14"/>
      <c r="S9600" s="16"/>
      <c r="T9600" s="16"/>
    </row>
    <row r="9601" spans="8:20">
      <c r="H9601" s="14"/>
      <c r="K9601" s="14"/>
      <c r="M9601" s="14"/>
      <c r="N9601" s="14"/>
      <c r="O9601" s="14"/>
      <c r="P9601" s="14"/>
      <c r="S9601" s="16"/>
      <c r="T9601" s="16"/>
    </row>
    <row r="9602" spans="8:20">
      <c r="H9602" s="14"/>
      <c r="K9602" s="14"/>
      <c r="M9602" s="14"/>
      <c r="N9602" s="14"/>
      <c r="O9602" s="14"/>
      <c r="P9602" s="14"/>
      <c r="S9602" s="16"/>
      <c r="T9602" s="16"/>
    </row>
    <row r="9603" spans="8:20">
      <c r="H9603" s="14"/>
      <c r="K9603" s="14"/>
      <c r="M9603" s="14"/>
      <c r="N9603" s="14"/>
      <c r="O9603" s="14"/>
      <c r="P9603" s="14"/>
      <c r="S9603" s="16"/>
      <c r="T9603" s="16"/>
    </row>
    <row r="9604" spans="8:20">
      <c r="H9604" s="14"/>
      <c r="K9604" s="14"/>
      <c r="M9604" s="14"/>
      <c r="N9604" s="14"/>
      <c r="O9604" s="14"/>
      <c r="P9604" s="14"/>
      <c r="S9604" s="16"/>
      <c r="T9604" s="16"/>
    </row>
    <row r="9605" spans="8:20">
      <c r="H9605" s="14"/>
      <c r="K9605" s="14"/>
      <c r="M9605" s="14"/>
      <c r="N9605" s="14"/>
      <c r="O9605" s="14"/>
      <c r="P9605" s="14"/>
      <c r="S9605" s="16"/>
      <c r="T9605" s="16"/>
    </row>
    <row r="9606" spans="8:20">
      <c r="H9606" s="14"/>
      <c r="K9606" s="14"/>
      <c r="M9606" s="14"/>
      <c r="N9606" s="14"/>
      <c r="O9606" s="14"/>
      <c r="P9606" s="14"/>
      <c r="S9606" s="16"/>
      <c r="T9606" s="16"/>
    </row>
    <row r="9607" spans="8:20">
      <c r="H9607" s="14"/>
      <c r="K9607" s="14"/>
      <c r="M9607" s="14"/>
      <c r="N9607" s="14"/>
      <c r="O9607" s="14"/>
      <c r="P9607" s="14"/>
      <c r="S9607" s="16"/>
      <c r="T9607" s="16"/>
    </row>
    <row r="9608" spans="8:20">
      <c r="H9608" s="14"/>
      <c r="K9608" s="14"/>
      <c r="M9608" s="14"/>
      <c r="N9608" s="14"/>
      <c r="O9608" s="14"/>
      <c r="P9608" s="14"/>
      <c r="S9608" s="16"/>
      <c r="T9608" s="16"/>
    </row>
    <row r="9609" spans="8:20">
      <c r="H9609" s="14"/>
      <c r="K9609" s="14"/>
      <c r="M9609" s="14"/>
      <c r="N9609" s="14"/>
      <c r="O9609" s="14"/>
      <c r="P9609" s="14"/>
      <c r="S9609" s="16"/>
      <c r="T9609" s="16"/>
    </row>
    <row r="9610" spans="8:20">
      <c r="H9610" s="14"/>
      <c r="K9610" s="14"/>
      <c r="M9610" s="14"/>
      <c r="N9610" s="14"/>
      <c r="O9610" s="14"/>
      <c r="P9610" s="14"/>
      <c r="S9610" s="16"/>
      <c r="T9610" s="16"/>
    </row>
    <row r="9611" spans="8:20">
      <c r="H9611" s="14"/>
      <c r="K9611" s="14"/>
      <c r="M9611" s="14"/>
      <c r="N9611" s="14"/>
      <c r="O9611" s="14"/>
      <c r="P9611" s="14"/>
      <c r="S9611" s="16"/>
      <c r="T9611" s="16"/>
    </row>
    <row r="9612" spans="8:20">
      <c r="H9612" s="14"/>
      <c r="K9612" s="14"/>
      <c r="M9612" s="14"/>
      <c r="N9612" s="14"/>
      <c r="O9612" s="14"/>
      <c r="P9612" s="14"/>
      <c r="S9612" s="16"/>
      <c r="T9612" s="16"/>
    </row>
    <row r="9613" spans="8:20">
      <c r="H9613" s="14"/>
      <c r="K9613" s="14"/>
      <c r="M9613" s="14"/>
      <c r="N9613" s="14"/>
      <c r="O9613" s="14"/>
      <c r="P9613" s="14"/>
      <c r="S9613" s="16"/>
      <c r="T9613" s="16"/>
    </row>
    <row r="9614" spans="8:20">
      <c r="H9614" s="14"/>
      <c r="K9614" s="14"/>
      <c r="M9614" s="14"/>
      <c r="N9614" s="14"/>
      <c r="O9614" s="14"/>
      <c r="P9614" s="14"/>
      <c r="S9614" s="16"/>
      <c r="T9614" s="16"/>
    </row>
    <row r="9615" spans="8:20">
      <c r="H9615" s="14"/>
      <c r="K9615" s="14"/>
      <c r="M9615" s="14"/>
      <c r="N9615" s="14"/>
      <c r="O9615" s="14"/>
      <c r="P9615" s="14"/>
      <c r="S9615" s="16"/>
      <c r="T9615" s="16"/>
    </row>
    <row r="9616" spans="8:20">
      <c r="H9616" s="14"/>
      <c r="K9616" s="14"/>
      <c r="M9616" s="14"/>
      <c r="N9616" s="14"/>
      <c r="O9616" s="14"/>
      <c r="P9616" s="14"/>
      <c r="S9616" s="16"/>
      <c r="T9616" s="16"/>
    </row>
    <row r="9617" spans="8:20">
      <c r="H9617" s="14"/>
      <c r="K9617" s="14"/>
      <c r="M9617" s="14"/>
      <c r="N9617" s="14"/>
      <c r="O9617" s="14"/>
      <c r="P9617" s="14"/>
      <c r="S9617" s="16"/>
      <c r="T9617" s="16"/>
    </row>
    <row r="9618" spans="8:20">
      <c r="H9618" s="14"/>
      <c r="K9618" s="14"/>
      <c r="M9618" s="14"/>
      <c r="N9618" s="14"/>
      <c r="O9618" s="14"/>
      <c r="P9618" s="14"/>
      <c r="S9618" s="16"/>
      <c r="T9618" s="16"/>
    </row>
    <row r="9619" spans="8:20">
      <c r="H9619" s="14"/>
      <c r="K9619" s="14"/>
      <c r="M9619" s="14"/>
      <c r="N9619" s="14"/>
      <c r="O9619" s="14"/>
      <c r="P9619" s="14"/>
      <c r="S9619" s="16"/>
      <c r="T9619" s="16"/>
    </row>
    <row r="9620" spans="8:20">
      <c r="H9620" s="14"/>
      <c r="K9620" s="14"/>
      <c r="M9620" s="14"/>
      <c r="N9620" s="14"/>
      <c r="O9620" s="14"/>
      <c r="P9620" s="14"/>
      <c r="S9620" s="16"/>
      <c r="T9620" s="16"/>
    </row>
    <row r="9621" spans="8:20">
      <c r="H9621" s="14"/>
      <c r="K9621" s="14"/>
      <c r="M9621" s="14"/>
      <c r="N9621" s="14"/>
      <c r="O9621" s="14"/>
      <c r="P9621" s="14"/>
      <c r="S9621" s="16"/>
      <c r="T9621" s="16"/>
    </row>
    <row r="9622" spans="8:20">
      <c r="H9622" s="14"/>
      <c r="K9622" s="14"/>
      <c r="M9622" s="14"/>
      <c r="N9622" s="14"/>
      <c r="O9622" s="14"/>
      <c r="P9622" s="14"/>
      <c r="S9622" s="16"/>
      <c r="T9622" s="16"/>
    </row>
    <row r="9623" spans="8:20">
      <c r="H9623" s="14"/>
      <c r="K9623" s="14"/>
      <c r="M9623" s="14"/>
      <c r="N9623" s="14"/>
      <c r="O9623" s="14"/>
      <c r="P9623" s="14"/>
      <c r="S9623" s="16"/>
      <c r="T9623" s="16"/>
    </row>
    <row r="9624" spans="8:20">
      <c r="H9624" s="14"/>
      <c r="K9624" s="14"/>
      <c r="M9624" s="14"/>
      <c r="N9624" s="14"/>
      <c r="O9624" s="14"/>
      <c r="P9624" s="14"/>
      <c r="S9624" s="16"/>
      <c r="T9624" s="16"/>
    </row>
    <row r="9625" spans="8:20">
      <c r="H9625" s="14"/>
      <c r="K9625" s="14"/>
      <c r="M9625" s="14"/>
      <c r="N9625" s="14"/>
      <c r="O9625" s="14"/>
      <c r="P9625" s="14"/>
      <c r="S9625" s="16"/>
      <c r="T9625" s="16"/>
    </row>
    <row r="9626" spans="8:20">
      <c r="H9626" s="14"/>
      <c r="K9626" s="14"/>
      <c r="M9626" s="14"/>
      <c r="N9626" s="14"/>
      <c r="O9626" s="14"/>
      <c r="P9626" s="14"/>
      <c r="S9626" s="16"/>
      <c r="T9626" s="16"/>
    </row>
    <row r="9627" spans="8:20">
      <c r="H9627" s="14"/>
      <c r="K9627" s="14"/>
      <c r="M9627" s="14"/>
      <c r="N9627" s="14"/>
      <c r="O9627" s="14"/>
      <c r="P9627" s="14"/>
      <c r="S9627" s="16"/>
      <c r="T9627" s="16"/>
    </row>
    <row r="9628" spans="8:20">
      <c r="H9628" s="14"/>
      <c r="K9628" s="14"/>
      <c r="M9628" s="14"/>
      <c r="N9628" s="14"/>
      <c r="O9628" s="14"/>
      <c r="P9628" s="14"/>
      <c r="S9628" s="16"/>
      <c r="T9628" s="16"/>
    </row>
    <row r="9629" spans="8:20">
      <c r="H9629" s="14"/>
      <c r="K9629" s="14"/>
      <c r="M9629" s="14"/>
      <c r="N9629" s="14"/>
      <c r="O9629" s="14"/>
      <c r="P9629" s="14"/>
      <c r="S9629" s="16"/>
      <c r="T9629" s="16"/>
    </row>
    <row r="9630" spans="8:20">
      <c r="H9630" s="14"/>
      <c r="K9630" s="14"/>
      <c r="M9630" s="14"/>
      <c r="N9630" s="14"/>
      <c r="O9630" s="14"/>
      <c r="P9630" s="14"/>
      <c r="S9630" s="16"/>
      <c r="T9630" s="16"/>
    </row>
    <row r="9631" spans="8:20">
      <c r="H9631" s="14"/>
      <c r="K9631" s="14"/>
      <c r="M9631" s="14"/>
      <c r="N9631" s="14"/>
      <c r="O9631" s="14"/>
      <c r="P9631" s="14"/>
      <c r="S9631" s="16"/>
      <c r="T9631" s="16"/>
    </row>
    <row r="9632" spans="8:20">
      <c r="H9632" s="14"/>
      <c r="K9632" s="14"/>
      <c r="M9632" s="14"/>
      <c r="N9632" s="14"/>
      <c r="O9632" s="14"/>
      <c r="P9632" s="14"/>
      <c r="S9632" s="16"/>
      <c r="T9632" s="16"/>
    </row>
    <row r="9633" spans="8:20">
      <c r="H9633" s="14"/>
      <c r="K9633" s="14"/>
      <c r="M9633" s="14"/>
      <c r="N9633" s="14"/>
      <c r="O9633" s="14"/>
      <c r="P9633" s="14"/>
      <c r="S9633" s="16"/>
      <c r="T9633" s="16"/>
    </row>
    <row r="9634" spans="8:20">
      <c r="H9634" s="14"/>
      <c r="K9634" s="14"/>
      <c r="M9634" s="14"/>
      <c r="N9634" s="14"/>
      <c r="O9634" s="14"/>
      <c r="P9634" s="14"/>
      <c r="S9634" s="16"/>
      <c r="T9634" s="16"/>
    </row>
    <row r="9635" spans="8:20">
      <c r="H9635" s="14"/>
      <c r="K9635" s="14"/>
      <c r="M9635" s="14"/>
      <c r="N9635" s="14"/>
      <c r="O9635" s="14"/>
      <c r="P9635" s="14"/>
      <c r="S9635" s="16"/>
      <c r="T9635" s="16"/>
    </row>
    <row r="9636" spans="8:20">
      <c r="H9636" s="14"/>
      <c r="K9636" s="14"/>
      <c r="M9636" s="14"/>
      <c r="N9636" s="14"/>
      <c r="O9636" s="14"/>
      <c r="P9636" s="14"/>
      <c r="S9636" s="16"/>
      <c r="T9636" s="16"/>
    </row>
    <row r="9637" spans="8:20">
      <c r="H9637" s="14"/>
      <c r="K9637" s="14"/>
      <c r="M9637" s="14"/>
      <c r="N9637" s="14"/>
      <c r="O9637" s="14"/>
      <c r="P9637" s="14"/>
      <c r="S9637" s="16"/>
      <c r="T9637" s="16"/>
    </row>
    <row r="9638" spans="8:20">
      <c r="H9638" s="14"/>
      <c r="K9638" s="14"/>
      <c r="M9638" s="14"/>
      <c r="N9638" s="14"/>
      <c r="O9638" s="14"/>
      <c r="P9638" s="14"/>
      <c r="S9638" s="16"/>
      <c r="T9638" s="16"/>
    </row>
    <row r="9639" spans="8:20">
      <c r="H9639" s="14"/>
      <c r="K9639" s="14"/>
      <c r="M9639" s="14"/>
      <c r="N9639" s="14"/>
      <c r="O9639" s="14"/>
      <c r="P9639" s="14"/>
      <c r="S9639" s="16"/>
      <c r="T9639" s="16"/>
    </row>
    <row r="9640" spans="8:20">
      <c r="H9640" s="14"/>
      <c r="K9640" s="14"/>
      <c r="M9640" s="14"/>
      <c r="N9640" s="14"/>
      <c r="O9640" s="14"/>
      <c r="P9640" s="14"/>
      <c r="S9640" s="16"/>
      <c r="T9640" s="16"/>
    </row>
    <row r="9641" spans="8:20">
      <c r="H9641" s="14"/>
      <c r="K9641" s="14"/>
      <c r="M9641" s="14"/>
      <c r="N9641" s="14"/>
      <c r="O9641" s="14"/>
      <c r="P9641" s="14"/>
      <c r="S9641" s="16"/>
      <c r="T9641" s="16"/>
    </row>
    <row r="9642" spans="8:20">
      <c r="H9642" s="14"/>
      <c r="K9642" s="14"/>
      <c r="M9642" s="14"/>
      <c r="N9642" s="14"/>
      <c r="O9642" s="14"/>
      <c r="P9642" s="14"/>
      <c r="S9642" s="16"/>
      <c r="T9642" s="16"/>
    </row>
    <row r="9643" spans="8:20">
      <c r="H9643" s="14"/>
      <c r="K9643" s="14"/>
      <c r="M9643" s="14"/>
      <c r="N9643" s="14"/>
      <c r="O9643" s="14"/>
      <c r="P9643" s="14"/>
      <c r="S9643" s="16"/>
      <c r="T9643" s="16"/>
    </row>
    <row r="9644" spans="8:20">
      <c r="H9644" s="14"/>
      <c r="K9644" s="14"/>
      <c r="M9644" s="14"/>
      <c r="N9644" s="14"/>
      <c r="O9644" s="14"/>
      <c r="P9644" s="14"/>
      <c r="S9644" s="16"/>
      <c r="T9644" s="16"/>
    </row>
    <row r="9645" spans="8:20">
      <c r="H9645" s="14"/>
      <c r="K9645" s="14"/>
      <c r="M9645" s="14"/>
      <c r="N9645" s="14"/>
      <c r="O9645" s="14"/>
      <c r="P9645" s="14"/>
      <c r="S9645" s="16"/>
      <c r="T9645" s="16"/>
    </row>
    <row r="9646" spans="8:20">
      <c r="H9646" s="14"/>
      <c r="K9646" s="14"/>
      <c r="M9646" s="14"/>
      <c r="N9646" s="14"/>
      <c r="O9646" s="14"/>
      <c r="P9646" s="14"/>
      <c r="S9646" s="16"/>
      <c r="T9646" s="16"/>
    </row>
    <row r="9647" spans="8:20">
      <c r="H9647" s="14"/>
      <c r="K9647" s="14"/>
      <c r="M9647" s="14"/>
      <c r="N9647" s="14"/>
      <c r="O9647" s="14"/>
      <c r="P9647" s="14"/>
      <c r="S9647" s="16"/>
      <c r="T9647" s="16"/>
    </row>
    <row r="9648" spans="8:20">
      <c r="H9648" s="14"/>
      <c r="K9648" s="14"/>
      <c r="M9648" s="14"/>
      <c r="N9648" s="14"/>
      <c r="O9648" s="14"/>
      <c r="P9648" s="14"/>
      <c r="S9648" s="16"/>
      <c r="T9648" s="16"/>
    </row>
    <row r="9649" spans="8:20">
      <c r="H9649" s="14"/>
      <c r="K9649" s="14"/>
      <c r="M9649" s="14"/>
      <c r="N9649" s="14"/>
      <c r="O9649" s="14"/>
      <c r="P9649" s="14"/>
      <c r="S9649" s="16"/>
      <c r="T9649" s="16"/>
    </row>
    <row r="9650" spans="8:20">
      <c r="H9650" s="14"/>
      <c r="K9650" s="14"/>
      <c r="M9650" s="14"/>
      <c r="N9650" s="14"/>
      <c r="O9650" s="14"/>
      <c r="P9650" s="14"/>
      <c r="S9650" s="16"/>
      <c r="T9650" s="16"/>
    </row>
    <row r="9651" spans="8:20">
      <c r="H9651" s="14"/>
      <c r="K9651" s="14"/>
      <c r="M9651" s="14"/>
      <c r="N9651" s="14"/>
      <c r="O9651" s="14"/>
      <c r="P9651" s="14"/>
      <c r="S9651" s="16"/>
      <c r="T9651" s="16"/>
    </row>
    <row r="9652" spans="8:20">
      <c r="H9652" s="14"/>
      <c r="K9652" s="14"/>
      <c r="M9652" s="14"/>
      <c r="N9652" s="14"/>
      <c r="O9652" s="14"/>
      <c r="P9652" s="14"/>
      <c r="S9652" s="16"/>
      <c r="T9652" s="16"/>
    </row>
    <row r="9653" spans="8:20">
      <c r="H9653" s="14"/>
      <c r="K9653" s="14"/>
      <c r="M9653" s="14"/>
      <c r="N9653" s="14"/>
      <c r="O9653" s="14"/>
      <c r="P9653" s="14"/>
      <c r="S9653" s="16"/>
      <c r="T9653" s="16"/>
    </row>
    <row r="9654" spans="8:20">
      <c r="H9654" s="14"/>
      <c r="K9654" s="14"/>
      <c r="M9654" s="14"/>
      <c r="N9654" s="14"/>
      <c r="O9654" s="14"/>
      <c r="P9654" s="14"/>
      <c r="S9654" s="16"/>
      <c r="T9654" s="16"/>
    </row>
    <row r="9655" spans="8:20">
      <c r="H9655" s="14"/>
      <c r="K9655" s="14"/>
      <c r="M9655" s="14"/>
      <c r="N9655" s="14"/>
      <c r="O9655" s="14"/>
      <c r="P9655" s="14"/>
      <c r="S9655" s="16"/>
      <c r="T9655" s="16"/>
    </row>
    <row r="9656" spans="8:20">
      <c r="H9656" s="14"/>
      <c r="K9656" s="14"/>
      <c r="M9656" s="14"/>
      <c r="N9656" s="14"/>
      <c r="O9656" s="14"/>
      <c r="P9656" s="14"/>
      <c r="S9656" s="16"/>
      <c r="T9656" s="16"/>
    </row>
    <row r="9657" spans="8:20">
      <c r="H9657" s="14"/>
      <c r="K9657" s="14"/>
      <c r="M9657" s="14"/>
      <c r="N9657" s="14"/>
      <c r="O9657" s="14"/>
      <c r="P9657" s="14"/>
      <c r="S9657" s="16"/>
      <c r="T9657" s="16"/>
    </row>
    <row r="9658" spans="8:20">
      <c r="H9658" s="14"/>
      <c r="K9658" s="14"/>
      <c r="M9658" s="14"/>
      <c r="N9658" s="14"/>
      <c r="O9658" s="14"/>
      <c r="P9658" s="14"/>
      <c r="S9658" s="16"/>
      <c r="T9658" s="16"/>
    </row>
    <row r="9659" spans="8:20">
      <c r="H9659" s="14"/>
      <c r="K9659" s="14"/>
      <c r="M9659" s="14"/>
      <c r="N9659" s="14"/>
      <c r="O9659" s="14"/>
      <c r="P9659" s="14"/>
      <c r="S9659" s="16"/>
      <c r="T9659" s="16"/>
    </row>
    <row r="9660" spans="8:20">
      <c r="H9660" s="14"/>
      <c r="K9660" s="14"/>
      <c r="M9660" s="14"/>
      <c r="N9660" s="14"/>
      <c r="O9660" s="14"/>
      <c r="P9660" s="14"/>
      <c r="S9660" s="16"/>
      <c r="T9660" s="16"/>
    </row>
    <row r="9661" spans="8:20">
      <c r="H9661" s="14"/>
      <c r="K9661" s="14"/>
      <c r="M9661" s="14"/>
      <c r="N9661" s="14"/>
      <c r="O9661" s="14"/>
      <c r="P9661" s="14"/>
      <c r="S9661" s="16"/>
      <c r="T9661" s="16"/>
    </row>
    <row r="9662" spans="8:20">
      <c r="H9662" s="14"/>
      <c r="K9662" s="14"/>
      <c r="M9662" s="14"/>
      <c r="N9662" s="14"/>
      <c r="O9662" s="14"/>
      <c r="P9662" s="14"/>
      <c r="S9662" s="16"/>
      <c r="T9662" s="16"/>
    </row>
    <row r="9663" spans="8:20">
      <c r="H9663" s="14"/>
      <c r="K9663" s="14"/>
      <c r="M9663" s="14"/>
      <c r="N9663" s="14"/>
      <c r="O9663" s="14"/>
      <c r="P9663" s="14"/>
      <c r="S9663" s="16"/>
      <c r="T9663" s="16"/>
    </row>
    <row r="9664" spans="8:20">
      <c r="H9664" s="14"/>
      <c r="K9664" s="14"/>
      <c r="M9664" s="14"/>
      <c r="N9664" s="14"/>
      <c r="O9664" s="14"/>
      <c r="P9664" s="14"/>
      <c r="S9664" s="16"/>
      <c r="T9664" s="16"/>
    </row>
    <row r="9665" spans="8:20">
      <c r="H9665" s="14"/>
      <c r="K9665" s="14"/>
      <c r="M9665" s="14"/>
      <c r="N9665" s="14"/>
      <c r="O9665" s="14"/>
      <c r="P9665" s="14"/>
      <c r="S9665" s="16"/>
      <c r="T9665" s="16"/>
    </row>
    <row r="9666" spans="8:20">
      <c r="H9666" s="14"/>
      <c r="K9666" s="14"/>
      <c r="M9666" s="14"/>
      <c r="N9666" s="14"/>
      <c r="O9666" s="14"/>
      <c r="P9666" s="14"/>
      <c r="S9666" s="16"/>
      <c r="T9666" s="16"/>
    </row>
    <row r="9667" spans="8:20">
      <c r="H9667" s="14"/>
      <c r="K9667" s="14"/>
      <c r="M9667" s="14"/>
      <c r="N9667" s="14"/>
      <c r="O9667" s="14"/>
      <c r="P9667" s="14"/>
      <c r="S9667" s="16"/>
      <c r="T9667" s="16"/>
    </row>
    <row r="9668" spans="8:20">
      <c r="H9668" s="14"/>
      <c r="K9668" s="14"/>
      <c r="M9668" s="14"/>
      <c r="N9668" s="14"/>
      <c r="O9668" s="14"/>
      <c r="P9668" s="14"/>
      <c r="S9668" s="16"/>
      <c r="T9668" s="16"/>
    </row>
    <row r="9669" spans="8:20">
      <c r="H9669" s="14"/>
      <c r="K9669" s="14"/>
      <c r="M9669" s="14"/>
      <c r="N9669" s="14"/>
      <c r="O9669" s="14"/>
      <c r="P9669" s="14"/>
      <c r="S9669" s="16"/>
      <c r="T9669" s="16"/>
    </row>
    <row r="9670" spans="8:20">
      <c r="H9670" s="14"/>
      <c r="K9670" s="14"/>
      <c r="M9670" s="14"/>
      <c r="N9670" s="14"/>
      <c r="O9670" s="14"/>
      <c r="P9670" s="14"/>
      <c r="S9670" s="16"/>
      <c r="T9670" s="16"/>
    </row>
    <row r="9671" spans="8:20">
      <c r="H9671" s="14"/>
      <c r="K9671" s="14"/>
      <c r="M9671" s="14"/>
      <c r="N9671" s="14"/>
      <c r="O9671" s="14"/>
      <c r="P9671" s="14"/>
      <c r="S9671" s="16"/>
      <c r="T9671" s="16"/>
    </row>
    <row r="9672" spans="8:20">
      <c r="H9672" s="14"/>
      <c r="K9672" s="14"/>
      <c r="M9672" s="14"/>
      <c r="N9672" s="14"/>
      <c r="O9672" s="14"/>
      <c r="P9672" s="14"/>
      <c r="S9672" s="16"/>
      <c r="T9672" s="16"/>
    </row>
    <row r="9673" spans="8:20">
      <c r="H9673" s="14"/>
      <c r="K9673" s="14"/>
      <c r="M9673" s="14"/>
      <c r="N9673" s="14"/>
      <c r="O9673" s="14"/>
      <c r="P9673" s="14"/>
      <c r="S9673" s="16"/>
      <c r="T9673" s="16"/>
    </row>
    <row r="9674" spans="8:20">
      <c r="H9674" s="14"/>
      <c r="K9674" s="14"/>
      <c r="M9674" s="14"/>
      <c r="N9674" s="14"/>
      <c r="O9674" s="14"/>
      <c r="P9674" s="14"/>
      <c r="S9674" s="16"/>
      <c r="T9674" s="16"/>
    </row>
    <row r="9675" spans="8:20">
      <c r="H9675" s="14"/>
      <c r="K9675" s="14"/>
      <c r="M9675" s="14"/>
      <c r="N9675" s="14"/>
      <c r="O9675" s="14"/>
      <c r="P9675" s="14"/>
      <c r="S9675" s="16"/>
      <c r="T9675" s="16"/>
    </row>
    <row r="9676" spans="8:20">
      <c r="H9676" s="14"/>
      <c r="K9676" s="14"/>
      <c r="M9676" s="14"/>
      <c r="N9676" s="14"/>
      <c r="O9676" s="14"/>
      <c r="P9676" s="14"/>
      <c r="S9676" s="16"/>
      <c r="T9676" s="16"/>
    </row>
    <row r="9677" spans="8:20">
      <c r="H9677" s="14"/>
      <c r="K9677" s="14"/>
      <c r="M9677" s="14"/>
      <c r="N9677" s="14"/>
      <c r="O9677" s="14"/>
      <c r="P9677" s="14"/>
      <c r="S9677" s="16"/>
      <c r="T9677" s="16"/>
    </row>
    <row r="9678" spans="8:20">
      <c r="H9678" s="14"/>
      <c r="K9678" s="14"/>
      <c r="M9678" s="14"/>
      <c r="N9678" s="14"/>
      <c r="O9678" s="14"/>
      <c r="P9678" s="14"/>
      <c r="S9678" s="16"/>
      <c r="T9678" s="16"/>
    </row>
    <row r="9679" spans="8:20">
      <c r="H9679" s="14"/>
      <c r="K9679" s="14"/>
      <c r="M9679" s="14"/>
      <c r="N9679" s="14"/>
      <c r="O9679" s="14"/>
      <c r="P9679" s="14"/>
      <c r="S9679" s="16"/>
      <c r="T9679" s="16"/>
    </row>
    <row r="9680" spans="8:20">
      <c r="H9680" s="14"/>
      <c r="K9680" s="14"/>
      <c r="M9680" s="14"/>
      <c r="N9680" s="14"/>
      <c r="O9680" s="14"/>
      <c r="P9680" s="14"/>
      <c r="S9680" s="16"/>
      <c r="T9680" s="16"/>
    </row>
    <row r="9681" spans="8:20">
      <c r="H9681" s="14"/>
      <c r="K9681" s="14"/>
      <c r="M9681" s="14"/>
      <c r="N9681" s="14"/>
      <c r="O9681" s="14"/>
      <c r="P9681" s="14"/>
      <c r="S9681" s="16"/>
      <c r="T9681" s="16"/>
    </row>
    <row r="9682" spans="8:20">
      <c r="H9682" s="14"/>
      <c r="K9682" s="14"/>
      <c r="M9682" s="14"/>
      <c r="N9682" s="14"/>
      <c r="O9682" s="14"/>
      <c r="P9682" s="14"/>
      <c r="S9682" s="16"/>
      <c r="T9682" s="16"/>
    </row>
    <row r="9683" spans="8:20">
      <c r="H9683" s="14"/>
      <c r="K9683" s="14"/>
      <c r="M9683" s="14"/>
      <c r="N9683" s="14"/>
      <c r="O9683" s="14"/>
      <c r="P9683" s="14"/>
      <c r="S9683" s="16"/>
      <c r="T9683" s="16"/>
    </row>
    <row r="9684" spans="8:20">
      <c r="H9684" s="14"/>
      <c r="K9684" s="14"/>
      <c r="M9684" s="14"/>
      <c r="N9684" s="14"/>
      <c r="O9684" s="14"/>
      <c r="P9684" s="14"/>
      <c r="S9684" s="16"/>
      <c r="T9684" s="16"/>
    </row>
    <row r="9685" spans="8:20">
      <c r="H9685" s="14"/>
      <c r="K9685" s="14"/>
      <c r="M9685" s="14"/>
      <c r="N9685" s="14"/>
      <c r="O9685" s="14"/>
      <c r="P9685" s="14"/>
      <c r="S9685" s="16"/>
      <c r="T9685" s="16"/>
    </row>
    <row r="9686" spans="8:20">
      <c r="H9686" s="14"/>
      <c r="K9686" s="14"/>
      <c r="M9686" s="14"/>
      <c r="N9686" s="14"/>
      <c r="O9686" s="14"/>
      <c r="P9686" s="14"/>
      <c r="S9686" s="16"/>
      <c r="T9686" s="16"/>
    </row>
    <row r="9687" spans="8:20">
      <c r="H9687" s="14"/>
      <c r="K9687" s="14"/>
      <c r="M9687" s="14"/>
      <c r="N9687" s="14"/>
      <c r="O9687" s="14"/>
      <c r="P9687" s="14"/>
      <c r="S9687" s="16"/>
      <c r="T9687" s="16"/>
    </row>
    <row r="9688" spans="8:20">
      <c r="H9688" s="14"/>
      <c r="K9688" s="14"/>
      <c r="M9688" s="14"/>
      <c r="N9688" s="14"/>
      <c r="O9688" s="14"/>
      <c r="P9688" s="14"/>
      <c r="S9688" s="16"/>
      <c r="T9688" s="16"/>
    </row>
    <row r="9689" spans="8:20">
      <c r="H9689" s="14"/>
      <c r="K9689" s="14"/>
      <c r="M9689" s="14"/>
      <c r="N9689" s="14"/>
      <c r="O9689" s="14"/>
      <c r="P9689" s="14"/>
      <c r="S9689" s="16"/>
      <c r="T9689" s="16"/>
    </row>
    <row r="9690" spans="8:20">
      <c r="H9690" s="14"/>
      <c r="K9690" s="14"/>
      <c r="M9690" s="14"/>
      <c r="N9690" s="14"/>
      <c r="O9690" s="14"/>
      <c r="P9690" s="14"/>
      <c r="S9690" s="16"/>
      <c r="T9690" s="16"/>
    </row>
    <row r="9691" spans="8:20">
      <c r="H9691" s="14"/>
      <c r="K9691" s="14"/>
      <c r="M9691" s="14"/>
      <c r="N9691" s="14"/>
      <c r="O9691" s="14"/>
      <c r="P9691" s="14"/>
      <c r="S9691" s="16"/>
      <c r="T9691" s="16"/>
    </row>
    <row r="9692" spans="8:20">
      <c r="H9692" s="14"/>
      <c r="K9692" s="14"/>
      <c r="M9692" s="14"/>
      <c r="N9692" s="14"/>
      <c r="O9692" s="14"/>
      <c r="P9692" s="14"/>
      <c r="S9692" s="16"/>
      <c r="T9692" s="16"/>
    </row>
    <row r="9693" spans="8:20">
      <c r="H9693" s="14"/>
      <c r="K9693" s="14"/>
      <c r="M9693" s="14"/>
      <c r="N9693" s="14"/>
      <c r="O9693" s="14"/>
      <c r="P9693" s="14"/>
      <c r="S9693" s="16"/>
      <c r="T9693" s="16"/>
    </row>
    <row r="9694" spans="8:20">
      <c r="H9694" s="14"/>
      <c r="K9694" s="14"/>
      <c r="M9694" s="14"/>
      <c r="N9694" s="14"/>
      <c r="O9694" s="14"/>
      <c r="P9694" s="14"/>
      <c r="S9694" s="16"/>
      <c r="T9694" s="16"/>
    </row>
    <row r="9695" spans="8:20">
      <c r="H9695" s="14"/>
      <c r="K9695" s="14"/>
      <c r="M9695" s="14"/>
      <c r="N9695" s="14"/>
      <c r="O9695" s="14"/>
      <c r="P9695" s="14"/>
      <c r="S9695" s="16"/>
      <c r="T9695" s="16"/>
    </row>
    <row r="9696" spans="8:20">
      <c r="H9696" s="14"/>
      <c r="K9696" s="14"/>
      <c r="M9696" s="14"/>
      <c r="N9696" s="14"/>
      <c r="O9696" s="14"/>
      <c r="P9696" s="14"/>
      <c r="S9696" s="16"/>
      <c r="T9696" s="16"/>
    </row>
    <row r="9697" spans="8:20">
      <c r="H9697" s="14"/>
      <c r="K9697" s="14"/>
      <c r="M9697" s="14"/>
      <c r="N9697" s="14"/>
      <c r="O9697" s="14"/>
      <c r="P9697" s="14"/>
      <c r="S9697" s="16"/>
      <c r="T9697" s="16"/>
    </row>
    <row r="9698" spans="8:20">
      <c r="H9698" s="14"/>
      <c r="K9698" s="14"/>
      <c r="M9698" s="14"/>
      <c r="N9698" s="14"/>
      <c r="O9698" s="14"/>
      <c r="P9698" s="14"/>
      <c r="S9698" s="16"/>
      <c r="T9698" s="16"/>
    </row>
    <row r="9699" spans="8:20">
      <c r="H9699" s="14"/>
      <c r="K9699" s="14"/>
      <c r="M9699" s="14"/>
      <c r="N9699" s="14"/>
      <c r="O9699" s="14"/>
      <c r="P9699" s="14"/>
      <c r="S9699" s="16"/>
      <c r="T9699" s="16"/>
    </row>
    <row r="9700" spans="8:20">
      <c r="H9700" s="14"/>
      <c r="K9700" s="14"/>
      <c r="M9700" s="14"/>
      <c r="N9700" s="14"/>
      <c r="O9700" s="14"/>
      <c r="P9700" s="14"/>
      <c r="S9700" s="16"/>
      <c r="T9700" s="16"/>
    </row>
    <row r="9701" spans="8:20">
      <c r="H9701" s="14"/>
      <c r="K9701" s="14"/>
      <c r="M9701" s="14"/>
      <c r="N9701" s="14"/>
      <c r="O9701" s="14"/>
      <c r="P9701" s="14"/>
      <c r="S9701" s="16"/>
      <c r="T9701" s="16"/>
    </row>
    <row r="9702" spans="8:20">
      <c r="H9702" s="14"/>
      <c r="K9702" s="14"/>
      <c r="M9702" s="14"/>
      <c r="N9702" s="14"/>
      <c r="O9702" s="14"/>
      <c r="P9702" s="14"/>
      <c r="S9702" s="16"/>
      <c r="T9702" s="16"/>
    </row>
    <row r="9703" spans="8:20">
      <c r="H9703" s="14"/>
      <c r="K9703" s="14"/>
      <c r="M9703" s="14"/>
      <c r="N9703" s="14"/>
      <c r="O9703" s="14"/>
      <c r="P9703" s="14"/>
      <c r="S9703" s="16"/>
      <c r="T9703" s="16"/>
    </row>
    <row r="9704" spans="8:20">
      <c r="H9704" s="14"/>
      <c r="K9704" s="14"/>
      <c r="M9704" s="14"/>
      <c r="N9704" s="14"/>
      <c r="O9704" s="14"/>
      <c r="P9704" s="14"/>
      <c r="S9704" s="16"/>
      <c r="T9704" s="16"/>
    </row>
    <row r="9705" spans="8:20">
      <c r="H9705" s="14"/>
      <c r="K9705" s="14"/>
      <c r="M9705" s="14"/>
      <c r="N9705" s="14"/>
      <c r="O9705" s="14"/>
      <c r="P9705" s="14"/>
      <c r="S9705" s="16"/>
      <c r="T9705" s="16"/>
    </row>
    <row r="9706" spans="8:20">
      <c r="H9706" s="14"/>
      <c r="K9706" s="14"/>
      <c r="M9706" s="14"/>
      <c r="N9706" s="14"/>
      <c r="O9706" s="14"/>
      <c r="P9706" s="14"/>
      <c r="S9706" s="16"/>
      <c r="T9706" s="16"/>
    </row>
    <row r="9707" spans="8:20">
      <c r="H9707" s="14"/>
      <c r="K9707" s="14"/>
      <c r="M9707" s="14"/>
      <c r="N9707" s="14"/>
      <c r="O9707" s="14"/>
      <c r="P9707" s="14"/>
      <c r="S9707" s="16"/>
      <c r="T9707" s="16"/>
    </row>
    <row r="9708" spans="8:20">
      <c r="H9708" s="14"/>
      <c r="K9708" s="14"/>
      <c r="M9708" s="14"/>
      <c r="N9708" s="14"/>
      <c r="O9708" s="14"/>
      <c r="P9708" s="14"/>
      <c r="S9708" s="16"/>
      <c r="T9708" s="16"/>
    </row>
    <row r="9709" spans="8:20">
      <c r="H9709" s="14"/>
      <c r="K9709" s="14"/>
      <c r="M9709" s="14"/>
      <c r="N9709" s="14"/>
      <c r="O9709" s="14"/>
      <c r="P9709" s="14"/>
      <c r="S9709" s="16"/>
      <c r="T9709" s="16"/>
    </row>
    <row r="9710" spans="8:20">
      <c r="H9710" s="14"/>
      <c r="K9710" s="14"/>
      <c r="M9710" s="14"/>
      <c r="N9710" s="14"/>
      <c r="O9710" s="14"/>
      <c r="P9710" s="14"/>
      <c r="S9710" s="16"/>
      <c r="T9710" s="16"/>
    </row>
    <row r="9711" spans="8:20">
      <c r="H9711" s="14"/>
      <c r="K9711" s="14"/>
      <c r="M9711" s="14"/>
      <c r="N9711" s="14"/>
      <c r="O9711" s="14"/>
      <c r="P9711" s="14"/>
      <c r="S9711" s="16"/>
      <c r="T9711" s="16"/>
    </row>
    <row r="9712" spans="8:20">
      <c r="H9712" s="14"/>
      <c r="K9712" s="14"/>
      <c r="M9712" s="14"/>
      <c r="N9712" s="14"/>
      <c r="O9712" s="14"/>
      <c r="P9712" s="14"/>
      <c r="S9712" s="16"/>
      <c r="T9712" s="16"/>
    </row>
    <row r="9713" spans="8:20">
      <c r="H9713" s="14"/>
      <c r="K9713" s="14"/>
      <c r="M9713" s="14"/>
      <c r="N9713" s="14"/>
      <c r="O9713" s="14"/>
      <c r="P9713" s="14"/>
      <c r="S9713" s="16"/>
      <c r="T9713" s="16"/>
    </row>
    <row r="9714" spans="8:20">
      <c r="H9714" s="14"/>
      <c r="K9714" s="14"/>
      <c r="M9714" s="14"/>
      <c r="N9714" s="14"/>
      <c r="O9714" s="14"/>
      <c r="P9714" s="14"/>
      <c r="S9714" s="16"/>
      <c r="T9714" s="16"/>
    </row>
    <row r="9715" spans="8:20">
      <c r="H9715" s="14"/>
      <c r="K9715" s="14"/>
      <c r="M9715" s="14"/>
      <c r="N9715" s="14"/>
      <c r="O9715" s="14"/>
      <c r="P9715" s="14"/>
      <c r="S9715" s="16"/>
      <c r="T9715" s="16"/>
    </row>
    <row r="9716" spans="8:20">
      <c r="H9716" s="14"/>
      <c r="K9716" s="14"/>
      <c r="M9716" s="14"/>
      <c r="N9716" s="14"/>
      <c r="O9716" s="14"/>
      <c r="P9716" s="14"/>
      <c r="S9716" s="16"/>
      <c r="T9716" s="16"/>
    </row>
    <row r="9717" spans="8:20">
      <c r="H9717" s="14"/>
      <c r="K9717" s="14"/>
      <c r="M9717" s="14"/>
      <c r="N9717" s="14"/>
      <c r="O9717" s="14"/>
      <c r="P9717" s="14"/>
      <c r="S9717" s="16"/>
      <c r="T9717" s="16"/>
    </row>
    <row r="9718" spans="8:20">
      <c r="H9718" s="14"/>
      <c r="K9718" s="14"/>
      <c r="M9718" s="14"/>
      <c r="N9718" s="14"/>
      <c r="O9718" s="14"/>
      <c r="P9718" s="14"/>
      <c r="S9718" s="16"/>
      <c r="T9718" s="16"/>
    </row>
    <row r="9719" spans="8:20">
      <c r="H9719" s="14"/>
      <c r="K9719" s="14"/>
      <c r="M9719" s="14"/>
      <c r="N9719" s="14"/>
      <c r="O9719" s="14"/>
      <c r="P9719" s="14"/>
      <c r="S9719" s="16"/>
      <c r="T9719" s="16"/>
    </row>
    <row r="9720" spans="8:20">
      <c r="H9720" s="14"/>
      <c r="K9720" s="14"/>
      <c r="M9720" s="14"/>
      <c r="N9720" s="14"/>
      <c r="O9720" s="14"/>
      <c r="P9720" s="14"/>
      <c r="S9720" s="16"/>
      <c r="T9720" s="16"/>
    </row>
    <row r="9721" spans="8:20">
      <c r="H9721" s="14"/>
      <c r="K9721" s="14"/>
      <c r="M9721" s="14"/>
      <c r="N9721" s="14"/>
      <c r="O9721" s="14"/>
      <c r="P9721" s="14"/>
      <c r="S9721" s="16"/>
      <c r="T9721" s="16"/>
    </row>
    <row r="9722" spans="8:20">
      <c r="H9722" s="14"/>
      <c r="K9722" s="14"/>
      <c r="M9722" s="14"/>
      <c r="N9722" s="14"/>
      <c r="O9722" s="14"/>
      <c r="P9722" s="14"/>
      <c r="S9722" s="16"/>
      <c r="T9722" s="16"/>
    </row>
    <row r="9723" spans="8:20">
      <c r="H9723" s="14"/>
      <c r="K9723" s="14"/>
      <c r="M9723" s="14"/>
      <c r="N9723" s="14"/>
      <c r="O9723" s="14"/>
      <c r="P9723" s="14"/>
      <c r="S9723" s="16"/>
      <c r="T9723" s="16"/>
    </row>
    <row r="9724" spans="8:20">
      <c r="H9724" s="14"/>
      <c r="K9724" s="14"/>
      <c r="M9724" s="14"/>
      <c r="N9724" s="14"/>
      <c r="O9724" s="14"/>
      <c r="P9724" s="14"/>
      <c r="S9724" s="16"/>
      <c r="T9724" s="16"/>
    </row>
    <row r="9725" spans="8:20">
      <c r="H9725" s="14"/>
      <c r="K9725" s="14"/>
      <c r="M9725" s="14"/>
      <c r="N9725" s="14"/>
      <c r="O9725" s="14"/>
      <c r="P9725" s="14"/>
      <c r="S9725" s="16"/>
      <c r="T9725" s="16"/>
    </row>
    <row r="9726" spans="8:20">
      <c r="H9726" s="14"/>
      <c r="K9726" s="14"/>
      <c r="M9726" s="14"/>
      <c r="N9726" s="14"/>
      <c r="O9726" s="14"/>
      <c r="P9726" s="14"/>
      <c r="S9726" s="16"/>
      <c r="T9726" s="16"/>
    </row>
    <row r="9727" spans="8:20">
      <c r="H9727" s="14"/>
      <c r="K9727" s="14"/>
      <c r="M9727" s="14"/>
      <c r="N9727" s="14"/>
      <c r="O9727" s="14"/>
      <c r="P9727" s="14"/>
      <c r="S9727" s="16"/>
      <c r="T9727" s="16"/>
    </row>
    <row r="9728" spans="8:20">
      <c r="H9728" s="14"/>
      <c r="K9728" s="14"/>
      <c r="M9728" s="14"/>
      <c r="N9728" s="14"/>
      <c r="O9728" s="14"/>
      <c r="P9728" s="14"/>
      <c r="S9728" s="16"/>
      <c r="T9728" s="16"/>
    </row>
    <row r="9729" spans="8:20">
      <c r="H9729" s="14"/>
      <c r="K9729" s="14"/>
      <c r="M9729" s="14"/>
      <c r="N9729" s="14"/>
      <c r="O9729" s="14"/>
      <c r="P9729" s="14"/>
      <c r="S9729" s="16"/>
      <c r="T9729" s="16"/>
    </row>
    <row r="9730" spans="8:20">
      <c r="H9730" s="14"/>
      <c r="K9730" s="14"/>
      <c r="M9730" s="14"/>
      <c r="N9730" s="14"/>
      <c r="O9730" s="14"/>
      <c r="P9730" s="14"/>
      <c r="S9730" s="16"/>
      <c r="T9730" s="16"/>
    </row>
    <row r="9731" spans="8:20">
      <c r="H9731" s="14"/>
      <c r="K9731" s="14"/>
      <c r="M9731" s="14"/>
      <c r="N9731" s="14"/>
      <c r="O9731" s="14"/>
      <c r="P9731" s="14"/>
      <c r="S9731" s="16"/>
      <c r="T9731" s="16"/>
    </row>
    <row r="9732" spans="8:20">
      <c r="H9732" s="14"/>
      <c r="K9732" s="14"/>
      <c r="M9732" s="14"/>
      <c r="N9732" s="14"/>
      <c r="O9732" s="14"/>
      <c r="P9732" s="14"/>
      <c r="S9732" s="16"/>
      <c r="T9732" s="16"/>
    </row>
    <row r="9733" spans="8:20">
      <c r="H9733" s="14"/>
      <c r="K9733" s="14"/>
      <c r="M9733" s="14"/>
      <c r="N9733" s="14"/>
      <c r="O9733" s="14"/>
      <c r="P9733" s="14"/>
      <c r="S9733" s="16"/>
      <c r="T9733" s="16"/>
    </row>
    <row r="9734" spans="8:20">
      <c r="H9734" s="14"/>
      <c r="K9734" s="14"/>
      <c r="M9734" s="14"/>
      <c r="N9734" s="14"/>
      <c r="O9734" s="14"/>
      <c r="P9734" s="14"/>
      <c r="S9734" s="16"/>
      <c r="T9734" s="16"/>
    </row>
    <row r="9735" spans="8:20">
      <c r="H9735" s="14"/>
      <c r="K9735" s="14"/>
      <c r="M9735" s="14"/>
      <c r="N9735" s="14"/>
      <c r="O9735" s="14"/>
      <c r="P9735" s="14"/>
      <c r="S9735" s="16"/>
      <c r="T9735" s="16"/>
    </row>
    <row r="9736" spans="8:20">
      <c r="H9736" s="14"/>
      <c r="K9736" s="14"/>
      <c r="M9736" s="14"/>
      <c r="N9736" s="14"/>
      <c r="O9736" s="14"/>
      <c r="P9736" s="14"/>
      <c r="S9736" s="16"/>
      <c r="T9736" s="16"/>
    </row>
    <row r="9737" spans="8:20">
      <c r="H9737" s="14"/>
      <c r="K9737" s="14"/>
      <c r="M9737" s="14"/>
      <c r="N9737" s="14"/>
      <c r="O9737" s="14"/>
      <c r="P9737" s="14"/>
      <c r="S9737" s="16"/>
      <c r="T9737" s="16"/>
    </row>
    <row r="9738" spans="8:20">
      <c r="H9738" s="14"/>
      <c r="K9738" s="14"/>
      <c r="M9738" s="14"/>
      <c r="N9738" s="14"/>
      <c r="O9738" s="14"/>
      <c r="P9738" s="14"/>
      <c r="S9738" s="16"/>
      <c r="T9738" s="16"/>
    </row>
    <row r="9739" spans="8:20">
      <c r="H9739" s="14"/>
      <c r="K9739" s="14"/>
      <c r="M9739" s="14"/>
      <c r="N9739" s="14"/>
      <c r="O9739" s="14"/>
      <c r="P9739" s="14"/>
      <c r="S9739" s="16"/>
      <c r="T9739" s="16"/>
    </row>
    <row r="9740" spans="8:20">
      <c r="H9740" s="14"/>
      <c r="K9740" s="14"/>
      <c r="M9740" s="14"/>
      <c r="N9740" s="14"/>
      <c r="O9740" s="14"/>
      <c r="P9740" s="14"/>
      <c r="S9740" s="16"/>
      <c r="T9740" s="16"/>
    </row>
    <row r="9741" spans="8:20">
      <c r="H9741" s="14"/>
      <c r="K9741" s="14"/>
      <c r="M9741" s="14"/>
      <c r="N9741" s="14"/>
      <c r="O9741" s="14"/>
      <c r="P9741" s="14"/>
      <c r="S9741" s="16"/>
      <c r="T9741" s="16"/>
    </row>
    <row r="9742" spans="8:20">
      <c r="H9742" s="14"/>
      <c r="K9742" s="14"/>
      <c r="M9742" s="14"/>
      <c r="N9742" s="14"/>
      <c r="O9742" s="14"/>
      <c r="P9742" s="14"/>
      <c r="S9742" s="16"/>
      <c r="T9742" s="16"/>
    </row>
    <row r="9743" spans="8:20">
      <c r="H9743" s="14"/>
      <c r="K9743" s="14"/>
      <c r="M9743" s="14"/>
      <c r="N9743" s="14"/>
      <c r="O9743" s="14"/>
      <c r="P9743" s="14"/>
      <c r="S9743" s="16"/>
      <c r="T9743" s="16"/>
    </row>
    <row r="9744" spans="8:20">
      <c r="H9744" s="14"/>
      <c r="K9744" s="14"/>
      <c r="M9744" s="14"/>
      <c r="N9744" s="14"/>
      <c r="O9744" s="14"/>
      <c r="P9744" s="14"/>
      <c r="S9744" s="16"/>
      <c r="T9744" s="16"/>
    </row>
    <row r="9745" spans="8:20">
      <c r="H9745" s="14"/>
      <c r="K9745" s="14"/>
      <c r="M9745" s="14"/>
      <c r="N9745" s="14"/>
      <c r="O9745" s="14"/>
      <c r="P9745" s="14"/>
      <c r="S9745" s="16"/>
      <c r="T9745" s="16"/>
    </row>
    <row r="9746" spans="8:20">
      <c r="H9746" s="14"/>
      <c r="K9746" s="14"/>
      <c r="M9746" s="14"/>
      <c r="N9746" s="14"/>
      <c r="O9746" s="14"/>
      <c r="P9746" s="14"/>
      <c r="S9746" s="16"/>
      <c r="T9746" s="16"/>
    </row>
    <row r="9747" spans="8:20">
      <c r="H9747" s="14"/>
      <c r="K9747" s="14"/>
      <c r="M9747" s="14"/>
      <c r="N9747" s="14"/>
      <c r="O9747" s="14"/>
      <c r="P9747" s="14"/>
      <c r="S9747" s="16"/>
      <c r="T9747" s="16"/>
    </row>
    <row r="9748" spans="8:20">
      <c r="H9748" s="14"/>
      <c r="K9748" s="14"/>
      <c r="M9748" s="14"/>
      <c r="N9748" s="14"/>
      <c r="O9748" s="14"/>
      <c r="P9748" s="14"/>
      <c r="S9748" s="16"/>
      <c r="T9748" s="16"/>
    </row>
    <row r="9749" spans="8:20">
      <c r="H9749" s="14"/>
      <c r="K9749" s="14"/>
      <c r="M9749" s="14"/>
      <c r="N9749" s="14"/>
      <c r="O9749" s="14"/>
      <c r="P9749" s="14"/>
      <c r="S9749" s="16"/>
      <c r="T9749" s="16"/>
    </row>
    <row r="9750" spans="8:20">
      <c r="H9750" s="14"/>
      <c r="K9750" s="14"/>
      <c r="M9750" s="14"/>
      <c r="N9750" s="14"/>
      <c r="O9750" s="14"/>
      <c r="P9750" s="14"/>
      <c r="S9750" s="16"/>
      <c r="T9750" s="16"/>
    </row>
    <row r="9751" spans="8:20">
      <c r="H9751" s="14"/>
      <c r="K9751" s="14"/>
      <c r="M9751" s="14"/>
      <c r="N9751" s="14"/>
      <c r="O9751" s="14"/>
      <c r="P9751" s="14"/>
      <c r="S9751" s="16"/>
      <c r="T9751" s="16"/>
    </row>
    <row r="9752" spans="8:20">
      <c r="H9752" s="14"/>
      <c r="K9752" s="14"/>
      <c r="M9752" s="14"/>
      <c r="N9752" s="14"/>
      <c r="O9752" s="14"/>
      <c r="P9752" s="14"/>
      <c r="S9752" s="16"/>
      <c r="T9752" s="16"/>
    </row>
    <row r="9753" spans="8:20">
      <c r="H9753" s="14"/>
      <c r="K9753" s="14"/>
      <c r="M9753" s="14"/>
      <c r="N9753" s="14"/>
      <c r="O9753" s="14"/>
      <c r="P9753" s="14"/>
      <c r="S9753" s="16"/>
      <c r="T9753" s="16"/>
    </row>
    <row r="9754" spans="8:20">
      <c r="H9754" s="14"/>
      <c r="K9754" s="14"/>
      <c r="M9754" s="14"/>
      <c r="N9754" s="14"/>
      <c r="O9754" s="14"/>
      <c r="P9754" s="14"/>
      <c r="S9754" s="16"/>
      <c r="T9754" s="16"/>
    </row>
    <row r="9755" spans="8:20">
      <c r="H9755" s="14"/>
      <c r="K9755" s="14"/>
      <c r="M9755" s="14"/>
      <c r="N9755" s="14"/>
      <c r="O9755" s="14"/>
      <c r="P9755" s="14"/>
      <c r="S9755" s="16"/>
      <c r="T9755" s="16"/>
    </row>
    <row r="9756" spans="8:20">
      <c r="H9756" s="14"/>
      <c r="K9756" s="14"/>
      <c r="M9756" s="14"/>
      <c r="N9756" s="14"/>
      <c r="O9756" s="14"/>
      <c r="P9756" s="14"/>
      <c r="S9756" s="16"/>
      <c r="T9756" s="16"/>
    </row>
    <row r="9757" spans="8:20">
      <c r="H9757" s="14"/>
      <c r="K9757" s="14"/>
      <c r="M9757" s="14"/>
      <c r="N9757" s="14"/>
      <c r="O9757" s="14"/>
      <c r="P9757" s="14"/>
      <c r="S9757" s="16"/>
      <c r="T9757" s="16"/>
    </row>
    <row r="9758" spans="8:20">
      <c r="H9758" s="14"/>
      <c r="K9758" s="14"/>
      <c r="M9758" s="14"/>
      <c r="N9758" s="14"/>
      <c r="O9758" s="14"/>
      <c r="P9758" s="14"/>
      <c r="S9758" s="16"/>
      <c r="T9758" s="16"/>
    </row>
    <row r="9759" spans="8:20">
      <c r="H9759" s="14"/>
      <c r="K9759" s="14"/>
      <c r="M9759" s="14"/>
      <c r="N9759" s="14"/>
      <c r="O9759" s="14"/>
      <c r="P9759" s="14"/>
      <c r="S9759" s="16"/>
      <c r="T9759" s="16"/>
    </row>
    <row r="9760" spans="8:20">
      <c r="H9760" s="14"/>
      <c r="K9760" s="14"/>
      <c r="M9760" s="14"/>
      <c r="N9760" s="14"/>
      <c r="O9760" s="14"/>
      <c r="P9760" s="14"/>
      <c r="S9760" s="16"/>
      <c r="T9760" s="16"/>
    </row>
    <row r="9761" spans="8:20">
      <c r="H9761" s="14"/>
      <c r="K9761" s="14"/>
      <c r="M9761" s="14"/>
      <c r="N9761" s="14"/>
      <c r="O9761" s="14"/>
      <c r="P9761" s="14"/>
      <c r="S9761" s="16"/>
      <c r="T9761" s="16"/>
    </row>
    <row r="9762" spans="8:20">
      <c r="H9762" s="14"/>
      <c r="K9762" s="14"/>
      <c r="M9762" s="14"/>
      <c r="N9762" s="14"/>
      <c r="O9762" s="14"/>
      <c r="P9762" s="14"/>
      <c r="S9762" s="16"/>
      <c r="T9762" s="16"/>
    </row>
    <row r="9763" spans="8:20">
      <c r="H9763" s="14"/>
      <c r="K9763" s="14"/>
      <c r="M9763" s="14"/>
      <c r="N9763" s="14"/>
      <c r="O9763" s="14"/>
      <c r="P9763" s="14"/>
      <c r="S9763" s="16"/>
      <c r="T9763" s="16"/>
    </row>
    <row r="9764" spans="8:20">
      <c r="H9764" s="14"/>
      <c r="K9764" s="14"/>
      <c r="M9764" s="14"/>
      <c r="N9764" s="14"/>
      <c r="O9764" s="14"/>
      <c r="P9764" s="14"/>
      <c r="S9764" s="16"/>
      <c r="T9764" s="16"/>
    </row>
    <row r="9765" spans="8:20">
      <c r="H9765" s="14"/>
      <c r="K9765" s="14"/>
      <c r="M9765" s="14"/>
      <c r="N9765" s="14"/>
      <c r="O9765" s="14"/>
      <c r="P9765" s="14"/>
      <c r="S9765" s="16"/>
      <c r="T9765" s="16"/>
    </row>
    <row r="9766" spans="8:20">
      <c r="H9766" s="14"/>
      <c r="K9766" s="14"/>
      <c r="M9766" s="14"/>
      <c r="N9766" s="14"/>
      <c r="O9766" s="14"/>
      <c r="P9766" s="14"/>
      <c r="S9766" s="16"/>
      <c r="T9766" s="16"/>
    </row>
    <row r="9767" spans="8:20">
      <c r="H9767" s="14"/>
      <c r="K9767" s="14"/>
      <c r="M9767" s="14"/>
      <c r="N9767" s="14"/>
      <c r="O9767" s="14"/>
      <c r="P9767" s="14"/>
      <c r="S9767" s="16"/>
      <c r="T9767" s="16"/>
    </row>
    <row r="9768" spans="8:20">
      <c r="H9768" s="14"/>
      <c r="K9768" s="14"/>
      <c r="M9768" s="14"/>
      <c r="N9768" s="14"/>
      <c r="O9768" s="14"/>
      <c r="P9768" s="14"/>
      <c r="S9768" s="16"/>
      <c r="T9768" s="16"/>
    </row>
    <row r="9769" spans="8:20">
      <c r="H9769" s="14"/>
      <c r="K9769" s="14"/>
      <c r="M9769" s="14"/>
      <c r="N9769" s="14"/>
      <c r="O9769" s="14"/>
      <c r="P9769" s="14"/>
      <c r="S9769" s="16"/>
      <c r="T9769" s="16"/>
    </row>
    <row r="9770" spans="8:20">
      <c r="H9770" s="14"/>
      <c r="K9770" s="14"/>
      <c r="M9770" s="14"/>
      <c r="N9770" s="14"/>
      <c r="O9770" s="14"/>
      <c r="P9770" s="14"/>
      <c r="S9770" s="16"/>
      <c r="T9770" s="16"/>
    </row>
    <row r="9771" spans="8:20">
      <c r="H9771" s="14"/>
      <c r="K9771" s="14"/>
      <c r="M9771" s="14"/>
      <c r="N9771" s="14"/>
      <c r="O9771" s="14"/>
      <c r="P9771" s="14"/>
      <c r="S9771" s="16"/>
      <c r="T9771" s="16"/>
    </row>
    <row r="9772" spans="8:20">
      <c r="H9772" s="14"/>
      <c r="K9772" s="14"/>
      <c r="M9772" s="14"/>
      <c r="N9772" s="14"/>
      <c r="O9772" s="14"/>
      <c r="P9772" s="14"/>
      <c r="S9772" s="16"/>
      <c r="T9772" s="16"/>
    </row>
    <row r="9773" spans="8:20">
      <c r="H9773" s="14"/>
      <c r="K9773" s="14"/>
      <c r="M9773" s="14"/>
      <c r="N9773" s="14"/>
      <c r="O9773" s="14"/>
      <c r="P9773" s="14"/>
      <c r="S9773" s="16"/>
      <c r="T9773" s="16"/>
    </row>
    <row r="9774" spans="8:20">
      <c r="H9774" s="14"/>
      <c r="K9774" s="14"/>
      <c r="M9774" s="14"/>
      <c r="N9774" s="14"/>
      <c r="O9774" s="14"/>
      <c r="P9774" s="14"/>
      <c r="S9774" s="16"/>
      <c r="T9774" s="16"/>
    </row>
    <row r="9775" spans="8:20">
      <c r="H9775" s="14"/>
      <c r="K9775" s="14"/>
      <c r="M9775" s="14"/>
      <c r="N9775" s="14"/>
      <c r="O9775" s="14"/>
      <c r="P9775" s="14"/>
      <c r="S9775" s="16"/>
      <c r="T9775" s="16"/>
    </row>
    <row r="9776" spans="8:20">
      <c r="H9776" s="14"/>
      <c r="K9776" s="14"/>
      <c r="M9776" s="14"/>
      <c r="N9776" s="14"/>
      <c r="O9776" s="14"/>
      <c r="P9776" s="14"/>
      <c r="S9776" s="16"/>
      <c r="T9776" s="16"/>
    </row>
    <row r="9777" spans="8:20">
      <c r="H9777" s="14"/>
      <c r="K9777" s="14"/>
      <c r="M9777" s="14"/>
      <c r="N9777" s="14"/>
      <c r="O9777" s="14"/>
      <c r="P9777" s="14"/>
      <c r="S9777" s="16"/>
      <c r="T9777" s="16"/>
    </row>
    <row r="9778" spans="8:20">
      <c r="H9778" s="14"/>
      <c r="K9778" s="14"/>
      <c r="M9778" s="14"/>
      <c r="N9778" s="14"/>
      <c r="O9778" s="14"/>
      <c r="P9778" s="14"/>
      <c r="S9778" s="16"/>
      <c r="T9778" s="16"/>
    </row>
    <row r="9779" spans="8:20">
      <c r="H9779" s="14"/>
      <c r="K9779" s="14"/>
      <c r="M9779" s="14"/>
      <c r="N9779" s="14"/>
      <c r="O9779" s="14"/>
      <c r="P9779" s="14"/>
      <c r="S9779" s="16"/>
      <c r="T9779" s="16"/>
    </row>
    <row r="9780" spans="8:20">
      <c r="H9780" s="14"/>
      <c r="K9780" s="14"/>
      <c r="M9780" s="14"/>
      <c r="N9780" s="14"/>
      <c r="O9780" s="14"/>
      <c r="P9780" s="14"/>
      <c r="S9780" s="16"/>
      <c r="T9780" s="16"/>
    </row>
    <row r="9781" spans="8:20">
      <c r="H9781" s="14"/>
      <c r="K9781" s="14"/>
      <c r="M9781" s="14"/>
      <c r="N9781" s="14"/>
      <c r="O9781" s="14"/>
      <c r="P9781" s="14"/>
      <c r="S9781" s="16"/>
      <c r="T9781" s="16"/>
    </row>
    <row r="9782" spans="8:20">
      <c r="H9782" s="14"/>
      <c r="K9782" s="14"/>
      <c r="M9782" s="14"/>
      <c r="N9782" s="14"/>
      <c r="O9782" s="14"/>
      <c r="P9782" s="14"/>
      <c r="S9782" s="16"/>
      <c r="T9782" s="16"/>
    </row>
    <row r="9783" spans="8:20">
      <c r="H9783" s="14"/>
      <c r="K9783" s="14"/>
      <c r="M9783" s="14"/>
      <c r="N9783" s="14"/>
      <c r="O9783" s="14"/>
      <c r="P9783" s="14"/>
      <c r="S9783" s="16"/>
      <c r="T9783" s="16"/>
    </row>
    <row r="9784" spans="8:20">
      <c r="H9784" s="14"/>
      <c r="K9784" s="14"/>
      <c r="M9784" s="14"/>
      <c r="N9784" s="14"/>
      <c r="O9784" s="14"/>
      <c r="P9784" s="14"/>
      <c r="S9784" s="16"/>
      <c r="T9784" s="16"/>
    </row>
    <row r="9785" spans="8:20">
      <c r="H9785" s="14"/>
      <c r="K9785" s="14"/>
      <c r="M9785" s="14"/>
      <c r="N9785" s="14"/>
      <c r="O9785" s="14"/>
      <c r="P9785" s="14"/>
      <c r="S9785" s="16"/>
      <c r="T9785" s="16"/>
    </row>
    <row r="9786" spans="8:20">
      <c r="H9786" s="14"/>
      <c r="K9786" s="14"/>
      <c r="M9786" s="14"/>
      <c r="N9786" s="14"/>
      <c r="O9786" s="14"/>
      <c r="P9786" s="14"/>
      <c r="S9786" s="16"/>
      <c r="T9786" s="16"/>
    </row>
    <row r="9787" spans="8:20">
      <c r="H9787" s="14"/>
      <c r="K9787" s="14"/>
      <c r="M9787" s="14"/>
      <c r="N9787" s="14"/>
      <c r="O9787" s="14"/>
      <c r="P9787" s="14"/>
      <c r="S9787" s="16"/>
      <c r="T9787" s="16"/>
    </row>
    <row r="9788" spans="8:20">
      <c r="H9788" s="14"/>
      <c r="K9788" s="14"/>
      <c r="M9788" s="14"/>
      <c r="N9788" s="14"/>
      <c r="O9788" s="14"/>
      <c r="P9788" s="14"/>
      <c r="S9788" s="16"/>
      <c r="T9788" s="16"/>
    </row>
    <row r="9789" spans="8:20">
      <c r="H9789" s="14"/>
      <c r="K9789" s="14"/>
      <c r="M9789" s="14"/>
      <c r="N9789" s="14"/>
      <c r="O9789" s="14"/>
      <c r="P9789" s="14"/>
      <c r="S9789" s="16"/>
      <c r="T9789" s="16"/>
    </row>
    <row r="9790" spans="8:20">
      <c r="H9790" s="14"/>
      <c r="K9790" s="14"/>
      <c r="M9790" s="14"/>
      <c r="N9790" s="14"/>
      <c r="O9790" s="14"/>
      <c r="P9790" s="14"/>
      <c r="S9790" s="16"/>
      <c r="T9790" s="16"/>
    </row>
    <row r="9791" spans="8:20">
      <c r="H9791" s="14"/>
      <c r="K9791" s="14"/>
      <c r="M9791" s="14"/>
      <c r="N9791" s="14"/>
      <c r="O9791" s="14"/>
      <c r="P9791" s="14"/>
      <c r="S9791" s="16"/>
      <c r="T9791" s="16"/>
    </row>
    <row r="9792" spans="8:20">
      <c r="H9792" s="14"/>
      <c r="K9792" s="14"/>
      <c r="M9792" s="14"/>
      <c r="N9792" s="14"/>
      <c r="O9792" s="14"/>
      <c r="P9792" s="14"/>
      <c r="S9792" s="16"/>
      <c r="T9792" s="16"/>
    </row>
    <row r="9793" spans="8:20">
      <c r="H9793" s="14"/>
      <c r="K9793" s="14"/>
      <c r="M9793" s="14"/>
      <c r="N9793" s="14"/>
      <c r="O9793" s="14"/>
      <c r="P9793" s="14"/>
      <c r="S9793" s="16"/>
      <c r="T9793" s="16"/>
    </row>
    <row r="9794" spans="8:20">
      <c r="H9794" s="14"/>
      <c r="K9794" s="14"/>
      <c r="M9794" s="14"/>
      <c r="N9794" s="14"/>
      <c r="O9794" s="14"/>
      <c r="P9794" s="14"/>
      <c r="S9794" s="16"/>
      <c r="T9794" s="16"/>
    </row>
    <row r="9795" spans="8:20">
      <c r="H9795" s="14"/>
      <c r="K9795" s="14"/>
      <c r="M9795" s="14"/>
      <c r="N9795" s="14"/>
      <c r="O9795" s="14"/>
      <c r="P9795" s="14"/>
      <c r="S9795" s="16"/>
      <c r="T9795" s="16"/>
    </row>
    <row r="9796" spans="8:20">
      <c r="H9796" s="14"/>
      <c r="K9796" s="14"/>
      <c r="M9796" s="14"/>
      <c r="N9796" s="14"/>
      <c r="O9796" s="14"/>
      <c r="P9796" s="14"/>
      <c r="S9796" s="16"/>
      <c r="T9796" s="16"/>
    </row>
    <row r="9797" spans="8:20">
      <c r="H9797" s="14"/>
      <c r="K9797" s="14"/>
      <c r="M9797" s="14"/>
      <c r="N9797" s="14"/>
      <c r="O9797" s="14"/>
      <c r="P9797" s="14"/>
      <c r="S9797" s="16"/>
      <c r="T9797" s="16"/>
    </row>
    <row r="9798" spans="8:20">
      <c r="H9798" s="14"/>
      <c r="K9798" s="14"/>
      <c r="M9798" s="14"/>
      <c r="N9798" s="14"/>
      <c r="O9798" s="14"/>
      <c r="P9798" s="14"/>
      <c r="S9798" s="16"/>
      <c r="T9798" s="16"/>
    </row>
    <row r="9799" spans="8:20">
      <c r="H9799" s="14"/>
      <c r="K9799" s="14"/>
      <c r="M9799" s="14"/>
      <c r="N9799" s="14"/>
      <c r="O9799" s="14"/>
      <c r="P9799" s="14"/>
      <c r="S9799" s="16"/>
      <c r="T9799" s="16"/>
    </row>
    <row r="9800" spans="8:20">
      <c r="H9800" s="14"/>
      <c r="K9800" s="14"/>
      <c r="M9800" s="14"/>
      <c r="N9800" s="14"/>
      <c r="O9800" s="14"/>
      <c r="P9800" s="14"/>
      <c r="S9800" s="16"/>
      <c r="T9800" s="16"/>
    </row>
    <row r="9801" spans="8:20">
      <c r="H9801" s="14"/>
      <c r="K9801" s="14"/>
      <c r="M9801" s="14"/>
      <c r="N9801" s="14"/>
      <c r="O9801" s="14"/>
      <c r="P9801" s="14"/>
      <c r="S9801" s="16"/>
      <c r="T9801" s="16"/>
    </row>
    <row r="9802" spans="8:20">
      <c r="H9802" s="14"/>
      <c r="K9802" s="14"/>
      <c r="M9802" s="14"/>
      <c r="N9802" s="14"/>
      <c r="O9802" s="14"/>
      <c r="P9802" s="14"/>
      <c r="S9802" s="16"/>
      <c r="T9802" s="16"/>
    </row>
    <row r="9803" spans="8:20">
      <c r="H9803" s="14"/>
      <c r="K9803" s="14"/>
      <c r="M9803" s="14"/>
      <c r="N9803" s="14"/>
      <c r="O9803" s="14"/>
      <c r="P9803" s="14"/>
      <c r="S9803" s="16"/>
      <c r="T9803" s="16"/>
    </row>
    <row r="9804" spans="8:20">
      <c r="H9804" s="14"/>
      <c r="K9804" s="14"/>
      <c r="M9804" s="14"/>
      <c r="N9804" s="14"/>
      <c r="O9804" s="14"/>
      <c r="P9804" s="14"/>
      <c r="S9804" s="16"/>
      <c r="T9804" s="16"/>
    </row>
    <row r="9805" spans="8:20">
      <c r="H9805" s="14"/>
      <c r="K9805" s="14"/>
      <c r="M9805" s="14"/>
      <c r="N9805" s="14"/>
      <c r="O9805" s="14"/>
      <c r="P9805" s="14"/>
      <c r="S9805" s="16"/>
      <c r="T9805" s="16"/>
    </row>
    <row r="9806" spans="8:20">
      <c r="H9806" s="14"/>
      <c r="K9806" s="14"/>
      <c r="M9806" s="14"/>
      <c r="N9806" s="14"/>
      <c r="O9806" s="14"/>
      <c r="P9806" s="14"/>
      <c r="S9806" s="16"/>
      <c r="T9806" s="16"/>
    </row>
    <row r="9807" spans="8:20">
      <c r="H9807" s="14"/>
      <c r="K9807" s="14"/>
      <c r="M9807" s="14"/>
      <c r="N9807" s="14"/>
      <c r="O9807" s="14"/>
      <c r="P9807" s="14"/>
      <c r="S9807" s="16"/>
      <c r="T9807" s="16"/>
    </row>
    <row r="9808" spans="8:20">
      <c r="H9808" s="14"/>
      <c r="K9808" s="14"/>
      <c r="M9808" s="14"/>
      <c r="N9808" s="14"/>
      <c r="O9808" s="14"/>
      <c r="P9808" s="14"/>
      <c r="S9808" s="16"/>
      <c r="T9808" s="16"/>
    </row>
    <row r="9809" spans="8:20">
      <c r="H9809" s="14"/>
      <c r="K9809" s="14"/>
      <c r="M9809" s="14"/>
      <c r="N9809" s="14"/>
      <c r="O9809" s="14"/>
      <c r="P9809" s="14"/>
      <c r="S9809" s="16"/>
      <c r="T9809" s="16"/>
    </row>
    <row r="9810" spans="8:20">
      <c r="H9810" s="14"/>
      <c r="K9810" s="14"/>
      <c r="M9810" s="14"/>
      <c r="N9810" s="14"/>
      <c r="O9810" s="14"/>
      <c r="P9810" s="14"/>
      <c r="S9810" s="16"/>
      <c r="T9810" s="16"/>
    </row>
    <row r="9811" spans="8:20">
      <c r="H9811" s="14"/>
      <c r="K9811" s="14"/>
      <c r="M9811" s="14"/>
      <c r="N9811" s="14"/>
      <c r="O9811" s="14"/>
      <c r="P9811" s="14"/>
      <c r="S9811" s="16"/>
      <c r="T9811" s="16"/>
    </row>
    <row r="9812" spans="8:20">
      <c r="H9812" s="14"/>
      <c r="K9812" s="14"/>
      <c r="M9812" s="14"/>
      <c r="N9812" s="14"/>
      <c r="O9812" s="14"/>
      <c r="P9812" s="14"/>
      <c r="S9812" s="16"/>
      <c r="T9812" s="16"/>
    </row>
    <row r="9813" spans="8:20">
      <c r="H9813" s="14"/>
      <c r="K9813" s="14"/>
      <c r="M9813" s="14"/>
      <c r="N9813" s="14"/>
      <c r="O9813" s="14"/>
      <c r="P9813" s="14"/>
      <c r="S9813" s="16"/>
      <c r="T9813" s="16"/>
    </row>
    <row r="9814" spans="8:20">
      <c r="H9814" s="14"/>
      <c r="K9814" s="14"/>
      <c r="M9814" s="14"/>
      <c r="N9814" s="14"/>
      <c r="O9814" s="14"/>
      <c r="P9814" s="14"/>
      <c r="S9814" s="16"/>
      <c r="T9814" s="16"/>
    </row>
    <row r="9815" spans="8:20">
      <c r="H9815" s="14"/>
      <c r="K9815" s="14"/>
      <c r="M9815" s="14"/>
      <c r="N9815" s="14"/>
      <c r="O9815" s="14"/>
      <c r="P9815" s="14"/>
      <c r="S9815" s="16"/>
      <c r="T9815" s="16"/>
    </row>
    <row r="9816" spans="8:20">
      <c r="H9816" s="14"/>
      <c r="K9816" s="14"/>
      <c r="M9816" s="14"/>
      <c r="N9816" s="14"/>
      <c r="O9816" s="14"/>
      <c r="P9816" s="14"/>
      <c r="S9816" s="16"/>
      <c r="T9816" s="16"/>
    </row>
    <row r="9817" spans="8:20">
      <c r="H9817" s="14"/>
      <c r="K9817" s="14"/>
      <c r="M9817" s="14"/>
      <c r="N9817" s="14"/>
      <c r="O9817" s="14"/>
      <c r="P9817" s="14"/>
      <c r="S9817" s="16"/>
      <c r="T9817" s="16"/>
    </row>
    <row r="9818" spans="8:20">
      <c r="H9818" s="14"/>
      <c r="K9818" s="14"/>
      <c r="M9818" s="14"/>
      <c r="N9818" s="14"/>
      <c r="O9818" s="14"/>
      <c r="P9818" s="14"/>
      <c r="S9818" s="16"/>
      <c r="T9818" s="16"/>
    </row>
    <row r="9819" spans="8:20">
      <c r="H9819" s="14"/>
      <c r="K9819" s="14"/>
      <c r="M9819" s="14"/>
      <c r="N9819" s="14"/>
      <c r="O9819" s="14"/>
      <c r="P9819" s="14"/>
      <c r="S9819" s="16"/>
      <c r="T9819" s="16"/>
    </row>
    <row r="9820" spans="8:20">
      <c r="H9820" s="14"/>
      <c r="K9820" s="14"/>
      <c r="M9820" s="14"/>
      <c r="N9820" s="14"/>
      <c r="O9820" s="14"/>
      <c r="P9820" s="14"/>
      <c r="S9820" s="16"/>
      <c r="T9820" s="16"/>
    </row>
    <row r="9821" spans="8:20">
      <c r="H9821" s="14"/>
      <c r="K9821" s="14"/>
      <c r="M9821" s="14"/>
      <c r="N9821" s="14"/>
      <c r="O9821" s="14"/>
      <c r="P9821" s="14"/>
      <c r="S9821" s="16"/>
      <c r="T9821" s="16"/>
    </row>
    <row r="9822" spans="8:20">
      <c r="H9822" s="14"/>
      <c r="K9822" s="14"/>
      <c r="M9822" s="14"/>
      <c r="N9822" s="14"/>
      <c r="O9822" s="14"/>
      <c r="P9822" s="14"/>
      <c r="S9822" s="16"/>
      <c r="T9822" s="16"/>
    </row>
    <row r="9823" spans="8:20">
      <c r="H9823" s="14"/>
      <c r="K9823" s="14"/>
      <c r="M9823" s="14"/>
      <c r="N9823" s="14"/>
      <c r="O9823" s="14"/>
      <c r="P9823" s="14"/>
      <c r="S9823" s="16"/>
      <c r="T9823" s="16"/>
    </row>
    <row r="9824" spans="8:20">
      <c r="H9824" s="14"/>
      <c r="K9824" s="14"/>
      <c r="M9824" s="14"/>
      <c r="N9824" s="14"/>
      <c r="O9824" s="14"/>
      <c r="P9824" s="14"/>
      <c r="S9824" s="16"/>
      <c r="T9824" s="16"/>
    </row>
    <row r="9825" spans="8:20">
      <c r="H9825" s="14"/>
      <c r="K9825" s="14"/>
      <c r="M9825" s="14"/>
      <c r="N9825" s="14"/>
      <c r="O9825" s="14"/>
      <c r="P9825" s="14"/>
      <c r="S9825" s="16"/>
      <c r="T9825" s="16"/>
    </row>
    <row r="9826" spans="8:20">
      <c r="H9826" s="14"/>
      <c r="K9826" s="14"/>
      <c r="M9826" s="14"/>
      <c r="N9826" s="14"/>
      <c r="O9826" s="14"/>
      <c r="P9826" s="14"/>
      <c r="S9826" s="16"/>
      <c r="T9826" s="16"/>
    </row>
    <row r="9827" spans="8:20">
      <c r="H9827" s="14"/>
      <c r="K9827" s="14"/>
      <c r="M9827" s="14"/>
      <c r="N9827" s="14"/>
      <c r="O9827" s="14"/>
      <c r="P9827" s="14"/>
      <c r="S9827" s="16"/>
      <c r="T9827" s="16"/>
    </row>
    <row r="9828" spans="8:20">
      <c r="H9828" s="14"/>
      <c r="K9828" s="14"/>
      <c r="M9828" s="14"/>
      <c r="N9828" s="14"/>
      <c r="O9828" s="14"/>
      <c r="P9828" s="14"/>
      <c r="S9828" s="16"/>
      <c r="T9828" s="16"/>
    </row>
    <row r="9829" spans="8:20">
      <c r="H9829" s="14"/>
      <c r="K9829" s="14"/>
      <c r="M9829" s="14"/>
      <c r="N9829" s="14"/>
      <c r="O9829" s="14"/>
      <c r="P9829" s="14"/>
      <c r="S9829" s="16"/>
      <c r="T9829" s="16"/>
    </row>
    <row r="9830" spans="8:20">
      <c r="H9830" s="14"/>
      <c r="K9830" s="14"/>
      <c r="M9830" s="14"/>
      <c r="N9830" s="14"/>
      <c r="O9830" s="14"/>
      <c r="P9830" s="14"/>
      <c r="S9830" s="16"/>
      <c r="T9830" s="16"/>
    </row>
    <row r="9831" spans="8:20">
      <c r="H9831" s="14"/>
      <c r="K9831" s="14"/>
      <c r="M9831" s="14"/>
      <c r="N9831" s="14"/>
      <c r="O9831" s="14"/>
      <c r="P9831" s="14"/>
      <c r="S9831" s="16"/>
      <c r="T9831" s="16"/>
    </row>
    <row r="9832" spans="8:20">
      <c r="H9832" s="14"/>
      <c r="K9832" s="14"/>
      <c r="M9832" s="14"/>
      <c r="N9832" s="14"/>
      <c r="O9832" s="14"/>
      <c r="P9832" s="14"/>
      <c r="S9832" s="16"/>
      <c r="T9832" s="16"/>
    </row>
    <row r="9833" spans="8:20">
      <c r="H9833" s="14"/>
      <c r="K9833" s="14"/>
      <c r="M9833" s="14"/>
      <c r="N9833" s="14"/>
      <c r="O9833" s="14"/>
      <c r="P9833" s="14"/>
      <c r="S9833" s="16"/>
      <c r="T9833" s="16"/>
    </row>
    <row r="9834" spans="8:20">
      <c r="H9834" s="14"/>
      <c r="K9834" s="14"/>
      <c r="M9834" s="14"/>
      <c r="N9834" s="14"/>
      <c r="O9834" s="14"/>
      <c r="P9834" s="14"/>
      <c r="S9834" s="16"/>
      <c r="T9834" s="16"/>
    </row>
    <row r="9835" spans="8:20">
      <c r="H9835" s="14"/>
      <c r="K9835" s="14"/>
      <c r="M9835" s="14"/>
      <c r="N9835" s="14"/>
      <c r="O9835" s="14"/>
      <c r="P9835" s="14"/>
      <c r="S9835" s="16"/>
      <c r="T9835" s="16"/>
    </row>
    <row r="9836" spans="8:20">
      <c r="H9836" s="14"/>
      <c r="K9836" s="14"/>
      <c r="M9836" s="14"/>
      <c r="N9836" s="14"/>
      <c r="O9836" s="14"/>
      <c r="P9836" s="14"/>
      <c r="S9836" s="16"/>
      <c r="T9836" s="16"/>
    </row>
    <row r="9837" spans="8:20">
      <c r="H9837" s="14"/>
      <c r="K9837" s="14"/>
      <c r="M9837" s="14"/>
      <c r="N9837" s="14"/>
      <c r="O9837" s="14"/>
      <c r="P9837" s="14"/>
      <c r="S9837" s="16"/>
      <c r="T9837" s="16"/>
    </row>
    <row r="9838" spans="8:20">
      <c r="H9838" s="14"/>
      <c r="K9838" s="14"/>
      <c r="M9838" s="14"/>
      <c r="N9838" s="14"/>
      <c r="O9838" s="14"/>
      <c r="P9838" s="14"/>
      <c r="S9838" s="16"/>
      <c r="T9838" s="16"/>
    </row>
    <row r="9839" spans="8:20">
      <c r="H9839" s="14"/>
      <c r="K9839" s="14"/>
      <c r="M9839" s="14"/>
      <c r="N9839" s="14"/>
      <c r="O9839" s="14"/>
      <c r="P9839" s="14"/>
      <c r="S9839" s="16"/>
      <c r="T9839" s="16"/>
    </row>
    <row r="9840" spans="8:20">
      <c r="H9840" s="14"/>
      <c r="K9840" s="14"/>
      <c r="M9840" s="14"/>
      <c r="N9840" s="14"/>
      <c r="O9840" s="14"/>
      <c r="P9840" s="14"/>
      <c r="S9840" s="16"/>
      <c r="T9840" s="16"/>
    </row>
    <row r="9841" spans="8:20">
      <c r="H9841" s="14"/>
      <c r="K9841" s="14"/>
      <c r="M9841" s="14"/>
      <c r="N9841" s="14"/>
      <c r="O9841" s="14"/>
      <c r="P9841" s="14"/>
      <c r="S9841" s="16"/>
      <c r="T9841" s="16"/>
    </row>
    <row r="9842" spans="8:20">
      <c r="H9842" s="14"/>
      <c r="K9842" s="14"/>
      <c r="M9842" s="14"/>
      <c r="N9842" s="14"/>
      <c r="O9842" s="14"/>
      <c r="P9842" s="14"/>
      <c r="S9842" s="16"/>
      <c r="T9842" s="16"/>
    </row>
    <row r="9843" spans="8:20">
      <c r="H9843" s="14"/>
      <c r="K9843" s="14"/>
      <c r="M9843" s="14"/>
      <c r="N9843" s="14"/>
      <c r="O9843" s="14"/>
      <c r="P9843" s="14"/>
      <c r="S9843" s="16"/>
      <c r="T9843" s="16"/>
    </row>
    <row r="9844" spans="8:20">
      <c r="H9844" s="14"/>
      <c r="K9844" s="14"/>
      <c r="M9844" s="14"/>
      <c r="N9844" s="14"/>
      <c r="O9844" s="14"/>
      <c r="P9844" s="14"/>
      <c r="S9844" s="16"/>
      <c r="T9844" s="16"/>
    </row>
    <row r="9845" spans="8:20">
      <c r="H9845" s="14"/>
      <c r="K9845" s="14"/>
      <c r="M9845" s="14"/>
      <c r="N9845" s="14"/>
      <c r="O9845" s="14"/>
      <c r="P9845" s="14"/>
      <c r="S9845" s="16"/>
      <c r="T9845" s="16"/>
    </row>
    <row r="9846" spans="8:20">
      <c r="H9846" s="14"/>
      <c r="K9846" s="14"/>
      <c r="M9846" s="14"/>
      <c r="N9846" s="14"/>
      <c r="O9846" s="14"/>
      <c r="P9846" s="14"/>
      <c r="S9846" s="16"/>
      <c r="T9846" s="16"/>
    </row>
    <row r="9847" spans="8:20">
      <c r="H9847" s="14"/>
      <c r="K9847" s="14"/>
      <c r="M9847" s="14"/>
      <c r="N9847" s="14"/>
      <c r="O9847" s="14"/>
      <c r="P9847" s="14"/>
      <c r="S9847" s="16"/>
      <c r="T9847" s="16"/>
    </row>
    <row r="9848" spans="8:20">
      <c r="H9848" s="14"/>
      <c r="K9848" s="14"/>
      <c r="M9848" s="14"/>
      <c r="N9848" s="14"/>
      <c r="O9848" s="14"/>
      <c r="P9848" s="14"/>
      <c r="S9848" s="16"/>
      <c r="T9848" s="16"/>
    </row>
    <row r="9849" spans="8:20">
      <c r="H9849" s="14"/>
      <c r="K9849" s="14"/>
      <c r="M9849" s="14"/>
      <c r="N9849" s="14"/>
      <c r="O9849" s="14"/>
      <c r="P9849" s="14"/>
      <c r="S9849" s="16"/>
      <c r="T9849" s="16"/>
    </row>
    <row r="9850" spans="8:20">
      <c r="H9850" s="14"/>
      <c r="K9850" s="14"/>
      <c r="M9850" s="14"/>
      <c r="N9850" s="14"/>
      <c r="O9850" s="14"/>
      <c r="P9850" s="14"/>
      <c r="S9850" s="16"/>
      <c r="T9850" s="16"/>
    </row>
    <row r="9851" spans="8:20">
      <c r="H9851" s="14"/>
      <c r="K9851" s="14"/>
      <c r="M9851" s="14"/>
      <c r="N9851" s="14"/>
      <c r="O9851" s="14"/>
      <c r="P9851" s="14"/>
      <c r="S9851" s="16"/>
      <c r="T9851" s="16"/>
    </row>
    <row r="9852" spans="8:20">
      <c r="H9852" s="14"/>
      <c r="K9852" s="14"/>
      <c r="M9852" s="14"/>
      <c r="N9852" s="14"/>
      <c r="O9852" s="14"/>
      <c r="P9852" s="14"/>
      <c r="S9852" s="16"/>
      <c r="T9852" s="16"/>
    </row>
    <row r="9853" spans="8:20">
      <c r="H9853" s="14"/>
      <c r="K9853" s="14"/>
      <c r="M9853" s="14"/>
      <c r="N9853" s="14"/>
      <c r="O9853" s="14"/>
      <c r="P9853" s="14"/>
      <c r="S9853" s="16"/>
      <c r="T9853" s="16"/>
    </row>
    <row r="9854" spans="8:20">
      <c r="H9854" s="14"/>
      <c r="K9854" s="14"/>
      <c r="M9854" s="14"/>
      <c r="N9854" s="14"/>
      <c r="O9854" s="14"/>
      <c r="P9854" s="14"/>
      <c r="S9854" s="16"/>
      <c r="T9854" s="16"/>
    </row>
    <row r="9855" spans="8:20">
      <c r="H9855" s="14"/>
      <c r="K9855" s="14"/>
      <c r="M9855" s="14"/>
      <c r="N9855" s="14"/>
      <c r="O9855" s="14"/>
      <c r="P9855" s="14"/>
      <c r="S9855" s="16"/>
      <c r="T9855" s="16"/>
    </row>
    <row r="9856" spans="8:20">
      <c r="H9856" s="14"/>
      <c r="K9856" s="14"/>
      <c r="M9856" s="14"/>
      <c r="N9856" s="14"/>
      <c r="O9856" s="14"/>
      <c r="P9856" s="14"/>
      <c r="S9856" s="16"/>
      <c r="T9856" s="16"/>
    </row>
    <row r="9857" spans="8:20">
      <c r="H9857" s="14"/>
      <c r="K9857" s="14"/>
      <c r="M9857" s="14"/>
      <c r="N9857" s="14"/>
      <c r="O9857" s="14"/>
      <c r="P9857" s="14"/>
      <c r="S9857" s="16"/>
      <c r="T9857" s="16"/>
    </row>
    <row r="9858" spans="8:20">
      <c r="H9858" s="14"/>
      <c r="K9858" s="14"/>
      <c r="M9858" s="14"/>
      <c r="N9858" s="14"/>
      <c r="O9858" s="14"/>
      <c r="P9858" s="14"/>
      <c r="S9858" s="16"/>
      <c r="T9858" s="16"/>
    </row>
    <row r="9859" spans="8:20">
      <c r="H9859" s="14"/>
      <c r="K9859" s="14"/>
      <c r="M9859" s="14"/>
      <c r="N9859" s="14"/>
      <c r="O9859" s="14"/>
      <c r="P9859" s="14"/>
      <c r="S9859" s="16"/>
      <c r="T9859" s="16"/>
    </row>
    <row r="9860" spans="8:20">
      <c r="H9860" s="14"/>
      <c r="K9860" s="14"/>
      <c r="M9860" s="14"/>
      <c r="N9860" s="14"/>
      <c r="O9860" s="14"/>
      <c r="P9860" s="14"/>
      <c r="S9860" s="16"/>
      <c r="T9860" s="16"/>
    </row>
    <row r="9861" spans="8:20">
      <c r="H9861" s="14"/>
      <c r="K9861" s="14"/>
      <c r="M9861" s="14"/>
      <c r="N9861" s="14"/>
      <c r="O9861" s="14"/>
      <c r="P9861" s="14"/>
      <c r="S9861" s="16"/>
      <c r="T9861" s="16"/>
    </row>
    <row r="9862" spans="8:20">
      <c r="H9862" s="14"/>
      <c r="K9862" s="14"/>
      <c r="M9862" s="14"/>
      <c r="N9862" s="14"/>
      <c r="O9862" s="14"/>
      <c r="P9862" s="14"/>
      <c r="S9862" s="16"/>
      <c r="T9862" s="16"/>
    </row>
    <row r="9863" spans="8:20">
      <c r="H9863" s="14"/>
      <c r="K9863" s="14"/>
      <c r="M9863" s="14"/>
      <c r="N9863" s="14"/>
      <c r="O9863" s="14"/>
      <c r="P9863" s="14"/>
      <c r="S9863" s="16"/>
      <c r="T9863" s="16"/>
    </row>
    <row r="9864" spans="8:20">
      <c r="H9864" s="14"/>
      <c r="K9864" s="14"/>
      <c r="M9864" s="14"/>
      <c r="N9864" s="14"/>
      <c r="O9864" s="14"/>
      <c r="P9864" s="14"/>
      <c r="S9864" s="16"/>
      <c r="T9864" s="16"/>
    </row>
    <row r="9865" spans="8:20">
      <c r="H9865" s="14"/>
      <c r="K9865" s="14"/>
      <c r="M9865" s="14"/>
      <c r="N9865" s="14"/>
      <c r="O9865" s="14"/>
      <c r="P9865" s="14"/>
      <c r="S9865" s="16"/>
      <c r="T9865" s="16"/>
    </row>
    <row r="9866" spans="8:20">
      <c r="H9866" s="14"/>
      <c r="K9866" s="14"/>
      <c r="M9866" s="14"/>
      <c r="N9866" s="14"/>
      <c r="O9866" s="14"/>
      <c r="P9866" s="14"/>
      <c r="S9866" s="16"/>
      <c r="T9866" s="16"/>
    </row>
    <row r="9867" spans="8:20">
      <c r="H9867" s="14"/>
      <c r="K9867" s="14"/>
      <c r="M9867" s="14"/>
      <c r="N9867" s="14"/>
      <c r="O9867" s="14"/>
      <c r="P9867" s="14"/>
      <c r="S9867" s="16"/>
      <c r="T9867" s="16"/>
    </row>
    <row r="9868" spans="8:20">
      <c r="H9868" s="14"/>
      <c r="K9868" s="14"/>
      <c r="M9868" s="14"/>
      <c r="N9868" s="14"/>
      <c r="O9868" s="14"/>
      <c r="P9868" s="14"/>
      <c r="S9868" s="16"/>
      <c r="T9868" s="16"/>
    </row>
    <row r="9869" spans="8:20">
      <c r="H9869" s="14"/>
      <c r="K9869" s="14"/>
      <c r="M9869" s="14"/>
      <c r="N9869" s="14"/>
      <c r="O9869" s="14"/>
      <c r="P9869" s="14"/>
      <c r="S9869" s="16"/>
      <c r="T9869" s="16"/>
    </row>
    <row r="9870" spans="8:20">
      <c r="H9870" s="14"/>
      <c r="K9870" s="14"/>
      <c r="M9870" s="14"/>
      <c r="N9870" s="14"/>
      <c r="O9870" s="14"/>
      <c r="P9870" s="14"/>
      <c r="S9870" s="16"/>
      <c r="T9870" s="16"/>
    </row>
    <row r="9871" spans="8:20">
      <c r="H9871" s="14"/>
      <c r="K9871" s="14"/>
      <c r="M9871" s="14"/>
      <c r="N9871" s="14"/>
      <c r="O9871" s="14"/>
      <c r="P9871" s="14"/>
      <c r="S9871" s="16"/>
      <c r="T9871" s="16"/>
    </row>
    <row r="9872" spans="8:20">
      <c r="H9872" s="14"/>
      <c r="K9872" s="14"/>
      <c r="M9872" s="14"/>
      <c r="N9872" s="14"/>
      <c r="O9872" s="14"/>
      <c r="P9872" s="14"/>
      <c r="S9872" s="16"/>
      <c r="T9872" s="16"/>
    </row>
    <row r="9873" spans="8:20">
      <c r="H9873" s="14"/>
      <c r="K9873" s="14"/>
      <c r="M9873" s="14"/>
      <c r="N9873" s="14"/>
      <c r="O9873" s="14"/>
      <c r="P9873" s="14"/>
      <c r="S9873" s="16"/>
      <c r="T9873" s="16"/>
    </row>
    <row r="9874" spans="8:20">
      <c r="H9874" s="14"/>
      <c r="K9874" s="14"/>
      <c r="M9874" s="14"/>
      <c r="N9874" s="14"/>
      <c r="O9874" s="14"/>
      <c r="P9874" s="14"/>
      <c r="S9874" s="16"/>
      <c r="T9874" s="16"/>
    </row>
    <row r="9875" spans="8:20">
      <c r="H9875" s="14"/>
      <c r="K9875" s="14"/>
      <c r="M9875" s="14"/>
      <c r="N9875" s="14"/>
      <c r="O9875" s="14"/>
      <c r="P9875" s="14"/>
      <c r="S9875" s="16"/>
      <c r="T9875" s="16"/>
    </row>
    <row r="9876" spans="8:20">
      <c r="H9876" s="14"/>
      <c r="K9876" s="14"/>
      <c r="M9876" s="14"/>
      <c r="N9876" s="14"/>
      <c r="O9876" s="14"/>
      <c r="P9876" s="14"/>
      <c r="S9876" s="16"/>
      <c r="T9876" s="16"/>
    </row>
    <row r="9877" spans="8:20">
      <c r="H9877" s="14"/>
      <c r="K9877" s="14"/>
      <c r="M9877" s="14"/>
      <c r="N9877" s="14"/>
      <c r="O9877" s="14"/>
      <c r="P9877" s="14"/>
      <c r="S9877" s="16"/>
      <c r="T9877" s="16"/>
    </row>
    <row r="9878" spans="8:20">
      <c r="H9878" s="14"/>
      <c r="K9878" s="14"/>
      <c r="M9878" s="14"/>
      <c r="N9878" s="14"/>
      <c r="O9878" s="14"/>
      <c r="P9878" s="14"/>
      <c r="S9878" s="16"/>
      <c r="T9878" s="16"/>
    </row>
    <row r="9879" spans="8:20">
      <c r="H9879" s="14"/>
      <c r="K9879" s="14"/>
      <c r="M9879" s="14"/>
      <c r="N9879" s="14"/>
      <c r="O9879" s="14"/>
      <c r="P9879" s="14"/>
      <c r="S9879" s="16"/>
      <c r="T9879" s="16"/>
    </row>
    <row r="9880" spans="8:20">
      <c r="H9880" s="14"/>
      <c r="K9880" s="14"/>
      <c r="M9880" s="14"/>
      <c r="N9880" s="14"/>
      <c r="O9880" s="14"/>
      <c r="P9880" s="14"/>
      <c r="S9880" s="16"/>
      <c r="T9880" s="16"/>
    </row>
    <row r="9881" spans="8:20">
      <c r="H9881" s="14"/>
      <c r="K9881" s="14"/>
      <c r="M9881" s="14"/>
      <c r="N9881" s="14"/>
      <c r="O9881" s="14"/>
      <c r="P9881" s="14"/>
      <c r="S9881" s="16"/>
      <c r="T9881" s="16"/>
    </row>
    <row r="9882" spans="8:20">
      <c r="H9882" s="14"/>
      <c r="K9882" s="14"/>
      <c r="M9882" s="14"/>
      <c r="N9882" s="14"/>
      <c r="O9882" s="14"/>
      <c r="P9882" s="14"/>
      <c r="S9882" s="16"/>
      <c r="T9882" s="16"/>
    </row>
    <row r="9883" spans="8:20">
      <c r="H9883" s="14"/>
      <c r="K9883" s="14"/>
      <c r="M9883" s="14"/>
      <c r="N9883" s="14"/>
      <c r="O9883" s="14"/>
      <c r="P9883" s="14"/>
      <c r="S9883" s="16"/>
      <c r="T9883" s="16"/>
    </row>
    <row r="9884" spans="8:20">
      <c r="H9884" s="14"/>
      <c r="K9884" s="14"/>
      <c r="M9884" s="14"/>
      <c r="N9884" s="14"/>
      <c r="O9884" s="14"/>
      <c r="P9884" s="14"/>
      <c r="S9884" s="16"/>
      <c r="T9884" s="16"/>
    </row>
    <row r="9885" spans="8:20">
      <c r="H9885" s="14"/>
      <c r="K9885" s="14"/>
      <c r="M9885" s="14"/>
      <c r="N9885" s="14"/>
      <c r="O9885" s="14"/>
      <c r="P9885" s="14"/>
      <c r="S9885" s="16"/>
      <c r="T9885" s="16"/>
    </row>
    <row r="9886" spans="8:20">
      <c r="H9886" s="14"/>
      <c r="K9886" s="14"/>
      <c r="M9886" s="14"/>
      <c r="N9886" s="14"/>
      <c r="O9886" s="14"/>
      <c r="P9886" s="14"/>
      <c r="S9886" s="16"/>
      <c r="T9886" s="16"/>
    </row>
    <row r="9887" spans="8:20">
      <c r="H9887" s="14"/>
      <c r="K9887" s="14"/>
      <c r="M9887" s="14"/>
      <c r="N9887" s="14"/>
      <c r="O9887" s="14"/>
      <c r="P9887" s="14"/>
      <c r="S9887" s="16"/>
      <c r="T9887" s="16"/>
    </row>
    <row r="9888" spans="8:20">
      <c r="H9888" s="14"/>
      <c r="K9888" s="14"/>
      <c r="M9888" s="14"/>
      <c r="N9888" s="14"/>
      <c r="O9888" s="14"/>
      <c r="P9888" s="14"/>
      <c r="S9888" s="16"/>
      <c r="T9888" s="16"/>
    </row>
    <row r="9889" spans="8:20">
      <c r="H9889" s="14"/>
      <c r="K9889" s="14"/>
      <c r="M9889" s="14"/>
      <c r="N9889" s="14"/>
      <c r="O9889" s="14"/>
      <c r="P9889" s="14"/>
      <c r="S9889" s="16"/>
      <c r="T9889" s="16"/>
    </row>
    <row r="9890" spans="8:20">
      <c r="H9890" s="14"/>
      <c r="K9890" s="14"/>
      <c r="M9890" s="14"/>
      <c r="N9890" s="14"/>
      <c r="O9890" s="14"/>
      <c r="P9890" s="14"/>
      <c r="S9890" s="16"/>
      <c r="T9890" s="16"/>
    </row>
    <row r="9891" spans="8:20">
      <c r="H9891" s="14"/>
      <c r="K9891" s="14"/>
      <c r="M9891" s="14"/>
      <c r="N9891" s="14"/>
      <c r="O9891" s="14"/>
      <c r="P9891" s="14"/>
      <c r="S9891" s="16"/>
      <c r="T9891" s="16"/>
    </row>
    <row r="9892" spans="8:20">
      <c r="H9892" s="14"/>
      <c r="K9892" s="14"/>
      <c r="M9892" s="14"/>
      <c r="N9892" s="14"/>
      <c r="O9892" s="14"/>
      <c r="P9892" s="14"/>
      <c r="S9892" s="16"/>
      <c r="T9892" s="16"/>
    </row>
    <row r="9893" spans="8:20">
      <c r="H9893" s="14"/>
      <c r="K9893" s="14"/>
      <c r="M9893" s="14"/>
      <c r="N9893" s="14"/>
      <c r="O9893" s="14"/>
      <c r="P9893" s="14"/>
      <c r="S9893" s="16"/>
      <c r="T9893" s="16"/>
    </row>
    <row r="9894" spans="8:20">
      <c r="H9894" s="14"/>
      <c r="K9894" s="14"/>
      <c r="M9894" s="14"/>
      <c r="N9894" s="14"/>
      <c r="O9894" s="14"/>
      <c r="P9894" s="14"/>
      <c r="S9894" s="16"/>
      <c r="T9894" s="16"/>
    </row>
    <row r="9895" spans="8:20">
      <c r="H9895" s="14"/>
      <c r="K9895" s="14"/>
      <c r="M9895" s="14"/>
      <c r="N9895" s="14"/>
      <c r="O9895" s="14"/>
      <c r="P9895" s="14"/>
      <c r="S9895" s="16"/>
      <c r="T9895" s="16"/>
    </row>
    <row r="9896" spans="8:20">
      <c r="H9896" s="14"/>
      <c r="K9896" s="14"/>
      <c r="M9896" s="14"/>
      <c r="N9896" s="14"/>
      <c r="O9896" s="14"/>
      <c r="P9896" s="14"/>
      <c r="S9896" s="16"/>
      <c r="T9896" s="16"/>
    </row>
    <row r="9897" spans="8:20">
      <c r="H9897" s="14"/>
      <c r="K9897" s="14"/>
      <c r="M9897" s="14"/>
      <c r="N9897" s="14"/>
      <c r="O9897" s="14"/>
      <c r="P9897" s="14"/>
      <c r="S9897" s="16"/>
      <c r="T9897" s="16"/>
    </row>
    <row r="9898" spans="8:20">
      <c r="H9898" s="14"/>
      <c r="K9898" s="14"/>
      <c r="M9898" s="14"/>
      <c r="N9898" s="14"/>
      <c r="O9898" s="14"/>
      <c r="P9898" s="14"/>
      <c r="S9898" s="16"/>
      <c r="T9898" s="16"/>
    </row>
    <row r="9899" spans="8:20">
      <c r="H9899" s="14"/>
      <c r="K9899" s="14"/>
      <c r="M9899" s="14"/>
      <c r="N9899" s="14"/>
      <c r="O9899" s="14"/>
      <c r="P9899" s="14"/>
      <c r="S9899" s="16"/>
      <c r="T9899" s="16"/>
    </row>
    <row r="9900" spans="8:20">
      <c r="H9900" s="14"/>
      <c r="K9900" s="14"/>
      <c r="M9900" s="14"/>
      <c r="N9900" s="14"/>
      <c r="O9900" s="14"/>
      <c r="P9900" s="14"/>
      <c r="S9900" s="16"/>
      <c r="T9900" s="16"/>
    </row>
    <row r="9901" spans="8:20">
      <c r="H9901" s="14"/>
      <c r="K9901" s="14"/>
      <c r="M9901" s="14"/>
      <c r="N9901" s="14"/>
      <c r="O9901" s="14"/>
      <c r="P9901" s="14"/>
      <c r="S9901" s="16"/>
      <c r="T9901" s="16"/>
    </row>
    <row r="9902" spans="8:20">
      <c r="H9902" s="14"/>
      <c r="K9902" s="14"/>
      <c r="M9902" s="14"/>
      <c r="N9902" s="14"/>
      <c r="O9902" s="14"/>
      <c r="P9902" s="14"/>
      <c r="S9902" s="16"/>
      <c r="T9902" s="16"/>
    </row>
    <row r="9903" spans="8:20">
      <c r="H9903" s="14"/>
      <c r="K9903" s="14"/>
      <c r="M9903" s="14"/>
      <c r="N9903" s="14"/>
      <c r="O9903" s="14"/>
      <c r="P9903" s="14"/>
      <c r="S9903" s="16"/>
      <c r="T9903" s="16"/>
    </row>
    <row r="9904" spans="8:20">
      <c r="H9904" s="14"/>
      <c r="K9904" s="14"/>
      <c r="M9904" s="14"/>
      <c r="N9904" s="14"/>
      <c r="O9904" s="14"/>
      <c r="P9904" s="14"/>
      <c r="S9904" s="16"/>
      <c r="T9904" s="16"/>
    </row>
    <row r="9905" spans="8:20">
      <c r="H9905" s="14"/>
      <c r="K9905" s="14"/>
      <c r="M9905" s="14"/>
      <c r="N9905" s="14"/>
      <c r="O9905" s="14"/>
      <c r="P9905" s="14"/>
      <c r="S9905" s="16"/>
      <c r="T9905" s="16"/>
    </row>
    <row r="9906" spans="8:20">
      <c r="H9906" s="14"/>
      <c r="K9906" s="14"/>
      <c r="M9906" s="14"/>
      <c r="N9906" s="14"/>
      <c r="O9906" s="14"/>
      <c r="P9906" s="14"/>
      <c r="S9906" s="16"/>
      <c r="T9906" s="16"/>
    </row>
    <row r="9907" spans="8:20">
      <c r="H9907" s="14"/>
      <c r="K9907" s="14"/>
      <c r="M9907" s="14"/>
      <c r="N9907" s="14"/>
      <c r="O9907" s="14"/>
      <c r="P9907" s="14"/>
      <c r="S9907" s="16"/>
      <c r="T9907" s="16"/>
    </row>
    <row r="9908" spans="8:20">
      <c r="H9908" s="14"/>
      <c r="K9908" s="14"/>
      <c r="M9908" s="14"/>
      <c r="N9908" s="14"/>
      <c r="O9908" s="14"/>
      <c r="P9908" s="14"/>
      <c r="S9908" s="16"/>
      <c r="T9908" s="16"/>
    </row>
    <row r="9909" spans="8:20">
      <c r="H9909" s="14"/>
      <c r="K9909" s="14"/>
      <c r="M9909" s="14"/>
      <c r="N9909" s="14"/>
      <c r="O9909" s="14"/>
      <c r="P9909" s="14"/>
      <c r="S9909" s="16"/>
      <c r="T9909" s="16"/>
    </row>
    <row r="9910" spans="8:20">
      <c r="H9910" s="14"/>
      <c r="K9910" s="14"/>
      <c r="M9910" s="14"/>
      <c r="N9910" s="14"/>
      <c r="O9910" s="14"/>
      <c r="P9910" s="14"/>
      <c r="S9910" s="16"/>
      <c r="T9910" s="16"/>
    </row>
    <row r="9911" spans="8:20">
      <c r="H9911" s="14"/>
      <c r="K9911" s="14"/>
      <c r="M9911" s="14"/>
      <c r="N9911" s="14"/>
      <c r="O9911" s="14"/>
      <c r="P9911" s="14"/>
      <c r="S9911" s="16"/>
      <c r="T9911" s="16"/>
    </row>
    <row r="9912" spans="8:20">
      <c r="H9912" s="14"/>
      <c r="K9912" s="14"/>
      <c r="M9912" s="14"/>
      <c r="N9912" s="14"/>
      <c r="O9912" s="14"/>
      <c r="P9912" s="14"/>
      <c r="S9912" s="16"/>
      <c r="T9912" s="16"/>
    </row>
    <row r="9913" spans="8:20">
      <c r="H9913" s="14"/>
      <c r="K9913" s="14"/>
      <c r="M9913" s="14"/>
      <c r="N9913" s="14"/>
      <c r="O9913" s="14"/>
      <c r="P9913" s="14"/>
      <c r="S9913" s="16"/>
      <c r="T9913" s="16"/>
    </row>
    <row r="9914" spans="8:20">
      <c r="H9914" s="14"/>
      <c r="K9914" s="14"/>
      <c r="M9914" s="14"/>
      <c r="N9914" s="14"/>
      <c r="O9914" s="14"/>
      <c r="P9914" s="14"/>
      <c r="S9914" s="16"/>
      <c r="T9914" s="16"/>
    </row>
    <row r="9915" spans="8:20">
      <c r="H9915" s="14"/>
      <c r="K9915" s="14"/>
      <c r="M9915" s="14"/>
      <c r="N9915" s="14"/>
      <c r="O9915" s="14"/>
      <c r="P9915" s="14"/>
      <c r="S9915" s="16"/>
      <c r="T9915" s="16"/>
    </row>
    <row r="9916" spans="8:20">
      <c r="H9916" s="14"/>
      <c r="K9916" s="14"/>
      <c r="M9916" s="14"/>
      <c r="N9916" s="14"/>
      <c r="O9916" s="14"/>
      <c r="P9916" s="14"/>
      <c r="S9916" s="16"/>
      <c r="T9916" s="16"/>
    </row>
    <row r="9917" spans="8:20">
      <c r="H9917" s="14"/>
      <c r="K9917" s="14"/>
      <c r="M9917" s="14"/>
      <c r="N9917" s="14"/>
      <c r="O9917" s="14"/>
      <c r="P9917" s="14"/>
      <c r="S9917" s="16"/>
      <c r="T9917" s="16"/>
    </row>
    <row r="9918" spans="8:20">
      <c r="H9918" s="14"/>
      <c r="K9918" s="14"/>
      <c r="M9918" s="14"/>
      <c r="N9918" s="14"/>
      <c r="O9918" s="14"/>
      <c r="P9918" s="14"/>
      <c r="S9918" s="16"/>
      <c r="T9918" s="16"/>
    </row>
    <row r="9919" spans="8:20">
      <c r="H9919" s="14"/>
      <c r="K9919" s="14"/>
      <c r="M9919" s="14"/>
      <c r="N9919" s="14"/>
      <c r="O9919" s="14"/>
      <c r="P9919" s="14"/>
      <c r="S9919" s="16"/>
      <c r="T9919" s="16"/>
    </row>
    <row r="9920" spans="8:20">
      <c r="H9920" s="14"/>
      <c r="K9920" s="14"/>
      <c r="M9920" s="14"/>
      <c r="N9920" s="14"/>
      <c r="O9920" s="14"/>
      <c r="P9920" s="14"/>
      <c r="S9920" s="16"/>
      <c r="T9920" s="16"/>
    </row>
    <row r="9921" spans="8:20">
      <c r="H9921" s="14"/>
      <c r="K9921" s="14"/>
      <c r="M9921" s="14"/>
      <c r="N9921" s="14"/>
      <c r="O9921" s="14"/>
      <c r="P9921" s="14"/>
      <c r="S9921" s="16"/>
      <c r="T9921" s="16"/>
    </row>
    <row r="9922" spans="8:20">
      <c r="H9922" s="14"/>
      <c r="K9922" s="14"/>
      <c r="M9922" s="14"/>
      <c r="N9922" s="14"/>
      <c r="O9922" s="14"/>
      <c r="P9922" s="14"/>
      <c r="S9922" s="16"/>
      <c r="T9922" s="16"/>
    </row>
    <row r="9923" spans="8:20">
      <c r="H9923" s="14"/>
      <c r="K9923" s="14"/>
      <c r="M9923" s="14"/>
      <c r="N9923" s="14"/>
      <c r="O9923" s="14"/>
      <c r="P9923" s="14"/>
      <c r="S9923" s="16"/>
      <c r="T9923" s="16"/>
    </row>
    <row r="9924" spans="8:20">
      <c r="H9924" s="14"/>
      <c r="K9924" s="14"/>
      <c r="M9924" s="14"/>
      <c r="N9924" s="14"/>
      <c r="O9924" s="14"/>
      <c r="P9924" s="14"/>
      <c r="S9924" s="16"/>
      <c r="T9924" s="16"/>
    </row>
    <row r="9925" spans="8:20">
      <c r="H9925" s="14"/>
      <c r="K9925" s="14"/>
      <c r="M9925" s="14"/>
      <c r="N9925" s="14"/>
      <c r="O9925" s="14"/>
      <c r="P9925" s="14"/>
      <c r="S9925" s="16"/>
      <c r="T9925" s="16"/>
    </row>
    <row r="9926" spans="8:20">
      <c r="H9926" s="14"/>
      <c r="K9926" s="14"/>
      <c r="M9926" s="14"/>
      <c r="N9926" s="14"/>
      <c r="O9926" s="14"/>
      <c r="P9926" s="14"/>
      <c r="S9926" s="16"/>
      <c r="T9926" s="16"/>
    </row>
    <row r="9927" spans="8:20">
      <c r="H9927" s="14"/>
      <c r="K9927" s="14"/>
      <c r="M9927" s="14"/>
      <c r="N9927" s="14"/>
      <c r="O9927" s="14"/>
      <c r="P9927" s="14"/>
      <c r="S9927" s="16"/>
      <c r="T9927" s="16"/>
    </row>
    <row r="9928" spans="8:20">
      <c r="H9928" s="14"/>
      <c r="K9928" s="14"/>
      <c r="M9928" s="14"/>
      <c r="N9928" s="14"/>
      <c r="O9928" s="14"/>
      <c r="P9928" s="14"/>
      <c r="S9928" s="16"/>
      <c r="T9928" s="16"/>
    </row>
    <row r="9929" spans="8:20">
      <c r="H9929" s="14"/>
      <c r="K9929" s="14"/>
      <c r="M9929" s="14"/>
      <c r="N9929" s="14"/>
      <c r="O9929" s="14"/>
      <c r="P9929" s="14"/>
      <c r="S9929" s="16"/>
      <c r="T9929" s="16"/>
    </row>
    <row r="9930" spans="8:20">
      <c r="H9930" s="14"/>
      <c r="K9930" s="14"/>
      <c r="M9930" s="14"/>
      <c r="N9930" s="14"/>
      <c r="O9930" s="14"/>
      <c r="P9930" s="14"/>
      <c r="S9930" s="16"/>
      <c r="T9930" s="16"/>
    </row>
    <row r="9931" spans="8:20">
      <c r="H9931" s="14"/>
      <c r="K9931" s="14"/>
      <c r="M9931" s="14"/>
      <c r="N9931" s="14"/>
      <c r="O9931" s="14"/>
      <c r="P9931" s="14"/>
      <c r="S9931" s="16"/>
      <c r="T9931" s="16"/>
    </row>
    <row r="9932" spans="8:20">
      <c r="H9932" s="14"/>
      <c r="K9932" s="14"/>
      <c r="M9932" s="14"/>
      <c r="N9932" s="14"/>
      <c r="O9932" s="14"/>
      <c r="P9932" s="14"/>
      <c r="S9932" s="16"/>
      <c r="T9932" s="16"/>
    </row>
    <row r="9933" spans="8:20">
      <c r="H9933" s="14"/>
      <c r="K9933" s="14"/>
      <c r="M9933" s="14"/>
      <c r="N9933" s="14"/>
      <c r="O9933" s="14"/>
      <c r="P9933" s="14"/>
      <c r="S9933" s="16"/>
      <c r="T9933" s="16"/>
    </row>
    <row r="9934" spans="8:20">
      <c r="H9934" s="14"/>
      <c r="K9934" s="14"/>
      <c r="M9934" s="14"/>
      <c r="N9934" s="14"/>
      <c r="O9934" s="14"/>
      <c r="P9934" s="14"/>
      <c r="S9934" s="16"/>
      <c r="T9934" s="16"/>
    </row>
    <row r="9935" spans="8:20">
      <c r="H9935" s="14"/>
      <c r="K9935" s="14"/>
      <c r="M9935" s="14"/>
      <c r="N9935" s="14"/>
      <c r="O9935" s="14"/>
      <c r="P9935" s="14"/>
      <c r="S9935" s="16"/>
      <c r="T9935" s="16"/>
    </row>
    <row r="9936" spans="8:20">
      <c r="H9936" s="14"/>
      <c r="K9936" s="14"/>
      <c r="M9936" s="14"/>
      <c r="N9936" s="14"/>
      <c r="O9936" s="14"/>
      <c r="P9936" s="14"/>
      <c r="S9936" s="16"/>
      <c r="T9936" s="16"/>
    </row>
    <row r="9937" spans="8:20">
      <c r="H9937" s="14"/>
      <c r="K9937" s="14"/>
      <c r="M9937" s="14"/>
      <c r="N9937" s="14"/>
      <c r="O9937" s="14"/>
      <c r="P9937" s="14"/>
      <c r="S9937" s="16"/>
      <c r="T9937" s="16"/>
    </row>
    <row r="9938" spans="8:20">
      <c r="H9938" s="14"/>
      <c r="K9938" s="14"/>
      <c r="M9938" s="14"/>
      <c r="N9938" s="14"/>
      <c r="O9938" s="14"/>
      <c r="P9938" s="14"/>
      <c r="S9938" s="16"/>
      <c r="T9938" s="16"/>
    </row>
    <row r="9939" spans="8:20">
      <c r="H9939" s="14"/>
      <c r="K9939" s="14"/>
      <c r="M9939" s="14"/>
      <c r="N9939" s="14"/>
      <c r="O9939" s="14"/>
      <c r="P9939" s="14"/>
      <c r="S9939" s="16"/>
      <c r="T9939" s="16"/>
    </row>
    <row r="9940" spans="8:20">
      <c r="H9940" s="14"/>
      <c r="K9940" s="14"/>
      <c r="M9940" s="14"/>
      <c r="N9940" s="14"/>
      <c r="O9940" s="14"/>
      <c r="P9940" s="14"/>
      <c r="S9940" s="16"/>
      <c r="T9940" s="16"/>
    </row>
    <row r="9941" spans="8:20">
      <c r="H9941" s="14"/>
      <c r="K9941" s="14"/>
      <c r="M9941" s="14"/>
      <c r="N9941" s="14"/>
      <c r="O9941" s="14"/>
      <c r="P9941" s="14"/>
      <c r="S9941" s="16"/>
      <c r="T9941" s="16"/>
    </row>
    <row r="9942" spans="8:20">
      <c r="H9942" s="14"/>
      <c r="K9942" s="14"/>
      <c r="M9942" s="14"/>
      <c r="N9942" s="14"/>
      <c r="O9942" s="14"/>
      <c r="P9942" s="14"/>
      <c r="S9942" s="16"/>
      <c r="T9942" s="16"/>
    </row>
    <row r="9943" spans="8:20">
      <c r="H9943" s="14"/>
      <c r="K9943" s="14"/>
      <c r="M9943" s="14"/>
      <c r="N9943" s="14"/>
      <c r="O9943" s="14"/>
      <c r="P9943" s="14"/>
      <c r="S9943" s="16"/>
      <c r="T9943" s="16"/>
    </row>
    <row r="9944" spans="8:20">
      <c r="H9944" s="14"/>
      <c r="K9944" s="14"/>
      <c r="M9944" s="14"/>
      <c r="N9944" s="14"/>
      <c r="O9944" s="14"/>
      <c r="P9944" s="14"/>
      <c r="S9944" s="16"/>
      <c r="T9944" s="16"/>
    </row>
    <row r="9945" spans="8:20">
      <c r="H9945" s="14"/>
      <c r="K9945" s="14"/>
      <c r="M9945" s="14"/>
      <c r="N9945" s="14"/>
      <c r="O9945" s="14"/>
      <c r="P9945" s="14"/>
      <c r="S9945" s="16"/>
      <c r="T9945" s="16"/>
    </row>
    <row r="9946" spans="8:20">
      <c r="H9946" s="14"/>
      <c r="K9946" s="14"/>
      <c r="M9946" s="14"/>
      <c r="N9946" s="14"/>
      <c r="O9946" s="14"/>
      <c r="P9946" s="14"/>
      <c r="S9946" s="16"/>
      <c r="T9946" s="16"/>
    </row>
    <row r="9947" spans="8:20">
      <c r="H9947" s="14"/>
      <c r="K9947" s="14"/>
      <c r="M9947" s="14"/>
      <c r="N9947" s="14"/>
      <c r="O9947" s="14"/>
      <c r="P9947" s="14"/>
      <c r="S9947" s="16"/>
      <c r="T9947" s="16"/>
    </row>
    <row r="9948" spans="8:20">
      <c r="H9948" s="14"/>
      <c r="K9948" s="14"/>
      <c r="M9948" s="14"/>
      <c r="N9948" s="14"/>
      <c r="O9948" s="14"/>
      <c r="P9948" s="14"/>
      <c r="S9948" s="16"/>
      <c r="T9948" s="16"/>
    </row>
    <row r="9949" spans="8:20">
      <c r="H9949" s="14"/>
      <c r="K9949" s="14"/>
      <c r="M9949" s="14"/>
      <c r="N9949" s="14"/>
      <c r="O9949" s="14"/>
      <c r="P9949" s="14"/>
      <c r="S9949" s="16"/>
      <c r="T9949" s="16"/>
    </row>
    <row r="9950" spans="8:20">
      <c r="H9950" s="14"/>
      <c r="K9950" s="14"/>
      <c r="M9950" s="14"/>
      <c r="N9950" s="14"/>
      <c r="O9950" s="14"/>
      <c r="P9950" s="14"/>
      <c r="S9950" s="16"/>
      <c r="T9950" s="16"/>
    </row>
    <row r="9951" spans="8:20">
      <c r="H9951" s="14"/>
      <c r="K9951" s="14"/>
      <c r="M9951" s="14"/>
      <c r="N9951" s="14"/>
      <c r="O9951" s="14"/>
      <c r="P9951" s="14"/>
      <c r="S9951" s="16"/>
      <c r="T9951" s="16"/>
    </row>
    <row r="9952" spans="8:20">
      <c r="H9952" s="14"/>
      <c r="K9952" s="14"/>
      <c r="M9952" s="14"/>
      <c r="N9952" s="14"/>
      <c r="O9952" s="14"/>
      <c r="P9952" s="14"/>
      <c r="S9952" s="16"/>
      <c r="T9952" s="16"/>
    </row>
    <row r="9953" spans="8:20">
      <c r="H9953" s="14"/>
      <c r="K9953" s="14"/>
      <c r="M9953" s="14"/>
      <c r="N9953" s="14"/>
      <c r="O9953" s="14"/>
      <c r="P9953" s="14"/>
      <c r="S9953" s="16"/>
      <c r="T9953" s="16"/>
    </row>
    <row r="9954" spans="8:20">
      <c r="H9954" s="14"/>
      <c r="K9954" s="14"/>
      <c r="M9954" s="14"/>
      <c r="N9954" s="14"/>
      <c r="O9954" s="14"/>
      <c r="P9954" s="14"/>
      <c r="S9954" s="16"/>
      <c r="T9954" s="16"/>
    </row>
    <row r="9955" spans="8:20">
      <c r="H9955" s="14"/>
      <c r="K9955" s="14"/>
      <c r="M9955" s="14"/>
      <c r="N9955" s="14"/>
      <c r="O9955" s="14"/>
      <c r="P9955" s="14"/>
      <c r="S9955" s="16"/>
      <c r="T9955" s="16"/>
    </row>
    <row r="9956" spans="8:20">
      <c r="H9956" s="14"/>
      <c r="K9956" s="14"/>
      <c r="M9956" s="14"/>
      <c r="N9956" s="14"/>
      <c r="O9956" s="14"/>
      <c r="P9956" s="14"/>
      <c r="S9956" s="16"/>
      <c r="T9956" s="16"/>
    </row>
    <row r="9957" spans="8:20">
      <c r="H9957" s="14"/>
      <c r="K9957" s="14"/>
      <c r="M9957" s="14"/>
      <c r="N9957" s="14"/>
      <c r="O9957" s="14"/>
      <c r="P9957" s="14"/>
      <c r="S9957" s="16"/>
      <c r="T9957" s="16"/>
    </row>
    <row r="9958" spans="8:20">
      <c r="H9958" s="14"/>
      <c r="K9958" s="14"/>
      <c r="M9958" s="14"/>
      <c r="N9958" s="14"/>
      <c r="O9958" s="14"/>
      <c r="P9958" s="14"/>
      <c r="S9958" s="16"/>
      <c r="T9958" s="16"/>
    </row>
    <row r="9959" spans="8:20">
      <c r="H9959" s="14"/>
      <c r="K9959" s="14"/>
      <c r="M9959" s="14"/>
      <c r="N9959" s="14"/>
      <c r="O9959" s="14"/>
      <c r="P9959" s="14"/>
      <c r="S9959" s="16"/>
      <c r="T9959" s="16"/>
    </row>
    <row r="9960" spans="8:20">
      <c r="H9960" s="14"/>
      <c r="K9960" s="14"/>
      <c r="M9960" s="14"/>
      <c r="N9960" s="14"/>
      <c r="O9960" s="14"/>
      <c r="P9960" s="14"/>
      <c r="S9960" s="16"/>
      <c r="T9960" s="16"/>
    </row>
    <row r="9961" spans="8:20">
      <c r="H9961" s="14"/>
      <c r="K9961" s="14"/>
      <c r="M9961" s="14"/>
      <c r="N9961" s="14"/>
      <c r="O9961" s="14"/>
      <c r="P9961" s="14"/>
      <c r="S9961" s="16"/>
      <c r="T9961" s="16"/>
    </row>
    <row r="9962" spans="8:20">
      <c r="H9962" s="14"/>
      <c r="K9962" s="14"/>
      <c r="M9962" s="14"/>
      <c r="N9962" s="14"/>
      <c r="O9962" s="14"/>
      <c r="P9962" s="14"/>
      <c r="S9962" s="16"/>
      <c r="T9962" s="16"/>
    </row>
    <row r="9963" spans="8:20">
      <c r="H9963" s="14"/>
      <c r="K9963" s="14"/>
      <c r="M9963" s="14"/>
      <c r="N9963" s="14"/>
      <c r="O9963" s="14"/>
      <c r="P9963" s="14"/>
      <c r="S9963" s="16"/>
      <c r="T9963" s="16"/>
    </row>
    <row r="9964" spans="8:20">
      <c r="H9964" s="14"/>
      <c r="K9964" s="14"/>
      <c r="M9964" s="14"/>
      <c r="N9964" s="14"/>
      <c r="O9964" s="14"/>
      <c r="P9964" s="14"/>
      <c r="S9964" s="16"/>
      <c r="T9964" s="16"/>
    </row>
    <row r="9965" spans="8:20">
      <c r="H9965" s="14"/>
      <c r="K9965" s="14"/>
      <c r="M9965" s="14"/>
      <c r="N9965" s="14"/>
      <c r="O9965" s="14"/>
      <c r="P9965" s="14"/>
      <c r="S9965" s="16"/>
      <c r="T9965" s="16"/>
    </row>
    <row r="9966" spans="8:20">
      <c r="H9966" s="14"/>
      <c r="K9966" s="14"/>
      <c r="M9966" s="14"/>
      <c r="N9966" s="14"/>
      <c r="O9966" s="14"/>
      <c r="P9966" s="14"/>
      <c r="S9966" s="16"/>
      <c r="T9966" s="16"/>
    </row>
    <row r="9967" spans="8:20">
      <c r="H9967" s="14"/>
      <c r="K9967" s="14"/>
      <c r="M9967" s="14"/>
      <c r="N9967" s="14"/>
      <c r="O9967" s="14"/>
      <c r="P9967" s="14"/>
      <c r="S9967" s="16"/>
      <c r="T9967" s="16"/>
    </row>
    <row r="9968" spans="8:20">
      <c r="H9968" s="14"/>
      <c r="K9968" s="14"/>
      <c r="M9968" s="14"/>
      <c r="N9968" s="14"/>
      <c r="O9968" s="14"/>
      <c r="P9968" s="14"/>
      <c r="S9968" s="16"/>
      <c r="T9968" s="16"/>
    </row>
    <row r="9969" spans="8:20">
      <c r="H9969" s="14"/>
      <c r="K9969" s="14"/>
      <c r="M9969" s="14"/>
      <c r="N9969" s="14"/>
      <c r="O9969" s="14"/>
      <c r="P9969" s="14"/>
      <c r="S9969" s="16"/>
      <c r="T9969" s="16"/>
    </row>
    <row r="9970" spans="8:20">
      <c r="H9970" s="14"/>
      <c r="K9970" s="14"/>
      <c r="M9970" s="14"/>
      <c r="N9970" s="14"/>
      <c r="O9970" s="14"/>
      <c r="P9970" s="14"/>
      <c r="S9970" s="16"/>
      <c r="T9970" s="16"/>
    </row>
    <row r="9971" spans="8:20">
      <c r="H9971" s="14"/>
      <c r="K9971" s="14"/>
      <c r="M9971" s="14"/>
      <c r="N9971" s="14"/>
      <c r="O9971" s="14"/>
      <c r="P9971" s="14"/>
      <c r="S9971" s="16"/>
      <c r="T9971" s="16"/>
    </row>
    <row r="9972" spans="8:20">
      <c r="H9972" s="14"/>
      <c r="K9972" s="14"/>
      <c r="M9972" s="14"/>
      <c r="N9972" s="14"/>
      <c r="O9972" s="14"/>
      <c r="P9972" s="14"/>
      <c r="S9972" s="16"/>
      <c r="T9972" s="16"/>
    </row>
    <row r="9973" spans="8:20">
      <c r="H9973" s="14"/>
      <c r="K9973" s="14"/>
      <c r="M9973" s="14"/>
      <c r="N9973" s="14"/>
      <c r="O9973" s="14"/>
      <c r="P9973" s="14"/>
      <c r="S9973" s="16"/>
      <c r="T9973" s="16"/>
    </row>
    <row r="9974" spans="8:20">
      <c r="H9974" s="14"/>
      <c r="K9974" s="14"/>
      <c r="M9974" s="14"/>
      <c r="N9974" s="14"/>
      <c r="O9974" s="14"/>
      <c r="P9974" s="14"/>
      <c r="S9974" s="16"/>
      <c r="T9974" s="16"/>
    </row>
    <row r="9975" spans="8:20">
      <c r="H9975" s="14"/>
      <c r="K9975" s="14"/>
      <c r="M9975" s="14"/>
      <c r="N9975" s="14"/>
      <c r="O9975" s="14"/>
      <c r="P9975" s="14"/>
      <c r="S9975" s="16"/>
      <c r="T9975" s="16"/>
    </row>
    <row r="9976" spans="8:20">
      <c r="H9976" s="14"/>
      <c r="K9976" s="14"/>
      <c r="M9976" s="14"/>
      <c r="N9976" s="14"/>
      <c r="O9976" s="14"/>
      <c r="P9976" s="14"/>
      <c r="S9976" s="16"/>
      <c r="T9976" s="16"/>
    </row>
    <row r="9977" spans="8:20">
      <c r="H9977" s="14"/>
      <c r="K9977" s="14"/>
      <c r="M9977" s="14"/>
      <c r="N9977" s="14"/>
      <c r="O9977" s="14"/>
      <c r="P9977" s="14"/>
      <c r="S9977" s="16"/>
      <c r="T9977" s="16"/>
    </row>
    <row r="9978" spans="8:20">
      <c r="H9978" s="14"/>
      <c r="K9978" s="14"/>
      <c r="M9978" s="14"/>
      <c r="N9978" s="14"/>
      <c r="O9978" s="14"/>
      <c r="P9978" s="14"/>
      <c r="S9978" s="16"/>
      <c r="T9978" s="16"/>
    </row>
    <row r="9979" spans="8:20">
      <c r="H9979" s="14"/>
      <c r="K9979" s="14"/>
      <c r="M9979" s="14"/>
      <c r="N9979" s="14"/>
      <c r="O9979" s="14"/>
      <c r="P9979" s="14"/>
      <c r="S9979" s="16"/>
      <c r="T9979" s="16"/>
    </row>
    <row r="9980" spans="8:20">
      <c r="H9980" s="14"/>
      <c r="K9980" s="14"/>
      <c r="M9980" s="14"/>
      <c r="N9980" s="14"/>
      <c r="O9980" s="14"/>
      <c r="P9980" s="14"/>
      <c r="S9980" s="16"/>
      <c r="T9980" s="16"/>
    </row>
    <row r="9981" spans="8:20">
      <c r="H9981" s="14"/>
      <c r="K9981" s="14"/>
      <c r="M9981" s="14"/>
      <c r="N9981" s="14"/>
      <c r="O9981" s="14"/>
      <c r="P9981" s="14"/>
      <c r="S9981" s="16"/>
      <c r="T9981" s="16"/>
    </row>
    <row r="9982" spans="8:20">
      <c r="H9982" s="14"/>
      <c r="K9982" s="14"/>
      <c r="M9982" s="14"/>
      <c r="N9982" s="14"/>
      <c r="O9982" s="14"/>
      <c r="P9982" s="14"/>
      <c r="S9982" s="16"/>
      <c r="T9982" s="16"/>
    </row>
    <row r="9983" spans="8:20">
      <c r="H9983" s="14"/>
      <c r="K9983" s="14"/>
      <c r="M9983" s="14"/>
      <c r="N9983" s="14"/>
      <c r="O9983" s="14"/>
      <c r="P9983" s="14"/>
      <c r="S9983" s="16"/>
      <c r="T9983" s="16"/>
    </row>
    <row r="9984" spans="8:20">
      <c r="H9984" s="14"/>
      <c r="K9984" s="14"/>
      <c r="M9984" s="14"/>
      <c r="N9984" s="14"/>
      <c r="O9984" s="14"/>
      <c r="P9984" s="14"/>
      <c r="S9984" s="16"/>
      <c r="T9984" s="16"/>
    </row>
    <row r="9985" spans="8:20">
      <c r="H9985" s="14"/>
      <c r="K9985" s="14"/>
      <c r="M9985" s="14"/>
      <c r="N9985" s="14"/>
      <c r="O9985" s="14"/>
      <c r="P9985" s="14"/>
      <c r="S9985" s="16"/>
      <c r="T9985" s="16"/>
    </row>
    <row r="9986" spans="8:20">
      <c r="H9986" s="14"/>
      <c r="K9986" s="14"/>
      <c r="M9986" s="14"/>
      <c r="N9986" s="14"/>
      <c r="O9986" s="14"/>
      <c r="P9986" s="14"/>
      <c r="S9986" s="16"/>
      <c r="T9986" s="16"/>
    </row>
    <row r="9987" spans="8:20">
      <c r="H9987" s="14"/>
      <c r="K9987" s="14"/>
      <c r="M9987" s="14"/>
      <c r="N9987" s="14"/>
      <c r="O9987" s="14"/>
      <c r="P9987" s="14"/>
      <c r="S9987" s="16"/>
      <c r="T9987" s="16"/>
    </row>
    <row r="9988" spans="8:20">
      <c r="H9988" s="14"/>
      <c r="K9988" s="14"/>
      <c r="M9988" s="14"/>
      <c r="N9988" s="14"/>
      <c r="O9988" s="14"/>
      <c r="P9988" s="14"/>
      <c r="S9988" s="16"/>
      <c r="T9988" s="16"/>
    </row>
    <row r="9989" spans="8:20">
      <c r="H9989" s="14"/>
      <c r="K9989" s="14"/>
      <c r="M9989" s="14"/>
      <c r="N9989" s="14"/>
      <c r="O9989" s="14"/>
      <c r="P9989" s="14"/>
      <c r="S9989" s="16"/>
      <c r="T9989" s="16"/>
    </row>
    <row r="9990" spans="8:20">
      <c r="H9990" s="14"/>
      <c r="K9990" s="14"/>
      <c r="M9990" s="14"/>
      <c r="N9990" s="14"/>
      <c r="O9990" s="14"/>
      <c r="P9990" s="14"/>
      <c r="S9990" s="16"/>
      <c r="T9990" s="16"/>
    </row>
    <row r="9991" spans="8:20">
      <c r="H9991" s="14"/>
      <c r="K9991" s="14"/>
      <c r="M9991" s="14"/>
      <c r="N9991" s="14"/>
      <c r="O9991" s="14"/>
      <c r="P9991" s="14"/>
      <c r="S9991" s="16"/>
      <c r="T9991" s="16"/>
    </row>
    <row r="9992" spans="8:20">
      <c r="H9992" s="14"/>
      <c r="K9992" s="14"/>
      <c r="M9992" s="14"/>
      <c r="N9992" s="14"/>
      <c r="O9992" s="14"/>
      <c r="P9992" s="14"/>
      <c r="S9992" s="16"/>
      <c r="T9992" s="16"/>
    </row>
    <row r="9993" spans="8:20">
      <c r="H9993" s="14"/>
      <c r="K9993" s="14"/>
      <c r="M9993" s="14"/>
      <c r="N9993" s="14"/>
      <c r="O9993" s="14"/>
      <c r="P9993" s="14"/>
      <c r="S9993" s="16"/>
      <c r="T9993" s="16"/>
    </row>
    <row r="9994" spans="8:20">
      <c r="H9994" s="14"/>
      <c r="K9994" s="14"/>
      <c r="M9994" s="14"/>
      <c r="N9994" s="14"/>
      <c r="O9994" s="14"/>
      <c r="P9994" s="14"/>
      <c r="S9994" s="16"/>
      <c r="T9994" s="16"/>
    </row>
    <row r="9995" spans="8:20">
      <c r="H9995" s="14"/>
      <c r="K9995" s="14"/>
      <c r="M9995" s="14"/>
      <c r="N9995" s="14"/>
      <c r="O9995" s="14"/>
      <c r="P9995" s="14"/>
      <c r="S9995" s="16"/>
      <c r="T9995" s="16"/>
    </row>
    <row r="9996" spans="8:20">
      <c r="H9996" s="14"/>
      <c r="K9996" s="14"/>
      <c r="M9996" s="14"/>
      <c r="N9996" s="14"/>
      <c r="O9996" s="14"/>
      <c r="P9996" s="14"/>
      <c r="S9996" s="16"/>
      <c r="T9996" s="16"/>
    </row>
    <row r="9997" spans="8:20">
      <c r="H9997" s="14"/>
      <c r="K9997" s="14"/>
      <c r="M9997" s="14"/>
      <c r="N9997" s="14"/>
      <c r="O9997" s="14"/>
      <c r="P9997" s="14"/>
      <c r="S9997" s="16"/>
      <c r="T9997" s="16"/>
    </row>
    <row r="9998" spans="8:20">
      <c r="H9998" s="14"/>
      <c r="K9998" s="14"/>
      <c r="M9998" s="14"/>
      <c r="N9998" s="14"/>
      <c r="O9998" s="14"/>
      <c r="P9998" s="14"/>
      <c r="S9998" s="16"/>
      <c r="T9998" s="16"/>
    </row>
    <row r="9999" spans="8:20">
      <c r="H9999" s="14"/>
      <c r="K9999" s="14"/>
      <c r="M9999" s="14"/>
      <c r="N9999" s="14"/>
      <c r="O9999" s="14"/>
      <c r="P9999" s="14"/>
      <c r="S9999" s="16"/>
      <c r="T9999" s="16"/>
    </row>
    <row r="10000" spans="8:20">
      <c r="H10000" s="14"/>
      <c r="K10000" s="14"/>
      <c r="M10000" s="14"/>
      <c r="N10000" s="14"/>
      <c r="O10000" s="14"/>
      <c r="P10000" s="14"/>
      <c r="S10000" s="16"/>
      <c r="T10000" s="16"/>
    </row>
    <row r="10001" spans="8:20">
      <c r="H10001" s="14"/>
      <c r="K10001" s="14"/>
      <c r="M10001" s="14"/>
      <c r="N10001" s="14"/>
      <c r="O10001" s="14"/>
      <c r="P10001" s="14"/>
      <c r="S10001" s="16"/>
      <c r="T10001" s="16"/>
    </row>
    <row r="10002" spans="8:20">
      <c r="H10002" s="14"/>
      <c r="K10002" s="14"/>
      <c r="M10002" s="14"/>
      <c r="N10002" s="14"/>
      <c r="O10002" s="14"/>
      <c r="P10002" s="14"/>
      <c r="S10002" s="16"/>
      <c r="T10002" s="16"/>
    </row>
    <row r="10003" spans="8:20">
      <c r="H10003" s="14"/>
      <c r="K10003" s="14"/>
      <c r="M10003" s="14"/>
      <c r="N10003" s="14"/>
      <c r="O10003" s="14"/>
      <c r="P10003" s="14"/>
      <c r="S10003" s="16"/>
      <c r="T10003" s="16"/>
    </row>
    <row r="10004" spans="8:20">
      <c r="H10004" s="14"/>
      <c r="K10004" s="14"/>
      <c r="M10004" s="14"/>
      <c r="N10004" s="14"/>
      <c r="O10004" s="14"/>
      <c r="P10004" s="14"/>
      <c r="S10004" s="16"/>
      <c r="T10004" s="16"/>
    </row>
    <row r="10005" spans="8:20">
      <c r="H10005" s="14"/>
      <c r="K10005" s="14"/>
      <c r="M10005" s="14"/>
      <c r="N10005" s="14"/>
      <c r="O10005" s="14"/>
      <c r="P10005" s="14"/>
      <c r="S10005" s="16"/>
      <c r="T10005" s="16"/>
    </row>
    <row r="10006" spans="8:20">
      <c r="H10006" s="14"/>
      <c r="K10006" s="14"/>
      <c r="M10006" s="14"/>
      <c r="N10006" s="14"/>
      <c r="O10006" s="14"/>
      <c r="P10006" s="14"/>
      <c r="S10006" s="16"/>
      <c r="T10006" s="16"/>
    </row>
    <row r="10007" spans="8:20">
      <c r="H10007" s="14"/>
      <c r="K10007" s="14"/>
      <c r="M10007" s="14"/>
      <c r="N10007" s="14"/>
      <c r="O10007" s="14"/>
      <c r="P10007" s="14"/>
      <c r="S10007" s="16"/>
      <c r="T10007" s="16"/>
    </row>
    <row r="10008" spans="8:20">
      <c r="H10008" s="14"/>
      <c r="K10008" s="14"/>
      <c r="M10008" s="14"/>
      <c r="N10008" s="14"/>
      <c r="O10008" s="14"/>
      <c r="P10008" s="14"/>
      <c r="S10008" s="16"/>
      <c r="T10008" s="16"/>
    </row>
    <row r="10009" spans="8:20">
      <c r="H10009" s="14"/>
      <c r="K10009" s="14"/>
      <c r="M10009" s="14"/>
      <c r="N10009" s="14"/>
      <c r="O10009" s="14"/>
      <c r="P10009" s="14"/>
      <c r="S10009" s="16"/>
      <c r="T10009" s="16"/>
    </row>
    <row r="10010" spans="8:20">
      <c r="H10010" s="14"/>
      <c r="K10010" s="14"/>
      <c r="M10010" s="14"/>
      <c r="N10010" s="14"/>
      <c r="O10010" s="14"/>
      <c r="P10010" s="14"/>
      <c r="S10010" s="16"/>
      <c r="T10010" s="16"/>
    </row>
    <row r="10011" spans="8:20">
      <c r="H10011" s="14"/>
      <c r="K10011" s="14"/>
      <c r="M10011" s="14"/>
      <c r="N10011" s="14"/>
      <c r="O10011" s="14"/>
      <c r="P10011" s="14"/>
      <c r="S10011" s="16"/>
      <c r="T10011" s="16"/>
    </row>
    <row r="10012" spans="8:20">
      <c r="H10012" s="14"/>
      <c r="K10012" s="14"/>
      <c r="M10012" s="14"/>
      <c r="N10012" s="14"/>
      <c r="O10012" s="14"/>
      <c r="P10012" s="14"/>
      <c r="S10012" s="16"/>
      <c r="T10012" s="16"/>
    </row>
    <row r="10013" spans="8:20">
      <c r="H10013" s="14"/>
      <c r="K10013" s="14"/>
      <c r="M10013" s="14"/>
      <c r="N10013" s="14"/>
      <c r="O10013" s="14"/>
      <c r="P10013" s="14"/>
      <c r="S10013" s="16"/>
      <c r="T10013" s="16"/>
    </row>
    <row r="10014" spans="8:20">
      <c r="H10014" s="14"/>
      <c r="K10014" s="14"/>
      <c r="M10014" s="14"/>
      <c r="N10014" s="14"/>
      <c r="O10014" s="14"/>
      <c r="P10014" s="14"/>
      <c r="S10014" s="16"/>
      <c r="T10014" s="16"/>
    </row>
    <row r="10015" spans="8:20">
      <c r="H10015" s="14"/>
      <c r="K10015" s="14"/>
      <c r="M10015" s="14"/>
      <c r="N10015" s="14"/>
      <c r="O10015" s="14"/>
      <c r="P10015" s="14"/>
      <c r="S10015" s="16"/>
      <c r="T10015" s="16"/>
    </row>
    <row r="10016" spans="8:20">
      <c r="H10016" s="14"/>
      <c r="K10016" s="14"/>
      <c r="M10016" s="14"/>
      <c r="N10016" s="14"/>
      <c r="O10016" s="14"/>
      <c r="P10016" s="14"/>
      <c r="S10016" s="16"/>
      <c r="T10016" s="16"/>
    </row>
    <row r="10017" spans="8:20">
      <c r="H10017" s="14"/>
      <c r="K10017" s="14"/>
      <c r="M10017" s="14"/>
      <c r="N10017" s="14"/>
      <c r="O10017" s="14"/>
      <c r="P10017" s="14"/>
      <c r="S10017" s="16"/>
      <c r="T10017" s="16"/>
    </row>
    <row r="10018" spans="8:20">
      <c r="H10018" s="14"/>
      <c r="K10018" s="14"/>
      <c r="M10018" s="14"/>
      <c r="N10018" s="14"/>
      <c r="O10018" s="14"/>
      <c r="P10018" s="14"/>
      <c r="S10018" s="16"/>
      <c r="T10018" s="16"/>
    </row>
    <row r="10019" spans="8:20">
      <c r="H10019" s="14"/>
      <c r="K10019" s="14"/>
      <c r="M10019" s="14"/>
      <c r="N10019" s="14"/>
      <c r="O10019" s="14"/>
      <c r="P10019" s="14"/>
      <c r="S10019" s="16"/>
      <c r="T10019" s="16"/>
    </row>
    <row r="10020" spans="8:20">
      <c r="H10020" s="14"/>
      <c r="K10020" s="14"/>
      <c r="M10020" s="14"/>
      <c r="N10020" s="14"/>
      <c r="O10020" s="14"/>
      <c r="P10020" s="14"/>
      <c r="S10020" s="16"/>
      <c r="T10020" s="16"/>
    </row>
    <row r="10021" spans="8:20">
      <c r="H10021" s="14"/>
      <c r="K10021" s="14"/>
      <c r="M10021" s="14"/>
      <c r="N10021" s="14"/>
      <c r="O10021" s="14"/>
      <c r="P10021" s="14"/>
      <c r="S10021" s="16"/>
      <c r="T10021" s="16"/>
    </row>
    <row r="10022" spans="8:20">
      <c r="H10022" s="14"/>
      <c r="K10022" s="14"/>
      <c r="M10022" s="14"/>
      <c r="N10022" s="14"/>
      <c r="O10022" s="14"/>
      <c r="P10022" s="14"/>
      <c r="S10022" s="16"/>
      <c r="T10022" s="16"/>
    </row>
    <row r="10023" spans="8:20">
      <c r="H10023" s="14"/>
      <c r="K10023" s="14"/>
      <c r="M10023" s="14"/>
      <c r="N10023" s="14"/>
      <c r="O10023" s="14"/>
      <c r="P10023" s="14"/>
      <c r="S10023" s="16"/>
      <c r="T10023" s="16"/>
    </row>
    <row r="10024" spans="8:20">
      <c r="H10024" s="14"/>
      <c r="K10024" s="14"/>
      <c r="M10024" s="14"/>
      <c r="N10024" s="14"/>
      <c r="O10024" s="14"/>
      <c r="P10024" s="14"/>
      <c r="S10024" s="16"/>
      <c r="T10024" s="16"/>
    </row>
    <row r="10025" spans="8:20">
      <c r="H10025" s="14"/>
      <c r="K10025" s="14"/>
      <c r="M10025" s="14"/>
      <c r="N10025" s="14"/>
      <c r="O10025" s="14"/>
      <c r="P10025" s="14"/>
      <c r="S10025" s="16"/>
      <c r="T10025" s="16"/>
    </row>
    <row r="10026" spans="8:20">
      <c r="H10026" s="14"/>
      <c r="K10026" s="14"/>
      <c r="M10026" s="14"/>
      <c r="N10026" s="14"/>
      <c r="O10026" s="14"/>
      <c r="P10026" s="14"/>
      <c r="S10026" s="16"/>
      <c r="T10026" s="16"/>
    </row>
    <row r="10027" spans="8:20">
      <c r="H10027" s="14"/>
      <c r="K10027" s="14"/>
      <c r="M10027" s="14"/>
      <c r="N10027" s="14"/>
      <c r="O10027" s="14"/>
      <c r="P10027" s="14"/>
      <c r="S10027" s="16"/>
      <c r="T10027" s="16"/>
    </row>
    <row r="10028" spans="8:20">
      <c r="H10028" s="14"/>
      <c r="K10028" s="14"/>
      <c r="M10028" s="14"/>
      <c r="N10028" s="14"/>
      <c r="O10028" s="14"/>
      <c r="P10028" s="14"/>
      <c r="S10028" s="16"/>
      <c r="T10028" s="16"/>
    </row>
    <row r="10029" spans="8:20">
      <c r="H10029" s="14"/>
      <c r="K10029" s="14"/>
      <c r="M10029" s="14"/>
      <c r="N10029" s="14"/>
      <c r="O10029" s="14"/>
      <c r="P10029" s="14"/>
      <c r="S10029" s="16"/>
      <c r="T10029" s="16"/>
    </row>
    <row r="10030" spans="8:20">
      <c r="H10030" s="14"/>
      <c r="K10030" s="14"/>
      <c r="M10030" s="14"/>
      <c r="N10030" s="14"/>
      <c r="O10030" s="14"/>
      <c r="P10030" s="14"/>
      <c r="S10030" s="16"/>
      <c r="T10030" s="16"/>
    </row>
    <row r="10031" spans="8:20">
      <c r="H10031" s="14"/>
      <c r="K10031" s="14"/>
      <c r="M10031" s="14"/>
      <c r="N10031" s="14"/>
      <c r="O10031" s="14"/>
      <c r="P10031" s="14"/>
      <c r="S10031" s="16"/>
      <c r="T10031" s="16"/>
    </row>
    <row r="10032" spans="8:20">
      <c r="H10032" s="14"/>
      <c r="K10032" s="14"/>
      <c r="M10032" s="14"/>
      <c r="N10032" s="14"/>
      <c r="O10032" s="14"/>
      <c r="P10032" s="14"/>
      <c r="S10032" s="16"/>
      <c r="T10032" s="16"/>
    </row>
    <row r="10033" spans="8:20">
      <c r="H10033" s="14"/>
      <c r="K10033" s="14"/>
      <c r="M10033" s="14"/>
      <c r="N10033" s="14"/>
      <c r="O10033" s="14"/>
      <c r="P10033" s="14"/>
      <c r="S10033" s="16"/>
      <c r="T10033" s="16"/>
    </row>
    <row r="10034" spans="8:20">
      <c r="H10034" s="14"/>
      <c r="K10034" s="14"/>
      <c r="M10034" s="14"/>
      <c r="N10034" s="14"/>
      <c r="O10034" s="14"/>
      <c r="P10034" s="14"/>
      <c r="S10034" s="16"/>
      <c r="T10034" s="16"/>
    </row>
    <row r="10035" spans="8:20">
      <c r="H10035" s="14"/>
      <c r="K10035" s="14"/>
      <c r="M10035" s="14"/>
      <c r="N10035" s="14"/>
      <c r="O10035" s="14"/>
      <c r="P10035" s="14"/>
      <c r="S10035" s="16"/>
      <c r="T10035" s="16"/>
    </row>
    <row r="10036" spans="8:20">
      <c r="H10036" s="14"/>
      <c r="K10036" s="14"/>
      <c r="M10036" s="14"/>
      <c r="N10036" s="14"/>
      <c r="O10036" s="14"/>
      <c r="P10036" s="14"/>
      <c r="S10036" s="16"/>
      <c r="T10036" s="16"/>
    </row>
    <row r="10037" spans="8:20">
      <c r="H10037" s="14"/>
      <c r="K10037" s="14"/>
      <c r="M10037" s="14"/>
      <c r="N10037" s="14"/>
      <c r="O10037" s="14"/>
      <c r="P10037" s="14"/>
      <c r="S10037" s="16"/>
      <c r="T10037" s="16"/>
    </row>
    <row r="10038" spans="8:20">
      <c r="H10038" s="14"/>
      <c r="K10038" s="14"/>
      <c r="M10038" s="14"/>
      <c r="N10038" s="14"/>
      <c r="O10038" s="14"/>
      <c r="P10038" s="14"/>
      <c r="S10038" s="16"/>
      <c r="T10038" s="16"/>
    </row>
    <row r="10039" spans="8:20">
      <c r="H10039" s="14"/>
      <c r="K10039" s="14"/>
      <c r="M10039" s="14"/>
      <c r="N10039" s="14"/>
      <c r="O10039" s="14"/>
      <c r="P10039" s="14"/>
      <c r="S10039" s="16"/>
      <c r="T10039" s="16"/>
    </row>
    <row r="10040" spans="8:20">
      <c r="H10040" s="14"/>
      <c r="K10040" s="14"/>
      <c r="M10040" s="14"/>
      <c r="N10040" s="14"/>
      <c r="O10040" s="14"/>
      <c r="P10040" s="14"/>
      <c r="S10040" s="16"/>
      <c r="T10040" s="16"/>
    </row>
    <row r="10041" spans="8:20">
      <c r="H10041" s="14"/>
      <c r="K10041" s="14"/>
      <c r="M10041" s="14"/>
      <c r="N10041" s="14"/>
      <c r="O10041" s="14"/>
      <c r="P10041" s="14"/>
      <c r="S10041" s="16"/>
      <c r="T10041" s="16"/>
    </row>
    <row r="10042" spans="8:20">
      <c r="H10042" s="14"/>
      <c r="K10042" s="14"/>
      <c r="M10042" s="14"/>
      <c r="N10042" s="14"/>
      <c r="O10042" s="14"/>
      <c r="P10042" s="14"/>
      <c r="S10042" s="16"/>
      <c r="T10042" s="16"/>
    </row>
    <row r="10043" spans="8:20">
      <c r="H10043" s="14"/>
      <c r="K10043" s="14"/>
      <c r="M10043" s="14"/>
      <c r="N10043" s="14"/>
      <c r="O10043" s="14"/>
      <c r="P10043" s="14"/>
      <c r="S10043" s="16"/>
      <c r="T10043" s="16"/>
    </row>
    <row r="10044" spans="8:20">
      <c r="H10044" s="14"/>
      <c r="K10044" s="14"/>
      <c r="M10044" s="14"/>
      <c r="N10044" s="14"/>
      <c r="O10044" s="14"/>
      <c r="P10044" s="14"/>
      <c r="S10044" s="16"/>
      <c r="T10044" s="16"/>
    </row>
    <row r="10045" spans="8:20">
      <c r="H10045" s="14"/>
      <c r="K10045" s="14"/>
      <c r="M10045" s="14"/>
      <c r="N10045" s="14"/>
      <c r="O10045" s="14"/>
      <c r="P10045" s="14"/>
      <c r="S10045" s="16"/>
      <c r="T10045" s="16"/>
    </row>
    <row r="10046" spans="8:20">
      <c r="H10046" s="14"/>
      <c r="K10046" s="14"/>
      <c r="M10046" s="14"/>
      <c r="N10046" s="14"/>
      <c r="O10046" s="14"/>
      <c r="P10046" s="14"/>
      <c r="S10046" s="16"/>
      <c r="T10046" s="16"/>
    </row>
    <row r="10047" spans="8:20">
      <c r="H10047" s="14"/>
      <c r="K10047" s="14"/>
      <c r="M10047" s="14"/>
      <c r="N10047" s="14"/>
      <c r="O10047" s="14"/>
      <c r="P10047" s="14"/>
      <c r="S10047" s="16"/>
      <c r="T10047" s="16"/>
    </row>
    <row r="10048" spans="8:20">
      <c r="H10048" s="14"/>
      <c r="K10048" s="14"/>
      <c r="M10048" s="14"/>
      <c r="N10048" s="14"/>
      <c r="O10048" s="14"/>
      <c r="P10048" s="14"/>
      <c r="S10048" s="16"/>
      <c r="T10048" s="16"/>
    </row>
    <row r="10049" spans="8:20">
      <c r="H10049" s="14"/>
      <c r="K10049" s="14"/>
      <c r="M10049" s="14"/>
      <c r="N10049" s="14"/>
      <c r="O10049" s="14"/>
      <c r="P10049" s="14"/>
      <c r="S10049" s="16"/>
      <c r="T10049" s="16"/>
    </row>
    <row r="10050" spans="8:20">
      <c r="H10050" s="14"/>
      <c r="K10050" s="14"/>
      <c r="M10050" s="14"/>
      <c r="N10050" s="14"/>
      <c r="O10050" s="14"/>
      <c r="P10050" s="14"/>
      <c r="S10050" s="16"/>
      <c r="T10050" s="16"/>
    </row>
    <row r="10051" spans="8:20">
      <c r="H10051" s="14"/>
      <c r="K10051" s="14"/>
      <c r="M10051" s="14"/>
      <c r="N10051" s="14"/>
      <c r="O10051" s="14"/>
      <c r="P10051" s="14"/>
      <c r="S10051" s="16"/>
      <c r="T10051" s="16"/>
    </row>
    <row r="10052" spans="8:20">
      <c r="H10052" s="14"/>
      <c r="K10052" s="14"/>
      <c r="M10052" s="14"/>
      <c r="N10052" s="14"/>
      <c r="O10052" s="14"/>
      <c r="P10052" s="14"/>
      <c r="S10052" s="16"/>
      <c r="T10052" s="16"/>
    </row>
    <row r="10053" spans="8:20">
      <c r="H10053" s="14"/>
      <c r="K10053" s="14"/>
      <c r="M10053" s="14"/>
      <c r="N10053" s="14"/>
      <c r="O10053" s="14"/>
      <c r="P10053" s="14"/>
      <c r="S10053" s="16"/>
      <c r="T10053" s="16"/>
    </row>
    <row r="10054" spans="8:20">
      <c r="H10054" s="14"/>
      <c r="K10054" s="14"/>
      <c r="M10054" s="14"/>
      <c r="N10054" s="14"/>
      <c r="O10054" s="14"/>
      <c r="P10054" s="14"/>
      <c r="S10054" s="16"/>
      <c r="T10054" s="16"/>
    </row>
    <row r="10055" spans="8:20">
      <c r="H10055" s="14"/>
      <c r="K10055" s="14"/>
      <c r="M10055" s="14"/>
      <c r="N10055" s="14"/>
      <c r="O10055" s="14"/>
      <c r="P10055" s="14"/>
      <c r="S10055" s="16"/>
      <c r="T10055" s="16"/>
    </row>
    <row r="10056" spans="8:20">
      <c r="H10056" s="14"/>
      <c r="K10056" s="14"/>
      <c r="M10056" s="14"/>
      <c r="N10056" s="14"/>
      <c r="O10056" s="14"/>
      <c r="P10056" s="14"/>
      <c r="S10056" s="16"/>
      <c r="T10056" s="16"/>
    </row>
    <row r="10057" spans="8:20">
      <c r="H10057" s="14"/>
      <c r="K10057" s="14"/>
      <c r="M10057" s="14"/>
      <c r="N10057" s="14"/>
      <c r="O10057" s="14"/>
      <c r="P10057" s="14"/>
      <c r="S10057" s="16"/>
      <c r="T10057" s="16"/>
    </row>
    <row r="10058" spans="8:20">
      <c r="H10058" s="14"/>
      <c r="K10058" s="14"/>
      <c r="M10058" s="14"/>
      <c r="N10058" s="14"/>
      <c r="O10058" s="14"/>
      <c r="P10058" s="14"/>
      <c r="S10058" s="16"/>
      <c r="T10058" s="16"/>
    </row>
    <row r="10059" spans="8:20">
      <c r="H10059" s="14"/>
      <c r="K10059" s="14"/>
      <c r="M10059" s="14"/>
      <c r="N10059" s="14"/>
      <c r="O10059" s="14"/>
      <c r="P10059" s="14"/>
      <c r="S10059" s="16"/>
      <c r="T10059" s="16"/>
    </row>
    <row r="10060" spans="8:20">
      <c r="H10060" s="14"/>
      <c r="K10060" s="14"/>
      <c r="M10060" s="14"/>
      <c r="N10060" s="14"/>
      <c r="O10060" s="14"/>
      <c r="P10060" s="14"/>
      <c r="S10060" s="16"/>
      <c r="T10060" s="16"/>
    </row>
    <row r="10061" spans="8:20">
      <c r="H10061" s="14"/>
      <c r="K10061" s="14"/>
      <c r="M10061" s="14"/>
      <c r="N10061" s="14"/>
      <c r="O10061" s="14"/>
      <c r="P10061" s="14"/>
      <c r="S10061" s="16"/>
      <c r="T10061" s="16"/>
    </row>
    <row r="10062" spans="8:20">
      <c r="H10062" s="14"/>
      <c r="K10062" s="14"/>
      <c r="M10062" s="14"/>
      <c r="N10062" s="14"/>
      <c r="O10062" s="14"/>
      <c r="P10062" s="14"/>
      <c r="S10062" s="16"/>
      <c r="T10062" s="16"/>
    </row>
    <row r="10063" spans="8:20">
      <c r="H10063" s="14"/>
      <c r="K10063" s="14"/>
      <c r="M10063" s="14"/>
      <c r="N10063" s="14"/>
      <c r="O10063" s="14"/>
      <c r="P10063" s="14"/>
      <c r="S10063" s="16"/>
      <c r="T10063" s="16"/>
    </row>
    <row r="10064" spans="8:20">
      <c r="H10064" s="14"/>
      <c r="K10064" s="14"/>
      <c r="M10064" s="14"/>
      <c r="N10064" s="14"/>
      <c r="O10064" s="14"/>
      <c r="P10064" s="14"/>
      <c r="S10064" s="16"/>
      <c r="T10064" s="16"/>
    </row>
    <row r="10065" spans="8:20">
      <c r="H10065" s="14"/>
      <c r="K10065" s="14"/>
      <c r="M10065" s="14"/>
      <c r="N10065" s="14"/>
      <c r="O10065" s="14"/>
      <c r="P10065" s="14"/>
      <c r="S10065" s="16"/>
      <c r="T10065" s="16"/>
    </row>
    <row r="10066" spans="8:20">
      <c r="H10066" s="14"/>
      <c r="K10066" s="14"/>
      <c r="M10066" s="14"/>
      <c r="N10066" s="14"/>
      <c r="O10066" s="14"/>
      <c r="P10066" s="14"/>
      <c r="S10066" s="16"/>
      <c r="T10066" s="16"/>
    </row>
    <row r="10067" spans="8:20">
      <c r="H10067" s="14"/>
      <c r="K10067" s="14"/>
      <c r="M10067" s="14"/>
      <c r="N10067" s="14"/>
      <c r="O10067" s="14"/>
      <c r="P10067" s="14"/>
      <c r="S10067" s="16"/>
      <c r="T10067" s="16"/>
    </row>
    <row r="10068" spans="8:20">
      <c r="H10068" s="14"/>
      <c r="K10068" s="14"/>
      <c r="M10068" s="14"/>
      <c r="N10068" s="14"/>
      <c r="O10068" s="14"/>
      <c r="P10068" s="14"/>
      <c r="S10068" s="16"/>
      <c r="T10068" s="16"/>
    </row>
    <row r="10069" spans="8:20">
      <c r="H10069" s="14"/>
      <c r="K10069" s="14"/>
      <c r="M10069" s="14"/>
      <c r="N10069" s="14"/>
      <c r="O10069" s="14"/>
      <c r="P10069" s="14"/>
      <c r="S10069" s="16"/>
      <c r="T10069" s="16"/>
    </row>
    <row r="10070" spans="8:20">
      <c r="H10070" s="14"/>
      <c r="K10070" s="14"/>
      <c r="M10070" s="14"/>
      <c r="N10070" s="14"/>
      <c r="O10070" s="14"/>
      <c r="P10070" s="14"/>
      <c r="S10070" s="16"/>
      <c r="T10070" s="16"/>
    </row>
    <row r="10071" spans="8:20">
      <c r="H10071" s="14"/>
      <c r="K10071" s="14"/>
      <c r="M10071" s="14"/>
      <c r="N10071" s="14"/>
      <c r="O10071" s="14"/>
      <c r="P10071" s="14"/>
      <c r="S10071" s="16"/>
      <c r="T10071" s="16"/>
    </row>
    <row r="10072" spans="8:20">
      <c r="H10072" s="14"/>
      <c r="K10072" s="14"/>
      <c r="M10072" s="14"/>
      <c r="N10072" s="14"/>
      <c r="O10072" s="14"/>
      <c r="P10072" s="14"/>
      <c r="S10072" s="16"/>
      <c r="T10072" s="16"/>
    </row>
    <row r="10073" spans="8:20">
      <c r="H10073" s="14"/>
      <c r="K10073" s="14"/>
      <c r="M10073" s="14"/>
      <c r="N10073" s="14"/>
      <c r="O10073" s="14"/>
      <c r="P10073" s="14"/>
      <c r="S10073" s="16"/>
      <c r="T10073" s="16"/>
    </row>
    <row r="10074" spans="8:20">
      <c r="H10074" s="14"/>
      <c r="K10074" s="14"/>
      <c r="M10074" s="14"/>
      <c r="N10074" s="14"/>
      <c r="O10074" s="14"/>
      <c r="P10074" s="14"/>
      <c r="S10074" s="16"/>
      <c r="T10074" s="16"/>
    </row>
    <row r="10075" spans="8:20">
      <c r="H10075" s="14"/>
      <c r="K10075" s="14"/>
      <c r="M10075" s="14"/>
      <c r="N10075" s="14"/>
      <c r="O10075" s="14"/>
      <c r="P10075" s="14"/>
      <c r="S10075" s="16"/>
      <c r="T10075" s="16"/>
    </row>
    <row r="10076" spans="8:20">
      <c r="H10076" s="14"/>
      <c r="K10076" s="14"/>
      <c r="M10076" s="14"/>
      <c r="N10076" s="14"/>
      <c r="O10076" s="14"/>
      <c r="P10076" s="14"/>
      <c r="S10076" s="16"/>
      <c r="T10076" s="16"/>
    </row>
    <row r="10077" spans="8:20">
      <c r="H10077" s="14"/>
      <c r="K10077" s="14"/>
      <c r="M10077" s="14"/>
      <c r="N10077" s="14"/>
      <c r="O10077" s="14"/>
      <c r="P10077" s="14"/>
      <c r="S10077" s="16"/>
      <c r="T10077" s="16"/>
    </row>
    <row r="10078" spans="8:20">
      <c r="H10078" s="14"/>
      <c r="K10078" s="14"/>
      <c r="M10078" s="14"/>
      <c r="N10078" s="14"/>
      <c r="O10078" s="14"/>
      <c r="P10078" s="14"/>
      <c r="S10078" s="16"/>
      <c r="T10078" s="16"/>
    </row>
    <row r="10079" spans="8:20">
      <c r="H10079" s="14"/>
      <c r="K10079" s="14"/>
      <c r="M10079" s="14"/>
      <c r="N10079" s="14"/>
      <c r="O10079" s="14"/>
      <c r="P10079" s="14"/>
      <c r="S10079" s="16"/>
      <c r="T10079" s="16"/>
    </row>
    <row r="10080" spans="8:20">
      <c r="H10080" s="14"/>
      <c r="K10080" s="14"/>
      <c r="M10080" s="14"/>
      <c r="N10080" s="14"/>
      <c r="O10080" s="14"/>
      <c r="P10080" s="14"/>
      <c r="S10080" s="16"/>
      <c r="T10080" s="16"/>
    </row>
    <row r="10081" spans="8:20">
      <c r="H10081" s="14"/>
      <c r="K10081" s="14"/>
      <c r="M10081" s="14"/>
      <c r="N10081" s="14"/>
      <c r="O10081" s="14"/>
      <c r="P10081" s="14"/>
      <c r="S10081" s="16"/>
      <c r="T10081" s="16"/>
    </row>
    <row r="10082" spans="8:20">
      <c r="H10082" s="14"/>
      <c r="K10082" s="14"/>
      <c r="M10082" s="14"/>
      <c r="N10082" s="14"/>
      <c r="O10082" s="14"/>
      <c r="P10082" s="14"/>
      <c r="S10082" s="16"/>
      <c r="T10082" s="16"/>
    </row>
    <row r="10083" spans="8:20">
      <c r="H10083" s="14"/>
      <c r="K10083" s="14"/>
      <c r="M10083" s="14"/>
      <c r="N10083" s="14"/>
      <c r="O10083" s="14"/>
      <c r="P10083" s="14"/>
      <c r="S10083" s="16"/>
      <c r="T10083" s="16"/>
    </row>
    <row r="10084" spans="8:20">
      <c r="H10084" s="14"/>
      <c r="K10084" s="14"/>
      <c r="M10084" s="14"/>
      <c r="N10084" s="14"/>
      <c r="O10084" s="14"/>
      <c r="P10084" s="14"/>
      <c r="S10084" s="16"/>
      <c r="T10084" s="16"/>
    </row>
    <row r="10085" spans="8:20">
      <c r="H10085" s="14"/>
      <c r="K10085" s="14"/>
      <c r="M10085" s="14"/>
      <c r="N10085" s="14"/>
      <c r="O10085" s="14"/>
      <c r="P10085" s="14"/>
      <c r="S10085" s="16"/>
      <c r="T10085" s="16"/>
    </row>
    <row r="10086" spans="8:20">
      <c r="H10086" s="14"/>
      <c r="K10086" s="14"/>
      <c r="M10086" s="14"/>
      <c r="N10086" s="14"/>
      <c r="O10086" s="14"/>
      <c r="P10086" s="14"/>
      <c r="S10086" s="16"/>
      <c r="T10086" s="16"/>
    </row>
    <row r="10087" spans="8:20">
      <c r="H10087" s="14"/>
      <c r="K10087" s="14"/>
      <c r="M10087" s="14"/>
      <c r="N10087" s="14"/>
      <c r="O10087" s="14"/>
      <c r="P10087" s="14"/>
      <c r="S10087" s="16"/>
      <c r="T10087" s="16"/>
    </row>
    <row r="10088" spans="8:20">
      <c r="H10088" s="14"/>
      <c r="K10088" s="14"/>
      <c r="M10088" s="14"/>
      <c r="N10088" s="14"/>
      <c r="O10088" s="14"/>
      <c r="P10088" s="14"/>
      <c r="S10088" s="16"/>
      <c r="T10088" s="16"/>
    </row>
    <row r="10089" spans="8:20">
      <c r="H10089" s="14"/>
      <c r="K10089" s="14"/>
      <c r="M10089" s="14"/>
      <c r="N10089" s="14"/>
      <c r="O10089" s="14"/>
      <c r="P10089" s="14"/>
      <c r="S10089" s="16"/>
      <c r="T10089" s="16"/>
    </row>
    <row r="10090" spans="8:20">
      <c r="H10090" s="14"/>
      <c r="K10090" s="14"/>
      <c r="M10090" s="14"/>
      <c r="N10090" s="14"/>
      <c r="O10090" s="14"/>
      <c r="P10090" s="14"/>
      <c r="S10090" s="16"/>
      <c r="T10090" s="16"/>
    </row>
    <row r="10091" spans="8:20">
      <c r="H10091" s="14"/>
      <c r="K10091" s="14"/>
      <c r="M10091" s="14"/>
      <c r="N10091" s="14"/>
      <c r="O10091" s="14"/>
      <c r="P10091" s="14"/>
      <c r="S10091" s="16"/>
      <c r="T10091" s="16"/>
    </row>
    <row r="10092" spans="8:20">
      <c r="H10092" s="14"/>
      <c r="K10092" s="14"/>
      <c r="M10092" s="14"/>
      <c r="N10092" s="14"/>
      <c r="O10092" s="14"/>
      <c r="P10092" s="14"/>
      <c r="S10092" s="16"/>
      <c r="T10092" s="16"/>
    </row>
    <row r="10093" spans="8:20">
      <c r="H10093" s="14"/>
      <c r="K10093" s="14"/>
      <c r="M10093" s="14"/>
      <c r="N10093" s="14"/>
      <c r="O10093" s="14"/>
      <c r="P10093" s="14"/>
      <c r="S10093" s="16"/>
      <c r="T10093" s="16"/>
    </row>
    <row r="10094" spans="8:20">
      <c r="H10094" s="14"/>
      <c r="K10094" s="14"/>
      <c r="M10094" s="14"/>
      <c r="N10094" s="14"/>
      <c r="O10094" s="14"/>
      <c r="P10094" s="14"/>
      <c r="S10094" s="16"/>
      <c r="T10094" s="16"/>
    </row>
    <row r="10095" spans="8:20">
      <c r="H10095" s="14"/>
      <c r="K10095" s="14"/>
      <c r="M10095" s="14"/>
      <c r="N10095" s="14"/>
      <c r="O10095" s="14"/>
      <c r="P10095" s="14"/>
      <c r="S10095" s="16"/>
      <c r="T10095" s="16"/>
    </row>
    <row r="10096" spans="8:20">
      <c r="H10096" s="14"/>
      <c r="K10096" s="14"/>
      <c r="M10096" s="14"/>
      <c r="N10096" s="14"/>
      <c r="O10096" s="14"/>
      <c r="P10096" s="14"/>
      <c r="S10096" s="16"/>
      <c r="T10096" s="16"/>
    </row>
    <row r="10097" spans="8:20">
      <c r="H10097" s="14"/>
      <c r="K10097" s="14"/>
      <c r="M10097" s="14"/>
      <c r="N10097" s="14"/>
      <c r="O10097" s="14"/>
      <c r="P10097" s="14"/>
      <c r="S10097" s="16"/>
      <c r="T10097" s="16"/>
    </row>
    <row r="10098" spans="8:20">
      <c r="H10098" s="14"/>
      <c r="K10098" s="14"/>
      <c r="M10098" s="14"/>
      <c r="N10098" s="14"/>
      <c r="O10098" s="14"/>
      <c r="P10098" s="14"/>
      <c r="S10098" s="16"/>
      <c r="T10098" s="16"/>
    </row>
    <row r="10099" spans="8:20">
      <c r="H10099" s="14"/>
      <c r="K10099" s="14"/>
      <c r="M10099" s="14"/>
      <c r="N10099" s="14"/>
      <c r="O10099" s="14"/>
      <c r="P10099" s="14"/>
      <c r="S10099" s="16"/>
      <c r="T10099" s="16"/>
    </row>
    <row r="10100" spans="8:20">
      <c r="H10100" s="14"/>
      <c r="K10100" s="14"/>
      <c r="M10100" s="14"/>
      <c r="N10100" s="14"/>
      <c r="O10100" s="14"/>
      <c r="P10100" s="14"/>
      <c r="S10100" s="16"/>
      <c r="T10100" s="16"/>
    </row>
    <row r="10101" spans="8:20">
      <c r="H10101" s="14"/>
      <c r="K10101" s="14"/>
      <c r="M10101" s="14"/>
      <c r="N10101" s="14"/>
      <c r="O10101" s="14"/>
      <c r="P10101" s="14"/>
      <c r="S10101" s="16"/>
      <c r="T10101" s="16"/>
    </row>
    <row r="10102" spans="8:20">
      <c r="H10102" s="14"/>
      <c r="K10102" s="14"/>
      <c r="M10102" s="14"/>
      <c r="N10102" s="14"/>
      <c r="O10102" s="14"/>
      <c r="P10102" s="14"/>
      <c r="S10102" s="16"/>
      <c r="T10102" s="16"/>
    </row>
    <row r="10103" spans="8:20">
      <c r="H10103" s="14"/>
      <c r="K10103" s="14"/>
      <c r="M10103" s="14"/>
      <c r="N10103" s="14"/>
      <c r="O10103" s="14"/>
      <c r="P10103" s="14"/>
      <c r="S10103" s="16"/>
      <c r="T10103" s="16"/>
    </row>
    <row r="10104" spans="8:20">
      <c r="H10104" s="14"/>
      <c r="K10104" s="14"/>
      <c r="M10104" s="14"/>
      <c r="N10104" s="14"/>
      <c r="O10104" s="14"/>
      <c r="P10104" s="14"/>
      <c r="S10104" s="16"/>
      <c r="T10104" s="16"/>
    </row>
    <row r="10105" spans="8:20">
      <c r="H10105" s="14"/>
      <c r="K10105" s="14"/>
      <c r="M10105" s="14"/>
      <c r="N10105" s="14"/>
      <c r="O10105" s="14"/>
      <c r="P10105" s="14"/>
      <c r="S10105" s="16"/>
      <c r="T10105" s="16"/>
    </row>
    <row r="10106" spans="8:20">
      <c r="H10106" s="14"/>
      <c r="K10106" s="14"/>
      <c r="M10106" s="14"/>
      <c r="N10106" s="14"/>
      <c r="O10106" s="14"/>
      <c r="P10106" s="14"/>
      <c r="S10106" s="16"/>
      <c r="T10106" s="16"/>
    </row>
    <row r="10107" spans="8:20">
      <c r="H10107" s="14"/>
      <c r="K10107" s="14"/>
      <c r="M10107" s="14"/>
      <c r="N10107" s="14"/>
      <c r="O10107" s="14"/>
      <c r="P10107" s="14"/>
      <c r="S10107" s="16"/>
      <c r="T10107" s="16"/>
    </row>
    <row r="10108" spans="8:20">
      <c r="H10108" s="14"/>
      <c r="K10108" s="14"/>
      <c r="M10108" s="14"/>
      <c r="N10108" s="14"/>
      <c r="O10108" s="14"/>
      <c r="P10108" s="14"/>
      <c r="S10108" s="16"/>
      <c r="T10108" s="16"/>
    </row>
    <row r="10109" spans="8:20">
      <c r="H10109" s="14"/>
      <c r="K10109" s="14"/>
      <c r="M10109" s="14"/>
      <c r="N10109" s="14"/>
      <c r="O10109" s="14"/>
      <c r="P10109" s="14"/>
      <c r="S10109" s="16"/>
      <c r="T10109" s="16"/>
    </row>
    <row r="10110" spans="8:20">
      <c r="H10110" s="14"/>
      <c r="K10110" s="14"/>
      <c r="M10110" s="14"/>
      <c r="N10110" s="14"/>
      <c r="O10110" s="14"/>
      <c r="P10110" s="14"/>
      <c r="S10110" s="16"/>
      <c r="T10110" s="16"/>
    </row>
    <row r="10111" spans="8:20">
      <c r="H10111" s="14"/>
      <c r="K10111" s="14"/>
      <c r="M10111" s="14"/>
      <c r="N10111" s="14"/>
      <c r="O10111" s="14"/>
      <c r="P10111" s="14"/>
      <c r="S10111" s="16"/>
      <c r="T10111" s="16"/>
    </row>
    <row r="10112" spans="8:20">
      <c r="H10112" s="14"/>
      <c r="K10112" s="14"/>
      <c r="M10112" s="14"/>
      <c r="N10112" s="14"/>
      <c r="O10112" s="14"/>
      <c r="P10112" s="14"/>
      <c r="S10112" s="16"/>
      <c r="T10112" s="16"/>
    </row>
    <row r="10113" spans="8:20">
      <c r="H10113" s="14"/>
      <c r="K10113" s="14"/>
      <c r="M10113" s="14"/>
      <c r="N10113" s="14"/>
      <c r="O10113" s="14"/>
      <c r="P10113" s="14"/>
      <c r="S10113" s="16"/>
      <c r="T10113" s="16"/>
    </row>
    <row r="10114" spans="8:20">
      <c r="H10114" s="14"/>
      <c r="K10114" s="14"/>
      <c r="M10114" s="14"/>
      <c r="N10114" s="14"/>
      <c r="O10114" s="14"/>
      <c r="P10114" s="14"/>
      <c r="S10114" s="16"/>
      <c r="T10114" s="16"/>
    </row>
    <row r="10115" spans="8:20">
      <c r="H10115" s="14"/>
      <c r="K10115" s="14"/>
      <c r="M10115" s="14"/>
      <c r="N10115" s="14"/>
      <c r="O10115" s="14"/>
      <c r="P10115" s="14"/>
      <c r="S10115" s="16"/>
      <c r="T10115" s="16"/>
    </row>
    <row r="10116" spans="8:20">
      <c r="H10116" s="14"/>
      <c r="K10116" s="14"/>
      <c r="M10116" s="14"/>
      <c r="N10116" s="14"/>
      <c r="O10116" s="14"/>
      <c r="P10116" s="14"/>
      <c r="S10116" s="16"/>
      <c r="T10116" s="16"/>
    </row>
    <row r="10117" spans="8:20">
      <c r="H10117" s="14"/>
      <c r="K10117" s="14"/>
      <c r="M10117" s="14"/>
      <c r="N10117" s="14"/>
      <c r="O10117" s="14"/>
      <c r="P10117" s="14"/>
      <c r="S10117" s="16"/>
      <c r="T10117" s="16"/>
    </row>
    <row r="10118" spans="8:20">
      <c r="H10118" s="14"/>
      <c r="K10118" s="14"/>
      <c r="M10118" s="14"/>
      <c r="N10118" s="14"/>
      <c r="O10118" s="14"/>
      <c r="P10118" s="14"/>
      <c r="S10118" s="16"/>
      <c r="T10118" s="16"/>
    </row>
    <row r="10119" spans="8:20">
      <c r="H10119" s="14"/>
      <c r="K10119" s="14"/>
      <c r="M10119" s="14"/>
      <c r="N10119" s="14"/>
      <c r="O10119" s="14"/>
      <c r="P10119" s="14"/>
      <c r="S10119" s="16"/>
      <c r="T10119" s="16"/>
    </row>
    <row r="10120" spans="8:20">
      <c r="H10120" s="14"/>
      <c r="K10120" s="14"/>
      <c r="M10120" s="14"/>
      <c r="N10120" s="14"/>
      <c r="O10120" s="14"/>
      <c r="P10120" s="14"/>
      <c r="S10120" s="16"/>
      <c r="T10120" s="16"/>
    </row>
    <row r="10121" spans="8:20">
      <c r="H10121" s="14"/>
      <c r="K10121" s="14"/>
      <c r="M10121" s="14"/>
      <c r="N10121" s="14"/>
      <c r="O10121" s="14"/>
      <c r="P10121" s="14"/>
      <c r="S10121" s="16"/>
      <c r="T10121" s="16"/>
    </row>
    <row r="10122" spans="8:20">
      <c r="H10122" s="14"/>
      <c r="K10122" s="14"/>
      <c r="M10122" s="14"/>
      <c r="N10122" s="14"/>
      <c r="O10122" s="14"/>
      <c r="P10122" s="14"/>
      <c r="S10122" s="16"/>
      <c r="T10122" s="16"/>
    </row>
    <row r="10123" spans="8:20">
      <c r="H10123" s="14"/>
      <c r="K10123" s="14"/>
      <c r="M10123" s="14"/>
      <c r="N10123" s="14"/>
      <c r="O10123" s="14"/>
      <c r="P10123" s="14"/>
      <c r="S10123" s="16"/>
      <c r="T10123" s="16"/>
    </row>
    <row r="10124" spans="8:20">
      <c r="H10124" s="14"/>
      <c r="K10124" s="14"/>
      <c r="M10124" s="14"/>
      <c r="N10124" s="14"/>
      <c r="O10124" s="14"/>
      <c r="P10124" s="14"/>
      <c r="S10124" s="16"/>
      <c r="T10124" s="16"/>
    </row>
    <row r="10125" spans="8:20">
      <c r="H10125" s="14"/>
      <c r="K10125" s="14"/>
      <c r="M10125" s="14"/>
      <c r="N10125" s="14"/>
      <c r="O10125" s="14"/>
      <c r="P10125" s="14"/>
      <c r="S10125" s="16"/>
      <c r="T10125" s="16"/>
    </row>
    <row r="10126" spans="8:20">
      <c r="H10126" s="14"/>
      <c r="K10126" s="14"/>
      <c r="M10126" s="14"/>
      <c r="N10126" s="14"/>
      <c r="O10126" s="14"/>
      <c r="P10126" s="14"/>
      <c r="S10126" s="16"/>
      <c r="T10126" s="16"/>
    </row>
    <row r="10127" spans="8:20">
      <c r="H10127" s="14"/>
      <c r="K10127" s="14"/>
      <c r="M10127" s="14"/>
      <c r="N10127" s="14"/>
      <c r="O10127" s="14"/>
      <c r="P10127" s="14"/>
      <c r="S10127" s="16"/>
      <c r="T10127" s="16"/>
    </row>
    <row r="10128" spans="8:20">
      <c r="H10128" s="14"/>
      <c r="K10128" s="14"/>
      <c r="M10128" s="14"/>
      <c r="N10128" s="14"/>
      <c r="O10128" s="14"/>
      <c r="P10128" s="14"/>
      <c r="S10128" s="16"/>
      <c r="T10128" s="16"/>
    </row>
    <row r="10129" spans="8:20">
      <c r="H10129" s="14"/>
      <c r="K10129" s="14"/>
      <c r="M10129" s="14"/>
      <c r="N10129" s="14"/>
      <c r="O10129" s="14"/>
      <c r="P10129" s="14"/>
      <c r="S10129" s="16"/>
      <c r="T10129" s="16"/>
    </row>
    <row r="10130" spans="8:20">
      <c r="H10130" s="14"/>
      <c r="K10130" s="14"/>
      <c r="M10130" s="14"/>
      <c r="N10130" s="14"/>
      <c r="O10130" s="14"/>
      <c r="P10130" s="14"/>
      <c r="S10130" s="16"/>
      <c r="T10130" s="16"/>
    </row>
    <row r="10131" spans="8:20">
      <c r="H10131" s="14"/>
      <c r="K10131" s="14"/>
      <c r="M10131" s="14"/>
      <c r="N10131" s="14"/>
      <c r="O10131" s="14"/>
      <c r="P10131" s="14"/>
      <c r="S10131" s="16"/>
      <c r="T10131" s="16"/>
    </row>
    <row r="10132" spans="8:20">
      <c r="H10132" s="14"/>
      <c r="K10132" s="14"/>
      <c r="M10132" s="14"/>
      <c r="N10132" s="14"/>
      <c r="O10132" s="14"/>
      <c r="P10132" s="14"/>
      <c r="S10132" s="16"/>
      <c r="T10132" s="16"/>
    </row>
    <row r="10133" spans="8:20">
      <c r="H10133" s="14"/>
      <c r="K10133" s="14"/>
      <c r="M10133" s="14"/>
      <c r="N10133" s="14"/>
      <c r="O10133" s="14"/>
      <c r="P10133" s="14"/>
      <c r="S10133" s="16"/>
      <c r="T10133" s="16"/>
    </row>
    <row r="10134" spans="8:20">
      <c r="H10134" s="14"/>
      <c r="K10134" s="14"/>
      <c r="M10134" s="14"/>
      <c r="N10134" s="14"/>
      <c r="O10134" s="14"/>
      <c r="P10134" s="14"/>
      <c r="S10134" s="16"/>
      <c r="T10134" s="16"/>
    </row>
    <row r="10135" spans="8:20">
      <c r="H10135" s="14"/>
      <c r="K10135" s="14"/>
      <c r="M10135" s="14"/>
      <c r="N10135" s="14"/>
      <c r="O10135" s="14"/>
      <c r="P10135" s="14"/>
      <c r="S10135" s="16"/>
      <c r="T10135" s="16"/>
    </row>
    <row r="10136" spans="8:20">
      <c r="H10136" s="14"/>
      <c r="K10136" s="14"/>
      <c r="M10136" s="14"/>
      <c r="N10136" s="14"/>
      <c r="O10136" s="14"/>
      <c r="P10136" s="14"/>
      <c r="S10136" s="16"/>
      <c r="T10136" s="16"/>
    </row>
    <row r="10137" spans="8:20">
      <c r="H10137" s="14"/>
      <c r="K10137" s="14"/>
      <c r="M10137" s="14"/>
      <c r="N10137" s="14"/>
      <c r="O10137" s="14"/>
      <c r="P10137" s="14"/>
      <c r="S10137" s="16"/>
      <c r="T10137" s="16"/>
    </row>
    <row r="10138" spans="8:20">
      <c r="H10138" s="14"/>
      <c r="K10138" s="14"/>
      <c r="M10138" s="14"/>
      <c r="N10138" s="14"/>
      <c r="O10138" s="14"/>
      <c r="P10138" s="14"/>
      <c r="S10138" s="16"/>
      <c r="T10138" s="16"/>
    </row>
    <row r="10139" spans="8:20">
      <c r="H10139" s="14"/>
      <c r="K10139" s="14"/>
      <c r="M10139" s="14"/>
      <c r="N10139" s="14"/>
      <c r="O10139" s="14"/>
      <c r="P10139" s="14"/>
      <c r="S10139" s="16"/>
      <c r="T10139" s="16"/>
    </row>
    <row r="10140" spans="8:20">
      <c r="H10140" s="14"/>
      <c r="K10140" s="14"/>
      <c r="M10140" s="14"/>
      <c r="N10140" s="14"/>
      <c r="O10140" s="14"/>
      <c r="P10140" s="14"/>
      <c r="S10140" s="16"/>
      <c r="T10140" s="16"/>
    </row>
    <row r="10141" spans="8:20">
      <c r="H10141" s="14"/>
      <c r="K10141" s="14"/>
      <c r="M10141" s="14"/>
      <c r="N10141" s="14"/>
      <c r="O10141" s="14"/>
      <c r="P10141" s="14"/>
      <c r="S10141" s="16"/>
      <c r="T10141" s="16"/>
    </row>
    <row r="10142" spans="8:20">
      <c r="H10142" s="14"/>
      <c r="K10142" s="14"/>
      <c r="M10142" s="14"/>
      <c r="N10142" s="14"/>
      <c r="O10142" s="14"/>
      <c r="P10142" s="14"/>
      <c r="S10142" s="16"/>
      <c r="T10142" s="16"/>
    </row>
    <row r="10143" spans="8:20">
      <c r="H10143" s="14"/>
      <c r="K10143" s="14"/>
      <c r="M10143" s="14"/>
      <c r="N10143" s="14"/>
      <c r="O10143" s="14"/>
      <c r="P10143" s="14"/>
      <c r="S10143" s="16"/>
      <c r="T10143" s="16"/>
    </row>
    <row r="10144" spans="8:20">
      <c r="H10144" s="14"/>
      <c r="K10144" s="14"/>
      <c r="M10144" s="14"/>
      <c r="N10144" s="14"/>
      <c r="O10144" s="14"/>
      <c r="P10144" s="14"/>
      <c r="S10144" s="16"/>
      <c r="T10144" s="16"/>
    </row>
    <row r="10145" spans="8:20">
      <c r="H10145" s="14"/>
      <c r="K10145" s="14"/>
      <c r="M10145" s="14"/>
      <c r="N10145" s="14"/>
      <c r="O10145" s="14"/>
      <c r="P10145" s="14"/>
      <c r="S10145" s="16"/>
      <c r="T10145" s="16"/>
    </row>
    <row r="10146" spans="8:20">
      <c r="H10146" s="14"/>
      <c r="K10146" s="14"/>
      <c r="M10146" s="14"/>
      <c r="N10146" s="14"/>
      <c r="O10146" s="14"/>
      <c r="P10146" s="14"/>
      <c r="S10146" s="16"/>
      <c r="T10146" s="16"/>
    </row>
    <row r="10147" spans="8:20">
      <c r="H10147" s="14"/>
      <c r="K10147" s="14"/>
      <c r="M10147" s="14"/>
      <c r="N10147" s="14"/>
      <c r="O10147" s="14"/>
      <c r="P10147" s="14"/>
      <c r="S10147" s="16"/>
      <c r="T10147" s="16"/>
    </row>
    <row r="10148" spans="8:20">
      <c r="H10148" s="14"/>
      <c r="K10148" s="14"/>
      <c r="M10148" s="14"/>
      <c r="N10148" s="14"/>
      <c r="O10148" s="14"/>
      <c r="P10148" s="14"/>
      <c r="S10148" s="16"/>
      <c r="T10148" s="16"/>
    </row>
    <row r="10149" spans="8:20">
      <c r="H10149" s="14"/>
      <c r="K10149" s="14"/>
      <c r="M10149" s="14"/>
      <c r="N10149" s="14"/>
      <c r="O10149" s="14"/>
      <c r="P10149" s="14"/>
      <c r="S10149" s="16"/>
      <c r="T10149" s="16"/>
    </row>
    <row r="10150" spans="8:20">
      <c r="H10150" s="14"/>
      <c r="K10150" s="14"/>
      <c r="M10150" s="14"/>
      <c r="N10150" s="14"/>
      <c r="O10150" s="14"/>
      <c r="P10150" s="14"/>
      <c r="S10150" s="16"/>
      <c r="T10150" s="16"/>
    </row>
    <row r="10151" spans="8:20">
      <c r="H10151" s="14"/>
      <c r="K10151" s="14"/>
      <c r="M10151" s="14"/>
      <c r="N10151" s="14"/>
      <c r="O10151" s="14"/>
      <c r="P10151" s="14"/>
      <c r="S10151" s="16"/>
      <c r="T10151" s="16"/>
    </row>
    <row r="10152" spans="8:20">
      <c r="H10152" s="14"/>
      <c r="K10152" s="14"/>
      <c r="M10152" s="14"/>
      <c r="N10152" s="14"/>
      <c r="O10152" s="14"/>
      <c r="P10152" s="14"/>
      <c r="S10152" s="16"/>
      <c r="T10152" s="16"/>
    </row>
    <row r="10153" spans="8:20">
      <c r="H10153" s="14"/>
      <c r="K10153" s="14"/>
      <c r="M10153" s="14"/>
      <c r="N10153" s="14"/>
      <c r="O10153" s="14"/>
      <c r="P10153" s="14"/>
      <c r="S10153" s="16"/>
      <c r="T10153" s="16"/>
    </row>
    <row r="10154" spans="8:20">
      <c r="H10154" s="14"/>
      <c r="K10154" s="14"/>
      <c r="M10154" s="14"/>
      <c r="N10154" s="14"/>
      <c r="O10154" s="14"/>
      <c r="P10154" s="14"/>
      <c r="S10154" s="16"/>
      <c r="T10154" s="16"/>
    </row>
    <row r="10155" spans="8:20">
      <c r="H10155" s="14"/>
      <c r="K10155" s="14"/>
      <c r="M10155" s="14"/>
      <c r="N10155" s="14"/>
      <c r="O10155" s="14"/>
      <c r="P10155" s="14"/>
      <c r="S10155" s="16"/>
      <c r="T10155" s="16"/>
    </row>
    <row r="10156" spans="8:20">
      <c r="H10156" s="14"/>
      <c r="K10156" s="14"/>
      <c r="M10156" s="14"/>
      <c r="N10156" s="14"/>
      <c r="O10156" s="14"/>
      <c r="P10156" s="14"/>
      <c r="S10156" s="16"/>
      <c r="T10156" s="16"/>
    </row>
    <row r="10157" spans="8:20">
      <c r="H10157" s="14"/>
      <c r="K10157" s="14"/>
      <c r="M10157" s="14"/>
      <c r="N10157" s="14"/>
      <c r="O10157" s="14"/>
      <c r="P10157" s="14"/>
      <c r="S10157" s="16"/>
      <c r="T10157" s="16"/>
    </row>
    <row r="10158" spans="8:20">
      <c r="H10158" s="14"/>
      <c r="K10158" s="14"/>
      <c r="M10158" s="14"/>
      <c r="N10158" s="14"/>
      <c r="O10158" s="14"/>
      <c r="P10158" s="14"/>
      <c r="S10158" s="16"/>
      <c r="T10158" s="16"/>
    </row>
    <row r="10159" spans="8:20">
      <c r="H10159" s="14"/>
      <c r="K10159" s="14"/>
      <c r="M10159" s="14"/>
      <c r="N10159" s="14"/>
      <c r="O10159" s="14"/>
      <c r="P10159" s="14"/>
      <c r="S10159" s="16"/>
      <c r="T10159" s="16"/>
    </row>
    <row r="10160" spans="8:20">
      <c r="H10160" s="14"/>
      <c r="K10160" s="14"/>
      <c r="M10160" s="14"/>
      <c r="N10160" s="14"/>
      <c r="O10160" s="14"/>
      <c r="P10160" s="14"/>
      <c r="S10160" s="16"/>
      <c r="T10160" s="16"/>
    </row>
    <row r="10161" spans="8:20">
      <c r="H10161" s="14"/>
      <c r="K10161" s="14"/>
      <c r="M10161" s="14"/>
      <c r="N10161" s="14"/>
      <c r="O10161" s="14"/>
      <c r="P10161" s="14"/>
      <c r="S10161" s="16"/>
      <c r="T10161" s="16"/>
    </row>
    <row r="10162" spans="8:20">
      <c r="H10162" s="14"/>
      <c r="K10162" s="14"/>
      <c r="M10162" s="14"/>
      <c r="N10162" s="14"/>
      <c r="O10162" s="14"/>
      <c r="P10162" s="14"/>
      <c r="S10162" s="16"/>
      <c r="T10162" s="16"/>
    </row>
    <row r="10163" spans="8:20">
      <c r="H10163" s="14"/>
      <c r="K10163" s="14"/>
      <c r="M10163" s="14"/>
      <c r="N10163" s="14"/>
      <c r="O10163" s="14"/>
      <c r="P10163" s="14"/>
      <c r="S10163" s="16"/>
      <c r="T10163" s="16"/>
    </row>
    <row r="10164" spans="8:20">
      <c r="H10164" s="14"/>
      <c r="K10164" s="14"/>
      <c r="M10164" s="14"/>
      <c r="N10164" s="14"/>
      <c r="O10164" s="14"/>
      <c r="P10164" s="14"/>
      <c r="S10164" s="16"/>
      <c r="T10164" s="16"/>
    </row>
    <row r="10165" spans="8:20">
      <c r="H10165" s="14"/>
      <c r="K10165" s="14"/>
      <c r="M10165" s="14"/>
      <c r="N10165" s="14"/>
      <c r="O10165" s="14"/>
      <c r="P10165" s="14"/>
      <c r="S10165" s="16"/>
      <c r="T10165" s="16"/>
    </row>
    <row r="10166" spans="8:20">
      <c r="H10166" s="14"/>
      <c r="K10166" s="14"/>
      <c r="M10166" s="14"/>
      <c r="N10166" s="14"/>
      <c r="O10166" s="14"/>
      <c r="P10166" s="14"/>
      <c r="S10166" s="16"/>
      <c r="T10166" s="16"/>
    </row>
    <row r="10167" spans="8:20">
      <c r="H10167" s="14"/>
      <c r="K10167" s="14"/>
      <c r="M10167" s="14"/>
      <c r="N10167" s="14"/>
      <c r="O10167" s="14"/>
      <c r="P10167" s="14"/>
      <c r="S10167" s="16"/>
      <c r="T10167" s="16"/>
    </row>
    <row r="10168" spans="8:20">
      <c r="H10168" s="14"/>
      <c r="K10168" s="14"/>
      <c r="M10168" s="14"/>
      <c r="N10168" s="14"/>
      <c r="O10168" s="14"/>
      <c r="P10168" s="14"/>
      <c r="S10168" s="16"/>
      <c r="T10168" s="16"/>
    </row>
    <row r="10169" spans="8:20">
      <c r="H10169" s="14"/>
      <c r="K10169" s="14"/>
      <c r="M10169" s="14"/>
      <c r="N10169" s="14"/>
      <c r="O10169" s="14"/>
      <c r="P10169" s="14"/>
      <c r="S10169" s="16"/>
      <c r="T10169" s="16"/>
    </row>
    <row r="10170" spans="8:20">
      <c r="H10170" s="14"/>
      <c r="K10170" s="14"/>
      <c r="M10170" s="14"/>
      <c r="N10170" s="14"/>
      <c r="O10170" s="14"/>
      <c r="P10170" s="14"/>
      <c r="S10170" s="16"/>
      <c r="T10170" s="16"/>
    </row>
    <row r="10171" spans="8:20">
      <c r="H10171" s="14"/>
      <c r="K10171" s="14"/>
      <c r="M10171" s="14"/>
      <c r="N10171" s="14"/>
      <c r="O10171" s="14"/>
      <c r="P10171" s="14"/>
      <c r="S10171" s="16"/>
      <c r="T10171" s="16"/>
    </row>
    <row r="10172" spans="8:20">
      <c r="H10172" s="14"/>
      <c r="K10172" s="14"/>
      <c r="M10172" s="14"/>
      <c r="N10172" s="14"/>
      <c r="O10172" s="14"/>
      <c r="P10172" s="14"/>
      <c r="S10172" s="16"/>
      <c r="T10172" s="16"/>
    </row>
    <row r="10173" spans="8:20">
      <c r="H10173" s="14"/>
      <c r="K10173" s="14"/>
      <c r="M10173" s="14"/>
      <c r="N10173" s="14"/>
      <c r="O10173" s="14"/>
      <c r="P10173" s="14"/>
      <c r="S10173" s="16"/>
      <c r="T10173" s="16"/>
    </row>
    <row r="10174" spans="8:20">
      <c r="H10174" s="14"/>
      <c r="K10174" s="14"/>
      <c r="M10174" s="14"/>
      <c r="N10174" s="14"/>
      <c r="O10174" s="14"/>
      <c r="P10174" s="14"/>
      <c r="S10174" s="16"/>
      <c r="T10174" s="16"/>
    </row>
    <row r="10175" spans="8:20">
      <c r="H10175" s="14"/>
      <c r="K10175" s="14"/>
      <c r="M10175" s="14"/>
      <c r="N10175" s="14"/>
      <c r="O10175" s="14"/>
      <c r="P10175" s="14"/>
      <c r="S10175" s="16"/>
      <c r="T10175" s="16"/>
    </row>
    <row r="10176" spans="8:20">
      <c r="H10176" s="14"/>
      <c r="K10176" s="14"/>
      <c r="M10176" s="14"/>
      <c r="N10176" s="14"/>
      <c r="O10176" s="14"/>
      <c r="P10176" s="14"/>
      <c r="S10176" s="16"/>
      <c r="T10176" s="16"/>
    </row>
    <row r="10177" spans="8:20">
      <c r="H10177" s="14"/>
      <c r="K10177" s="14"/>
      <c r="M10177" s="14"/>
      <c r="N10177" s="14"/>
      <c r="O10177" s="14"/>
      <c r="P10177" s="14"/>
      <c r="S10177" s="16"/>
      <c r="T10177" s="16"/>
    </row>
    <row r="10178" spans="8:20">
      <c r="H10178" s="14"/>
      <c r="K10178" s="14"/>
      <c r="M10178" s="14"/>
      <c r="N10178" s="14"/>
      <c r="O10178" s="14"/>
      <c r="P10178" s="14"/>
      <c r="S10178" s="16"/>
      <c r="T10178" s="16"/>
    </row>
    <row r="10179" spans="8:20">
      <c r="H10179" s="14"/>
      <c r="K10179" s="14"/>
      <c r="M10179" s="14"/>
      <c r="N10179" s="14"/>
      <c r="O10179" s="14"/>
      <c r="P10179" s="14"/>
      <c r="S10179" s="16"/>
      <c r="T10179" s="16"/>
    </row>
    <row r="10180" spans="8:20">
      <c r="H10180" s="14"/>
      <c r="K10180" s="14"/>
      <c r="M10180" s="14"/>
      <c r="N10180" s="14"/>
      <c r="O10180" s="14"/>
      <c r="P10180" s="14"/>
      <c r="S10180" s="16"/>
      <c r="T10180" s="16"/>
    </row>
    <row r="10181" spans="8:20">
      <c r="H10181" s="14"/>
      <c r="K10181" s="14"/>
      <c r="M10181" s="14"/>
      <c r="N10181" s="14"/>
      <c r="O10181" s="14"/>
      <c r="P10181" s="14"/>
      <c r="S10181" s="16"/>
      <c r="T10181" s="16"/>
    </row>
    <row r="10182" spans="8:20">
      <c r="H10182" s="14"/>
      <c r="K10182" s="14"/>
      <c r="M10182" s="14"/>
      <c r="N10182" s="14"/>
      <c r="O10182" s="14"/>
      <c r="P10182" s="14"/>
      <c r="S10182" s="16"/>
      <c r="T10182" s="16"/>
    </row>
    <row r="10183" spans="8:20">
      <c r="H10183" s="14"/>
      <c r="K10183" s="14"/>
      <c r="M10183" s="14"/>
      <c r="N10183" s="14"/>
      <c r="O10183" s="14"/>
      <c r="P10183" s="14"/>
      <c r="S10183" s="16"/>
      <c r="T10183" s="16"/>
    </row>
    <row r="10184" spans="8:20">
      <c r="H10184" s="14"/>
      <c r="K10184" s="14"/>
      <c r="M10184" s="14"/>
      <c r="N10184" s="14"/>
      <c r="O10184" s="14"/>
      <c r="P10184" s="14"/>
      <c r="S10184" s="16"/>
      <c r="T10184" s="16"/>
    </row>
    <row r="10185" spans="8:20">
      <c r="H10185" s="14"/>
      <c r="K10185" s="14"/>
      <c r="M10185" s="14"/>
      <c r="N10185" s="14"/>
      <c r="O10185" s="14"/>
      <c r="P10185" s="14"/>
      <c r="S10185" s="16"/>
      <c r="T10185" s="16"/>
    </row>
    <row r="10186" spans="8:20">
      <c r="H10186" s="14"/>
      <c r="K10186" s="14"/>
      <c r="M10186" s="14"/>
      <c r="N10186" s="14"/>
      <c r="O10186" s="14"/>
      <c r="P10186" s="14"/>
      <c r="S10186" s="16"/>
      <c r="T10186" s="16"/>
    </row>
    <row r="10187" spans="8:20">
      <c r="H10187" s="14"/>
      <c r="K10187" s="14"/>
      <c r="M10187" s="14"/>
      <c r="N10187" s="14"/>
      <c r="O10187" s="14"/>
      <c r="P10187" s="14"/>
      <c r="S10187" s="16"/>
      <c r="T10187" s="16"/>
    </row>
    <row r="10188" spans="8:20">
      <c r="H10188" s="14"/>
      <c r="K10188" s="14"/>
      <c r="M10188" s="14"/>
      <c r="N10188" s="14"/>
      <c r="O10188" s="14"/>
      <c r="P10188" s="14"/>
      <c r="S10188" s="16"/>
      <c r="T10188" s="16"/>
    </row>
    <row r="10189" spans="8:20">
      <c r="H10189" s="14"/>
      <c r="K10189" s="14"/>
      <c r="M10189" s="14"/>
      <c r="N10189" s="14"/>
      <c r="O10189" s="14"/>
      <c r="P10189" s="14"/>
      <c r="S10189" s="16"/>
      <c r="T10189" s="16"/>
    </row>
    <row r="10190" spans="8:20">
      <c r="H10190" s="14"/>
      <c r="K10190" s="14"/>
      <c r="M10190" s="14"/>
      <c r="N10190" s="14"/>
      <c r="O10190" s="14"/>
      <c r="P10190" s="14"/>
      <c r="S10190" s="16"/>
      <c r="T10190" s="16"/>
    </row>
    <row r="10191" spans="8:20">
      <c r="H10191" s="14"/>
      <c r="K10191" s="14"/>
      <c r="M10191" s="14"/>
      <c r="N10191" s="14"/>
      <c r="O10191" s="14"/>
      <c r="P10191" s="14"/>
      <c r="S10191" s="16"/>
      <c r="T10191" s="16"/>
    </row>
    <row r="10192" spans="8:20">
      <c r="H10192" s="14"/>
      <c r="K10192" s="14"/>
      <c r="M10192" s="14"/>
      <c r="N10192" s="14"/>
      <c r="O10192" s="14"/>
      <c r="P10192" s="14"/>
      <c r="S10192" s="16"/>
      <c r="T10192" s="16"/>
    </row>
    <row r="10193" spans="8:20">
      <c r="H10193" s="14"/>
      <c r="K10193" s="14"/>
      <c r="M10193" s="14"/>
      <c r="N10193" s="14"/>
      <c r="O10193" s="14"/>
      <c r="P10193" s="14"/>
      <c r="S10193" s="16"/>
      <c r="T10193" s="16"/>
    </row>
    <row r="10194" spans="8:20">
      <c r="H10194" s="14"/>
      <c r="K10194" s="14"/>
      <c r="M10194" s="14"/>
      <c r="N10194" s="14"/>
      <c r="O10194" s="14"/>
      <c r="P10194" s="14"/>
      <c r="S10194" s="16"/>
      <c r="T10194" s="16"/>
    </row>
    <row r="10195" spans="8:20">
      <c r="H10195" s="14"/>
      <c r="K10195" s="14"/>
      <c r="M10195" s="14"/>
      <c r="N10195" s="14"/>
      <c r="O10195" s="14"/>
      <c r="P10195" s="14"/>
      <c r="S10195" s="16"/>
      <c r="T10195" s="16"/>
    </row>
    <row r="10196" spans="8:20">
      <c r="H10196" s="14"/>
      <c r="K10196" s="14"/>
      <c r="M10196" s="14"/>
      <c r="N10196" s="14"/>
      <c r="O10196" s="14"/>
      <c r="P10196" s="14"/>
      <c r="S10196" s="16"/>
      <c r="T10196" s="16"/>
    </row>
    <row r="10197" spans="8:20">
      <c r="H10197" s="14"/>
      <c r="K10197" s="14"/>
      <c r="M10197" s="14"/>
      <c r="N10197" s="14"/>
      <c r="O10197" s="14"/>
      <c r="P10197" s="14"/>
      <c r="S10197" s="16"/>
      <c r="T10197" s="16"/>
    </row>
    <row r="10198" spans="8:20">
      <c r="H10198" s="14"/>
      <c r="K10198" s="14"/>
      <c r="M10198" s="14"/>
      <c r="N10198" s="14"/>
      <c r="O10198" s="14"/>
      <c r="P10198" s="14"/>
      <c r="S10198" s="16"/>
      <c r="T10198" s="16"/>
    </row>
    <row r="10199" spans="8:20">
      <c r="H10199" s="14"/>
      <c r="K10199" s="14"/>
      <c r="M10199" s="14"/>
      <c r="N10199" s="14"/>
      <c r="O10199" s="14"/>
      <c r="P10199" s="14"/>
      <c r="S10199" s="16"/>
      <c r="T10199" s="16"/>
    </row>
    <row r="10200" spans="8:20">
      <c r="H10200" s="14"/>
      <c r="K10200" s="14"/>
      <c r="M10200" s="14"/>
      <c r="N10200" s="14"/>
      <c r="O10200" s="14"/>
      <c r="P10200" s="14"/>
      <c r="S10200" s="16"/>
      <c r="T10200" s="16"/>
    </row>
    <row r="10201" spans="8:20">
      <c r="H10201" s="14"/>
      <c r="K10201" s="14"/>
      <c r="M10201" s="14"/>
      <c r="N10201" s="14"/>
      <c r="O10201" s="14"/>
      <c r="P10201" s="14"/>
      <c r="S10201" s="16"/>
      <c r="T10201" s="16"/>
    </row>
    <row r="10202" spans="8:20">
      <c r="H10202" s="14"/>
      <c r="K10202" s="14"/>
      <c r="M10202" s="14"/>
      <c r="N10202" s="14"/>
      <c r="O10202" s="14"/>
      <c r="P10202" s="14"/>
      <c r="S10202" s="16"/>
      <c r="T10202" s="16"/>
    </row>
    <row r="10203" spans="8:20">
      <c r="H10203" s="14"/>
      <c r="K10203" s="14"/>
      <c r="M10203" s="14"/>
      <c r="N10203" s="14"/>
      <c r="O10203" s="14"/>
      <c r="P10203" s="14"/>
      <c r="S10203" s="16"/>
      <c r="T10203" s="16"/>
    </row>
    <row r="10204" spans="8:20">
      <c r="H10204" s="14"/>
      <c r="K10204" s="14"/>
      <c r="M10204" s="14"/>
      <c r="N10204" s="14"/>
      <c r="O10204" s="14"/>
      <c r="P10204" s="14"/>
      <c r="S10204" s="16"/>
      <c r="T10204" s="16"/>
    </row>
    <row r="10205" spans="8:20">
      <c r="H10205" s="14"/>
      <c r="K10205" s="14"/>
      <c r="M10205" s="14"/>
      <c r="N10205" s="14"/>
      <c r="O10205" s="14"/>
      <c r="P10205" s="14"/>
      <c r="S10205" s="16"/>
      <c r="T10205" s="16"/>
    </row>
    <row r="10206" spans="8:20">
      <c r="H10206" s="14"/>
      <c r="K10206" s="14"/>
      <c r="M10206" s="14"/>
      <c r="N10206" s="14"/>
      <c r="O10206" s="14"/>
      <c r="P10206" s="14"/>
      <c r="S10206" s="16"/>
      <c r="T10206" s="16"/>
    </row>
    <row r="10207" spans="8:20">
      <c r="H10207" s="14"/>
      <c r="K10207" s="14"/>
      <c r="M10207" s="14"/>
      <c r="N10207" s="14"/>
      <c r="O10207" s="14"/>
      <c r="P10207" s="14"/>
      <c r="S10207" s="16"/>
      <c r="T10207" s="16"/>
    </row>
    <row r="10208" spans="8:20">
      <c r="H10208" s="14"/>
      <c r="K10208" s="14"/>
      <c r="M10208" s="14"/>
      <c r="N10208" s="14"/>
      <c r="O10208" s="14"/>
      <c r="P10208" s="14"/>
      <c r="S10208" s="16"/>
      <c r="T10208" s="16"/>
    </row>
    <row r="10209" spans="8:20">
      <c r="H10209" s="14"/>
      <c r="K10209" s="14"/>
      <c r="M10209" s="14"/>
      <c r="N10209" s="14"/>
      <c r="O10209" s="14"/>
      <c r="P10209" s="14"/>
      <c r="S10209" s="16"/>
      <c r="T10209" s="16"/>
    </row>
    <row r="10210" spans="8:20">
      <c r="H10210" s="14"/>
      <c r="K10210" s="14"/>
      <c r="M10210" s="14"/>
      <c r="N10210" s="14"/>
      <c r="O10210" s="14"/>
      <c r="P10210" s="14"/>
      <c r="S10210" s="16"/>
      <c r="T10210" s="16"/>
    </row>
    <row r="10211" spans="8:20">
      <c r="H10211" s="14"/>
      <c r="K10211" s="14"/>
      <c r="M10211" s="14"/>
      <c r="N10211" s="14"/>
      <c r="O10211" s="14"/>
      <c r="P10211" s="14"/>
      <c r="S10211" s="16"/>
      <c r="T10211" s="16"/>
    </row>
    <row r="10212" spans="8:20">
      <c r="H10212" s="14"/>
      <c r="K10212" s="14"/>
      <c r="M10212" s="14"/>
      <c r="N10212" s="14"/>
      <c r="O10212" s="14"/>
      <c r="P10212" s="14"/>
      <c r="S10212" s="16"/>
      <c r="T10212" s="16"/>
    </row>
    <row r="10213" spans="8:20">
      <c r="H10213" s="14"/>
      <c r="K10213" s="14"/>
      <c r="M10213" s="14"/>
      <c r="N10213" s="14"/>
      <c r="O10213" s="14"/>
      <c r="P10213" s="14"/>
      <c r="S10213" s="16"/>
      <c r="T10213" s="16"/>
    </row>
    <row r="10214" spans="8:20">
      <c r="H10214" s="14"/>
      <c r="K10214" s="14"/>
      <c r="M10214" s="14"/>
      <c r="N10214" s="14"/>
      <c r="O10214" s="14"/>
      <c r="P10214" s="14"/>
      <c r="S10214" s="16"/>
      <c r="T10214" s="16"/>
    </row>
    <row r="10215" spans="8:20">
      <c r="H10215" s="14"/>
      <c r="K10215" s="14"/>
      <c r="M10215" s="14"/>
      <c r="N10215" s="14"/>
      <c r="O10215" s="14"/>
      <c r="P10215" s="14"/>
      <c r="S10215" s="16"/>
      <c r="T10215" s="16"/>
    </row>
    <row r="10216" spans="8:20">
      <c r="H10216" s="14"/>
      <c r="K10216" s="14"/>
      <c r="M10216" s="14"/>
      <c r="N10216" s="14"/>
      <c r="O10216" s="14"/>
      <c r="P10216" s="14"/>
      <c r="S10216" s="16"/>
      <c r="T10216" s="16"/>
    </row>
    <row r="10217" spans="8:20">
      <c r="H10217" s="14"/>
      <c r="K10217" s="14"/>
      <c r="M10217" s="14"/>
      <c r="N10217" s="14"/>
      <c r="O10217" s="14"/>
      <c r="P10217" s="14"/>
      <c r="S10217" s="16"/>
      <c r="T10217" s="16"/>
    </row>
    <row r="10218" spans="8:20">
      <c r="H10218" s="14"/>
      <c r="K10218" s="14"/>
      <c r="M10218" s="14"/>
      <c r="N10218" s="14"/>
      <c r="O10218" s="14"/>
      <c r="P10218" s="14"/>
      <c r="S10218" s="16"/>
      <c r="T10218" s="16"/>
    </row>
    <row r="10219" spans="8:20">
      <c r="H10219" s="14"/>
      <c r="K10219" s="14"/>
      <c r="M10219" s="14"/>
      <c r="N10219" s="14"/>
      <c r="O10219" s="14"/>
      <c r="P10219" s="14"/>
      <c r="S10219" s="16"/>
      <c r="T10219" s="16"/>
    </row>
    <row r="10220" spans="8:20">
      <c r="H10220" s="14"/>
      <c r="K10220" s="14"/>
      <c r="M10220" s="14"/>
      <c r="N10220" s="14"/>
      <c r="O10220" s="14"/>
      <c r="P10220" s="14"/>
      <c r="S10220" s="16"/>
      <c r="T10220" s="16"/>
    </row>
    <row r="10221" spans="8:20">
      <c r="H10221" s="14"/>
      <c r="K10221" s="14"/>
      <c r="M10221" s="14"/>
      <c r="N10221" s="14"/>
      <c r="O10221" s="14"/>
      <c r="P10221" s="14"/>
      <c r="S10221" s="16"/>
      <c r="T10221" s="16"/>
    </row>
    <row r="10222" spans="8:20">
      <c r="H10222" s="14"/>
      <c r="K10222" s="14"/>
      <c r="M10222" s="14"/>
      <c r="N10222" s="14"/>
      <c r="O10222" s="14"/>
      <c r="P10222" s="14"/>
      <c r="S10222" s="16"/>
      <c r="T10222" s="16"/>
    </row>
    <row r="10223" spans="8:20">
      <c r="H10223" s="14"/>
      <c r="K10223" s="14"/>
      <c r="M10223" s="14"/>
      <c r="N10223" s="14"/>
      <c r="O10223" s="14"/>
      <c r="P10223" s="14"/>
      <c r="S10223" s="16"/>
      <c r="T10223" s="16"/>
    </row>
    <row r="10224" spans="8:20">
      <c r="H10224" s="14"/>
      <c r="K10224" s="14"/>
      <c r="M10224" s="14"/>
      <c r="N10224" s="14"/>
      <c r="O10224" s="14"/>
      <c r="P10224" s="14"/>
      <c r="S10224" s="16"/>
      <c r="T10224" s="16"/>
    </row>
    <row r="10225" spans="8:20">
      <c r="H10225" s="14"/>
      <c r="K10225" s="14"/>
      <c r="M10225" s="14"/>
      <c r="N10225" s="14"/>
      <c r="O10225" s="14"/>
      <c r="P10225" s="14"/>
      <c r="S10225" s="16"/>
      <c r="T10225" s="16"/>
    </row>
    <row r="10226" spans="8:20">
      <c r="H10226" s="14"/>
      <c r="K10226" s="14"/>
      <c r="M10226" s="14"/>
      <c r="N10226" s="14"/>
      <c r="O10226" s="14"/>
      <c r="P10226" s="14"/>
      <c r="S10226" s="16"/>
      <c r="T10226" s="16"/>
    </row>
    <row r="10227" spans="8:20">
      <c r="H10227" s="14"/>
      <c r="K10227" s="14"/>
      <c r="M10227" s="14"/>
      <c r="N10227" s="14"/>
      <c r="O10227" s="14"/>
      <c r="P10227" s="14"/>
      <c r="S10227" s="16"/>
      <c r="T10227" s="16"/>
    </row>
    <row r="10228" spans="8:20">
      <c r="H10228" s="14"/>
      <c r="K10228" s="14"/>
      <c r="M10228" s="14"/>
      <c r="N10228" s="14"/>
      <c r="O10228" s="14"/>
      <c r="P10228" s="14"/>
      <c r="S10228" s="16"/>
      <c r="T10228" s="16"/>
    </row>
    <row r="10229" spans="8:20">
      <c r="H10229" s="14"/>
      <c r="K10229" s="14"/>
      <c r="M10229" s="14"/>
      <c r="N10229" s="14"/>
      <c r="O10229" s="14"/>
      <c r="P10229" s="14"/>
      <c r="S10229" s="16"/>
      <c r="T10229" s="16"/>
    </row>
    <row r="10230" spans="8:20">
      <c r="H10230" s="14"/>
      <c r="K10230" s="14"/>
      <c r="M10230" s="14"/>
      <c r="N10230" s="14"/>
      <c r="O10230" s="14"/>
      <c r="P10230" s="14"/>
      <c r="S10230" s="16"/>
      <c r="T10230" s="16"/>
    </row>
    <row r="10231" spans="8:20">
      <c r="H10231" s="14"/>
      <c r="K10231" s="14"/>
      <c r="M10231" s="14"/>
      <c r="N10231" s="14"/>
      <c r="O10231" s="14"/>
      <c r="P10231" s="14"/>
      <c r="S10231" s="16"/>
      <c r="T10231" s="16"/>
    </row>
    <row r="10232" spans="8:20">
      <c r="H10232" s="14"/>
      <c r="K10232" s="14"/>
      <c r="M10232" s="14"/>
      <c r="N10232" s="14"/>
      <c r="O10232" s="14"/>
      <c r="P10232" s="14"/>
      <c r="S10232" s="16"/>
      <c r="T10232" s="16"/>
    </row>
    <row r="10233" spans="8:20">
      <c r="H10233" s="14"/>
      <c r="K10233" s="14"/>
      <c r="M10233" s="14"/>
      <c r="N10233" s="14"/>
      <c r="O10233" s="14"/>
      <c r="P10233" s="14"/>
      <c r="S10233" s="16"/>
      <c r="T10233" s="16"/>
    </row>
    <row r="10234" spans="8:20">
      <c r="H10234" s="14"/>
      <c r="K10234" s="14"/>
      <c r="M10234" s="14"/>
      <c r="N10234" s="14"/>
      <c r="O10234" s="14"/>
      <c r="P10234" s="14"/>
      <c r="S10234" s="16"/>
      <c r="T10234" s="16"/>
    </row>
    <row r="10235" spans="8:20">
      <c r="H10235" s="14"/>
      <c r="K10235" s="14"/>
      <c r="M10235" s="14"/>
      <c r="N10235" s="14"/>
      <c r="O10235" s="14"/>
      <c r="P10235" s="14"/>
      <c r="S10235" s="16"/>
      <c r="T10235" s="16"/>
    </row>
    <row r="10236" spans="8:20">
      <c r="H10236" s="14"/>
      <c r="K10236" s="14"/>
      <c r="M10236" s="14"/>
      <c r="N10236" s="14"/>
      <c r="O10236" s="14"/>
      <c r="P10236" s="14"/>
      <c r="S10236" s="16"/>
      <c r="T10236" s="16"/>
    </row>
    <row r="10237" spans="8:20">
      <c r="H10237" s="14"/>
      <c r="K10237" s="14"/>
      <c r="M10237" s="14"/>
      <c r="N10237" s="14"/>
      <c r="O10237" s="14"/>
      <c r="P10237" s="14"/>
      <c r="S10237" s="16"/>
      <c r="T10237" s="16"/>
    </row>
    <row r="10238" spans="8:20">
      <c r="H10238" s="14"/>
      <c r="K10238" s="14"/>
      <c r="M10238" s="14"/>
      <c r="N10238" s="14"/>
      <c r="O10238" s="14"/>
      <c r="P10238" s="14"/>
      <c r="S10238" s="16"/>
      <c r="T10238" s="16"/>
    </row>
    <row r="10239" spans="8:20">
      <c r="H10239" s="14"/>
      <c r="K10239" s="14"/>
      <c r="M10239" s="14"/>
      <c r="N10239" s="14"/>
      <c r="O10239" s="14"/>
      <c r="P10239" s="14"/>
      <c r="S10239" s="16"/>
      <c r="T10239" s="16"/>
    </row>
    <row r="10240" spans="8:20">
      <c r="H10240" s="14"/>
      <c r="K10240" s="14"/>
      <c r="M10240" s="14"/>
      <c r="N10240" s="14"/>
      <c r="O10240" s="14"/>
      <c r="P10240" s="14"/>
      <c r="S10240" s="16"/>
      <c r="T10240" s="16"/>
    </row>
    <row r="10241" spans="8:20">
      <c r="H10241" s="14"/>
      <c r="K10241" s="14"/>
      <c r="M10241" s="14"/>
      <c r="N10241" s="14"/>
      <c r="O10241" s="14"/>
      <c r="P10241" s="14"/>
      <c r="S10241" s="16"/>
      <c r="T10241" s="16"/>
    </row>
    <row r="10242" spans="8:20">
      <c r="H10242" s="14"/>
      <c r="K10242" s="14"/>
      <c r="M10242" s="14"/>
      <c r="N10242" s="14"/>
      <c r="O10242" s="14"/>
      <c r="P10242" s="14"/>
      <c r="S10242" s="16"/>
      <c r="T10242" s="16"/>
    </row>
    <row r="10243" spans="8:20">
      <c r="H10243" s="14"/>
      <c r="K10243" s="14"/>
      <c r="M10243" s="14"/>
      <c r="N10243" s="14"/>
      <c r="O10243" s="14"/>
      <c r="P10243" s="14"/>
      <c r="S10243" s="16"/>
      <c r="T10243" s="16"/>
    </row>
    <row r="10244" spans="8:20">
      <c r="H10244" s="14"/>
      <c r="K10244" s="14"/>
      <c r="M10244" s="14"/>
      <c r="N10244" s="14"/>
      <c r="O10244" s="14"/>
      <c r="P10244" s="14"/>
      <c r="S10244" s="16"/>
      <c r="T10244" s="16"/>
    </row>
    <row r="10245" spans="8:20">
      <c r="H10245" s="14"/>
      <c r="K10245" s="14"/>
      <c r="M10245" s="14"/>
      <c r="N10245" s="14"/>
      <c r="O10245" s="14"/>
      <c r="P10245" s="14"/>
      <c r="S10245" s="16"/>
      <c r="T10245" s="16"/>
    </row>
    <row r="10246" spans="8:20">
      <c r="H10246" s="14"/>
      <c r="K10246" s="14"/>
      <c r="M10246" s="14"/>
      <c r="N10246" s="14"/>
      <c r="O10246" s="14"/>
      <c r="P10246" s="14"/>
      <c r="S10246" s="16"/>
      <c r="T10246" s="16"/>
    </row>
    <row r="10247" spans="8:20">
      <c r="H10247" s="14"/>
      <c r="K10247" s="14"/>
      <c r="M10247" s="14"/>
      <c r="N10247" s="14"/>
      <c r="O10247" s="14"/>
      <c r="P10247" s="14"/>
      <c r="S10247" s="16"/>
      <c r="T10247" s="16"/>
    </row>
    <row r="10248" spans="8:20">
      <c r="H10248" s="14"/>
      <c r="K10248" s="14"/>
      <c r="M10248" s="14"/>
      <c r="N10248" s="14"/>
      <c r="O10248" s="14"/>
      <c r="P10248" s="14"/>
      <c r="S10248" s="16"/>
      <c r="T10248" s="16"/>
    </row>
    <row r="10249" spans="8:20">
      <c r="H10249" s="14"/>
      <c r="K10249" s="14"/>
      <c r="M10249" s="14"/>
      <c r="N10249" s="14"/>
      <c r="O10249" s="14"/>
      <c r="P10249" s="14"/>
      <c r="S10249" s="16"/>
      <c r="T10249" s="16"/>
    </row>
    <row r="10250" spans="8:20">
      <c r="H10250" s="14"/>
      <c r="K10250" s="14"/>
      <c r="M10250" s="14"/>
      <c r="N10250" s="14"/>
      <c r="O10250" s="14"/>
      <c r="P10250" s="14"/>
      <c r="S10250" s="16"/>
      <c r="T10250" s="16"/>
    </row>
    <row r="10251" spans="8:20">
      <c r="H10251" s="14"/>
      <c r="K10251" s="14"/>
      <c r="M10251" s="14"/>
      <c r="N10251" s="14"/>
      <c r="O10251" s="14"/>
      <c r="P10251" s="14"/>
      <c r="S10251" s="16"/>
      <c r="T10251" s="16"/>
    </row>
    <row r="10252" spans="8:20">
      <c r="H10252" s="14"/>
      <c r="K10252" s="14"/>
      <c r="M10252" s="14"/>
      <c r="N10252" s="14"/>
      <c r="O10252" s="14"/>
      <c r="P10252" s="14"/>
      <c r="S10252" s="16"/>
      <c r="T10252" s="16"/>
    </row>
    <row r="10253" spans="8:20">
      <c r="H10253" s="14"/>
      <c r="K10253" s="14"/>
      <c r="M10253" s="14"/>
      <c r="N10253" s="14"/>
      <c r="O10253" s="14"/>
      <c r="P10253" s="14"/>
      <c r="S10253" s="16"/>
      <c r="T10253" s="16"/>
    </row>
    <row r="10254" spans="8:20">
      <c r="H10254" s="14"/>
      <c r="K10254" s="14"/>
      <c r="M10254" s="14"/>
      <c r="N10254" s="14"/>
      <c r="O10254" s="14"/>
      <c r="P10254" s="14"/>
      <c r="S10254" s="16"/>
      <c r="T10254" s="16"/>
    </row>
    <row r="10255" spans="8:20">
      <c r="H10255" s="14"/>
      <c r="K10255" s="14"/>
      <c r="M10255" s="14"/>
      <c r="N10255" s="14"/>
      <c r="O10255" s="14"/>
      <c r="P10255" s="14"/>
      <c r="S10255" s="16"/>
      <c r="T10255" s="16"/>
    </row>
    <row r="10256" spans="8:20">
      <c r="H10256" s="14"/>
      <c r="K10256" s="14"/>
      <c r="M10256" s="14"/>
      <c r="N10256" s="14"/>
      <c r="O10256" s="14"/>
      <c r="P10256" s="14"/>
      <c r="S10256" s="16"/>
      <c r="T10256" s="16"/>
    </row>
    <row r="10257" spans="8:20">
      <c r="H10257" s="14"/>
      <c r="K10257" s="14"/>
      <c r="M10257" s="14"/>
      <c r="N10257" s="14"/>
      <c r="O10257" s="14"/>
      <c r="P10257" s="14"/>
      <c r="S10257" s="16"/>
      <c r="T10257" s="16"/>
    </row>
    <row r="10258" spans="8:20">
      <c r="H10258" s="14"/>
      <c r="K10258" s="14"/>
      <c r="M10258" s="14"/>
      <c r="N10258" s="14"/>
      <c r="O10258" s="14"/>
      <c r="P10258" s="14"/>
      <c r="S10258" s="16"/>
      <c r="T10258" s="16"/>
    </row>
    <row r="10259" spans="8:20">
      <c r="H10259" s="14"/>
      <c r="K10259" s="14"/>
      <c r="M10259" s="14"/>
      <c r="N10259" s="14"/>
      <c r="O10259" s="14"/>
      <c r="P10259" s="14"/>
      <c r="S10259" s="16"/>
      <c r="T10259" s="16"/>
    </row>
    <row r="10260" spans="8:20">
      <c r="H10260" s="14"/>
      <c r="K10260" s="14"/>
      <c r="M10260" s="14"/>
      <c r="N10260" s="14"/>
      <c r="O10260" s="14"/>
      <c r="P10260" s="14"/>
      <c r="S10260" s="16"/>
      <c r="T10260" s="16"/>
    </row>
    <row r="10261" spans="8:20">
      <c r="H10261" s="14"/>
      <c r="K10261" s="14"/>
      <c r="M10261" s="14"/>
      <c r="N10261" s="14"/>
      <c r="O10261" s="14"/>
      <c r="P10261" s="14"/>
      <c r="S10261" s="16"/>
      <c r="T10261" s="16"/>
    </row>
    <row r="10262" spans="8:20">
      <c r="H10262" s="14"/>
      <c r="K10262" s="14"/>
      <c r="M10262" s="14"/>
      <c r="N10262" s="14"/>
      <c r="O10262" s="14"/>
      <c r="P10262" s="14"/>
      <c r="S10262" s="16"/>
      <c r="T10262" s="16"/>
    </row>
    <row r="10263" spans="8:20">
      <c r="H10263" s="14"/>
      <c r="K10263" s="14"/>
      <c r="M10263" s="14"/>
      <c r="N10263" s="14"/>
      <c r="O10263" s="14"/>
      <c r="P10263" s="14"/>
      <c r="S10263" s="16"/>
      <c r="T10263" s="16"/>
    </row>
    <row r="10264" spans="8:20">
      <c r="H10264" s="14"/>
      <c r="K10264" s="14"/>
      <c r="M10264" s="14"/>
      <c r="N10264" s="14"/>
      <c r="O10264" s="14"/>
      <c r="P10264" s="14"/>
      <c r="S10264" s="16"/>
      <c r="T10264" s="16"/>
    </row>
    <row r="10265" spans="8:20">
      <c r="H10265" s="14"/>
      <c r="K10265" s="14"/>
      <c r="M10265" s="14"/>
      <c r="N10265" s="14"/>
      <c r="O10265" s="14"/>
      <c r="P10265" s="14"/>
      <c r="S10265" s="16"/>
      <c r="T10265" s="16"/>
    </row>
    <row r="10266" spans="8:20">
      <c r="H10266" s="14"/>
      <c r="K10266" s="14"/>
      <c r="M10266" s="14"/>
      <c r="N10266" s="14"/>
      <c r="O10266" s="14"/>
      <c r="P10266" s="14"/>
      <c r="S10266" s="16"/>
      <c r="T10266" s="16"/>
    </row>
    <row r="10267" spans="8:20">
      <c r="H10267" s="14"/>
      <c r="K10267" s="14"/>
      <c r="M10267" s="14"/>
      <c r="N10267" s="14"/>
      <c r="O10267" s="14"/>
      <c r="P10267" s="14"/>
      <c r="S10267" s="16"/>
      <c r="T10267" s="16"/>
    </row>
    <row r="10268" spans="8:20">
      <c r="H10268" s="14"/>
      <c r="K10268" s="14"/>
      <c r="M10268" s="14"/>
      <c r="N10268" s="14"/>
      <c r="O10268" s="14"/>
      <c r="P10268" s="14"/>
      <c r="S10268" s="16"/>
      <c r="T10268" s="16"/>
    </row>
    <row r="10269" spans="8:20">
      <c r="H10269" s="14"/>
      <c r="K10269" s="14"/>
      <c r="M10269" s="14"/>
      <c r="N10269" s="14"/>
      <c r="O10269" s="14"/>
      <c r="P10269" s="14"/>
      <c r="S10269" s="16"/>
      <c r="T10269" s="16"/>
    </row>
    <row r="10270" spans="8:20">
      <c r="H10270" s="14"/>
      <c r="K10270" s="14"/>
      <c r="M10270" s="14"/>
      <c r="N10270" s="14"/>
      <c r="O10270" s="14"/>
      <c r="P10270" s="14"/>
      <c r="S10270" s="16"/>
      <c r="T10270" s="16"/>
    </row>
    <row r="10271" spans="8:20">
      <c r="H10271" s="14"/>
      <c r="K10271" s="14"/>
      <c r="M10271" s="14"/>
      <c r="N10271" s="14"/>
      <c r="O10271" s="14"/>
      <c r="P10271" s="14"/>
      <c r="S10271" s="16"/>
      <c r="T10271" s="16"/>
    </row>
    <row r="10272" spans="8:20">
      <c r="H10272" s="14"/>
      <c r="K10272" s="14"/>
      <c r="M10272" s="14"/>
      <c r="N10272" s="14"/>
      <c r="O10272" s="14"/>
      <c r="P10272" s="14"/>
      <c r="S10272" s="16"/>
      <c r="T10272" s="16"/>
    </row>
    <row r="10273" spans="8:20">
      <c r="H10273" s="14"/>
      <c r="K10273" s="14"/>
      <c r="M10273" s="14"/>
      <c r="N10273" s="14"/>
      <c r="O10273" s="14"/>
      <c r="P10273" s="14"/>
      <c r="S10273" s="16"/>
      <c r="T10273" s="16"/>
    </row>
    <row r="10274" spans="8:20">
      <c r="H10274" s="14"/>
      <c r="K10274" s="14"/>
      <c r="M10274" s="14"/>
      <c r="N10274" s="14"/>
      <c r="O10274" s="14"/>
      <c r="P10274" s="14"/>
      <c r="S10274" s="16"/>
      <c r="T10274" s="16"/>
    </row>
    <row r="10275" spans="8:20">
      <c r="H10275" s="14"/>
      <c r="K10275" s="14"/>
      <c r="M10275" s="14"/>
      <c r="N10275" s="14"/>
      <c r="O10275" s="14"/>
      <c r="P10275" s="14"/>
      <c r="S10275" s="16"/>
      <c r="T10275" s="16"/>
    </row>
    <row r="10276" spans="8:20">
      <c r="H10276" s="14"/>
      <c r="K10276" s="14"/>
      <c r="M10276" s="14"/>
      <c r="N10276" s="14"/>
      <c r="O10276" s="14"/>
      <c r="P10276" s="14"/>
      <c r="S10276" s="16"/>
      <c r="T10276" s="16"/>
    </row>
    <row r="10277" spans="8:20">
      <c r="H10277" s="14"/>
      <c r="K10277" s="14"/>
      <c r="M10277" s="14"/>
      <c r="N10277" s="14"/>
      <c r="O10277" s="14"/>
      <c r="P10277" s="14"/>
      <c r="S10277" s="16"/>
      <c r="T10277" s="16"/>
    </row>
    <row r="10278" spans="8:20">
      <c r="H10278" s="14"/>
      <c r="K10278" s="14"/>
      <c r="M10278" s="14"/>
      <c r="N10278" s="14"/>
      <c r="O10278" s="14"/>
      <c r="P10278" s="14"/>
      <c r="S10278" s="16"/>
      <c r="T10278" s="16"/>
    </row>
    <row r="10279" spans="8:20">
      <c r="H10279" s="14"/>
      <c r="K10279" s="14"/>
      <c r="M10279" s="14"/>
      <c r="N10279" s="14"/>
      <c r="O10279" s="14"/>
      <c r="P10279" s="14"/>
      <c r="S10279" s="16"/>
      <c r="T10279" s="16"/>
    </row>
    <row r="10280" spans="8:20">
      <c r="H10280" s="14"/>
      <c r="K10280" s="14"/>
      <c r="M10280" s="14"/>
      <c r="N10280" s="14"/>
      <c r="O10280" s="14"/>
      <c r="P10280" s="14"/>
      <c r="S10280" s="16"/>
      <c r="T10280" s="16"/>
    </row>
    <row r="10281" spans="8:20">
      <c r="H10281" s="14"/>
      <c r="K10281" s="14"/>
      <c r="M10281" s="14"/>
      <c r="N10281" s="14"/>
      <c r="O10281" s="14"/>
      <c r="P10281" s="14"/>
      <c r="S10281" s="16"/>
      <c r="T10281" s="16"/>
    </row>
    <row r="10282" spans="8:20">
      <c r="H10282" s="14"/>
      <c r="K10282" s="14"/>
      <c r="M10282" s="14"/>
      <c r="N10282" s="14"/>
      <c r="O10282" s="14"/>
      <c r="P10282" s="14"/>
      <c r="S10282" s="16"/>
      <c r="T10282" s="16"/>
    </row>
    <row r="10283" spans="8:20">
      <c r="H10283" s="14"/>
      <c r="K10283" s="14"/>
      <c r="M10283" s="14"/>
      <c r="N10283" s="14"/>
      <c r="O10283" s="14"/>
      <c r="P10283" s="14"/>
      <c r="S10283" s="16"/>
      <c r="T10283" s="16"/>
    </row>
    <row r="10284" spans="8:20">
      <c r="H10284" s="14"/>
      <c r="K10284" s="14"/>
      <c r="M10284" s="14"/>
      <c r="N10284" s="14"/>
      <c r="O10284" s="14"/>
      <c r="P10284" s="14"/>
      <c r="S10284" s="16"/>
      <c r="T10284" s="16"/>
    </row>
    <row r="10285" spans="8:20">
      <c r="H10285" s="14"/>
      <c r="K10285" s="14"/>
      <c r="M10285" s="14"/>
      <c r="N10285" s="14"/>
      <c r="O10285" s="14"/>
      <c r="P10285" s="14"/>
      <c r="S10285" s="16"/>
      <c r="T10285" s="16"/>
    </row>
    <row r="10286" spans="8:20">
      <c r="H10286" s="14"/>
      <c r="K10286" s="14"/>
      <c r="M10286" s="14"/>
      <c r="N10286" s="14"/>
      <c r="O10286" s="14"/>
      <c r="P10286" s="14"/>
      <c r="S10286" s="16"/>
      <c r="T10286" s="16"/>
    </row>
    <row r="10287" spans="8:20">
      <c r="H10287" s="14"/>
      <c r="K10287" s="14"/>
      <c r="M10287" s="14"/>
      <c r="N10287" s="14"/>
      <c r="O10287" s="14"/>
      <c r="P10287" s="14"/>
      <c r="S10287" s="16"/>
      <c r="T10287" s="16"/>
    </row>
    <row r="10288" spans="8:20">
      <c r="H10288" s="14"/>
      <c r="K10288" s="14"/>
      <c r="M10288" s="14"/>
      <c r="N10288" s="14"/>
      <c r="O10288" s="14"/>
      <c r="P10288" s="14"/>
      <c r="S10288" s="16"/>
      <c r="T10288" s="16"/>
    </row>
    <row r="10289" spans="8:20">
      <c r="H10289" s="14"/>
      <c r="K10289" s="14"/>
      <c r="M10289" s="14"/>
      <c r="N10289" s="14"/>
      <c r="O10289" s="14"/>
      <c r="P10289" s="14"/>
      <c r="S10289" s="16"/>
      <c r="T10289" s="16"/>
    </row>
    <row r="10290" spans="8:20">
      <c r="H10290" s="14"/>
      <c r="K10290" s="14"/>
      <c r="M10290" s="14"/>
      <c r="N10290" s="14"/>
      <c r="O10290" s="14"/>
      <c r="P10290" s="14"/>
      <c r="S10290" s="16"/>
      <c r="T10290" s="16"/>
    </row>
    <row r="10291" spans="8:20">
      <c r="H10291" s="14"/>
      <c r="K10291" s="14"/>
      <c r="M10291" s="14"/>
      <c r="N10291" s="14"/>
      <c r="O10291" s="14"/>
      <c r="P10291" s="14"/>
      <c r="S10291" s="16"/>
      <c r="T10291" s="16"/>
    </row>
    <row r="10292" spans="8:20">
      <c r="H10292" s="14"/>
      <c r="K10292" s="14"/>
      <c r="M10292" s="14"/>
      <c r="N10292" s="14"/>
      <c r="O10292" s="14"/>
      <c r="P10292" s="14"/>
      <c r="S10292" s="16"/>
      <c r="T10292" s="16"/>
    </row>
    <row r="10293" spans="8:20">
      <c r="H10293" s="14"/>
      <c r="K10293" s="14"/>
      <c r="M10293" s="14"/>
      <c r="N10293" s="14"/>
      <c r="O10293" s="14"/>
      <c r="P10293" s="14"/>
      <c r="S10293" s="16"/>
      <c r="T10293" s="16"/>
    </row>
    <row r="10294" spans="8:20">
      <c r="H10294" s="14"/>
      <c r="K10294" s="14"/>
      <c r="M10294" s="14"/>
      <c r="N10294" s="14"/>
      <c r="O10294" s="14"/>
      <c r="P10294" s="14"/>
      <c r="S10294" s="16"/>
      <c r="T10294" s="16"/>
    </row>
    <row r="10295" spans="8:20">
      <c r="H10295" s="14"/>
      <c r="K10295" s="14"/>
      <c r="M10295" s="14"/>
      <c r="N10295" s="14"/>
      <c r="O10295" s="14"/>
      <c r="P10295" s="14"/>
      <c r="S10295" s="16"/>
      <c r="T10295" s="16"/>
    </row>
    <row r="10296" spans="8:20">
      <c r="H10296" s="14"/>
      <c r="K10296" s="14"/>
      <c r="M10296" s="14"/>
      <c r="N10296" s="14"/>
      <c r="O10296" s="14"/>
      <c r="P10296" s="14"/>
      <c r="S10296" s="16"/>
      <c r="T10296" s="16"/>
    </row>
    <row r="10297" spans="8:20">
      <c r="H10297" s="14"/>
      <c r="K10297" s="14"/>
      <c r="M10297" s="14"/>
      <c r="N10297" s="14"/>
      <c r="O10297" s="14"/>
      <c r="P10297" s="14"/>
      <c r="S10297" s="16"/>
      <c r="T10297" s="16"/>
    </row>
    <row r="10298" spans="8:20">
      <c r="H10298" s="14"/>
      <c r="K10298" s="14"/>
      <c r="M10298" s="14"/>
      <c r="N10298" s="14"/>
      <c r="O10298" s="14"/>
      <c r="P10298" s="14"/>
      <c r="S10298" s="16"/>
      <c r="T10298" s="16"/>
    </row>
    <row r="10299" spans="8:20">
      <c r="H10299" s="14"/>
      <c r="K10299" s="14"/>
      <c r="M10299" s="14"/>
      <c r="N10299" s="14"/>
      <c r="O10299" s="14"/>
      <c r="P10299" s="14"/>
      <c r="S10299" s="16"/>
      <c r="T10299" s="16"/>
    </row>
    <row r="10300" spans="8:20">
      <c r="H10300" s="14"/>
      <c r="K10300" s="14"/>
      <c r="M10300" s="14"/>
      <c r="N10300" s="14"/>
      <c r="O10300" s="14"/>
      <c r="P10300" s="14"/>
      <c r="S10300" s="16"/>
      <c r="T10300" s="16"/>
    </row>
    <row r="10301" spans="8:20">
      <c r="H10301" s="14"/>
      <c r="K10301" s="14"/>
      <c r="M10301" s="14"/>
      <c r="N10301" s="14"/>
      <c r="O10301" s="14"/>
      <c r="P10301" s="14"/>
      <c r="S10301" s="16"/>
      <c r="T10301" s="16"/>
    </row>
    <row r="10302" spans="8:20">
      <c r="H10302" s="14"/>
      <c r="K10302" s="14"/>
      <c r="M10302" s="14"/>
      <c r="N10302" s="14"/>
      <c r="O10302" s="14"/>
      <c r="P10302" s="14"/>
      <c r="S10302" s="16"/>
      <c r="T10302" s="16"/>
    </row>
    <row r="10303" spans="8:20">
      <c r="H10303" s="14"/>
      <c r="K10303" s="14"/>
      <c r="M10303" s="14"/>
      <c r="N10303" s="14"/>
      <c r="O10303" s="14"/>
      <c r="P10303" s="14"/>
      <c r="S10303" s="16"/>
      <c r="T10303" s="16"/>
    </row>
    <row r="10304" spans="8:20">
      <c r="H10304" s="14"/>
      <c r="K10304" s="14"/>
      <c r="M10304" s="14"/>
      <c r="N10304" s="14"/>
      <c r="O10304" s="14"/>
      <c r="P10304" s="14"/>
      <c r="S10304" s="16"/>
      <c r="T10304" s="16"/>
    </row>
    <row r="10305" spans="8:20">
      <c r="H10305" s="14"/>
      <c r="K10305" s="14"/>
      <c r="M10305" s="14"/>
      <c r="N10305" s="14"/>
      <c r="O10305" s="14"/>
      <c r="P10305" s="14"/>
      <c r="S10305" s="16"/>
      <c r="T10305" s="16"/>
    </row>
    <row r="10306" spans="8:20">
      <c r="H10306" s="14"/>
      <c r="K10306" s="14"/>
      <c r="M10306" s="14"/>
      <c r="N10306" s="14"/>
      <c r="O10306" s="14"/>
      <c r="P10306" s="14"/>
      <c r="S10306" s="16"/>
      <c r="T10306" s="16"/>
    </row>
    <row r="10307" spans="8:20">
      <c r="H10307" s="14"/>
      <c r="K10307" s="14"/>
      <c r="M10307" s="14"/>
      <c r="N10307" s="14"/>
      <c r="O10307" s="14"/>
      <c r="P10307" s="14"/>
      <c r="S10307" s="16"/>
      <c r="T10307" s="16"/>
    </row>
    <row r="10308" spans="8:20">
      <c r="H10308" s="14"/>
      <c r="K10308" s="14"/>
      <c r="M10308" s="14"/>
      <c r="N10308" s="14"/>
      <c r="O10308" s="14"/>
      <c r="P10308" s="14"/>
      <c r="S10308" s="16"/>
      <c r="T10308" s="16"/>
    </row>
    <row r="10309" spans="8:20">
      <c r="H10309" s="14"/>
      <c r="K10309" s="14"/>
      <c r="M10309" s="14"/>
      <c r="N10309" s="14"/>
      <c r="O10309" s="14"/>
      <c r="P10309" s="14"/>
      <c r="S10309" s="16"/>
      <c r="T10309" s="16"/>
    </row>
    <row r="10310" spans="8:20">
      <c r="H10310" s="14"/>
      <c r="K10310" s="14"/>
      <c r="M10310" s="14"/>
      <c r="N10310" s="14"/>
      <c r="O10310" s="14"/>
      <c r="P10310" s="14"/>
      <c r="S10310" s="16"/>
      <c r="T10310" s="16"/>
    </row>
    <row r="10311" spans="8:20">
      <c r="H10311" s="14"/>
      <c r="K10311" s="14"/>
      <c r="M10311" s="14"/>
      <c r="N10311" s="14"/>
      <c r="O10311" s="14"/>
      <c r="P10311" s="14"/>
      <c r="S10311" s="16"/>
      <c r="T10311" s="16"/>
    </row>
    <row r="10312" spans="8:20">
      <c r="H10312" s="14"/>
      <c r="K10312" s="14"/>
      <c r="M10312" s="14"/>
      <c r="N10312" s="14"/>
      <c r="O10312" s="14"/>
      <c r="P10312" s="14"/>
      <c r="S10312" s="16"/>
      <c r="T10312" s="16"/>
    </row>
    <row r="10313" spans="8:20">
      <c r="H10313" s="14"/>
      <c r="K10313" s="14"/>
      <c r="M10313" s="14"/>
      <c r="N10313" s="14"/>
      <c r="O10313" s="14"/>
      <c r="P10313" s="14"/>
      <c r="S10313" s="16"/>
      <c r="T10313" s="16"/>
    </row>
    <row r="10314" spans="8:20">
      <c r="H10314" s="14"/>
      <c r="K10314" s="14"/>
      <c r="M10314" s="14"/>
      <c r="N10314" s="14"/>
      <c r="O10314" s="14"/>
      <c r="P10314" s="14"/>
      <c r="S10314" s="16"/>
      <c r="T10314" s="16"/>
    </row>
    <row r="10315" spans="8:20">
      <c r="H10315" s="14"/>
      <c r="K10315" s="14"/>
      <c r="M10315" s="14"/>
      <c r="N10315" s="14"/>
      <c r="O10315" s="14"/>
      <c r="P10315" s="14"/>
      <c r="S10315" s="16"/>
      <c r="T10315" s="16"/>
    </row>
    <row r="10316" spans="8:20">
      <c r="H10316" s="14"/>
      <c r="K10316" s="14"/>
      <c r="M10316" s="14"/>
      <c r="N10316" s="14"/>
      <c r="O10316" s="14"/>
      <c r="P10316" s="14"/>
      <c r="S10316" s="16"/>
      <c r="T10316" s="16"/>
    </row>
    <row r="10317" spans="8:20">
      <c r="H10317" s="14"/>
      <c r="K10317" s="14"/>
      <c r="M10317" s="14"/>
      <c r="N10317" s="14"/>
      <c r="O10317" s="14"/>
      <c r="P10317" s="14"/>
      <c r="S10317" s="16"/>
      <c r="T10317" s="16"/>
    </row>
    <row r="10318" spans="8:20">
      <c r="H10318" s="14"/>
      <c r="K10318" s="14"/>
      <c r="M10318" s="14"/>
      <c r="N10318" s="14"/>
      <c r="O10318" s="14"/>
      <c r="P10318" s="14"/>
      <c r="S10318" s="16"/>
      <c r="T10318" s="16"/>
    </row>
    <row r="10319" spans="8:20">
      <c r="H10319" s="14"/>
      <c r="K10319" s="14"/>
      <c r="M10319" s="14"/>
      <c r="N10319" s="14"/>
      <c r="O10319" s="14"/>
      <c r="P10319" s="14"/>
      <c r="S10319" s="16"/>
      <c r="T10319" s="16"/>
    </row>
    <row r="10320" spans="8:20">
      <c r="H10320" s="14"/>
      <c r="K10320" s="14"/>
      <c r="M10320" s="14"/>
      <c r="N10320" s="14"/>
      <c r="O10320" s="14"/>
      <c r="P10320" s="14"/>
      <c r="S10320" s="16"/>
      <c r="T10320" s="16"/>
    </row>
    <row r="10321" spans="8:20">
      <c r="H10321" s="14"/>
      <c r="K10321" s="14"/>
      <c r="M10321" s="14"/>
      <c r="N10321" s="14"/>
      <c r="O10321" s="14"/>
      <c r="P10321" s="14"/>
      <c r="S10321" s="16"/>
      <c r="T10321" s="16"/>
    </row>
    <row r="10322" spans="8:20">
      <c r="H10322" s="14"/>
      <c r="K10322" s="14"/>
      <c r="M10322" s="14"/>
      <c r="N10322" s="14"/>
      <c r="O10322" s="14"/>
      <c r="P10322" s="14"/>
      <c r="S10322" s="16"/>
      <c r="T10322" s="16"/>
    </row>
    <row r="10323" spans="8:20">
      <c r="H10323" s="14"/>
      <c r="K10323" s="14"/>
      <c r="M10323" s="14"/>
      <c r="N10323" s="14"/>
      <c r="O10323" s="14"/>
      <c r="P10323" s="14"/>
      <c r="S10323" s="16"/>
      <c r="T10323" s="16"/>
    </row>
    <row r="10324" spans="8:20">
      <c r="H10324" s="14"/>
      <c r="K10324" s="14"/>
      <c r="M10324" s="14"/>
      <c r="N10324" s="14"/>
      <c r="O10324" s="14"/>
      <c r="P10324" s="14"/>
      <c r="S10324" s="16"/>
      <c r="T10324" s="16"/>
    </row>
    <row r="10325" spans="8:20">
      <c r="H10325" s="14"/>
      <c r="K10325" s="14"/>
      <c r="M10325" s="14"/>
      <c r="N10325" s="14"/>
      <c r="O10325" s="14"/>
      <c r="P10325" s="14"/>
      <c r="S10325" s="16"/>
      <c r="T10325" s="16"/>
    </row>
    <row r="10326" spans="8:20">
      <c r="H10326" s="14"/>
      <c r="K10326" s="14"/>
      <c r="M10326" s="14"/>
      <c r="N10326" s="14"/>
      <c r="O10326" s="14"/>
      <c r="P10326" s="14"/>
      <c r="S10326" s="16"/>
      <c r="T10326" s="16"/>
    </row>
    <row r="10327" spans="8:20">
      <c r="H10327" s="14"/>
      <c r="K10327" s="14"/>
      <c r="M10327" s="14"/>
      <c r="N10327" s="14"/>
      <c r="O10327" s="14"/>
      <c r="P10327" s="14"/>
      <c r="S10327" s="16"/>
      <c r="T10327" s="16"/>
    </row>
    <row r="10328" spans="8:20">
      <c r="H10328" s="14"/>
      <c r="K10328" s="14"/>
      <c r="M10328" s="14"/>
      <c r="N10328" s="14"/>
      <c r="O10328" s="14"/>
      <c r="P10328" s="14"/>
      <c r="S10328" s="16"/>
      <c r="T10328" s="16"/>
    </row>
    <row r="10329" spans="8:20">
      <c r="H10329" s="14"/>
      <c r="K10329" s="14"/>
      <c r="M10329" s="14"/>
      <c r="N10329" s="14"/>
      <c r="O10329" s="14"/>
      <c r="P10329" s="14"/>
      <c r="S10329" s="16"/>
      <c r="T10329" s="16"/>
    </row>
    <row r="10330" spans="8:20">
      <c r="H10330" s="14"/>
      <c r="K10330" s="14"/>
      <c r="M10330" s="14"/>
      <c r="N10330" s="14"/>
      <c r="O10330" s="14"/>
      <c r="P10330" s="14"/>
      <c r="S10330" s="16"/>
      <c r="T10330" s="16"/>
    </row>
    <row r="10331" spans="8:20">
      <c r="H10331" s="14"/>
      <c r="K10331" s="14"/>
      <c r="M10331" s="14"/>
      <c r="N10331" s="14"/>
      <c r="O10331" s="14"/>
      <c r="P10331" s="14"/>
      <c r="S10331" s="16"/>
      <c r="T10331" s="16"/>
    </row>
    <row r="10332" spans="8:20">
      <c r="H10332" s="14"/>
      <c r="K10332" s="14"/>
      <c r="M10332" s="14"/>
      <c r="N10332" s="14"/>
      <c r="O10332" s="14"/>
      <c r="P10332" s="14"/>
      <c r="S10332" s="16"/>
      <c r="T10332" s="16"/>
    </row>
    <row r="10333" spans="8:20">
      <c r="H10333" s="14"/>
      <c r="K10333" s="14"/>
      <c r="M10333" s="14"/>
      <c r="N10333" s="14"/>
      <c r="O10333" s="14"/>
      <c r="P10333" s="14"/>
      <c r="S10333" s="16"/>
      <c r="T10333" s="16"/>
    </row>
    <row r="10334" spans="8:20">
      <c r="H10334" s="14"/>
      <c r="K10334" s="14"/>
      <c r="M10334" s="14"/>
      <c r="N10334" s="14"/>
      <c r="O10334" s="14"/>
      <c r="P10334" s="14"/>
      <c r="S10334" s="16"/>
      <c r="T10334" s="16"/>
    </row>
    <row r="10335" spans="8:20">
      <c r="H10335" s="14"/>
      <c r="K10335" s="14"/>
      <c r="M10335" s="14"/>
      <c r="N10335" s="14"/>
      <c r="O10335" s="14"/>
      <c r="P10335" s="14"/>
      <c r="S10335" s="16"/>
      <c r="T10335" s="16"/>
    </row>
    <row r="10336" spans="8:20">
      <c r="H10336" s="14"/>
      <c r="K10336" s="14"/>
      <c r="M10336" s="14"/>
      <c r="N10336" s="14"/>
      <c r="O10336" s="14"/>
      <c r="P10336" s="14"/>
      <c r="S10336" s="16"/>
      <c r="T10336" s="16"/>
    </row>
    <row r="10337" spans="8:20">
      <c r="H10337" s="14"/>
      <c r="K10337" s="14"/>
      <c r="M10337" s="14"/>
      <c r="N10337" s="14"/>
      <c r="O10337" s="14"/>
      <c r="P10337" s="14"/>
      <c r="S10337" s="16"/>
      <c r="T10337" s="16"/>
    </row>
    <row r="10338" spans="8:20">
      <c r="H10338" s="14"/>
      <c r="K10338" s="14"/>
      <c r="M10338" s="14"/>
      <c r="N10338" s="14"/>
      <c r="O10338" s="14"/>
      <c r="P10338" s="14"/>
      <c r="S10338" s="16"/>
      <c r="T10338" s="16"/>
    </row>
    <row r="10339" spans="8:20">
      <c r="H10339" s="14"/>
      <c r="K10339" s="14"/>
      <c r="M10339" s="14"/>
      <c r="N10339" s="14"/>
      <c r="O10339" s="14"/>
      <c r="P10339" s="14"/>
      <c r="S10339" s="16"/>
      <c r="T10339" s="16"/>
    </row>
    <row r="10340" spans="8:20">
      <c r="H10340" s="14"/>
      <c r="K10340" s="14"/>
      <c r="M10340" s="14"/>
      <c r="N10340" s="14"/>
      <c r="O10340" s="14"/>
      <c r="P10340" s="14"/>
      <c r="S10340" s="16"/>
      <c r="T10340" s="16"/>
    </row>
    <row r="10341" spans="8:20">
      <c r="H10341" s="14"/>
      <c r="K10341" s="14"/>
      <c r="M10341" s="14"/>
      <c r="N10341" s="14"/>
      <c r="O10341" s="14"/>
      <c r="P10341" s="14"/>
      <c r="S10341" s="16"/>
      <c r="T10341" s="16"/>
    </row>
    <row r="10342" spans="8:20">
      <c r="H10342" s="14"/>
      <c r="K10342" s="14"/>
      <c r="M10342" s="14"/>
      <c r="N10342" s="14"/>
      <c r="O10342" s="14"/>
      <c r="P10342" s="14"/>
      <c r="S10342" s="16"/>
      <c r="T10342" s="16"/>
    </row>
    <row r="10343" spans="8:20">
      <c r="H10343" s="14"/>
      <c r="K10343" s="14"/>
      <c r="M10343" s="14"/>
      <c r="N10343" s="14"/>
      <c r="O10343" s="14"/>
      <c r="P10343" s="14"/>
      <c r="S10343" s="16"/>
      <c r="T10343" s="16"/>
    </row>
    <row r="10344" spans="8:20">
      <c r="H10344" s="14"/>
      <c r="K10344" s="14"/>
      <c r="M10344" s="14"/>
      <c r="N10344" s="14"/>
      <c r="O10344" s="14"/>
      <c r="P10344" s="14"/>
      <c r="S10344" s="16"/>
      <c r="T10344" s="16"/>
    </row>
    <row r="10345" spans="8:20">
      <c r="H10345" s="14"/>
      <c r="K10345" s="14"/>
      <c r="M10345" s="14"/>
      <c r="N10345" s="14"/>
      <c r="O10345" s="14"/>
      <c r="P10345" s="14"/>
      <c r="S10345" s="16"/>
      <c r="T10345" s="16"/>
    </row>
    <row r="10346" spans="8:20">
      <c r="H10346" s="14"/>
      <c r="K10346" s="14"/>
      <c r="M10346" s="14"/>
      <c r="N10346" s="14"/>
      <c r="O10346" s="14"/>
      <c r="P10346" s="14"/>
      <c r="S10346" s="16"/>
      <c r="T10346" s="16"/>
    </row>
    <row r="10347" spans="8:20">
      <c r="H10347" s="14"/>
      <c r="K10347" s="14"/>
      <c r="M10347" s="14"/>
      <c r="N10347" s="14"/>
      <c r="O10347" s="14"/>
      <c r="P10347" s="14"/>
      <c r="S10347" s="16"/>
      <c r="T10347" s="16"/>
    </row>
    <row r="10348" spans="8:20">
      <c r="H10348" s="14"/>
      <c r="K10348" s="14"/>
      <c r="M10348" s="14"/>
      <c r="N10348" s="14"/>
      <c r="O10348" s="14"/>
      <c r="P10348" s="14"/>
      <c r="S10348" s="16"/>
      <c r="T10348" s="16"/>
    </row>
    <row r="10349" spans="8:20">
      <c r="H10349" s="14"/>
      <c r="K10349" s="14"/>
      <c r="M10349" s="14"/>
      <c r="N10349" s="14"/>
      <c r="O10349" s="14"/>
      <c r="P10349" s="14"/>
      <c r="S10349" s="16"/>
      <c r="T10349" s="16"/>
    </row>
    <row r="10350" spans="8:20">
      <c r="H10350" s="14"/>
      <c r="K10350" s="14"/>
      <c r="M10350" s="14"/>
      <c r="N10350" s="14"/>
      <c r="O10350" s="14"/>
      <c r="P10350" s="14"/>
      <c r="S10350" s="16"/>
      <c r="T10350" s="16"/>
    </row>
    <row r="10351" spans="8:20">
      <c r="H10351" s="14"/>
      <c r="K10351" s="14"/>
      <c r="M10351" s="14"/>
      <c r="N10351" s="14"/>
      <c r="O10351" s="14"/>
      <c r="P10351" s="14"/>
      <c r="S10351" s="16"/>
      <c r="T10351" s="16"/>
    </row>
    <row r="10352" spans="8:20">
      <c r="H10352" s="14"/>
      <c r="K10352" s="14"/>
      <c r="M10352" s="14"/>
      <c r="N10352" s="14"/>
      <c r="O10352" s="14"/>
      <c r="P10352" s="14"/>
      <c r="S10352" s="16"/>
      <c r="T10352" s="16"/>
    </row>
    <row r="10353" spans="8:20">
      <c r="H10353" s="14"/>
      <c r="K10353" s="14"/>
      <c r="M10353" s="14"/>
      <c r="N10353" s="14"/>
      <c r="O10353" s="14"/>
      <c r="P10353" s="14"/>
      <c r="S10353" s="16"/>
      <c r="T10353" s="16"/>
    </row>
    <row r="10354" spans="8:20">
      <c r="H10354" s="14"/>
      <c r="K10354" s="14"/>
      <c r="M10354" s="14"/>
      <c r="N10354" s="14"/>
      <c r="O10354" s="14"/>
      <c r="P10354" s="14"/>
      <c r="S10354" s="16"/>
      <c r="T10354" s="16"/>
    </row>
    <row r="10355" spans="8:20">
      <c r="H10355" s="14"/>
      <c r="K10355" s="14"/>
      <c r="M10355" s="14"/>
      <c r="N10355" s="14"/>
      <c r="O10355" s="14"/>
      <c r="P10355" s="14"/>
      <c r="S10355" s="16"/>
      <c r="T10355" s="16"/>
    </row>
    <row r="10356" spans="8:20">
      <c r="H10356" s="14"/>
      <c r="K10356" s="14"/>
      <c r="M10356" s="14"/>
      <c r="N10356" s="14"/>
      <c r="O10356" s="14"/>
      <c r="P10356" s="14"/>
      <c r="S10356" s="16"/>
      <c r="T10356" s="16"/>
    </row>
    <row r="10357" spans="8:20">
      <c r="H10357" s="14"/>
      <c r="K10357" s="14"/>
      <c r="M10357" s="14"/>
      <c r="N10357" s="14"/>
      <c r="O10357" s="14"/>
      <c r="P10357" s="14"/>
      <c r="S10357" s="16"/>
      <c r="T10357" s="16"/>
    </row>
    <row r="10358" spans="8:20">
      <c r="H10358" s="14"/>
      <c r="K10358" s="14"/>
      <c r="M10358" s="14"/>
      <c r="N10358" s="14"/>
      <c r="O10358" s="14"/>
      <c r="P10358" s="14"/>
      <c r="S10358" s="16"/>
      <c r="T10358" s="16"/>
    </row>
    <row r="10359" spans="8:20">
      <c r="H10359" s="14"/>
      <c r="K10359" s="14"/>
      <c r="M10359" s="14"/>
      <c r="N10359" s="14"/>
      <c r="O10359" s="14"/>
      <c r="P10359" s="14"/>
      <c r="S10359" s="16"/>
      <c r="T10359" s="16"/>
    </row>
    <row r="10360" spans="8:20">
      <c r="H10360" s="14"/>
      <c r="K10360" s="14"/>
      <c r="M10360" s="14"/>
      <c r="N10360" s="14"/>
      <c r="O10360" s="14"/>
      <c r="P10360" s="14"/>
      <c r="S10360" s="16"/>
      <c r="T10360" s="16"/>
    </row>
    <row r="10361" spans="8:20">
      <c r="H10361" s="14"/>
      <c r="K10361" s="14"/>
      <c r="M10361" s="14"/>
      <c r="N10361" s="14"/>
      <c r="O10361" s="14"/>
      <c r="P10361" s="14"/>
      <c r="S10361" s="16"/>
      <c r="T10361" s="16"/>
    </row>
    <row r="10362" spans="8:20">
      <c r="H10362" s="14"/>
      <c r="K10362" s="14"/>
      <c r="M10362" s="14"/>
      <c r="N10362" s="14"/>
      <c r="O10362" s="14"/>
      <c r="P10362" s="14"/>
      <c r="S10362" s="16"/>
      <c r="T10362" s="16"/>
    </row>
    <row r="10363" spans="8:20">
      <c r="H10363" s="14"/>
      <c r="K10363" s="14"/>
      <c r="M10363" s="14"/>
      <c r="N10363" s="14"/>
      <c r="O10363" s="14"/>
      <c r="P10363" s="14"/>
      <c r="S10363" s="16"/>
      <c r="T10363" s="16"/>
    </row>
    <row r="10364" spans="8:20">
      <c r="H10364" s="14"/>
      <c r="K10364" s="14"/>
      <c r="M10364" s="14"/>
      <c r="N10364" s="14"/>
      <c r="O10364" s="14"/>
      <c r="P10364" s="14"/>
      <c r="S10364" s="16"/>
      <c r="T10364" s="16"/>
    </row>
    <row r="10365" spans="8:20">
      <c r="H10365" s="14"/>
      <c r="K10365" s="14"/>
      <c r="M10365" s="14"/>
      <c r="N10365" s="14"/>
      <c r="O10365" s="14"/>
      <c r="P10365" s="14"/>
      <c r="S10365" s="16"/>
      <c r="T10365" s="16"/>
    </row>
    <row r="10366" spans="8:20">
      <c r="H10366" s="14"/>
      <c r="K10366" s="14"/>
      <c r="M10366" s="14"/>
      <c r="N10366" s="14"/>
      <c r="O10366" s="14"/>
      <c r="P10366" s="14"/>
      <c r="S10366" s="16"/>
      <c r="T10366" s="16"/>
    </row>
    <row r="10367" spans="8:20">
      <c r="H10367" s="14"/>
      <c r="K10367" s="14"/>
      <c r="M10367" s="14"/>
      <c r="N10367" s="14"/>
      <c r="O10367" s="14"/>
      <c r="P10367" s="14"/>
      <c r="S10367" s="16"/>
      <c r="T10367" s="16"/>
    </row>
    <row r="10368" spans="8:20">
      <c r="H10368" s="14"/>
      <c r="K10368" s="14"/>
      <c r="M10368" s="14"/>
      <c r="N10368" s="14"/>
      <c r="O10368" s="14"/>
      <c r="P10368" s="14"/>
      <c r="S10368" s="16"/>
      <c r="T10368" s="16"/>
    </row>
    <row r="10369" spans="8:20">
      <c r="H10369" s="14"/>
      <c r="K10369" s="14"/>
      <c r="M10369" s="14"/>
      <c r="N10369" s="14"/>
      <c r="O10369" s="14"/>
      <c r="P10369" s="14"/>
      <c r="S10369" s="16"/>
      <c r="T10369" s="16"/>
    </row>
    <row r="10370" spans="8:20">
      <c r="H10370" s="14"/>
      <c r="K10370" s="14"/>
      <c r="M10370" s="14"/>
      <c r="N10370" s="14"/>
      <c r="O10370" s="14"/>
      <c r="P10370" s="14"/>
      <c r="S10370" s="16"/>
      <c r="T10370" s="16"/>
    </row>
    <row r="10371" spans="8:20">
      <c r="H10371" s="14"/>
      <c r="K10371" s="14"/>
      <c r="M10371" s="14"/>
      <c r="N10371" s="14"/>
      <c r="O10371" s="14"/>
      <c r="P10371" s="14"/>
      <c r="S10371" s="16"/>
      <c r="T10371" s="16"/>
    </row>
    <row r="10372" spans="8:20">
      <c r="H10372" s="14"/>
      <c r="K10372" s="14"/>
      <c r="M10372" s="14"/>
      <c r="N10372" s="14"/>
      <c r="O10372" s="14"/>
      <c r="P10372" s="14"/>
      <c r="S10372" s="16"/>
      <c r="T10372" s="16"/>
    </row>
    <row r="10373" spans="8:20">
      <c r="H10373" s="14"/>
      <c r="K10373" s="14"/>
      <c r="M10373" s="14"/>
      <c r="N10373" s="14"/>
      <c r="O10373" s="14"/>
      <c r="P10373" s="14"/>
      <c r="S10373" s="16"/>
      <c r="T10373" s="16"/>
    </row>
    <row r="10374" spans="8:20">
      <c r="H10374" s="14"/>
      <c r="K10374" s="14"/>
      <c r="M10374" s="14"/>
      <c r="N10374" s="14"/>
      <c r="O10374" s="14"/>
      <c r="P10374" s="14"/>
      <c r="S10374" s="16"/>
      <c r="T10374" s="16"/>
    </row>
    <row r="10375" spans="8:20">
      <c r="H10375" s="14"/>
      <c r="K10375" s="14"/>
      <c r="M10375" s="14"/>
      <c r="N10375" s="14"/>
      <c r="O10375" s="14"/>
      <c r="P10375" s="14"/>
      <c r="S10375" s="16"/>
      <c r="T10375" s="16"/>
    </row>
    <row r="10376" spans="8:20">
      <c r="H10376" s="14"/>
      <c r="K10376" s="14"/>
      <c r="M10376" s="14"/>
      <c r="N10376" s="14"/>
      <c r="O10376" s="14"/>
      <c r="P10376" s="14"/>
      <c r="S10376" s="16"/>
      <c r="T10376" s="16"/>
    </row>
    <row r="10377" spans="8:20">
      <c r="H10377" s="14"/>
      <c r="K10377" s="14"/>
      <c r="M10377" s="14"/>
      <c r="N10377" s="14"/>
      <c r="O10377" s="14"/>
      <c r="P10377" s="14"/>
      <c r="S10377" s="16"/>
      <c r="T10377" s="16"/>
    </row>
    <row r="10378" spans="8:20">
      <c r="H10378" s="14"/>
      <c r="K10378" s="14"/>
      <c r="M10378" s="14"/>
      <c r="N10378" s="14"/>
      <c r="O10378" s="14"/>
      <c r="P10378" s="14"/>
      <c r="S10378" s="16"/>
      <c r="T10378" s="16"/>
    </row>
    <row r="10379" spans="8:20">
      <c r="H10379" s="14"/>
      <c r="K10379" s="14"/>
      <c r="M10379" s="14"/>
      <c r="N10379" s="14"/>
      <c r="O10379" s="14"/>
      <c r="P10379" s="14"/>
      <c r="S10379" s="16"/>
      <c r="T10379" s="16"/>
    </row>
    <row r="10380" spans="8:20">
      <c r="H10380" s="14"/>
      <c r="K10380" s="14"/>
      <c r="M10380" s="14"/>
      <c r="N10380" s="14"/>
      <c r="O10380" s="14"/>
      <c r="P10380" s="14"/>
      <c r="S10380" s="16"/>
      <c r="T10380" s="16"/>
    </row>
    <row r="10381" spans="8:20">
      <c r="H10381" s="14"/>
      <c r="K10381" s="14"/>
      <c r="M10381" s="14"/>
      <c r="N10381" s="14"/>
      <c r="O10381" s="14"/>
      <c r="P10381" s="14"/>
      <c r="S10381" s="16"/>
      <c r="T10381" s="16"/>
    </row>
    <row r="10382" spans="8:20">
      <c r="H10382" s="14"/>
      <c r="K10382" s="14"/>
      <c r="M10382" s="14"/>
      <c r="N10382" s="14"/>
      <c r="O10382" s="14"/>
      <c r="P10382" s="14"/>
      <c r="S10382" s="16"/>
      <c r="T10382" s="16"/>
    </row>
    <row r="10383" spans="8:20">
      <c r="H10383" s="14"/>
      <c r="K10383" s="14"/>
      <c r="M10383" s="14"/>
      <c r="N10383" s="14"/>
      <c r="O10383" s="14"/>
      <c r="P10383" s="14"/>
      <c r="S10383" s="16"/>
      <c r="T10383" s="16"/>
    </row>
    <row r="10384" spans="8:20">
      <c r="H10384" s="14"/>
      <c r="K10384" s="14"/>
      <c r="M10384" s="14"/>
      <c r="N10384" s="14"/>
      <c r="O10384" s="14"/>
      <c r="P10384" s="14"/>
      <c r="S10384" s="16"/>
      <c r="T10384" s="16"/>
    </row>
    <row r="10385" spans="8:20">
      <c r="H10385" s="14"/>
      <c r="K10385" s="14"/>
      <c r="M10385" s="14"/>
      <c r="N10385" s="14"/>
      <c r="O10385" s="14"/>
      <c r="P10385" s="14"/>
      <c r="S10385" s="16"/>
      <c r="T10385" s="16"/>
    </row>
    <row r="10386" spans="8:20">
      <c r="H10386" s="14"/>
      <c r="K10386" s="14"/>
      <c r="M10386" s="14"/>
      <c r="N10386" s="14"/>
      <c r="O10386" s="14"/>
      <c r="P10386" s="14"/>
      <c r="S10386" s="16"/>
      <c r="T10386" s="16"/>
    </row>
    <row r="10387" spans="8:20">
      <c r="H10387" s="14"/>
      <c r="K10387" s="14"/>
      <c r="M10387" s="14"/>
      <c r="N10387" s="14"/>
      <c r="O10387" s="14"/>
      <c r="P10387" s="14"/>
      <c r="S10387" s="16"/>
      <c r="T10387" s="16"/>
    </row>
    <row r="10388" spans="8:20">
      <c r="H10388" s="14"/>
      <c r="K10388" s="14"/>
      <c r="M10388" s="14"/>
      <c r="N10388" s="14"/>
      <c r="O10388" s="14"/>
      <c r="P10388" s="14"/>
      <c r="S10388" s="16"/>
      <c r="T10388" s="16"/>
    </row>
    <row r="10389" spans="8:20">
      <c r="H10389" s="14"/>
      <c r="K10389" s="14"/>
      <c r="M10389" s="14"/>
      <c r="N10389" s="14"/>
      <c r="O10389" s="14"/>
      <c r="P10389" s="14"/>
      <c r="S10389" s="16"/>
      <c r="T10389" s="16"/>
    </row>
    <row r="10390" spans="8:20">
      <c r="H10390" s="14"/>
      <c r="K10390" s="14"/>
      <c r="M10390" s="14"/>
      <c r="N10390" s="14"/>
      <c r="O10390" s="14"/>
      <c r="P10390" s="14"/>
      <c r="S10390" s="16"/>
      <c r="T10390" s="16"/>
    </row>
    <row r="10391" spans="8:20">
      <c r="H10391" s="14"/>
      <c r="K10391" s="14"/>
      <c r="M10391" s="14"/>
      <c r="N10391" s="14"/>
      <c r="O10391" s="14"/>
      <c r="P10391" s="14"/>
      <c r="S10391" s="16"/>
      <c r="T10391" s="16"/>
    </row>
    <row r="10392" spans="8:20">
      <c r="H10392" s="14"/>
      <c r="K10392" s="14"/>
      <c r="M10392" s="14"/>
      <c r="N10392" s="14"/>
      <c r="O10392" s="14"/>
      <c r="P10392" s="14"/>
      <c r="S10392" s="16"/>
      <c r="T10392" s="16"/>
    </row>
    <row r="10393" spans="8:20">
      <c r="H10393" s="14"/>
      <c r="K10393" s="14"/>
      <c r="M10393" s="14"/>
      <c r="N10393" s="14"/>
      <c r="O10393" s="14"/>
      <c r="P10393" s="14"/>
      <c r="S10393" s="16"/>
      <c r="T10393" s="16"/>
    </row>
    <row r="10394" spans="8:20">
      <c r="H10394" s="14"/>
      <c r="K10394" s="14"/>
      <c r="M10394" s="14"/>
      <c r="N10394" s="14"/>
      <c r="O10394" s="14"/>
      <c r="P10394" s="14"/>
      <c r="S10394" s="16"/>
      <c r="T10394" s="16"/>
    </row>
    <row r="10395" spans="8:20">
      <c r="H10395" s="14"/>
      <c r="K10395" s="14"/>
      <c r="M10395" s="14"/>
      <c r="N10395" s="14"/>
      <c r="O10395" s="14"/>
      <c r="P10395" s="14"/>
      <c r="S10395" s="16"/>
      <c r="T10395" s="16"/>
    </row>
    <row r="10396" spans="8:20">
      <c r="H10396" s="14"/>
      <c r="K10396" s="14"/>
      <c r="M10396" s="14"/>
      <c r="N10396" s="14"/>
      <c r="O10396" s="14"/>
      <c r="P10396" s="14"/>
      <c r="S10396" s="16"/>
      <c r="T10396" s="16"/>
    </row>
    <row r="10397" spans="8:20">
      <c r="H10397" s="14"/>
      <c r="K10397" s="14"/>
      <c r="M10397" s="14"/>
      <c r="N10397" s="14"/>
      <c r="O10397" s="14"/>
      <c r="P10397" s="14"/>
      <c r="S10397" s="16"/>
      <c r="T10397" s="16"/>
    </row>
    <row r="10398" spans="8:20">
      <c r="H10398" s="14"/>
      <c r="K10398" s="14"/>
      <c r="M10398" s="14"/>
      <c r="N10398" s="14"/>
      <c r="O10398" s="14"/>
      <c r="P10398" s="14"/>
      <c r="S10398" s="16"/>
      <c r="T10398" s="16"/>
    </row>
    <row r="10399" spans="8:20">
      <c r="H10399" s="14"/>
      <c r="K10399" s="14"/>
      <c r="M10399" s="14"/>
      <c r="N10399" s="14"/>
      <c r="O10399" s="14"/>
      <c r="P10399" s="14"/>
      <c r="S10399" s="16"/>
      <c r="T10399" s="16"/>
    </row>
    <row r="10400" spans="8:20">
      <c r="H10400" s="14"/>
      <c r="K10400" s="14"/>
      <c r="M10400" s="14"/>
      <c r="N10400" s="14"/>
      <c r="O10400" s="14"/>
      <c r="P10400" s="14"/>
      <c r="S10400" s="16"/>
      <c r="T10400" s="16"/>
    </row>
    <row r="10401" spans="8:20">
      <c r="H10401" s="14"/>
      <c r="K10401" s="14"/>
      <c r="M10401" s="14"/>
      <c r="N10401" s="14"/>
      <c r="O10401" s="14"/>
      <c r="P10401" s="14"/>
      <c r="S10401" s="16"/>
      <c r="T10401" s="16"/>
    </row>
    <row r="10402" spans="8:20">
      <c r="H10402" s="14"/>
      <c r="K10402" s="14"/>
      <c r="M10402" s="14"/>
      <c r="N10402" s="14"/>
      <c r="O10402" s="14"/>
      <c r="P10402" s="14"/>
      <c r="S10402" s="16"/>
      <c r="T10402" s="16"/>
    </row>
    <row r="10403" spans="8:20">
      <c r="H10403" s="14"/>
      <c r="K10403" s="14"/>
      <c r="M10403" s="14"/>
      <c r="N10403" s="14"/>
      <c r="O10403" s="14"/>
      <c r="P10403" s="14"/>
      <c r="S10403" s="16"/>
      <c r="T10403" s="16"/>
    </row>
    <row r="10404" spans="8:20">
      <c r="H10404" s="14"/>
      <c r="K10404" s="14"/>
      <c r="M10404" s="14"/>
      <c r="N10404" s="14"/>
      <c r="O10404" s="14"/>
      <c r="P10404" s="14"/>
      <c r="S10404" s="16"/>
      <c r="T10404" s="16"/>
    </row>
    <row r="10405" spans="8:20">
      <c r="H10405" s="14"/>
      <c r="K10405" s="14"/>
      <c r="M10405" s="14"/>
      <c r="N10405" s="14"/>
      <c r="O10405" s="14"/>
      <c r="P10405" s="14"/>
      <c r="S10405" s="16"/>
      <c r="T10405" s="16"/>
    </row>
    <row r="10406" spans="8:20">
      <c r="H10406" s="14"/>
      <c r="K10406" s="14"/>
      <c r="M10406" s="14"/>
      <c r="N10406" s="14"/>
      <c r="O10406" s="14"/>
      <c r="P10406" s="14"/>
      <c r="S10406" s="16"/>
      <c r="T10406" s="16"/>
    </row>
    <row r="10407" spans="8:20">
      <c r="H10407" s="14"/>
      <c r="K10407" s="14"/>
      <c r="M10407" s="14"/>
      <c r="N10407" s="14"/>
      <c r="O10407" s="14"/>
      <c r="P10407" s="14"/>
      <c r="S10407" s="16"/>
      <c r="T10407" s="16"/>
    </row>
    <row r="10408" spans="8:20">
      <c r="H10408" s="14"/>
      <c r="K10408" s="14"/>
      <c r="M10408" s="14"/>
      <c r="N10408" s="14"/>
      <c r="O10408" s="14"/>
      <c r="P10408" s="14"/>
      <c r="S10408" s="16"/>
      <c r="T10408" s="16"/>
    </row>
    <row r="10409" spans="8:20">
      <c r="H10409" s="14"/>
      <c r="K10409" s="14"/>
      <c r="M10409" s="14"/>
      <c r="N10409" s="14"/>
      <c r="O10409" s="14"/>
      <c r="P10409" s="14"/>
      <c r="S10409" s="16"/>
      <c r="T10409" s="16"/>
    </row>
    <row r="10410" spans="8:20">
      <c r="H10410" s="14"/>
      <c r="K10410" s="14"/>
      <c r="M10410" s="14"/>
      <c r="N10410" s="14"/>
      <c r="O10410" s="14"/>
      <c r="P10410" s="14"/>
      <c r="S10410" s="16"/>
      <c r="T10410" s="16"/>
    </row>
    <row r="10411" spans="8:20">
      <c r="H10411" s="14"/>
      <c r="K10411" s="14"/>
      <c r="M10411" s="14"/>
      <c r="N10411" s="14"/>
      <c r="O10411" s="14"/>
      <c r="P10411" s="14"/>
      <c r="S10411" s="16"/>
      <c r="T10411" s="16"/>
    </row>
    <row r="10412" spans="8:20">
      <c r="H10412" s="14"/>
      <c r="K10412" s="14"/>
      <c r="M10412" s="14"/>
      <c r="N10412" s="14"/>
      <c r="O10412" s="14"/>
      <c r="P10412" s="14"/>
      <c r="S10412" s="16"/>
      <c r="T10412" s="16"/>
    </row>
    <row r="10413" spans="8:20">
      <c r="H10413" s="14"/>
      <c r="K10413" s="14"/>
      <c r="M10413" s="14"/>
      <c r="N10413" s="14"/>
      <c r="O10413" s="14"/>
      <c r="P10413" s="14"/>
      <c r="S10413" s="16"/>
      <c r="T10413" s="16"/>
    </row>
    <row r="10414" spans="8:20">
      <c r="H10414" s="14"/>
      <c r="K10414" s="14"/>
      <c r="M10414" s="14"/>
      <c r="N10414" s="14"/>
      <c r="O10414" s="14"/>
      <c r="P10414" s="14"/>
      <c r="S10414" s="16"/>
      <c r="T10414" s="16"/>
    </row>
    <row r="10415" spans="8:20">
      <c r="H10415" s="14"/>
      <c r="K10415" s="14"/>
      <c r="M10415" s="14"/>
      <c r="N10415" s="14"/>
      <c r="O10415" s="14"/>
      <c r="P10415" s="14"/>
      <c r="S10415" s="16"/>
      <c r="T10415" s="16"/>
    </row>
    <row r="10416" spans="8:20">
      <c r="H10416" s="14"/>
      <c r="K10416" s="14"/>
      <c r="M10416" s="14"/>
      <c r="N10416" s="14"/>
      <c r="O10416" s="14"/>
      <c r="P10416" s="14"/>
      <c r="S10416" s="16"/>
      <c r="T10416" s="16"/>
    </row>
    <row r="10417" spans="8:20">
      <c r="H10417" s="14"/>
      <c r="K10417" s="14"/>
      <c r="M10417" s="14"/>
      <c r="N10417" s="14"/>
      <c r="O10417" s="14"/>
      <c r="P10417" s="14"/>
      <c r="S10417" s="16"/>
      <c r="T10417" s="16"/>
    </row>
    <row r="10418" spans="8:20">
      <c r="H10418" s="14"/>
      <c r="K10418" s="14"/>
      <c r="M10418" s="14"/>
      <c r="N10418" s="14"/>
      <c r="O10418" s="14"/>
      <c r="P10418" s="14"/>
      <c r="S10418" s="16"/>
      <c r="T10418" s="16"/>
    </row>
    <row r="10419" spans="8:20">
      <c r="H10419" s="14"/>
      <c r="K10419" s="14"/>
      <c r="M10419" s="14"/>
      <c r="N10419" s="14"/>
      <c r="O10419" s="14"/>
      <c r="P10419" s="14"/>
      <c r="S10419" s="16"/>
      <c r="T10419" s="16"/>
    </row>
    <row r="10420" spans="8:20">
      <c r="H10420" s="14"/>
      <c r="K10420" s="14"/>
      <c r="M10420" s="14"/>
      <c r="N10420" s="14"/>
      <c r="O10420" s="14"/>
      <c r="P10420" s="14"/>
      <c r="S10420" s="16"/>
      <c r="T10420" s="16"/>
    </row>
    <row r="10421" spans="8:20">
      <c r="H10421" s="14"/>
      <c r="K10421" s="14"/>
      <c r="M10421" s="14"/>
      <c r="N10421" s="14"/>
      <c r="O10421" s="14"/>
      <c r="P10421" s="14"/>
      <c r="S10421" s="16"/>
      <c r="T10421" s="16"/>
    </row>
    <row r="10422" spans="8:20">
      <c r="H10422" s="14"/>
      <c r="K10422" s="14"/>
      <c r="M10422" s="14"/>
      <c r="N10422" s="14"/>
      <c r="O10422" s="14"/>
      <c r="P10422" s="14"/>
      <c r="S10422" s="16"/>
      <c r="T10422" s="16"/>
    </row>
    <row r="10423" spans="8:20">
      <c r="H10423" s="14"/>
      <c r="K10423" s="14"/>
      <c r="M10423" s="14"/>
      <c r="N10423" s="14"/>
      <c r="O10423" s="14"/>
      <c r="P10423" s="14"/>
      <c r="S10423" s="16"/>
      <c r="T10423" s="16"/>
    </row>
    <row r="10424" spans="8:20">
      <c r="H10424" s="14"/>
      <c r="K10424" s="14"/>
      <c r="M10424" s="14"/>
      <c r="N10424" s="14"/>
      <c r="O10424" s="14"/>
      <c r="P10424" s="14"/>
      <c r="S10424" s="16"/>
      <c r="T10424" s="16"/>
    </row>
    <row r="10425" spans="8:20">
      <c r="H10425" s="14"/>
      <c r="K10425" s="14"/>
      <c r="M10425" s="14"/>
      <c r="N10425" s="14"/>
      <c r="O10425" s="14"/>
      <c r="P10425" s="14"/>
      <c r="S10425" s="16"/>
      <c r="T10425" s="16"/>
    </row>
    <row r="10426" spans="8:20">
      <c r="H10426" s="14"/>
      <c r="K10426" s="14"/>
      <c r="M10426" s="14"/>
      <c r="N10426" s="14"/>
      <c r="O10426" s="14"/>
      <c r="P10426" s="14"/>
      <c r="S10426" s="16"/>
      <c r="T10426" s="16"/>
    </row>
    <row r="10427" spans="8:20">
      <c r="H10427" s="14"/>
      <c r="K10427" s="14"/>
      <c r="M10427" s="14"/>
      <c r="N10427" s="14"/>
      <c r="O10427" s="14"/>
      <c r="P10427" s="14"/>
      <c r="S10427" s="16"/>
      <c r="T10427" s="16"/>
    </row>
    <row r="10428" spans="8:20">
      <c r="H10428" s="14"/>
      <c r="K10428" s="14"/>
      <c r="M10428" s="14"/>
      <c r="N10428" s="14"/>
      <c r="O10428" s="14"/>
      <c r="P10428" s="14"/>
      <c r="S10428" s="16"/>
      <c r="T10428" s="16"/>
    </row>
    <row r="10429" spans="8:20">
      <c r="H10429" s="14"/>
      <c r="K10429" s="14"/>
      <c r="M10429" s="14"/>
      <c r="N10429" s="14"/>
      <c r="O10429" s="14"/>
      <c r="P10429" s="14"/>
      <c r="S10429" s="16"/>
      <c r="T10429" s="16"/>
    </row>
    <row r="10430" spans="8:20">
      <c r="H10430" s="14"/>
      <c r="K10430" s="14"/>
      <c r="M10430" s="14"/>
      <c r="N10430" s="14"/>
      <c r="O10430" s="14"/>
      <c r="P10430" s="14"/>
      <c r="S10430" s="16"/>
      <c r="T10430" s="16"/>
    </row>
    <row r="10431" spans="8:20">
      <c r="H10431" s="14"/>
      <c r="K10431" s="14"/>
      <c r="M10431" s="14"/>
      <c r="N10431" s="14"/>
      <c r="O10431" s="14"/>
      <c r="P10431" s="14"/>
      <c r="S10431" s="16"/>
      <c r="T10431" s="16"/>
    </row>
    <row r="10432" spans="8:20">
      <c r="H10432" s="14"/>
      <c r="K10432" s="14"/>
      <c r="M10432" s="14"/>
      <c r="N10432" s="14"/>
      <c r="O10432" s="14"/>
      <c r="P10432" s="14"/>
      <c r="S10432" s="16"/>
      <c r="T10432" s="16"/>
    </row>
    <row r="10433" spans="8:20">
      <c r="H10433" s="14"/>
      <c r="K10433" s="14"/>
      <c r="M10433" s="14"/>
      <c r="N10433" s="14"/>
      <c r="O10433" s="14"/>
      <c r="P10433" s="14"/>
      <c r="S10433" s="16"/>
      <c r="T10433" s="16"/>
    </row>
    <row r="10434" spans="8:20">
      <c r="H10434" s="14"/>
      <c r="K10434" s="14"/>
      <c r="M10434" s="14"/>
      <c r="N10434" s="14"/>
      <c r="O10434" s="14"/>
      <c r="P10434" s="14"/>
      <c r="S10434" s="16"/>
      <c r="T10434" s="16"/>
    </row>
    <row r="10435" spans="8:20">
      <c r="H10435" s="14"/>
      <c r="K10435" s="14"/>
      <c r="M10435" s="14"/>
      <c r="N10435" s="14"/>
      <c r="O10435" s="14"/>
      <c r="P10435" s="14"/>
      <c r="S10435" s="16"/>
      <c r="T10435" s="16"/>
    </row>
    <row r="10436" spans="8:20">
      <c r="H10436" s="14"/>
      <c r="K10436" s="14"/>
      <c r="M10436" s="14"/>
      <c r="N10436" s="14"/>
      <c r="O10436" s="14"/>
      <c r="P10436" s="14"/>
      <c r="S10436" s="16"/>
      <c r="T10436" s="16"/>
    </row>
    <row r="10437" spans="8:20">
      <c r="H10437" s="14"/>
      <c r="K10437" s="14"/>
      <c r="M10437" s="14"/>
      <c r="N10437" s="14"/>
      <c r="O10437" s="14"/>
      <c r="P10437" s="14"/>
      <c r="S10437" s="16"/>
      <c r="T10437" s="16"/>
    </row>
    <row r="10438" spans="8:20">
      <c r="H10438" s="14"/>
      <c r="K10438" s="14"/>
      <c r="M10438" s="14"/>
      <c r="N10438" s="14"/>
      <c r="O10438" s="14"/>
      <c r="P10438" s="14"/>
      <c r="S10438" s="16"/>
      <c r="T10438" s="16"/>
    </row>
    <row r="10439" spans="8:20">
      <c r="H10439" s="14"/>
      <c r="K10439" s="14"/>
      <c r="M10439" s="14"/>
      <c r="N10439" s="14"/>
      <c r="O10439" s="14"/>
      <c r="P10439" s="14"/>
      <c r="S10439" s="16"/>
      <c r="T10439" s="16"/>
    </row>
    <row r="10440" spans="8:20">
      <c r="H10440" s="14"/>
      <c r="K10440" s="14"/>
      <c r="M10440" s="14"/>
      <c r="N10440" s="14"/>
      <c r="O10440" s="14"/>
      <c r="P10440" s="14"/>
      <c r="S10440" s="16"/>
      <c r="T10440" s="16"/>
    </row>
    <row r="10441" spans="8:20">
      <c r="H10441" s="14"/>
      <c r="K10441" s="14"/>
      <c r="M10441" s="14"/>
      <c r="N10441" s="14"/>
      <c r="O10441" s="14"/>
      <c r="P10441" s="14"/>
      <c r="S10441" s="16"/>
      <c r="T10441" s="16"/>
    </row>
    <row r="10442" spans="8:20">
      <c r="H10442" s="14"/>
      <c r="K10442" s="14"/>
      <c r="M10442" s="14"/>
      <c r="N10442" s="14"/>
      <c r="O10442" s="14"/>
      <c r="P10442" s="14"/>
      <c r="S10442" s="16"/>
      <c r="T10442" s="16"/>
    </row>
    <row r="10443" spans="8:20">
      <c r="H10443" s="14"/>
      <c r="K10443" s="14"/>
      <c r="M10443" s="14"/>
      <c r="N10443" s="14"/>
      <c r="O10443" s="14"/>
      <c r="P10443" s="14"/>
      <c r="S10443" s="16"/>
      <c r="T10443" s="16"/>
    </row>
    <row r="10444" spans="8:20">
      <c r="H10444" s="14"/>
      <c r="K10444" s="14"/>
      <c r="M10444" s="14"/>
      <c r="N10444" s="14"/>
      <c r="O10444" s="14"/>
      <c r="P10444" s="14"/>
      <c r="S10444" s="16"/>
      <c r="T10444" s="16"/>
    </row>
    <row r="10445" spans="8:20">
      <c r="H10445" s="14"/>
      <c r="K10445" s="14"/>
      <c r="M10445" s="14"/>
      <c r="N10445" s="14"/>
      <c r="O10445" s="14"/>
      <c r="P10445" s="14"/>
      <c r="S10445" s="16"/>
      <c r="T10445" s="16"/>
    </row>
    <row r="10446" spans="8:20">
      <c r="H10446" s="14"/>
      <c r="K10446" s="14"/>
      <c r="M10446" s="14"/>
      <c r="N10446" s="14"/>
      <c r="O10446" s="14"/>
      <c r="P10446" s="14"/>
      <c r="S10446" s="16"/>
      <c r="T10446" s="16"/>
    </row>
    <row r="10447" spans="8:20">
      <c r="H10447" s="14"/>
      <c r="K10447" s="14"/>
      <c r="M10447" s="14"/>
      <c r="N10447" s="14"/>
      <c r="O10447" s="14"/>
      <c r="P10447" s="14"/>
      <c r="S10447" s="16"/>
      <c r="T10447" s="16"/>
    </row>
    <row r="10448" spans="8:20">
      <c r="H10448" s="14"/>
      <c r="K10448" s="14"/>
      <c r="M10448" s="14"/>
      <c r="N10448" s="14"/>
      <c r="O10448" s="14"/>
      <c r="P10448" s="14"/>
      <c r="S10448" s="16"/>
      <c r="T10448" s="16"/>
    </row>
    <row r="10449" spans="8:20">
      <c r="H10449" s="14"/>
      <c r="K10449" s="14"/>
      <c r="M10449" s="14"/>
      <c r="N10449" s="14"/>
      <c r="O10449" s="14"/>
      <c r="P10449" s="14"/>
      <c r="S10449" s="16"/>
      <c r="T10449" s="16"/>
    </row>
    <row r="10450" spans="8:20">
      <c r="H10450" s="14"/>
      <c r="K10450" s="14"/>
      <c r="M10450" s="14"/>
      <c r="N10450" s="14"/>
      <c r="O10450" s="14"/>
      <c r="P10450" s="14"/>
      <c r="S10450" s="16"/>
      <c r="T10450" s="16"/>
    </row>
    <row r="10451" spans="8:20">
      <c r="H10451" s="14"/>
      <c r="K10451" s="14"/>
      <c r="M10451" s="14"/>
      <c r="N10451" s="14"/>
      <c r="O10451" s="14"/>
      <c r="P10451" s="14"/>
      <c r="S10451" s="16"/>
      <c r="T10451" s="16"/>
    </row>
    <row r="10452" spans="8:20">
      <c r="H10452" s="14"/>
      <c r="K10452" s="14"/>
      <c r="M10452" s="14"/>
      <c r="N10452" s="14"/>
      <c r="O10452" s="14"/>
      <c r="P10452" s="14"/>
      <c r="S10452" s="16"/>
      <c r="T10452" s="16"/>
    </row>
    <row r="10453" spans="8:20">
      <c r="H10453" s="14"/>
      <c r="K10453" s="14"/>
      <c r="M10453" s="14"/>
      <c r="N10453" s="14"/>
      <c r="O10453" s="14"/>
      <c r="P10453" s="14"/>
      <c r="S10453" s="16"/>
      <c r="T10453" s="16"/>
    </row>
    <row r="10454" spans="8:20">
      <c r="H10454" s="14"/>
      <c r="K10454" s="14"/>
      <c r="M10454" s="14"/>
      <c r="N10454" s="14"/>
      <c r="O10454" s="14"/>
      <c r="P10454" s="14"/>
      <c r="S10454" s="16"/>
      <c r="T10454" s="16"/>
    </row>
    <row r="10455" spans="8:20">
      <c r="H10455" s="14"/>
      <c r="K10455" s="14"/>
      <c r="M10455" s="14"/>
      <c r="N10455" s="14"/>
      <c r="O10455" s="14"/>
      <c r="P10455" s="14"/>
      <c r="S10455" s="16"/>
      <c r="T10455" s="16"/>
    </row>
    <row r="10456" spans="8:20">
      <c r="H10456" s="14"/>
      <c r="K10456" s="14"/>
      <c r="M10456" s="14"/>
      <c r="N10456" s="14"/>
      <c r="O10456" s="14"/>
      <c r="P10456" s="14"/>
      <c r="S10456" s="16"/>
      <c r="T10456" s="16"/>
    </row>
    <row r="10457" spans="8:20">
      <c r="H10457" s="14"/>
      <c r="K10457" s="14"/>
      <c r="M10457" s="14"/>
      <c r="N10457" s="14"/>
      <c r="O10457" s="14"/>
      <c r="P10457" s="14"/>
      <c r="S10457" s="16"/>
      <c r="T10457" s="16"/>
    </row>
    <row r="10458" spans="8:20">
      <c r="H10458" s="14"/>
      <c r="K10458" s="14"/>
      <c r="M10458" s="14"/>
      <c r="N10458" s="14"/>
      <c r="O10458" s="14"/>
      <c r="P10458" s="14"/>
      <c r="S10458" s="16"/>
      <c r="T10458" s="16"/>
    </row>
    <row r="10459" spans="8:20">
      <c r="H10459" s="14"/>
      <c r="K10459" s="14"/>
      <c r="M10459" s="14"/>
      <c r="N10459" s="14"/>
      <c r="O10459" s="14"/>
      <c r="P10459" s="14"/>
      <c r="S10459" s="16"/>
      <c r="T10459" s="16"/>
    </row>
    <row r="10460" spans="8:20">
      <c r="H10460" s="14"/>
      <c r="K10460" s="14"/>
      <c r="M10460" s="14"/>
      <c r="N10460" s="14"/>
      <c r="O10460" s="14"/>
      <c r="P10460" s="14"/>
      <c r="S10460" s="16"/>
      <c r="T10460" s="16"/>
    </row>
    <row r="10461" spans="8:20">
      <c r="H10461" s="14"/>
      <c r="K10461" s="14"/>
      <c r="M10461" s="14"/>
      <c r="N10461" s="14"/>
      <c r="O10461" s="14"/>
      <c r="P10461" s="14"/>
      <c r="S10461" s="16"/>
      <c r="T10461" s="16"/>
    </row>
    <row r="10462" spans="8:20">
      <c r="H10462" s="14"/>
      <c r="K10462" s="14"/>
      <c r="M10462" s="14"/>
      <c r="N10462" s="14"/>
      <c r="O10462" s="14"/>
      <c r="P10462" s="14"/>
      <c r="S10462" s="16"/>
      <c r="T10462" s="16"/>
    </row>
    <row r="10463" spans="8:20">
      <c r="H10463" s="14"/>
      <c r="K10463" s="14"/>
      <c r="M10463" s="14"/>
      <c r="N10463" s="14"/>
      <c r="O10463" s="14"/>
      <c r="P10463" s="14"/>
      <c r="S10463" s="16"/>
      <c r="T10463" s="16"/>
    </row>
    <row r="10464" spans="8:20">
      <c r="H10464" s="14"/>
      <c r="K10464" s="14"/>
      <c r="M10464" s="14"/>
      <c r="N10464" s="14"/>
      <c r="O10464" s="14"/>
      <c r="P10464" s="14"/>
      <c r="S10464" s="16"/>
      <c r="T10464" s="16"/>
    </row>
    <row r="10465" spans="8:20">
      <c r="H10465" s="14"/>
      <c r="K10465" s="14"/>
      <c r="M10465" s="14"/>
      <c r="N10465" s="14"/>
      <c r="O10465" s="14"/>
      <c r="P10465" s="14"/>
      <c r="S10465" s="16"/>
      <c r="T10465" s="16"/>
    </row>
    <row r="10466" spans="8:20">
      <c r="H10466" s="14"/>
      <c r="K10466" s="14"/>
      <c r="M10466" s="14"/>
      <c r="N10466" s="14"/>
      <c r="O10466" s="14"/>
      <c r="P10466" s="14"/>
      <c r="S10466" s="16"/>
      <c r="T10466" s="16"/>
    </row>
    <row r="10467" spans="8:20">
      <c r="H10467" s="14"/>
      <c r="K10467" s="14"/>
      <c r="M10467" s="14"/>
      <c r="N10467" s="14"/>
      <c r="O10467" s="14"/>
      <c r="P10467" s="14"/>
      <c r="S10467" s="16"/>
      <c r="T10467" s="16"/>
    </row>
    <row r="10468" spans="8:20">
      <c r="H10468" s="14"/>
      <c r="K10468" s="14"/>
      <c r="M10468" s="14"/>
      <c r="N10468" s="14"/>
      <c r="O10468" s="14"/>
      <c r="P10468" s="14"/>
      <c r="S10468" s="16"/>
      <c r="T10468" s="16"/>
    </row>
    <row r="10469" spans="8:20">
      <c r="H10469" s="14"/>
      <c r="K10469" s="14"/>
      <c r="M10469" s="14"/>
      <c r="N10469" s="14"/>
      <c r="O10469" s="14"/>
      <c r="P10469" s="14"/>
      <c r="S10469" s="16"/>
      <c r="T10469" s="16"/>
    </row>
    <row r="10470" spans="8:20">
      <c r="H10470" s="14"/>
      <c r="K10470" s="14"/>
      <c r="M10470" s="14"/>
      <c r="N10470" s="14"/>
      <c r="O10470" s="14"/>
      <c r="P10470" s="14"/>
      <c r="S10470" s="16"/>
      <c r="T10470" s="16"/>
    </row>
    <row r="10471" spans="8:20">
      <c r="H10471" s="14"/>
      <c r="K10471" s="14"/>
      <c r="M10471" s="14"/>
      <c r="N10471" s="14"/>
      <c r="O10471" s="14"/>
      <c r="P10471" s="14"/>
      <c r="S10471" s="16"/>
      <c r="T10471" s="16"/>
    </row>
    <row r="10472" spans="8:20">
      <c r="H10472" s="14"/>
      <c r="K10472" s="14"/>
      <c r="M10472" s="14"/>
      <c r="N10472" s="14"/>
      <c r="O10472" s="14"/>
      <c r="P10472" s="14"/>
      <c r="S10472" s="16"/>
      <c r="T10472" s="16"/>
    </row>
    <row r="10473" spans="8:20">
      <c r="H10473" s="14"/>
      <c r="K10473" s="14"/>
      <c r="M10473" s="14"/>
      <c r="N10473" s="14"/>
      <c r="O10473" s="14"/>
      <c r="P10473" s="14"/>
      <c r="S10473" s="16"/>
      <c r="T10473" s="16"/>
    </row>
    <row r="10474" spans="8:20">
      <c r="H10474" s="14"/>
      <c r="K10474" s="14"/>
      <c r="M10474" s="14"/>
      <c r="N10474" s="14"/>
      <c r="O10474" s="14"/>
      <c r="P10474" s="14"/>
      <c r="S10474" s="16"/>
      <c r="T10474" s="16"/>
    </row>
    <row r="10475" spans="8:20">
      <c r="H10475" s="14"/>
      <c r="K10475" s="14"/>
      <c r="M10475" s="14"/>
      <c r="N10475" s="14"/>
      <c r="O10475" s="14"/>
      <c r="P10475" s="14"/>
      <c r="S10475" s="16"/>
      <c r="T10475" s="16"/>
    </row>
    <row r="10476" spans="8:20">
      <c r="H10476" s="14"/>
      <c r="K10476" s="14"/>
      <c r="M10476" s="14"/>
      <c r="N10476" s="14"/>
      <c r="O10476" s="14"/>
      <c r="P10476" s="14"/>
      <c r="S10476" s="16"/>
      <c r="T10476" s="16"/>
    </row>
    <row r="10477" spans="8:20">
      <c r="H10477" s="14"/>
      <c r="K10477" s="14"/>
      <c r="M10477" s="14"/>
      <c r="N10477" s="14"/>
      <c r="O10477" s="14"/>
      <c r="P10477" s="14"/>
      <c r="S10477" s="16"/>
      <c r="T10477" s="16"/>
    </row>
    <row r="10478" spans="8:20">
      <c r="H10478" s="14"/>
      <c r="K10478" s="14"/>
      <c r="M10478" s="14"/>
      <c r="N10478" s="14"/>
      <c r="O10478" s="14"/>
      <c r="P10478" s="14"/>
      <c r="S10478" s="16"/>
      <c r="T10478" s="16"/>
    </row>
    <row r="10479" spans="8:20">
      <c r="H10479" s="14"/>
      <c r="K10479" s="14"/>
      <c r="M10479" s="14"/>
      <c r="N10479" s="14"/>
      <c r="O10479" s="14"/>
      <c r="P10479" s="14"/>
      <c r="S10479" s="16"/>
      <c r="T10479" s="16"/>
    </row>
    <row r="10480" spans="8:20">
      <c r="H10480" s="14"/>
      <c r="K10480" s="14"/>
      <c r="M10480" s="14"/>
      <c r="N10480" s="14"/>
      <c r="O10480" s="14"/>
      <c r="P10480" s="14"/>
      <c r="S10480" s="16"/>
      <c r="T10480" s="16"/>
    </row>
    <row r="10481" spans="8:20">
      <c r="H10481" s="14"/>
      <c r="K10481" s="14"/>
      <c r="M10481" s="14"/>
      <c r="N10481" s="14"/>
      <c r="O10481" s="14"/>
      <c r="P10481" s="14"/>
      <c r="S10481" s="16"/>
      <c r="T10481" s="16"/>
    </row>
    <row r="10482" spans="8:20">
      <c r="H10482" s="14"/>
      <c r="K10482" s="14"/>
      <c r="M10482" s="14"/>
      <c r="N10482" s="14"/>
      <c r="O10482" s="14"/>
      <c r="P10482" s="14"/>
      <c r="S10482" s="16"/>
      <c r="T10482" s="16"/>
    </row>
    <row r="10483" spans="8:20">
      <c r="H10483" s="14"/>
      <c r="K10483" s="14"/>
      <c r="M10483" s="14"/>
      <c r="N10483" s="14"/>
      <c r="O10483" s="14"/>
      <c r="P10483" s="14"/>
      <c r="S10483" s="16"/>
      <c r="T10483" s="16"/>
    </row>
    <row r="10484" spans="8:20">
      <c r="H10484" s="14"/>
      <c r="K10484" s="14"/>
      <c r="M10484" s="14"/>
      <c r="N10484" s="14"/>
      <c r="O10484" s="14"/>
      <c r="P10484" s="14"/>
      <c r="S10484" s="16"/>
      <c r="T10484" s="16"/>
    </row>
    <row r="10485" spans="8:20">
      <c r="H10485" s="14"/>
      <c r="K10485" s="14"/>
      <c r="M10485" s="14"/>
      <c r="N10485" s="14"/>
      <c r="O10485" s="14"/>
      <c r="P10485" s="14"/>
      <c r="S10485" s="16"/>
      <c r="T10485" s="16"/>
    </row>
    <row r="10486" spans="8:20">
      <c r="H10486" s="14"/>
      <c r="K10486" s="14"/>
      <c r="M10486" s="14"/>
      <c r="N10486" s="14"/>
      <c r="O10486" s="14"/>
      <c r="P10486" s="14"/>
      <c r="S10486" s="16"/>
      <c r="T10486" s="16"/>
    </row>
    <row r="10487" spans="8:20">
      <c r="H10487" s="14"/>
      <c r="K10487" s="14"/>
      <c r="M10487" s="14"/>
      <c r="N10487" s="14"/>
      <c r="O10487" s="14"/>
      <c r="P10487" s="14"/>
      <c r="S10487" s="16"/>
      <c r="T10487" s="16"/>
    </row>
    <row r="10488" spans="8:20">
      <c r="H10488" s="14"/>
      <c r="K10488" s="14"/>
      <c r="M10488" s="14"/>
      <c r="N10488" s="14"/>
      <c r="O10488" s="14"/>
      <c r="P10488" s="14"/>
      <c r="S10488" s="16"/>
      <c r="T10488" s="16"/>
    </row>
    <row r="10489" spans="8:20">
      <c r="H10489" s="14"/>
      <c r="K10489" s="14"/>
      <c r="M10489" s="14"/>
      <c r="N10489" s="14"/>
      <c r="O10489" s="14"/>
      <c r="P10489" s="14"/>
      <c r="S10489" s="16"/>
      <c r="T10489" s="16"/>
    </row>
    <row r="10490" spans="8:20">
      <c r="H10490" s="14"/>
      <c r="K10490" s="14"/>
      <c r="M10490" s="14"/>
      <c r="N10490" s="14"/>
      <c r="O10490" s="14"/>
      <c r="P10490" s="14"/>
      <c r="S10490" s="16"/>
      <c r="T10490" s="16"/>
    </row>
    <row r="10491" spans="8:20">
      <c r="H10491" s="14"/>
      <c r="K10491" s="14"/>
      <c r="M10491" s="14"/>
      <c r="N10491" s="14"/>
      <c r="O10491" s="14"/>
      <c r="P10491" s="14"/>
      <c r="S10491" s="16"/>
      <c r="T10491" s="16"/>
    </row>
    <row r="10492" spans="8:20">
      <c r="H10492" s="14"/>
      <c r="K10492" s="14"/>
      <c r="M10492" s="14"/>
      <c r="N10492" s="14"/>
      <c r="O10492" s="14"/>
      <c r="P10492" s="14"/>
      <c r="S10492" s="16"/>
      <c r="T10492" s="16"/>
    </row>
    <row r="10493" spans="8:20">
      <c r="H10493" s="14"/>
      <c r="K10493" s="14"/>
      <c r="M10493" s="14"/>
      <c r="N10493" s="14"/>
      <c r="O10493" s="14"/>
      <c r="P10493" s="14"/>
      <c r="S10493" s="16"/>
      <c r="T10493" s="16"/>
    </row>
    <row r="10494" spans="8:20">
      <c r="H10494" s="14"/>
      <c r="K10494" s="14"/>
      <c r="M10494" s="14"/>
      <c r="N10494" s="14"/>
      <c r="O10494" s="14"/>
      <c r="P10494" s="14"/>
      <c r="S10494" s="16"/>
      <c r="T10494" s="16"/>
    </row>
    <row r="10495" spans="8:20">
      <c r="H10495" s="14"/>
      <c r="K10495" s="14"/>
      <c r="M10495" s="14"/>
      <c r="N10495" s="14"/>
      <c r="O10495" s="14"/>
      <c r="P10495" s="14"/>
      <c r="S10495" s="16"/>
      <c r="T10495" s="16"/>
    </row>
    <row r="10496" spans="8:20">
      <c r="H10496" s="14"/>
      <c r="K10496" s="14"/>
      <c r="M10496" s="14"/>
      <c r="N10496" s="14"/>
      <c r="O10496" s="14"/>
      <c r="P10496" s="14"/>
      <c r="S10496" s="16"/>
      <c r="T10496" s="16"/>
    </row>
    <row r="10497" spans="8:20">
      <c r="H10497" s="14"/>
      <c r="K10497" s="14"/>
      <c r="M10497" s="14"/>
      <c r="N10497" s="14"/>
      <c r="O10497" s="14"/>
      <c r="P10497" s="14"/>
      <c r="S10497" s="16"/>
      <c r="T10497" s="16"/>
    </row>
    <row r="10498" spans="8:20">
      <c r="H10498" s="14"/>
      <c r="K10498" s="14"/>
      <c r="M10498" s="14"/>
      <c r="N10498" s="14"/>
      <c r="O10498" s="14"/>
      <c r="P10498" s="14"/>
      <c r="S10498" s="16"/>
      <c r="T10498" s="16"/>
    </row>
    <row r="10499" spans="8:20">
      <c r="H10499" s="14"/>
      <c r="K10499" s="14"/>
      <c r="M10499" s="14"/>
      <c r="N10499" s="14"/>
      <c r="O10499" s="14"/>
      <c r="P10499" s="14"/>
      <c r="S10499" s="16"/>
      <c r="T10499" s="16"/>
    </row>
    <row r="10500" spans="8:20">
      <c r="H10500" s="14"/>
      <c r="K10500" s="14"/>
      <c r="M10500" s="14"/>
      <c r="N10500" s="14"/>
      <c r="O10500" s="14"/>
      <c r="P10500" s="14"/>
      <c r="S10500" s="16"/>
      <c r="T10500" s="16"/>
    </row>
    <row r="10501" spans="8:20">
      <c r="H10501" s="14"/>
      <c r="K10501" s="14"/>
      <c r="M10501" s="14"/>
      <c r="N10501" s="14"/>
      <c r="O10501" s="14"/>
      <c r="P10501" s="14"/>
      <c r="S10501" s="16"/>
      <c r="T10501" s="16"/>
    </row>
    <row r="10502" spans="8:20">
      <c r="H10502" s="14"/>
      <c r="K10502" s="14"/>
      <c r="M10502" s="14"/>
      <c r="N10502" s="14"/>
      <c r="O10502" s="14"/>
      <c r="P10502" s="14"/>
      <c r="S10502" s="16"/>
      <c r="T10502" s="16"/>
    </row>
    <row r="10503" spans="8:20">
      <c r="H10503" s="14"/>
      <c r="K10503" s="14"/>
      <c r="M10503" s="14"/>
      <c r="N10503" s="14"/>
      <c r="O10503" s="14"/>
      <c r="P10503" s="14"/>
      <c r="S10503" s="16"/>
      <c r="T10503" s="16"/>
    </row>
    <row r="10504" spans="8:20">
      <c r="H10504" s="14"/>
      <c r="K10504" s="14"/>
      <c r="M10504" s="14"/>
      <c r="N10504" s="14"/>
      <c r="O10504" s="14"/>
      <c r="P10504" s="14"/>
      <c r="S10504" s="16"/>
      <c r="T10504" s="16"/>
    </row>
    <row r="10505" spans="8:20">
      <c r="H10505" s="14"/>
      <c r="K10505" s="14"/>
      <c r="M10505" s="14"/>
      <c r="N10505" s="14"/>
      <c r="O10505" s="14"/>
      <c r="P10505" s="14"/>
      <c r="S10505" s="16"/>
      <c r="T10505" s="16"/>
    </row>
    <row r="10506" spans="8:20">
      <c r="H10506" s="14"/>
      <c r="K10506" s="14"/>
      <c r="M10506" s="14"/>
      <c r="N10506" s="14"/>
      <c r="O10506" s="14"/>
      <c r="P10506" s="14"/>
      <c r="S10506" s="16"/>
      <c r="T10506" s="16"/>
    </row>
    <row r="10507" spans="8:20">
      <c r="H10507" s="14"/>
      <c r="K10507" s="14"/>
      <c r="M10507" s="14"/>
      <c r="N10507" s="14"/>
      <c r="O10507" s="14"/>
      <c r="P10507" s="14"/>
      <c r="S10507" s="16"/>
      <c r="T10507" s="16"/>
    </row>
    <row r="10508" spans="8:20">
      <c r="H10508" s="14"/>
      <c r="K10508" s="14"/>
      <c r="M10508" s="14"/>
      <c r="N10508" s="14"/>
      <c r="O10508" s="14"/>
      <c r="P10508" s="14"/>
      <c r="S10508" s="16"/>
      <c r="T10508" s="16"/>
    </row>
    <row r="10509" spans="8:20">
      <c r="H10509" s="14"/>
      <c r="K10509" s="14"/>
      <c r="M10509" s="14"/>
      <c r="N10509" s="14"/>
      <c r="O10509" s="14"/>
      <c r="P10509" s="14"/>
      <c r="S10509" s="16"/>
      <c r="T10509" s="16"/>
    </row>
    <row r="10510" spans="8:20">
      <c r="H10510" s="14"/>
      <c r="K10510" s="14"/>
      <c r="M10510" s="14"/>
      <c r="N10510" s="14"/>
      <c r="O10510" s="14"/>
      <c r="P10510" s="14"/>
      <c r="S10510" s="16"/>
      <c r="T10510" s="16"/>
    </row>
    <row r="10511" spans="8:20">
      <c r="H10511" s="14"/>
      <c r="K10511" s="14"/>
      <c r="M10511" s="14"/>
      <c r="N10511" s="14"/>
      <c r="O10511" s="14"/>
      <c r="P10511" s="14"/>
      <c r="S10511" s="16"/>
      <c r="T10511" s="16"/>
    </row>
    <row r="10512" spans="8:20">
      <c r="H10512" s="14"/>
      <c r="K10512" s="14"/>
      <c r="M10512" s="14"/>
      <c r="N10512" s="14"/>
      <c r="O10512" s="14"/>
      <c r="P10512" s="14"/>
      <c r="S10512" s="16"/>
      <c r="T10512" s="16"/>
    </row>
    <row r="10513" spans="8:20">
      <c r="H10513" s="14"/>
      <c r="K10513" s="14"/>
      <c r="M10513" s="14"/>
      <c r="N10513" s="14"/>
      <c r="O10513" s="14"/>
      <c r="P10513" s="14"/>
      <c r="S10513" s="16"/>
      <c r="T10513" s="16"/>
    </row>
    <row r="10514" spans="8:20">
      <c r="H10514" s="14"/>
      <c r="K10514" s="14"/>
      <c r="M10514" s="14"/>
      <c r="N10514" s="14"/>
      <c r="O10514" s="14"/>
      <c r="P10514" s="14"/>
      <c r="S10514" s="16"/>
      <c r="T10514" s="16"/>
    </row>
    <row r="10515" spans="8:20">
      <c r="H10515" s="14"/>
      <c r="K10515" s="14"/>
      <c r="M10515" s="14"/>
      <c r="N10515" s="14"/>
      <c r="O10515" s="14"/>
      <c r="P10515" s="14"/>
      <c r="S10515" s="16"/>
      <c r="T10515" s="16"/>
    </row>
    <row r="10516" spans="8:20">
      <c r="H10516" s="14"/>
      <c r="K10516" s="14"/>
      <c r="M10516" s="14"/>
      <c r="N10516" s="14"/>
      <c r="O10516" s="14"/>
      <c r="P10516" s="14"/>
      <c r="S10516" s="16"/>
      <c r="T10516" s="16"/>
    </row>
    <row r="10517" spans="8:20">
      <c r="H10517" s="14"/>
      <c r="K10517" s="14"/>
      <c r="M10517" s="14"/>
      <c r="N10517" s="14"/>
      <c r="O10517" s="14"/>
      <c r="P10517" s="14"/>
      <c r="S10517" s="16"/>
      <c r="T10517" s="16"/>
    </row>
    <row r="10518" spans="8:20">
      <c r="H10518" s="14"/>
      <c r="K10518" s="14"/>
      <c r="M10518" s="14"/>
      <c r="N10518" s="14"/>
      <c r="O10518" s="14"/>
      <c r="P10518" s="14"/>
      <c r="S10518" s="16"/>
      <c r="T10518" s="16"/>
    </row>
    <row r="10519" spans="8:20">
      <c r="H10519" s="14"/>
      <c r="K10519" s="14"/>
      <c r="M10519" s="14"/>
      <c r="N10519" s="14"/>
      <c r="O10519" s="14"/>
      <c r="P10519" s="14"/>
      <c r="S10519" s="16"/>
      <c r="T10519" s="16"/>
    </row>
    <row r="10520" spans="8:20">
      <c r="H10520" s="14"/>
      <c r="K10520" s="14"/>
      <c r="M10520" s="14"/>
      <c r="N10520" s="14"/>
      <c r="O10520" s="14"/>
      <c r="P10520" s="14"/>
      <c r="S10520" s="16"/>
      <c r="T10520" s="16"/>
    </row>
    <row r="10521" spans="8:20">
      <c r="H10521" s="14"/>
      <c r="K10521" s="14"/>
      <c r="M10521" s="14"/>
      <c r="N10521" s="14"/>
      <c r="O10521" s="14"/>
      <c r="P10521" s="14"/>
      <c r="S10521" s="16"/>
      <c r="T10521" s="16"/>
    </row>
    <row r="10522" spans="8:20">
      <c r="H10522" s="14"/>
      <c r="K10522" s="14"/>
      <c r="M10522" s="14"/>
      <c r="N10522" s="14"/>
      <c r="O10522" s="14"/>
      <c r="P10522" s="14"/>
      <c r="S10522" s="16"/>
      <c r="T10522" s="16"/>
    </row>
    <row r="10523" spans="8:20">
      <c r="H10523" s="14"/>
      <c r="K10523" s="14"/>
      <c r="M10523" s="14"/>
      <c r="N10523" s="14"/>
      <c r="O10523" s="14"/>
      <c r="P10523" s="14"/>
      <c r="S10523" s="16"/>
      <c r="T10523" s="16"/>
    </row>
    <row r="10524" spans="8:20">
      <c r="H10524" s="14"/>
      <c r="K10524" s="14"/>
      <c r="M10524" s="14"/>
      <c r="N10524" s="14"/>
      <c r="O10524" s="14"/>
      <c r="P10524" s="14"/>
      <c r="S10524" s="16"/>
      <c r="T10524" s="16"/>
    </row>
    <row r="10525" spans="8:20">
      <c r="H10525" s="14"/>
      <c r="K10525" s="14"/>
      <c r="M10525" s="14"/>
      <c r="N10525" s="14"/>
      <c r="O10525" s="14"/>
      <c r="P10525" s="14"/>
      <c r="S10525" s="16"/>
      <c r="T10525" s="16"/>
    </row>
    <row r="10526" spans="8:20">
      <c r="H10526" s="14"/>
      <c r="K10526" s="14"/>
      <c r="M10526" s="14"/>
      <c r="N10526" s="14"/>
      <c r="O10526" s="14"/>
      <c r="P10526" s="14"/>
      <c r="S10526" s="16"/>
      <c r="T10526" s="16"/>
    </row>
    <row r="10527" spans="8:20">
      <c r="H10527" s="14"/>
      <c r="K10527" s="14"/>
      <c r="M10527" s="14"/>
      <c r="N10527" s="14"/>
      <c r="O10527" s="14"/>
      <c r="P10527" s="14"/>
      <c r="S10527" s="16"/>
      <c r="T10527" s="16"/>
    </row>
    <row r="10528" spans="8:20">
      <c r="H10528" s="14"/>
      <c r="K10528" s="14"/>
      <c r="M10528" s="14"/>
      <c r="N10528" s="14"/>
      <c r="O10528" s="14"/>
      <c r="P10528" s="14"/>
      <c r="S10528" s="16"/>
      <c r="T10528" s="16"/>
    </row>
    <row r="10529" spans="8:20">
      <c r="H10529" s="14"/>
      <c r="K10529" s="14"/>
      <c r="M10529" s="14"/>
      <c r="N10529" s="14"/>
      <c r="O10529" s="14"/>
      <c r="P10529" s="14"/>
      <c r="S10529" s="16"/>
      <c r="T10529" s="16"/>
    </row>
    <row r="10530" spans="8:20">
      <c r="H10530" s="14"/>
      <c r="K10530" s="14"/>
      <c r="M10530" s="14"/>
      <c r="N10530" s="14"/>
      <c r="O10530" s="14"/>
      <c r="P10530" s="14"/>
      <c r="S10530" s="16"/>
      <c r="T10530" s="16"/>
    </row>
    <row r="10531" spans="8:20">
      <c r="H10531" s="14"/>
      <c r="K10531" s="14"/>
      <c r="M10531" s="14"/>
      <c r="N10531" s="14"/>
      <c r="O10531" s="14"/>
      <c r="P10531" s="14"/>
      <c r="S10531" s="16"/>
      <c r="T10531" s="16"/>
    </row>
    <row r="10532" spans="8:20">
      <c r="H10532" s="14"/>
      <c r="K10532" s="14"/>
      <c r="M10532" s="14"/>
      <c r="N10532" s="14"/>
      <c r="O10532" s="14"/>
      <c r="P10532" s="14"/>
      <c r="S10532" s="16"/>
      <c r="T10532" s="16"/>
    </row>
    <row r="10533" spans="8:20">
      <c r="H10533" s="14"/>
      <c r="K10533" s="14"/>
      <c r="M10533" s="14"/>
      <c r="N10533" s="14"/>
      <c r="O10533" s="14"/>
      <c r="P10533" s="14"/>
      <c r="S10533" s="16"/>
      <c r="T10533" s="16"/>
    </row>
    <row r="10534" spans="8:20">
      <c r="H10534" s="14"/>
      <c r="K10534" s="14"/>
      <c r="M10534" s="14"/>
      <c r="N10534" s="14"/>
      <c r="O10534" s="14"/>
      <c r="P10534" s="14"/>
      <c r="S10534" s="16"/>
      <c r="T10534" s="16"/>
    </row>
    <row r="10535" spans="8:20">
      <c r="H10535" s="14"/>
      <c r="K10535" s="14"/>
      <c r="M10535" s="14"/>
      <c r="N10535" s="14"/>
      <c r="O10535" s="14"/>
      <c r="P10535" s="14"/>
      <c r="S10535" s="16"/>
      <c r="T10535" s="16"/>
    </row>
    <row r="10536" spans="8:20">
      <c r="H10536" s="14"/>
      <c r="K10536" s="14"/>
      <c r="M10536" s="14"/>
      <c r="N10536" s="14"/>
      <c r="O10536" s="14"/>
      <c r="P10536" s="14"/>
      <c r="S10536" s="16"/>
      <c r="T10536" s="16"/>
    </row>
    <row r="10537" spans="8:20">
      <c r="H10537" s="14"/>
      <c r="K10537" s="14"/>
      <c r="M10537" s="14"/>
      <c r="N10537" s="14"/>
      <c r="O10537" s="14"/>
      <c r="P10537" s="14"/>
      <c r="S10537" s="16"/>
      <c r="T10537" s="16"/>
    </row>
    <row r="10538" spans="8:20">
      <c r="H10538" s="14"/>
      <c r="K10538" s="14"/>
      <c r="M10538" s="14"/>
      <c r="N10538" s="14"/>
      <c r="O10538" s="14"/>
      <c r="P10538" s="14"/>
      <c r="S10538" s="16"/>
      <c r="T10538" s="16"/>
    </row>
    <row r="10539" spans="8:20">
      <c r="H10539" s="14"/>
      <c r="K10539" s="14"/>
      <c r="M10539" s="14"/>
      <c r="N10539" s="14"/>
      <c r="O10539" s="14"/>
      <c r="P10539" s="14"/>
      <c r="S10539" s="16"/>
      <c r="T10539" s="16"/>
    </row>
    <row r="10540" spans="8:20">
      <c r="H10540" s="14"/>
      <c r="K10540" s="14"/>
      <c r="M10540" s="14"/>
      <c r="N10540" s="14"/>
      <c r="O10540" s="14"/>
      <c r="P10540" s="14"/>
      <c r="S10540" s="16"/>
      <c r="T10540" s="16"/>
    </row>
    <row r="10541" spans="8:20">
      <c r="H10541" s="14"/>
      <c r="K10541" s="14"/>
      <c r="M10541" s="14"/>
      <c r="N10541" s="14"/>
      <c r="O10541" s="14"/>
      <c r="P10541" s="14"/>
      <c r="S10541" s="16"/>
      <c r="T10541" s="16"/>
    </row>
    <row r="10542" spans="8:20">
      <c r="H10542" s="14"/>
      <c r="K10542" s="14"/>
      <c r="M10542" s="14"/>
      <c r="N10542" s="14"/>
      <c r="O10542" s="14"/>
      <c r="P10542" s="14"/>
      <c r="S10542" s="16"/>
      <c r="T10542" s="16"/>
    </row>
    <row r="10543" spans="8:20">
      <c r="H10543" s="14"/>
      <c r="K10543" s="14"/>
      <c r="M10543" s="14"/>
      <c r="N10543" s="14"/>
      <c r="O10543" s="14"/>
      <c r="P10543" s="14"/>
      <c r="S10543" s="16"/>
      <c r="T10543" s="16"/>
    </row>
    <row r="10544" spans="8:20">
      <c r="H10544" s="14"/>
      <c r="K10544" s="14"/>
      <c r="M10544" s="14"/>
      <c r="N10544" s="14"/>
      <c r="O10544" s="14"/>
      <c r="P10544" s="14"/>
      <c r="S10544" s="16"/>
      <c r="T10544" s="16"/>
    </row>
    <row r="10545" spans="8:20">
      <c r="H10545" s="14"/>
      <c r="K10545" s="14"/>
      <c r="M10545" s="14"/>
      <c r="N10545" s="14"/>
      <c r="O10545" s="14"/>
      <c r="P10545" s="14"/>
      <c r="S10545" s="16"/>
      <c r="T10545" s="16"/>
    </row>
    <row r="10546" spans="8:20">
      <c r="H10546" s="14"/>
      <c r="K10546" s="14"/>
      <c r="M10546" s="14"/>
      <c r="N10546" s="14"/>
      <c r="O10546" s="14"/>
      <c r="P10546" s="14"/>
      <c r="S10546" s="16"/>
      <c r="T10546" s="16"/>
    </row>
    <row r="10547" spans="8:20">
      <c r="H10547" s="14"/>
      <c r="K10547" s="14"/>
      <c r="M10547" s="14"/>
      <c r="N10547" s="14"/>
      <c r="O10547" s="14"/>
      <c r="P10547" s="14"/>
      <c r="S10547" s="16"/>
      <c r="T10547" s="16"/>
    </row>
    <row r="10548" spans="8:20">
      <c r="H10548" s="14"/>
      <c r="K10548" s="14"/>
      <c r="M10548" s="14"/>
      <c r="N10548" s="14"/>
      <c r="O10548" s="14"/>
      <c r="P10548" s="14"/>
      <c r="S10548" s="16"/>
      <c r="T10548" s="16"/>
    </row>
    <row r="10549" spans="8:20">
      <c r="H10549" s="14"/>
      <c r="K10549" s="14"/>
      <c r="M10549" s="14"/>
      <c r="N10549" s="14"/>
      <c r="O10549" s="14"/>
      <c r="P10549" s="14"/>
      <c r="S10549" s="16"/>
      <c r="T10549" s="16"/>
    </row>
    <row r="10550" spans="8:20">
      <c r="H10550" s="14"/>
      <c r="K10550" s="14"/>
      <c r="M10550" s="14"/>
      <c r="N10550" s="14"/>
      <c r="O10550" s="14"/>
      <c r="P10550" s="14"/>
      <c r="S10550" s="16"/>
      <c r="T10550" s="16"/>
    </row>
    <row r="10551" spans="8:20">
      <c r="H10551" s="14"/>
      <c r="K10551" s="14"/>
      <c r="M10551" s="14"/>
      <c r="N10551" s="14"/>
      <c r="O10551" s="14"/>
      <c r="P10551" s="14"/>
      <c r="S10551" s="16"/>
      <c r="T10551" s="16"/>
    </row>
    <row r="10552" spans="8:20">
      <c r="H10552" s="14"/>
      <c r="K10552" s="14"/>
      <c r="M10552" s="14"/>
      <c r="N10552" s="14"/>
      <c r="O10552" s="14"/>
      <c r="P10552" s="14"/>
      <c r="S10552" s="16"/>
      <c r="T10552" s="16"/>
    </row>
    <row r="10553" spans="8:20">
      <c r="H10553" s="14"/>
      <c r="K10553" s="14"/>
      <c r="M10553" s="14"/>
      <c r="N10553" s="14"/>
      <c r="O10553" s="14"/>
      <c r="P10553" s="14"/>
      <c r="S10553" s="16"/>
      <c r="T10553" s="16"/>
    </row>
    <row r="10554" spans="8:20">
      <c r="H10554" s="14"/>
      <c r="K10554" s="14"/>
      <c r="M10554" s="14"/>
      <c r="N10554" s="14"/>
      <c r="O10554" s="14"/>
      <c r="P10554" s="14"/>
      <c r="S10554" s="16"/>
      <c r="T10554" s="16"/>
    </row>
    <row r="10555" spans="8:20">
      <c r="H10555" s="14"/>
      <c r="K10555" s="14"/>
      <c r="M10555" s="14"/>
      <c r="N10555" s="14"/>
      <c r="O10555" s="14"/>
      <c r="P10555" s="14"/>
      <c r="S10555" s="16"/>
      <c r="T10555" s="16"/>
    </row>
    <row r="10556" spans="8:20">
      <c r="H10556" s="14"/>
      <c r="K10556" s="14"/>
      <c r="M10556" s="14"/>
      <c r="N10556" s="14"/>
      <c r="O10556" s="14"/>
      <c r="P10556" s="14"/>
      <c r="S10556" s="16"/>
      <c r="T10556" s="16"/>
    </row>
    <row r="10557" spans="8:20">
      <c r="H10557" s="14"/>
      <c r="K10557" s="14"/>
      <c r="M10557" s="14"/>
      <c r="N10557" s="14"/>
      <c r="O10557" s="14"/>
      <c r="P10557" s="14"/>
      <c r="S10557" s="16"/>
      <c r="T10557" s="16"/>
    </row>
    <row r="10558" spans="8:20">
      <c r="H10558" s="14"/>
      <c r="K10558" s="14"/>
      <c r="M10558" s="14"/>
      <c r="N10558" s="14"/>
      <c r="O10558" s="14"/>
      <c r="P10558" s="14"/>
      <c r="S10558" s="16"/>
      <c r="T10558" s="16"/>
    </row>
    <row r="10559" spans="8:20">
      <c r="H10559" s="14"/>
      <c r="K10559" s="14"/>
      <c r="M10559" s="14"/>
      <c r="N10559" s="14"/>
      <c r="O10559" s="14"/>
      <c r="P10559" s="14"/>
      <c r="S10559" s="16"/>
      <c r="T10559" s="16"/>
    </row>
    <row r="10560" spans="8:20">
      <c r="H10560" s="14"/>
      <c r="K10560" s="14"/>
      <c r="M10560" s="14"/>
      <c r="N10560" s="14"/>
      <c r="O10560" s="14"/>
      <c r="P10560" s="14"/>
      <c r="S10560" s="16"/>
      <c r="T10560" s="16"/>
    </row>
    <row r="10561" spans="8:20">
      <c r="H10561" s="14"/>
      <c r="K10561" s="14"/>
      <c r="M10561" s="14"/>
      <c r="N10561" s="14"/>
      <c r="O10561" s="14"/>
      <c r="P10561" s="14"/>
      <c r="S10561" s="16"/>
      <c r="T10561" s="16"/>
    </row>
    <row r="10562" spans="8:20">
      <c r="H10562" s="14"/>
      <c r="K10562" s="14"/>
      <c r="M10562" s="14"/>
      <c r="N10562" s="14"/>
      <c r="O10562" s="14"/>
      <c r="P10562" s="14"/>
      <c r="S10562" s="16"/>
      <c r="T10562" s="16"/>
    </row>
    <row r="10563" spans="8:20">
      <c r="H10563" s="14"/>
      <c r="K10563" s="14"/>
      <c r="M10563" s="14"/>
      <c r="N10563" s="14"/>
      <c r="O10563" s="14"/>
      <c r="P10563" s="14"/>
      <c r="S10563" s="16"/>
      <c r="T10563" s="16"/>
    </row>
    <row r="10564" spans="8:20">
      <c r="H10564" s="14"/>
      <c r="K10564" s="14"/>
      <c r="M10564" s="14"/>
      <c r="N10564" s="14"/>
      <c r="O10564" s="14"/>
      <c r="P10564" s="14"/>
      <c r="S10564" s="16"/>
      <c r="T10564" s="16"/>
    </row>
    <row r="10565" spans="8:20">
      <c r="H10565" s="14"/>
      <c r="K10565" s="14"/>
      <c r="M10565" s="14"/>
      <c r="N10565" s="14"/>
      <c r="O10565" s="14"/>
      <c r="P10565" s="14"/>
      <c r="S10565" s="16"/>
      <c r="T10565" s="16"/>
    </row>
    <row r="10566" spans="8:20">
      <c r="H10566" s="14"/>
      <c r="K10566" s="14"/>
      <c r="M10566" s="14"/>
      <c r="N10566" s="14"/>
      <c r="O10566" s="14"/>
      <c r="P10566" s="14"/>
      <c r="S10566" s="16"/>
      <c r="T10566" s="16"/>
    </row>
    <row r="10567" spans="8:20">
      <c r="H10567" s="14"/>
      <c r="K10567" s="14"/>
      <c r="M10567" s="14"/>
      <c r="N10567" s="14"/>
      <c r="O10567" s="14"/>
      <c r="P10567" s="14"/>
      <c r="S10567" s="16"/>
      <c r="T10567" s="16"/>
    </row>
    <row r="10568" spans="8:20">
      <c r="H10568" s="14"/>
      <c r="K10568" s="14"/>
      <c r="M10568" s="14"/>
      <c r="N10568" s="14"/>
      <c r="O10568" s="14"/>
      <c r="P10568" s="14"/>
      <c r="S10568" s="16"/>
      <c r="T10568" s="16"/>
    </row>
    <row r="10569" spans="8:20">
      <c r="H10569" s="14"/>
      <c r="K10569" s="14"/>
      <c r="M10569" s="14"/>
      <c r="N10569" s="14"/>
      <c r="O10569" s="14"/>
      <c r="P10569" s="14"/>
      <c r="S10569" s="16"/>
      <c r="T10569" s="16"/>
    </row>
    <row r="10570" spans="8:20">
      <c r="H10570" s="14"/>
      <c r="K10570" s="14"/>
      <c r="M10570" s="14"/>
      <c r="N10570" s="14"/>
      <c r="O10570" s="14"/>
      <c r="P10570" s="14"/>
      <c r="S10570" s="16"/>
      <c r="T10570" s="16"/>
    </row>
    <row r="10571" spans="8:20">
      <c r="H10571" s="14"/>
      <c r="K10571" s="14"/>
      <c r="M10571" s="14"/>
      <c r="N10571" s="14"/>
      <c r="O10571" s="14"/>
      <c r="P10571" s="14"/>
      <c r="S10571" s="16"/>
      <c r="T10571" s="16"/>
    </row>
    <row r="10572" spans="8:20">
      <c r="H10572" s="14"/>
      <c r="K10572" s="14"/>
      <c r="M10572" s="14"/>
      <c r="N10572" s="14"/>
      <c r="O10572" s="14"/>
      <c r="P10572" s="14"/>
      <c r="S10572" s="16"/>
      <c r="T10572" s="16"/>
    </row>
    <row r="10573" spans="8:20">
      <c r="H10573" s="14"/>
      <c r="K10573" s="14"/>
      <c r="M10573" s="14"/>
      <c r="N10573" s="14"/>
      <c r="O10573" s="14"/>
      <c r="P10573" s="14"/>
      <c r="S10573" s="16"/>
      <c r="T10573" s="16"/>
    </row>
    <row r="10574" spans="8:20">
      <c r="H10574" s="14"/>
      <c r="K10574" s="14"/>
      <c r="M10574" s="14"/>
      <c r="N10574" s="14"/>
      <c r="O10574" s="14"/>
      <c r="P10574" s="14"/>
      <c r="S10574" s="16"/>
      <c r="T10574" s="16"/>
    </row>
    <row r="10575" spans="8:20">
      <c r="H10575" s="14"/>
      <c r="K10575" s="14"/>
      <c r="M10575" s="14"/>
      <c r="N10575" s="14"/>
      <c r="O10575" s="14"/>
      <c r="P10575" s="14"/>
      <c r="S10575" s="16"/>
      <c r="T10575" s="16"/>
    </row>
    <row r="10576" spans="8:20">
      <c r="H10576" s="14"/>
      <c r="K10576" s="14"/>
      <c r="M10576" s="14"/>
      <c r="N10576" s="14"/>
      <c r="O10576" s="14"/>
      <c r="P10576" s="14"/>
      <c r="S10576" s="16"/>
      <c r="T10576" s="16"/>
    </row>
    <row r="10577" spans="8:20">
      <c r="H10577" s="14"/>
      <c r="K10577" s="14"/>
      <c r="M10577" s="14"/>
      <c r="N10577" s="14"/>
      <c r="O10577" s="14"/>
      <c r="P10577" s="14"/>
      <c r="S10577" s="16"/>
      <c r="T10577" s="16"/>
    </row>
    <row r="10578" spans="8:20">
      <c r="H10578" s="14"/>
      <c r="K10578" s="14"/>
      <c r="M10578" s="14"/>
      <c r="N10578" s="14"/>
      <c r="O10578" s="14"/>
      <c r="P10578" s="14"/>
      <c r="S10578" s="16"/>
      <c r="T10578" s="16"/>
    </row>
    <row r="10579" spans="8:20">
      <c r="H10579" s="14"/>
      <c r="K10579" s="14"/>
      <c r="M10579" s="14"/>
      <c r="N10579" s="14"/>
      <c r="O10579" s="14"/>
      <c r="P10579" s="14"/>
      <c r="S10579" s="16"/>
      <c r="T10579" s="16"/>
    </row>
    <row r="10580" spans="8:20">
      <c r="H10580" s="14"/>
      <c r="K10580" s="14"/>
      <c r="M10580" s="14"/>
      <c r="N10580" s="14"/>
      <c r="O10580" s="14"/>
      <c r="P10580" s="14"/>
      <c r="S10580" s="16"/>
      <c r="T10580" s="16"/>
    </row>
    <row r="10581" spans="8:20">
      <c r="H10581" s="14"/>
      <c r="K10581" s="14"/>
      <c r="M10581" s="14"/>
      <c r="N10581" s="14"/>
      <c r="O10581" s="14"/>
      <c r="P10581" s="14"/>
      <c r="S10581" s="16"/>
      <c r="T10581" s="16"/>
    </row>
    <row r="10582" spans="8:20">
      <c r="H10582" s="14"/>
      <c r="K10582" s="14"/>
      <c r="M10582" s="14"/>
      <c r="N10582" s="14"/>
      <c r="O10582" s="14"/>
      <c r="P10582" s="14"/>
      <c r="S10582" s="16"/>
      <c r="T10582" s="16"/>
    </row>
    <row r="10583" spans="8:20">
      <c r="H10583" s="14"/>
      <c r="K10583" s="14"/>
      <c r="M10583" s="14"/>
      <c r="N10583" s="14"/>
      <c r="O10583" s="14"/>
      <c r="P10583" s="14"/>
      <c r="S10583" s="16"/>
      <c r="T10583" s="16"/>
    </row>
    <row r="10584" spans="8:20">
      <c r="H10584" s="14"/>
      <c r="K10584" s="14"/>
      <c r="M10584" s="14"/>
      <c r="N10584" s="14"/>
      <c r="O10584" s="14"/>
      <c r="P10584" s="14"/>
      <c r="S10584" s="16"/>
      <c r="T10584" s="16"/>
    </row>
    <row r="10585" spans="8:20">
      <c r="H10585" s="14"/>
      <c r="K10585" s="14"/>
      <c r="M10585" s="14"/>
      <c r="N10585" s="14"/>
      <c r="O10585" s="14"/>
      <c r="P10585" s="14"/>
      <c r="S10585" s="16"/>
      <c r="T10585" s="16"/>
    </row>
    <row r="10586" spans="8:20">
      <c r="H10586" s="14"/>
      <c r="K10586" s="14"/>
      <c r="M10586" s="14"/>
      <c r="N10586" s="14"/>
      <c r="O10586" s="14"/>
      <c r="P10586" s="14"/>
      <c r="S10586" s="16"/>
      <c r="T10586" s="16"/>
    </row>
    <row r="10587" spans="8:20">
      <c r="H10587" s="14"/>
      <c r="K10587" s="14"/>
      <c r="M10587" s="14"/>
      <c r="N10587" s="14"/>
      <c r="O10587" s="14"/>
      <c r="P10587" s="14"/>
      <c r="S10587" s="16"/>
      <c r="T10587" s="16"/>
    </row>
    <row r="10588" spans="8:20">
      <c r="H10588" s="14"/>
      <c r="K10588" s="14"/>
      <c r="M10588" s="14"/>
      <c r="N10588" s="14"/>
      <c r="O10588" s="14"/>
      <c r="P10588" s="14"/>
      <c r="S10588" s="16"/>
      <c r="T10588" s="16"/>
    </row>
    <row r="10589" spans="8:20">
      <c r="H10589" s="14"/>
      <c r="K10589" s="14"/>
      <c r="M10589" s="14"/>
      <c r="N10589" s="14"/>
      <c r="O10589" s="14"/>
      <c r="P10589" s="14"/>
      <c r="S10589" s="16"/>
      <c r="T10589" s="16"/>
    </row>
    <row r="10590" spans="8:20">
      <c r="H10590" s="14"/>
      <c r="K10590" s="14"/>
      <c r="M10590" s="14"/>
      <c r="N10590" s="14"/>
      <c r="O10590" s="14"/>
      <c r="P10590" s="14"/>
      <c r="S10590" s="16"/>
      <c r="T10590" s="16"/>
    </row>
    <row r="10591" spans="8:20">
      <c r="H10591" s="14"/>
      <c r="K10591" s="14"/>
      <c r="M10591" s="14"/>
      <c r="N10591" s="14"/>
      <c r="O10591" s="14"/>
      <c r="P10591" s="14"/>
      <c r="S10591" s="16"/>
      <c r="T10591" s="16"/>
    </row>
    <row r="10592" spans="8:20">
      <c r="H10592" s="14"/>
      <c r="K10592" s="14"/>
      <c r="M10592" s="14"/>
      <c r="N10592" s="14"/>
      <c r="O10592" s="14"/>
      <c r="P10592" s="14"/>
      <c r="S10592" s="16"/>
      <c r="T10592" s="16"/>
    </row>
    <row r="10593" spans="8:20">
      <c r="H10593" s="14"/>
      <c r="K10593" s="14"/>
      <c r="M10593" s="14"/>
      <c r="N10593" s="14"/>
      <c r="O10593" s="14"/>
      <c r="P10593" s="14"/>
      <c r="S10593" s="16"/>
      <c r="T10593" s="16"/>
    </row>
    <row r="10594" spans="8:20">
      <c r="H10594" s="14"/>
      <c r="K10594" s="14"/>
      <c r="M10594" s="14"/>
      <c r="N10594" s="14"/>
      <c r="O10594" s="14"/>
      <c r="P10594" s="14"/>
      <c r="S10594" s="16"/>
      <c r="T10594" s="16"/>
    </row>
    <row r="10595" spans="8:20">
      <c r="H10595" s="14"/>
      <c r="K10595" s="14"/>
      <c r="M10595" s="14"/>
      <c r="N10595" s="14"/>
      <c r="O10595" s="14"/>
      <c r="P10595" s="14"/>
      <c r="S10595" s="16"/>
      <c r="T10595" s="16"/>
    </row>
    <row r="10596" spans="8:20">
      <c r="H10596" s="14"/>
      <c r="K10596" s="14"/>
      <c r="M10596" s="14"/>
      <c r="N10596" s="14"/>
      <c r="O10596" s="14"/>
      <c r="P10596" s="14"/>
      <c r="S10596" s="16"/>
      <c r="T10596" s="16"/>
    </row>
    <row r="10597" spans="8:20">
      <c r="H10597" s="14"/>
      <c r="K10597" s="14"/>
      <c r="M10597" s="14"/>
      <c r="N10597" s="14"/>
      <c r="O10597" s="14"/>
      <c r="P10597" s="14"/>
      <c r="S10597" s="16"/>
      <c r="T10597" s="16"/>
    </row>
    <row r="10598" spans="8:20">
      <c r="H10598" s="14"/>
      <c r="K10598" s="14"/>
      <c r="M10598" s="14"/>
      <c r="N10598" s="14"/>
      <c r="O10598" s="14"/>
      <c r="P10598" s="14"/>
      <c r="S10598" s="16"/>
      <c r="T10598" s="16"/>
    </row>
    <row r="10599" spans="8:20">
      <c r="H10599" s="14"/>
      <c r="K10599" s="14"/>
      <c r="M10599" s="14"/>
      <c r="N10599" s="14"/>
      <c r="O10599" s="14"/>
      <c r="P10599" s="14"/>
      <c r="S10599" s="16"/>
      <c r="T10599" s="16"/>
    </row>
    <row r="10600" spans="8:20">
      <c r="H10600" s="14"/>
      <c r="K10600" s="14"/>
      <c r="M10600" s="14"/>
      <c r="N10600" s="14"/>
      <c r="O10600" s="14"/>
      <c r="P10600" s="14"/>
      <c r="S10600" s="16"/>
      <c r="T10600" s="16"/>
    </row>
    <row r="10601" spans="8:20">
      <c r="H10601" s="14"/>
      <c r="K10601" s="14"/>
      <c r="M10601" s="14"/>
      <c r="N10601" s="14"/>
      <c r="O10601" s="14"/>
      <c r="P10601" s="14"/>
      <c r="S10601" s="16"/>
      <c r="T10601" s="16"/>
    </row>
    <row r="10602" spans="8:20">
      <c r="H10602" s="14"/>
      <c r="K10602" s="14"/>
      <c r="M10602" s="14"/>
      <c r="N10602" s="14"/>
      <c r="O10602" s="14"/>
      <c r="P10602" s="14"/>
      <c r="S10602" s="16"/>
      <c r="T10602" s="16"/>
    </row>
    <row r="10603" spans="8:20">
      <c r="H10603" s="14"/>
      <c r="K10603" s="14"/>
      <c r="M10603" s="14"/>
      <c r="N10603" s="14"/>
      <c r="O10603" s="14"/>
      <c r="P10603" s="14"/>
      <c r="S10603" s="16"/>
      <c r="T10603" s="16"/>
    </row>
    <row r="10604" spans="8:20">
      <c r="H10604" s="14"/>
      <c r="K10604" s="14"/>
      <c r="M10604" s="14"/>
      <c r="N10604" s="14"/>
      <c r="O10604" s="14"/>
      <c r="P10604" s="14"/>
      <c r="S10604" s="16"/>
      <c r="T10604" s="16"/>
    </row>
    <row r="10605" spans="8:20">
      <c r="H10605" s="14"/>
      <c r="K10605" s="14"/>
      <c r="M10605" s="14"/>
      <c r="N10605" s="14"/>
      <c r="O10605" s="14"/>
      <c r="P10605" s="14"/>
      <c r="S10605" s="16"/>
      <c r="T10605" s="16"/>
    </row>
    <row r="10606" spans="8:20">
      <c r="H10606" s="14"/>
      <c r="K10606" s="14"/>
      <c r="M10606" s="14"/>
      <c r="N10606" s="14"/>
      <c r="O10606" s="14"/>
      <c r="P10606" s="14"/>
      <c r="S10606" s="16"/>
      <c r="T10606" s="16"/>
    </row>
    <row r="10607" spans="8:20">
      <c r="H10607" s="14"/>
      <c r="K10607" s="14"/>
      <c r="M10607" s="14"/>
      <c r="N10607" s="14"/>
      <c r="O10607" s="14"/>
      <c r="P10607" s="14"/>
      <c r="S10607" s="16"/>
      <c r="T10607" s="16"/>
    </row>
    <row r="10608" spans="8:20">
      <c r="H10608" s="14"/>
      <c r="K10608" s="14"/>
      <c r="M10608" s="14"/>
      <c r="N10608" s="14"/>
      <c r="O10608" s="14"/>
      <c r="P10608" s="14"/>
      <c r="S10608" s="16"/>
      <c r="T10608" s="16"/>
    </row>
    <row r="10609" spans="8:20">
      <c r="H10609" s="14"/>
      <c r="K10609" s="14"/>
      <c r="M10609" s="14"/>
      <c r="N10609" s="14"/>
      <c r="O10609" s="14"/>
      <c r="P10609" s="14"/>
      <c r="S10609" s="16"/>
      <c r="T10609" s="16"/>
    </row>
    <row r="10610" spans="8:20">
      <c r="H10610" s="14"/>
      <c r="K10610" s="14"/>
      <c r="M10610" s="14"/>
      <c r="N10610" s="14"/>
      <c r="O10610" s="14"/>
      <c r="P10610" s="14"/>
      <c r="S10610" s="16"/>
      <c r="T10610" s="16"/>
    </row>
    <row r="10611" spans="8:20">
      <c r="H10611" s="14"/>
      <c r="K10611" s="14"/>
      <c r="M10611" s="14"/>
      <c r="N10611" s="14"/>
      <c r="O10611" s="14"/>
      <c r="P10611" s="14"/>
      <c r="S10611" s="16"/>
      <c r="T10611" s="16"/>
    </row>
    <row r="10612" spans="8:20">
      <c r="H10612" s="14"/>
      <c r="K10612" s="14"/>
      <c r="M10612" s="14"/>
      <c r="N10612" s="14"/>
      <c r="O10612" s="14"/>
      <c r="P10612" s="14"/>
      <c r="S10612" s="16"/>
      <c r="T10612" s="16"/>
    </row>
    <row r="10613" spans="8:20">
      <c r="H10613" s="14"/>
      <c r="K10613" s="14"/>
      <c r="M10613" s="14"/>
      <c r="N10613" s="14"/>
      <c r="O10613" s="14"/>
      <c r="P10613" s="14"/>
      <c r="S10613" s="16"/>
      <c r="T10613" s="16"/>
    </row>
    <row r="10614" spans="8:20">
      <c r="H10614" s="14"/>
      <c r="K10614" s="14"/>
      <c r="M10614" s="14"/>
      <c r="N10614" s="14"/>
      <c r="O10614" s="14"/>
      <c r="P10614" s="14"/>
      <c r="S10614" s="16"/>
      <c r="T10614" s="16"/>
    </row>
    <row r="10615" spans="8:20">
      <c r="H10615" s="14"/>
      <c r="K10615" s="14"/>
      <c r="M10615" s="14"/>
      <c r="N10615" s="14"/>
      <c r="O10615" s="14"/>
      <c r="P10615" s="14"/>
      <c r="S10615" s="16"/>
      <c r="T10615" s="16"/>
    </row>
    <row r="10616" spans="8:20">
      <c r="H10616" s="14"/>
      <c r="K10616" s="14"/>
      <c r="M10616" s="14"/>
      <c r="N10616" s="14"/>
      <c r="O10616" s="14"/>
      <c r="P10616" s="14"/>
      <c r="S10616" s="16"/>
      <c r="T10616" s="16"/>
    </row>
    <row r="10617" spans="8:20">
      <c r="H10617" s="14"/>
      <c r="K10617" s="14"/>
      <c r="M10617" s="14"/>
      <c r="N10617" s="14"/>
      <c r="O10617" s="14"/>
      <c r="P10617" s="14"/>
      <c r="S10617" s="16"/>
      <c r="T10617" s="16"/>
    </row>
    <row r="10618" spans="8:20">
      <c r="H10618" s="14"/>
      <c r="K10618" s="14"/>
      <c r="M10618" s="14"/>
      <c r="N10618" s="14"/>
      <c r="O10618" s="14"/>
      <c r="P10618" s="14"/>
      <c r="S10618" s="16"/>
      <c r="T10618" s="16"/>
    </row>
    <row r="10619" spans="8:20">
      <c r="H10619" s="14"/>
      <c r="K10619" s="14"/>
      <c r="M10619" s="14"/>
      <c r="N10619" s="14"/>
      <c r="O10619" s="14"/>
      <c r="P10619" s="14"/>
      <c r="S10619" s="16"/>
      <c r="T10619" s="16"/>
    </row>
    <row r="10620" spans="8:20">
      <c r="H10620" s="14"/>
      <c r="K10620" s="14"/>
      <c r="M10620" s="14"/>
      <c r="N10620" s="14"/>
      <c r="O10620" s="14"/>
      <c r="P10620" s="14"/>
      <c r="S10620" s="16"/>
      <c r="T10620" s="16"/>
    </row>
    <row r="10621" spans="8:20">
      <c r="H10621" s="14"/>
      <c r="K10621" s="14"/>
      <c r="M10621" s="14"/>
      <c r="N10621" s="14"/>
      <c r="O10621" s="14"/>
      <c r="P10621" s="14"/>
      <c r="S10621" s="16"/>
      <c r="T10621" s="16"/>
    </row>
    <row r="10622" spans="8:20">
      <c r="H10622" s="14"/>
      <c r="K10622" s="14"/>
      <c r="M10622" s="14"/>
      <c r="N10622" s="14"/>
      <c r="O10622" s="14"/>
      <c r="P10622" s="14"/>
      <c r="S10622" s="16"/>
      <c r="T10622" s="16"/>
    </row>
    <row r="10623" spans="8:20">
      <c r="H10623" s="14"/>
      <c r="K10623" s="14"/>
      <c r="M10623" s="14"/>
      <c r="N10623" s="14"/>
      <c r="O10623" s="14"/>
      <c r="P10623" s="14"/>
      <c r="S10623" s="16"/>
      <c r="T10623" s="16"/>
    </row>
    <row r="10624" spans="8:20">
      <c r="H10624" s="14"/>
      <c r="K10624" s="14"/>
      <c r="M10624" s="14"/>
      <c r="N10624" s="14"/>
      <c r="O10624" s="14"/>
      <c r="P10624" s="14"/>
      <c r="S10624" s="16"/>
      <c r="T10624" s="16"/>
    </row>
    <row r="10625" spans="8:20">
      <c r="H10625" s="14"/>
      <c r="K10625" s="14"/>
      <c r="M10625" s="14"/>
      <c r="N10625" s="14"/>
      <c r="O10625" s="14"/>
      <c r="P10625" s="14"/>
      <c r="S10625" s="16"/>
      <c r="T10625" s="16"/>
    </row>
    <row r="10626" spans="8:20">
      <c r="H10626" s="14"/>
      <c r="K10626" s="14"/>
      <c r="M10626" s="14"/>
      <c r="N10626" s="14"/>
      <c r="O10626" s="14"/>
      <c r="P10626" s="14"/>
      <c r="S10626" s="16"/>
      <c r="T10626" s="16"/>
    </row>
    <row r="10627" spans="8:20">
      <c r="H10627" s="14"/>
      <c r="K10627" s="14"/>
      <c r="M10627" s="14"/>
      <c r="N10627" s="14"/>
      <c r="O10627" s="14"/>
      <c r="P10627" s="14"/>
      <c r="S10627" s="16"/>
      <c r="T10627" s="16"/>
    </row>
    <row r="10628" spans="8:20">
      <c r="H10628" s="14"/>
      <c r="K10628" s="14"/>
      <c r="M10628" s="14"/>
      <c r="N10628" s="14"/>
      <c r="O10628" s="14"/>
      <c r="P10628" s="14"/>
      <c r="S10628" s="16"/>
      <c r="T10628" s="16"/>
    </row>
    <row r="10629" spans="8:20">
      <c r="H10629" s="14"/>
      <c r="K10629" s="14"/>
      <c r="M10629" s="14"/>
      <c r="N10629" s="14"/>
      <c r="O10629" s="14"/>
      <c r="P10629" s="14"/>
      <c r="S10629" s="16"/>
      <c r="T10629" s="16"/>
    </row>
    <row r="10630" spans="8:20">
      <c r="H10630" s="14"/>
      <c r="K10630" s="14"/>
      <c r="M10630" s="14"/>
      <c r="N10630" s="14"/>
      <c r="O10630" s="14"/>
      <c r="P10630" s="14"/>
      <c r="S10630" s="16"/>
      <c r="T10630" s="16"/>
    </row>
    <row r="10631" spans="8:20">
      <c r="H10631" s="14"/>
      <c r="K10631" s="14"/>
      <c r="M10631" s="14"/>
      <c r="N10631" s="14"/>
      <c r="O10631" s="14"/>
      <c r="P10631" s="14"/>
      <c r="S10631" s="16"/>
      <c r="T10631" s="16"/>
    </row>
    <row r="10632" spans="8:20">
      <c r="H10632" s="14"/>
      <c r="K10632" s="14"/>
      <c r="M10632" s="14"/>
      <c r="N10632" s="14"/>
      <c r="O10632" s="14"/>
      <c r="P10632" s="14"/>
      <c r="S10632" s="16"/>
      <c r="T10632" s="16"/>
    </row>
    <row r="10633" spans="8:20">
      <c r="H10633" s="14"/>
      <c r="K10633" s="14"/>
      <c r="M10633" s="14"/>
      <c r="N10633" s="14"/>
      <c r="O10633" s="14"/>
      <c r="P10633" s="14"/>
      <c r="S10633" s="16"/>
      <c r="T10633" s="16"/>
    </row>
    <row r="10634" spans="8:20">
      <c r="H10634" s="14"/>
      <c r="K10634" s="14"/>
      <c r="M10634" s="14"/>
      <c r="N10634" s="14"/>
      <c r="O10634" s="14"/>
      <c r="P10634" s="14"/>
      <c r="S10634" s="16"/>
      <c r="T10634" s="16"/>
    </row>
    <row r="10635" spans="8:20">
      <c r="H10635" s="14"/>
      <c r="K10635" s="14"/>
      <c r="M10635" s="14"/>
      <c r="N10635" s="14"/>
      <c r="O10635" s="14"/>
      <c r="P10635" s="14"/>
      <c r="S10635" s="16"/>
      <c r="T10635" s="16"/>
    </row>
    <row r="10636" spans="8:20">
      <c r="H10636" s="14"/>
      <c r="K10636" s="14"/>
      <c r="M10636" s="14"/>
      <c r="N10636" s="14"/>
      <c r="O10636" s="14"/>
      <c r="P10636" s="14"/>
      <c r="S10636" s="16"/>
      <c r="T10636" s="16"/>
    </row>
    <row r="10637" spans="8:20">
      <c r="H10637" s="14"/>
      <c r="K10637" s="14"/>
      <c r="M10637" s="14"/>
      <c r="N10637" s="14"/>
      <c r="O10637" s="14"/>
      <c r="P10637" s="14"/>
      <c r="S10637" s="16"/>
      <c r="T10637" s="16"/>
    </row>
    <row r="10638" spans="8:20">
      <c r="H10638" s="14"/>
      <c r="K10638" s="14"/>
      <c r="M10638" s="14"/>
      <c r="N10638" s="14"/>
      <c r="O10638" s="14"/>
      <c r="P10638" s="14"/>
      <c r="S10638" s="16"/>
      <c r="T10638" s="16"/>
    </row>
    <row r="10639" spans="8:20">
      <c r="H10639" s="14"/>
      <c r="K10639" s="14"/>
      <c r="M10639" s="14"/>
      <c r="N10639" s="14"/>
      <c r="O10639" s="14"/>
      <c r="P10639" s="14"/>
      <c r="S10639" s="16"/>
      <c r="T10639" s="16"/>
    </row>
    <row r="10640" spans="8:20">
      <c r="H10640" s="14"/>
      <c r="K10640" s="14"/>
      <c r="M10640" s="14"/>
      <c r="N10640" s="14"/>
      <c r="O10640" s="14"/>
      <c r="P10640" s="14"/>
      <c r="S10640" s="16"/>
      <c r="T10640" s="16"/>
    </row>
    <row r="10641" spans="8:20">
      <c r="H10641" s="14"/>
      <c r="K10641" s="14"/>
      <c r="M10641" s="14"/>
      <c r="N10641" s="14"/>
      <c r="O10641" s="14"/>
      <c r="P10641" s="14"/>
      <c r="S10641" s="16"/>
      <c r="T10641" s="16"/>
    </row>
    <row r="10642" spans="8:20">
      <c r="H10642" s="14"/>
      <c r="K10642" s="14"/>
      <c r="M10642" s="14"/>
      <c r="N10642" s="14"/>
      <c r="O10642" s="14"/>
      <c r="P10642" s="14"/>
      <c r="S10642" s="16"/>
      <c r="T10642" s="16"/>
    </row>
    <row r="10643" spans="8:20">
      <c r="H10643" s="14"/>
      <c r="K10643" s="14"/>
      <c r="M10643" s="14"/>
      <c r="N10643" s="14"/>
      <c r="O10643" s="14"/>
      <c r="P10643" s="14"/>
      <c r="S10643" s="16"/>
      <c r="T10643" s="16"/>
    </row>
    <row r="10644" spans="8:20">
      <c r="H10644" s="14"/>
      <c r="K10644" s="14"/>
      <c r="M10644" s="14"/>
      <c r="N10644" s="14"/>
      <c r="O10644" s="14"/>
      <c r="P10644" s="14"/>
      <c r="S10644" s="16"/>
      <c r="T10644" s="16"/>
    </row>
    <row r="10645" spans="8:20">
      <c r="H10645" s="14"/>
      <c r="K10645" s="14"/>
      <c r="M10645" s="14"/>
      <c r="N10645" s="14"/>
      <c r="O10645" s="14"/>
      <c r="P10645" s="14"/>
      <c r="S10645" s="16"/>
      <c r="T10645" s="16"/>
    </row>
    <row r="10646" spans="8:20">
      <c r="H10646" s="14"/>
      <c r="K10646" s="14"/>
      <c r="M10646" s="14"/>
      <c r="N10646" s="14"/>
      <c r="O10646" s="14"/>
      <c r="P10646" s="14"/>
      <c r="S10646" s="16"/>
      <c r="T10646" s="16"/>
    </row>
    <row r="10647" spans="8:20">
      <c r="H10647" s="14"/>
      <c r="K10647" s="14"/>
      <c r="M10647" s="14"/>
      <c r="N10647" s="14"/>
      <c r="O10647" s="14"/>
      <c r="P10647" s="14"/>
      <c r="S10647" s="16"/>
      <c r="T10647" s="16"/>
    </row>
    <row r="10648" spans="8:20">
      <c r="H10648" s="14"/>
      <c r="K10648" s="14"/>
      <c r="M10648" s="14"/>
      <c r="N10648" s="14"/>
      <c r="O10648" s="14"/>
      <c r="P10648" s="14"/>
      <c r="S10648" s="16"/>
      <c r="T10648" s="16"/>
    </row>
    <row r="10649" spans="8:20">
      <c r="H10649" s="14"/>
      <c r="K10649" s="14"/>
      <c r="M10649" s="14"/>
      <c r="N10649" s="14"/>
      <c r="O10649" s="14"/>
      <c r="P10649" s="14"/>
      <c r="S10649" s="16"/>
      <c r="T10649" s="16"/>
    </row>
    <row r="10650" spans="8:20">
      <c r="H10650" s="14"/>
      <c r="K10650" s="14"/>
      <c r="M10650" s="14"/>
      <c r="N10650" s="14"/>
      <c r="O10650" s="14"/>
      <c r="P10650" s="14"/>
      <c r="S10650" s="16"/>
      <c r="T10650" s="16"/>
    </row>
    <row r="10651" spans="8:20">
      <c r="H10651" s="14"/>
      <c r="K10651" s="14"/>
      <c r="M10651" s="14"/>
      <c r="N10651" s="14"/>
      <c r="O10651" s="14"/>
      <c r="P10651" s="14"/>
      <c r="S10651" s="16"/>
      <c r="T10651" s="16"/>
    </row>
    <row r="10652" spans="8:20">
      <c r="H10652" s="14"/>
      <c r="K10652" s="14"/>
      <c r="M10652" s="14"/>
      <c r="N10652" s="14"/>
      <c r="O10652" s="14"/>
      <c r="P10652" s="14"/>
      <c r="S10652" s="16"/>
      <c r="T10652" s="16"/>
    </row>
    <row r="10653" spans="8:20">
      <c r="H10653" s="14"/>
      <c r="K10653" s="14"/>
      <c r="M10653" s="14"/>
      <c r="N10653" s="14"/>
      <c r="O10653" s="14"/>
      <c r="P10653" s="14"/>
      <c r="S10653" s="16"/>
      <c r="T10653" s="16"/>
    </row>
    <row r="10654" spans="8:20">
      <c r="H10654" s="14"/>
      <c r="K10654" s="14"/>
      <c r="M10654" s="14"/>
      <c r="N10654" s="14"/>
      <c r="O10654" s="14"/>
      <c r="P10654" s="14"/>
      <c r="S10654" s="16"/>
      <c r="T10654" s="16"/>
    </row>
    <row r="10655" spans="8:20">
      <c r="H10655" s="14"/>
      <c r="K10655" s="14"/>
      <c r="M10655" s="14"/>
      <c r="N10655" s="14"/>
      <c r="O10655" s="14"/>
      <c r="P10655" s="14"/>
      <c r="S10655" s="16"/>
      <c r="T10655" s="16"/>
    </row>
    <row r="10656" spans="8:20">
      <c r="H10656" s="14"/>
      <c r="K10656" s="14"/>
      <c r="M10656" s="14"/>
      <c r="N10656" s="14"/>
      <c r="O10656" s="14"/>
      <c r="P10656" s="14"/>
      <c r="S10656" s="16"/>
      <c r="T10656" s="16"/>
    </row>
    <row r="10657" spans="8:20">
      <c r="H10657" s="14"/>
      <c r="K10657" s="14"/>
      <c r="M10657" s="14"/>
      <c r="N10657" s="14"/>
      <c r="O10657" s="14"/>
      <c r="P10657" s="14"/>
      <c r="S10657" s="16"/>
      <c r="T10657" s="16"/>
    </row>
    <row r="10658" spans="8:20">
      <c r="H10658" s="14"/>
      <c r="K10658" s="14"/>
      <c r="M10658" s="14"/>
      <c r="N10658" s="14"/>
      <c r="O10658" s="14"/>
      <c r="P10658" s="14"/>
      <c r="S10658" s="16"/>
      <c r="T10658" s="16"/>
    </row>
    <row r="10659" spans="8:20">
      <c r="H10659" s="14"/>
      <c r="K10659" s="14"/>
      <c r="M10659" s="14"/>
      <c r="N10659" s="14"/>
      <c r="O10659" s="14"/>
      <c r="P10659" s="14"/>
      <c r="S10659" s="16"/>
      <c r="T10659" s="16"/>
    </row>
    <row r="10660" spans="8:20">
      <c r="H10660" s="14"/>
      <c r="K10660" s="14"/>
      <c r="M10660" s="14"/>
      <c r="N10660" s="14"/>
      <c r="O10660" s="14"/>
      <c r="P10660" s="14"/>
      <c r="S10660" s="16"/>
      <c r="T10660" s="16"/>
    </row>
    <row r="10661" spans="8:20">
      <c r="H10661" s="14"/>
      <c r="K10661" s="14"/>
      <c r="M10661" s="14"/>
      <c r="N10661" s="14"/>
      <c r="O10661" s="14"/>
      <c r="P10661" s="14"/>
      <c r="S10661" s="16"/>
      <c r="T10661" s="16"/>
    </row>
    <row r="10662" spans="8:20">
      <c r="H10662" s="14"/>
      <c r="K10662" s="14"/>
      <c r="M10662" s="14"/>
      <c r="N10662" s="14"/>
      <c r="O10662" s="14"/>
      <c r="P10662" s="14"/>
      <c r="S10662" s="16"/>
      <c r="T10662" s="16"/>
    </row>
    <row r="10663" spans="8:20">
      <c r="H10663" s="14"/>
      <c r="K10663" s="14"/>
      <c r="M10663" s="14"/>
      <c r="N10663" s="14"/>
      <c r="O10663" s="14"/>
      <c r="P10663" s="14"/>
      <c r="S10663" s="16"/>
      <c r="T10663" s="16"/>
    </row>
    <row r="10664" spans="8:20">
      <c r="H10664" s="14"/>
      <c r="K10664" s="14"/>
      <c r="M10664" s="14"/>
      <c r="N10664" s="14"/>
      <c r="O10664" s="14"/>
      <c r="P10664" s="14"/>
      <c r="S10664" s="16"/>
      <c r="T10664" s="16"/>
    </row>
    <row r="10665" spans="8:20">
      <c r="H10665" s="14"/>
      <c r="K10665" s="14"/>
      <c r="M10665" s="14"/>
      <c r="N10665" s="14"/>
      <c r="O10665" s="14"/>
      <c r="P10665" s="14"/>
      <c r="S10665" s="16"/>
      <c r="T10665" s="16"/>
    </row>
    <row r="10666" spans="8:20">
      <c r="H10666" s="14"/>
      <c r="K10666" s="14"/>
      <c r="M10666" s="14"/>
      <c r="N10666" s="14"/>
      <c r="O10666" s="14"/>
      <c r="P10666" s="14"/>
      <c r="S10666" s="16"/>
      <c r="T10666" s="16"/>
    </row>
    <row r="10667" spans="8:20">
      <c r="H10667" s="14"/>
      <c r="K10667" s="14"/>
      <c r="M10667" s="14"/>
      <c r="N10667" s="14"/>
      <c r="O10667" s="14"/>
      <c r="P10667" s="14"/>
      <c r="S10667" s="16"/>
      <c r="T10667" s="16"/>
    </row>
    <row r="10668" spans="8:20">
      <c r="H10668" s="14"/>
      <c r="K10668" s="14"/>
      <c r="M10668" s="14"/>
      <c r="N10668" s="14"/>
      <c r="O10668" s="14"/>
      <c r="P10668" s="14"/>
      <c r="S10668" s="16"/>
      <c r="T10668" s="16"/>
    </row>
    <row r="10669" spans="8:20">
      <c r="H10669" s="14"/>
      <c r="K10669" s="14"/>
      <c r="M10669" s="14"/>
      <c r="N10669" s="14"/>
      <c r="O10669" s="14"/>
      <c r="P10669" s="14"/>
      <c r="S10669" s="16"/>
      <c r="T10669" s="16"/>
    </row>
    <row r="10670" spans="8:20">
      <c r="H10670" s="14"/>
      <c r="K10670" s="14"/>
      <c r="M10670" s="14"/>
      <c r="N10670" s="14"/>
      <c r="O10670" s="14"/>
      <c r="P10670" s="14"/>
      <c r="S10670" s="16"/>
      <c r="T10670" s="16"/>
    </row>
    <row r="10671" spans="8:20">
      <c r="H10671" s="14"/>
      <c r="K10671" s="14"/>
      <c r="M10671" s="14"/>
      <c r="N10671" s="14"/>
      <c r="O10671" s="14"/>
      <c r="P10671" s="14"/>
      <c r="S10671" s="16"/>
      <c r="T10671" s="16"/>
    </row>
    <row r="10672" spans="8:20">
      <c r="H10672" s="14"/>
      <c r="K10672" s="14"/>
      <c r="M10672" s="14"/>
      <c r="N10672" s="14"/>
      <c r="O10672" s="14"/>
      <c r="P10672" s="14"/>
      <c r="S10672" s="16"/>
      <c r="T10672" s="16"/>
    </row>
    <row r="10673" spans="8:20">
      <c r="H10673" s="14"/>
      <c r="K10673" s="14"/>
      <c r="M10673" s="14"/>
      <c r="N10673" s="14"/>
      <c r="O10673" s="14"/>
      <c r="P10673" s="14"/>
      <c r="S10673" s="16"/>
      <c r="T10673" s="16"/>
    </row>
    <row r="10674" spans="8:20">
      <c r="H10674" s="14"/>
      <c r="K10674" s="14"/>
      <c r="M10674" s="14"/>
      <c r="N10674" s="14"/>
      <c r="O10674" s="14"/>
      <c r="P10674" s="14"/>
      <c r="S10674" s="16"/>
      <c r="T10674" s="16"/>
    </row>
    <row r="10675" spans="8:20">
      <c r="H10675" s="14"/>
      <c r="K10675" s="14"/>
      <c r="M10675" s="14"/>
      <c r="N10675" s="14"/>
      <c r="O10675" s="14"/>
      <c r="P10675" s="14"/>
      <c r="S10675" s="16"/>
      <c r="T10675" s="16"/>
    </row>
    <row r="10676" spans="8:20">
      <c r="H10676" s="14"/>
      <c r="K10676" s="14"/>
      <c r="M10676" s="14"/>
      <c r="N10676" s="14"/>
      <c r="O10676" s="14"/>
      <c r="P10676" s="14"/>
      <c r="S10676" s="16"/>
      <c r="T10676" s="16"/>
    </row>
    <row r="10677" spans="8:20">
      <c r="H10677" s="14"/>
      <c r="K10677" s="14"/>
      <c r="M10677" s="14"/>
      <c r="N10677" s="14"/>
      <c r="O10677" s="14"/>
      <c r="P10677" s="14"/>
      <c r="S10677" s="16"/>
      <c r="T10677" s="16"/>
    </row>
    <row r="10678" spans="8:20">
      <c r="H10678" s="14"/>
      <c r="K10678" s="14"/>
      <c r="M10678" s="14"/>
      <c r="N10678" s="14"/>
      <c r="O10678" s="14"/>
      <c r="P10678" s="14"/>
      <c r="S10678" s="16"/>
      <c r="T10678" s="16"/>
    </row>
    <row r="10679" spans="8:20">
      <c r="H10679" s="14"/>
      <c r="K10679" s="14"/>
      <c r="M10679" s="14"/>
      <c r="N10679" s="14"/>
      <c r="O10679" s="14"/>
      <c r="P10679" s="14"/>
      <c r="S10679" s="16"/>
      <c r="T10679" s="16"/>
    </row>
    <row r="10680" spans="8:20">
      <c r="H10680" s="14"/>
      <c r="K10680" s="14"/>
      <c r="M10680" s="14"/>
      <c r="N10680" s="14"/>
      <c r="O10680" s="14"/>
      <c r="P10680" s="14"/>
      <c r="S10680" s="16"/>
      <c r="T10680" s="16"/>
    </row>
    <row r="10681" spans="8:20">
      <c r="H10681" s="14"/>
      <c r="K10681" s="14"/>
      <c r="M10681" s="14"/>
      <c r="N10681" s="14"/>
      <c r="O10681" s="14"/>
      <c r="P10681" s="14"/>
      <c r="S10681" s="16"/>
      <c r="T10681" s="16"/>
    </row>
    <row r="10682" spans="8:20">
      <c r="H10682" s="14"/>
      <c r="K10682" s="14"/>
      <c r="M10682" s="14"/>
      <c r="N10682" s="14"/>
      <c r="O10682" s="14"/>
      <c r="P10682" s="14"/>
      <c r="S10682" s="16"/>
      <c r="T10682" s="16"/>
    </row>
    <row r="10683" spans="8:20">
      <c r="H10683" s="14"/>
      <c r="K10683" s="14"/>
      <c r="M10683" s="14"/>
      <c r="N10683" s="14"/>
      <c r="O10683" s="14"/>
      <c r="P10683" s="14"/>
      <c r="S10683" s="16"/>
      <c r="T10683" s="16"/>
    </row>
    <row r="10684" spans="8:20">
      <c r="H10684" s="14"/>
      <c r="K10684" s="14"/>
      <c r="M10684" s="14"/>
      <c r="N10684" s="14"/>
      <c r="O10684" s="14"/>
      <c r="P10684" s="14"/>
      <c r="S10684" s="16"/>
      <c r="T10684" s="16"/>
    </row>
    <row r="10685" spans="8:20">
      <c r="H10685" s="14"/>
      <c r="K10685" s="14"/>
      <c r="M10685" s="14"/>
      <c r="N10685" s="14"/>
      <c r="O10685" s="14"/>
      <c r="P10685" s="14"/>
      <c r="S10685" s="16"/>
      <c r="T10685" s="16"/>
    </row>
    <row r="10686" spans="8:20">
      <c r="H10686" s="14"/>
      <c r="K10686" s="14"/>
      <c r="M10686" s="14"/>
      <c r="N10686" s="14"/>
      <c r="O10686" s="14"/>
      <c r="P10686" s="14"/>
      <c r="S10686" s="16"/>
      <c r="T10686" s="16"/>
    </row>
    <row r="10687" spans="8:20">
      <c r="H10687" s="14"/>
      <c r="K10687" s="14"/>
      <c r="M10687" s="14"/>
      <c r="N10687" s="14"/>
      <c r="O10687" s="14"/>
      <c r="P10687" s="14"/>
      <c r="S10687" s="16"/>
      <c r="T10687" s="16"/>
    </row>
    <row r="10688" spans="8:20">
      <c r="H10688" s="14"/>
      <c r="K10688" s="14"/>
      <c r="M10688" s="14"/>
      <c r="N10688" s="14"/>
      <c r="O10688" s="14"/>
      <c r="P10688" s="14"/>
      <c r="S10688" s="16"/>
      <c r="T10688" s="16"/>
    </row>
    <row r="10689" spans="8:20">
      <c r="H10689" s="14"/>
      <c r="K10689" s="14"/>
      <c r="M10689" s="14"/>
      <c r="N10689" s="14"/>
      <c r="O10689" s="14"/>
      <c r="P10689" s="14"/>
      <c r="S10689" s="16"/>
      <c r="T10689" s="16"/>
    </row>
    <row r="10690" spans="8:20">
      <c r="H10690" s="14"/>
      <c r="K10690" s="14"/>
      <c r="M10690" s="14"/>
      <c r="N10690" s="14"/>
      <c r="O10690" s="14"/>
      <c r="P10690" s="14"/>
      <c r="S10690" s="16"/>
      <c r="T10690" s="16"/>
    </row>
    <row r="10691" spans="8:20">
      <c r="H10691" s="14"/>
      <c r="K10691" s="14"/>
      <c r="M10691" s="14"/>
      <c r="N10691" s="14"/>
      <c r="O10691" s="14"/>
      <c r="P10691" s="14"/>
      <c r="S10691" s="16"/>
      <c r="T10691" s="16"/>
    </row>
    <row r="10692" spans="8:20">
      <c r="H10692" s="14"/>
      <c r="K10692" s="14"/>
      <c r="M10692" s="14"/>
      <c r="N10692" s="14"/>
      <c r="O10692" s="14"/>
      <c r="P10692" s="14"/>
      <c r="S10692" s="16"/>
      <c r="T10692" s="16"/>
    </row>
    <row r="10693" spans="8:20">
      <c r="H10693" s="14"/>
      <c r="K10693" s="14"/>
      <c r="M10693" s="14"/>
      <c r="N10693" s="14"/>
      <c r="O10693" s="14"/>
      <c r="P10693" s="14"/>
      <c r="S10693" s="16"/>
      <c r="T10693" s="16"/>
    </row>
    <row r="10694" spans="8:20">
      <c r="H10694" s="14"/>
      <c r="K10694" s="14"/>
      <c r="M10694" s="14"/>
      <c r="N10694" s="14"/>
      <c r="O10694" s="14"/>
      <c r="P10694" s="14"/>
      <c r="S10694" s="16"/>
      <c r="T10694" s="16"/>
    </row>
    <row r="10695" spans="8:20">
      <c r="H10695" s="14"/>
      <c r="K10695" s="14"/>
      <c r="M10695" s="14"/>
      <c r="N10695" s="14"/>
      <c r="O10695" s="14"/>
      <c r="P10695" s="14"/>
      <c r="S10695" s="16"/>
      <c r="T10695" s="16"/>
    </row>
    <row r="10696" spans="8:20">
      <c r="H10696" s="14"/>
      <c r="K10696" s="14"/>
      <c r="M10696" s="14"/>
      <c r="N10696" s="14"/>
      <c r="O10696" s="14"/>
      <c r="P10696" s="14"/>
      <c r="S10696" s="16"/>
      <c r="T10696" s="16"/>
    </row>
    <row r="10697" spans="8:20">
      <c r="H10697" s="14"/>
      <c r="K10697" s="14"/>
      <c r="M10697" s="14"/>
      <c r="N10697" s="14"/>
      <c r="O10697" s="14"/>
      <c r="P10697" s="14"/>
      <c r="S10697" s="16"/>
      <c r="T10697" s="16"/>
    </row>
    <row r="10698" spans="8:20">
      <c r="H10698" s="14"/>
      <c r="K10698" s="14"/>
      <c r="M10698" s="14"/>
      <c r="N10698" s="14"/>
      <c r="O10698" s="14"/>
      <c r="P10698" s="14"/>
      <c r="S10698" s="16"/>
      <c r="T10698" s="16"/>
    </row>
    <row r="10699" spans="8:20">
      <c r="H10699" s="14"/>
      <c r="K10699" s="14"/>
      <c r="M10699" s="14"/>
      <c r="N10699" s="14"/>
      <c r="O10699" s="14"/>
      <c r="P10699" s="14"/>
      <c r="S10699" s="16"/>
      <c r="T10699" s="16"/>
    </row>
    <row r="10700" spans="8:20">
      <c r="H10700" s="14"/>
      <c r="K10700" s="14"/>
      <c r="M10700" s="14"/>
      <c r="N10700" s="14"/>
      <c r="O10700" s="14"/>
      <c r="P10700" s="14"/>
      <c r="S10700" s="16"/>
      <c r="T10700" s="16"/>
    </row>
    <row r="10701" spans="8:20">
      <c r="H10701" s="14"/>
      <c r="K10701" s="14"/>
      <c r="M10701" s="14"/>
      <c r="N10701" s="14"/>
      <c r="O10701" s="14"/>
      <c r="P10701" s="14"/>
      <c r="S10701" s="16"/>
      <c r="T10701" s="16"/>
    </row>
    <row r="10702" spans="8:20">
      <c r="H10702" s="14"/>
      <c r="K10702" s="14"/>
      <c r="M10702" s="14"/>
      <c r="N10702" s="14"/>
      <c r="O10702" s="14"/>
      <c r="P10702" s="14"/>
      <c r="S10702" s="16"/>
      <c r="T10702" s="16"/>
    </row>
    <row r="10703" spans="8:20">
      <c r="H10703" s="14"/>
      <c r="K10703" s="14"/>
      <c r="M10703" s="14"/>
      <c r="N10703" s="14"/>
      <c r="O10703" s="14"/>
      <c r="P10703" s="14"/>
      <c r="S10703" s="16"/>
      <c r="T10703" s="16"/>
    </row>
    <row r="10704" spans="8:20">
      <c r="H10704" s="14"/>
      <c r="K10704" s="14"/>
      <c r="M10704" s="14"/>
      <c r="N10704" s="14"/>
      <c r="O10704" s="14"/>
      <c r="P10704" s="14"/>
      <c r="S10704" s="16"/>
      <c r="T10704" s="16"/>
    </row>
    <row r="10705" spans="8:20">
      <c r="H10705" s="14"/>
      <c r="K10705" s="14"/>
      <c r="M10705" s="14"/>
      <c r="N10705" s="14"/>
      <c r="O10705" s="14"/>
      <c r="P10705" s="14"/>
      <c r="S10705" s="16"/>
      <c r="T10705" s="16"/>
    </row>
    <row r="10706" spans="8:20">
      <c r="H10706" s="14"/>
      <c r="K10706" s="14"/>
      <c r="M10706" s="14"/>
      <c r="N10706" s="14"/>
      <c r="O10706" s="14"/>
      <c r="P10706" s="14"/>
      <c r="S10706" s="16"/>
      <c r="T10706" s="16"/>
    </row>
    <row r="10707" spans="8:20">
      <c r="H10707" s="14"/>
      <c r="K10707" s="14"/>
      <c r="M10707" s="14"/>
      <c r="N10707" s="14"/>
      <c r="O10707" s="14"/>
      <c r="P10707" s="14"/>
      <c r="S10707" s="16"/>
      <c r="T10707" s="16"/>
    </row>
    <row r="10708" spans="8:20">
      <c r="H10708" s="14"/>
      <c r="K10708" s="14"/>
      <c r="M10708" s="14"/>
      <c r="N10708" s="14"/>
      <c r="O10708" s="14"/>
      <c r="P10708" s="14"/>
      <c r="S10708" s="16"/>
      <c r="T10708" s="16"/>
    </row>
    <row r="10709" spans="8:20">
      <c r="H10709" s="14"/>
      <c r="K10709" s="14"/>
      <c r="M10709" s="14"/>
      <c r="N10709" s="14"/>
      <c r="O10709" s="14"/>
      <c r="P10709" s="14"/>
      <c r="S10709" s="16"/>
      <c r="T10709" s="16"/>
    </row>
    <row r="10710" spans="8:20">
      <c r="H10710" s="14"/>
      <c r="K10710" s="14"/>
      <c r="M10710" s="14"/>
      <c r="N10710" s="14"/>
      <c r="O10710" s="14"/>
      <c r="P10710" s="14"/>
      <c r="S10710" s="16"/>
      <c r="T10710" s="16"/>
    </row>
    <row r="10711" spans="8:20">
      <c r="H10711" s="14"/>
      <c r="K10711" s="14"/>
      <c r="M10711" s="14"/>
      <c r="N10711" s="14"/>
      <c r="O10711" s="14"/>
      <c r="P10711" s="14"/>
      <c r="S10711" s="16"/>
      <c r="T10711" s="16"/>
    </row>
    <row r="10712" spans="8:20">
      <c r="H10712" s="14"/>
      <c r="K10712" s="14"/>
      <c r="M10712" s="14"/>
      <c r="N10712" s="14"/>
      <c r="O10712" s="14"/>
      <c r="P10712" s="14"/>
      <c r="S10712" s="16"/>
      <c r="T10712" s="16"/>
    </row>
    <row r="10713" spans="8:20">
      <c r="H10713" s="14"/>
      <c r="K10713" s="14"/>
      <c r="M10713" s="14"/>
      <c r="N10713" s="14"/>
      <c r="O10713" s="14"/>
      <c r="P10713" s="14"/>
      <c r="S10713" s="16"/>
      <c r="T10713" s="16"/>
    </row>
    <row r="10714" spans="8:20">
      <c r="H10714" s="14"/>
      <c r="K10714" s="14"/>
      <c r="M10714" s="14"/>
      <c r="N10714" s="14"/>
      <c r="O10714" s="14"/>
      <c r="P10714" s="14"/>
      <c r="S10714" s="16"/>
      <c r="T10714" s="16"/>
    </row>
    <row r="10715" spans="8:20">
      <c r="H10715" s="14"/>
      <c r="K10715" s="14"/>
      <c r="M10715" s="14"/>
      <c r="N10715" s="14"/>
      <c r="O10715" s="14"/>
      <c r="P10715" s="14"/>
      <c r="S10715" s="16"/>
      <c r="T10715" s="16"/>
    </row>
    <row r="10716" spans="8:20">
      <c r="H10716" s="14"/>
      <c r="K10716" s="14"/>
      <c r="M10716" s="14"/>
      <c r="N10716" s="14"/>
      <c r="O10716" s="14"/>
      <c r="P10716" s="14"/>
      <c r="S10716" s="16"/>
      <c r="T10716" s="16"/>
    </row>
    <row r="10717" spans="8:20">
      <c r="H10717" s="14"/>
      <c r="K10717" s="14"/>
      <c r="M10717" s="14"/>
      <c r="N10717" s="14"/>
      <c r="O10717" s="14"/>
      <c r="P10717" s="14"/>
      <c r="S10717" s="16"/>
      <c r="T10717" s="16"/>
    </row>
    <row r="10718" spans="8:20">
      <c r="H10718" s="14"/>
      <c r="K10718" s="14"/>
      <c r="M10718" s="14"/>
      <c r="N10718" s="14"/>
      <c r="O10718" s="14"/>
      <c r="P10718" s="14"/>
      <c r="S10718" s="16"/>
      <c r="T10718" s="16"/>
    </row>
    <row r="10719" spans="8:20">
      <c r="H10719" s="14"/>
      <c r="K10719" s="14"/>
      <c r="M10719" s="14"/>
      <c r="N10719" s="14"/>
      <c r="O10719" s="14"/>
      <c r="P10719" s="14"/>
      <c r="S10719" s="16"/>
      <c r="T10719" s="16"/>
    </row>
    <row r="10720" spans="8:20">
      <c r="H10720" s="14"/>
      <c r="K10720" s="14"/>
      <c r="M10720" s="14"/>
      <c r="N10720" s="14"/>
      <c r="O10720" s="14"/>
      <c r="P10720" s="14"/>
      <c r="S10720" s="16"/>
      <c r="T10720" s="16"/>
    </row>
    <row r="10721" spans="8:20">
      <c r="H10721" s="14"/>
      <c r="K10721" s="14"/>
      <c r="M10721" s="14"/>
      <c r="N10721" s="14"/>
      <c r="O10721" s="14"/>
      <c r="P10721" s="14"/>
      <c r="S10721" s="16"/>
      <c r="T10721" s="16"/>
    </row>
    <row r="10722" spans="8:20">
      <c r="H10722" s="14"/>
      <c r="K10722" s="14"/>
      <c r="M10722" s="14"/>
      <c r="N10722" s="14"/>
      <c r="O10722" s="14"/>
      <c r="P10722" s="14"/>
      <c r="S10722" s="16"/>
      <c r="T10722" s="16"/>
    </row>
    <row r="10723" spans="8:20">
      <c r="H10723" s="14"/>
      <c r="K10723" s="14"/>
      <c r="M10723" s="14"/>
      <c r="N10723" s="14"/>
      <c r="O10723" s="14"/>
      <c r="P10723" s="14"/>
      <c r="S10723" s="16"/>
      <c r="T10723" s="16"/>
    </row>
    <row r="10724" spans="8:20">
      <c r="H10724" s="14"/>
      <c r="K10724" s="14"/>
      <c r="M10724" s="14"/>
      <c r="N10724" s="14"/>
      <c r="O10724" s="14"/>
      <c r="P10724" s="14"/>
      <c r="S10724" s="16"/>
      <c r="T10724" s="16"/>
    </row>
    <row r="10725" spans="8:20">
      <c r="H10725" s="14"/>
      <c r="K10725" s="14"/>
      <c r="M10725" s="14"/>
      <c r="N10725" s="14"/>
      <c r="O10725" s="14"/>
      <c r="P10725" s="14"/>
      <c r="S10725" s="16"/>
      <c r="T10725" s="16"/>
    </row>
    <row r="10726" spans="8:20">
      <c r="H10726" s="14"/>
      <c r="K10726" s="14"/>
      <c r="M10726" s="14"/>
      <c r="N10726" s="14"/>
      <c r="O10726" s="14"/>
      <c r="P10726" s="14"/>
      <c r="S10726" s="16"/>
      <c r="T10726" s="16"/>
    </row>
    <row r="10727" spans="8:20">
      <c r="H10727" s="14"/>
      <c r="K10727" s="14"/>
      <c r="M10727" s="14"/>
      <c r="N10727" s="14"/>
      <c r="O10727" s="14"/>
      <c r="P10727" s="14"/>
      <c r="S10727" s="16"/>
      <c r="T10727" s="16"/>
    </row>
    <row r="10728" spans="8:20">
      <c r="H10728" s="14"/>
      <c r="K10728" s="14"/>
      <c r="M10728" s="14"/>
      <c r="N10728" s="14"/>
      <c r="O10728" s="14"/>
      <c r="P10728" s="14"/>
      <c r="S10728" s="16"/>
      <c r="T10728" s="16"/>
    </row>
    <row r="10729" spans="8:20">
      <c r="H10729" s="14"/>
      <c r="K10729" s="14"/>
      <c r="M10729" s="14"/>
      <c r="N10729" s="14"/>
      <c r="O10729" s="14"/>
      <c r="P10729" s="14"/>
      <c r="S10729" s="16"/>
      <c r="T10729" s="16"/>
    </row>
    <row r="10730" spans="8:20">
      <c r="H10730" s="14"/>
      <c r="K10730" s="14"/>
      <c r="M10730" s="14"/>
      <c r="N10730" s="14"/>
      <c r="O10730" s="14"/>
      <c r="P10730" s="14"/>
      <c r="S10730" s="16"/>
      <c r="T10730" s="16"/>
    </row>
    <row r="10731" spans="8:20">
      <c r="H10731" s="14"/>
      <c r="K10731" s="14"/>
      <c r="M10731" s="14"/>
      <c r="N10731" s="14"/>
      <c r="O10731" s="14"/>
      <c r="P10731" s="14"/>
      <c r="S10731" s="16"/>
      <c r="T10731" s="16"/>
    </row>
    <row r="10732" spans="8:20">
      <c r="H10732" s="14"/>
      <c r="K10732" s="14"/>
      <c r="M10732" s="14"/>
      <c r="N10732" s="14"/>
      <c r="O10732" s="14"/>
      <c r="P10732" s="14"/>
      <c r="S10732" s="16"/>
      <c r="T10732" s="16"/>
    </row>
    <row r="10733" spans="8:20">
      <c r="H10733" s="14"/>
      <c r="K10733" s="14"/>
      <c r="M10733" s="14"/>
      <c r="N10733" s="14"/>
      <c r="O10733" s="14"/>
      <c r="P10733" s="14"/>
      <c r="S10733" s="16"/>
      <c r="T10733" s="16"/>
    </row>
    <row r="10734" spans="8:20">
      <c r="H10734" s="14"/>
      <c r="K10734" s="14"/>
      <c r="M10734" s="14"/>
      <c r="N10734" s="14"/>
      <c r="O10734" s="14"/>
      <c r="P10734" s="14"/>
      <c r="S10734" s="16"/>
      <c r="T10734" s="16"/>
    </row>
    <row r="10735" spans="8:20">
      <c r="H10735" s="14"/>
      <c r="K10735" s="14"/>
      <c r="M10735" s="14"/>
      <c r="N10735" s="14"/>
      <c r="O10735" s="14"/>
      <c r="P10735" s="14"/>
      <c r="S10735" s="16"/>
      <c r="T10735" s="16"/>
    </row>
    <row r="10736" spans="8:20">
      <c r="H10736" s="14"/>
      <c r="K10736" s="14"/>
      <c r="M10736" s="14"/>
      <c r="N10736" s="14"/>
      <c r="O10736" s="14"/>
      <c r="P10736" s="14"/>
      <c r="S10736" s="16"/>
      <c r="T10736" s="16"/>
    </row>
    <row r="10737" spans="8:20">
      <c r="H10737" s="14"/>
      <c r="K10737" s="14"/>
      <c r="M10737" s="14"/>
      <c r="N10737" s="14"/>
      <c r="O10737" s="14"/>
      <c r="P10737" s="14"/>
      <c r="S10737" s="16"/>
      <c r="T10737" s="16"/>
    </row>
    <row r="10738" spans="8:20">
      <c r="H10738" s="14"/>
      <c r="K10738" s="14"/>
      <c r="M10738" s="14"/>
      <c r="N10738" s="14"/>
      <c r="O10738" s="14"/>
      <c r="P10738" s="14"/>
      <c r="S10738" s="16"/>
      <c r="T10738" s="16"/>
    </row>
    <row r="10739" spans="8:20">
      <c r="H10739" s="14"/>
      <c r="K10739" s="14"/>
      <c r="M10739" s="14"/>
      <c r="N10739" s="14"/>
      <c r="O10739" s="14"/>
      <c r="P10739" s="14"/>
      <c r="S10739" s="16"/>
      <c r="T10739" s="16"/>
    </row>
    <row r="10740" spans="8:20">
      <c r="H10740" s="14"/>
      <c r="K10740" s="14"/>
      <c r="M10740" s="14"/>
      <c r="N10740" s="14"/>
      <c r="O10740" s="14"/>
      <c r="P10740" s="14"/>
      <c r="S10740" s="16"/>
      <c r="T10740" s="16"/>
    </row>
    <row r="10741" spans="8:20">
      <c r="H10741" s="14"/>
      <c r="K10741" s="14"/>
      <c r="M10741" s="14"/>
      <c r="N10741" s="14"/>
      <c r="O10741" s="14"/>
      <c r="P10741" s="14"/>
      <c r="S10741" s="16"/>
      <c r="T10741" s="16"/>
    </row>
    <row r="10742" spans="8:20">
      <c r="H10742" s="14"/>
      <c r="K10742" s="14"/>
      <c r="M10742" s="14"/>
      <c r="N10742" s="14"/>
      <c r="O10742" s="14"/>
      <c r="P10742" s="14"/>
      <c r="S10742" s="16"/>
      <c r="T10742" s="16"/>
    </row>
    <row r="10743" spans="8:20">
      <c r="H10743" s="14"/>
      <c r="K10743" s="14"/>
      <c r="M10743" s="14"/>
      <c r="N10743" s="14"/>
      <c r="O10743" s="14"/>
      <c r="P10743" s="14"/>
      <c r="S10743" s="16"/>
      <c r="T10743" s="16"/>
    </row>
    <row r="10744" spans="8:20">
      <c r="H10744" s="14"/>
      <c r="K10744" s="14"/>
      <c r="M10744" s="14"/>
      <c r="N10744" s="14"/>
      <c r="O10744" s="14"/>
      <c r="P10744" s="14"/>
      <c r="S10744" s="16"/>
      <c r="T10744" s="16"/>
    </row>
    <row r="10745" spans="8:20">
      <c r="H10745" s="14"/>
      <c r="K10745" s="14"/>
      <c r="M10745" s="14"/>
      <c r="N10745" s="14"/>
      <c r="O10745" s="14"/>
      <c r="P10745" s="14"/>
      <c r="S10745" s="16"/>
      <c r="T10745" s="16"/>
    </row>
    <row r="10746" spans="8:20">
      <c r="H10746" s="14"/>
      <c r="K10746" s="14"/>
      <c r="M10746" s="14"/>
      <c r="N10746" s="14"/>
      <c r="O10746" s="14"/>
      <c r="P10746" s="14"/>
      <c r="S10746" s="16"/>
      <c r="T10746" s="16"/>
    </row>
    <row r="10747" spans="8:20">
      <c r="H10747" s="14"/>
      <c r="K10747" s="14"/>
      <c r="M10747" s="14"/>
      <c r="N10747" s="14"/>
      <c r="O10747" s="14"/>
      <c r="P10747" s="14"/>
      <c r="S10747" s="16"/>
      <c r="T10747" s="16"/>
    </row>
    <row r="10748" spans="8:20">
      <c r="H10748" s="14"/>
      <c r="K10748" s="14"/>
      <c r="M10748" s="14"/>
      <c r="N10748" s="14"/>
      <c r="O10748" s="14"/>
      <c r="P10748" s="14"/>
      <c r="S10748" s="16"/>
      <c r="T10748" s="16"/>
    </row>
    <row r="10749" spans="8:20">
      <c r="H10749" s="14"/>
      <c r="K10749" s="14"/>
      <c r="M10749" s="14"/>
      <c r="N10749" s="14"/>
      <c r="O10749" s="14"/>
      <c r="P10749" s="14"/>
      <c r="S10749" s="16"/>
      <c r="T10749" s="16"/>
    </row>
    <row r="10750" spans="8:20">
      <c r="H10750" s="14"/>
      <c r="K10750" s="14"/>
      <c r="M10750" s="14"/>
      <c r="N10750" s="14"/>
      <c r="O10750" s="14"/>
      <c r="P10750" s="14"/>
      <c r="S10750" s="16"/>
      <c r="T10750" s="16"/>
    </row>
    <row r="10751" spans="8:20">
      <c r="H10751" s="14"/>
      <c r="K10751" s="14"/>
      <c r="M10751" s="14"/>
      <c r="N10751" s="14"/>
      <c r="O10751" s="14"/>
      <c r="P10751" s="14"/>
      <c r="S10751" s="16"/>
      <c r="T10751" s="16"/>
    </row>
    <row r="10752" spans="8:20">
      <c r="H10752" s="14"/>
      <c r="K10752" s="14"/>
      <c r="M10752" s="14"/>
      <c r="N10752" s="14"/>
      <c r="O10752" s="14"/>
      <c r="P10752" s="14"/>
      <c r="S10752" s="16"/>
      <c r="T10752" s="16"/>
    </row>
    <row r="10753" spans="8:20">
      <c r="H10753" s="14"/>
      <c r="K10753" s="14"/>
      <c r="M10753" s="14"/>
      <c r="N10753" s="14"/>
      <c r="O10753" s="14"/>
      <c r="P10753" s="14"/>
      <c r="S10753" s="16"/>
      <c r="T10753" s="16"/>
    </row>
    <row r="10754" spans="8:20">
      <c r="H10754" s="14"/>
      <c r="K10754" s="14"/>
      <c r="M10754" s="14"/>
      <c r="N10754" s="14"/>
      <c r="O10754" s="14"/>
      <c r="P10754" s="14"/>
      <c r="S10754" s="16"/>
      <c r="T10754" s="16"/>
    </row>
    <row r="10755" spans="8:20">
      <c r="H10755" s="14"/>
      <c r="K10755" s="14"/>
      <c r="M10755" s="14"/>
      <c r="N10755" s="14"/>
      <c r="O10755" s="14"/>
      <c r="P10755" s="14"/>
      <c r="S10755" s="16"/>
      <c r="T10755" s="16"/>
    </row>
    <row r="10756" spans="8:20">
      <c r="H10756" s="14"/>
      <c r="K10756" s="14"/>
      <c r="M10756" s="14"/>
      <c r="N10756" s="14"/>
      <c r="O10756" s="14"/>
      <c r="P10756" s="14"/>
      <c r="S10756" s="16"/>
      <c r="T10756" s="16"/>
    </row>
    <row r="10757" spans="8:20">
      <c r="H10757" s="14"/>
      <c r="K10757" s="14"/>
      <c r="M10757" s="14"/>
      <c r="N10757" s="14"/>
      <c r="O10757" s="14"/>
      <c r="P10757" s="14"/>
      <c r="S10757" s="16"/>
      <c r="T10757" s="16"/>
    </row>
    <row r="10758" spans="8:20">
      <c r="H10758" s="14"/>
      <c r="K10758" s="14"/>
      <c r="M10758" s="14"/>
      <c r="N10758" s="14"/>
      <c r="O10758" s="14"/>
      <c r="P10758" s="14"/>
      <c r="S10758" s="16"/>
      <c r="T10758" s="16"/>
    </row>
    <row r="10759" spans="8:20">
      <c r="H10759" s="14"/>
      <c r="K10759" s="14"/>
      <c r="M10759" s="14"/>
      <c r="N10759" s="14"/>
      <c r="O10759" s="14"/>
      <c r="P10759" s="14"/>
      <c r="S10759" s="16"/>
      <c r="T10759" s="16"/>
    </row>
    <row r="10760" spans="8:20">
      <c r="H10760" s="14"/>
      <c r="K10760" s="14"/>
      <c r="M10760" s="14"/>
      <c r="N10760" s="14"/>
      <c r="O10760" s="14"/>
      <c r="P10760" s="14"/>
      <c r="S10760" s="16"/>
      <c r="T10760" s="16"/>
    </row>
    <row r="10761" spans="8:20">
      <c r="H10761" s="14"/>
      <c r="K10761" s="14"/>
      <c r="M10761" s="14"/>
      <c r="N10761" s="14"/>
      <c r="O10761" s="14"/>
      <c r="P10761" s="14"/>
      <c r="S10761" s="16"/>
      <c r="T10761" s="16"/>
    </row>
    <row r="10762" spans="8:20">
      <c r="H10762" s="14"/>
      <c r="K10762" s="14"/>
      <c r="M10762" s="14"/>
      <c r="N10762" s="14"/>
      <c r="O10762" s="14"/>
      <c r="P10762" s="14"/>
      <c r="S10762" s="16"/>
      <c r="T10762" s="16"/>
    </row>
    <row r="10763" spans="8:20">
      <c r="H10763" s="14"/>
      <c r="K10763" s="14"/>
      <c r="M10763" s="14"/>
      <c r="N10763" s="14"/>
      <c r="O10763" s="14"/>
      <c r="P10763" s="14"/>
      <c r="S10763" s="16"/>
      <c r="T10763" s="16"/>
    </row>
    <row r="10764" spans="8:20">
      <c r="H10764" s="14"/>
      <c r="K10764" s="14"/>
      <c r="M10764" s="14"/>
      <c r="N10764" s="14"/>
      <c r="O10764" s="14"/>
      <c r="P10764" s="14"/>
      <c r="S10764" s="16"/>
      <c r="T10764" s="16"/>
    </row>
    <row r="10765" spans="8:20">
      <c r="H10765" s="14"/>
      <c r="K10765" s="14"/>
      <c r="M10765" s="14"/>
      <c r="N10765" s="14"/>
      <c r="O10765" s="14"/>
      <c r="P10765" s="14"/>
      <c r="S10765" s="16"/>
      <c r="T10765" s="16"/>
    </row>
    <row r="10766" spans="8:20">
      <c r="H10766" s="14"/>
      <c r="K10766" s="14"/>
      <c r="M10766" s="14"/>
      <c r="N10766" s="14"/>
      <c r="O10766" s="14"/>
      <c r="P10766" s="14"/>
      <c r="S10766" s="16"/>
      <c r="T10766" s="16"/>
    </row>
    <row r="10767" spans="8:20">
      <c r="H10767" s="14"/>
      <c r="K10767" s="14"/>
      <c r="M10767" s="14"/>
      <c r="N10767" s="14"/>
      <c r="O10767" s="14"/>
      <c r="P10767" s="14"/>
      <c r="S10767" s="16"/>
      <c r="T10767" s="16"/>
    </row>
    <row r="10768" spans="8:20">
      <c r="H10768" s="14"/>
      <c r="K10768" s="14"/>
      <c r="M10768" s="14"/>
      <c r="N10768" s="14"/>
      <c r="O10768" s="14"/>
      <c r="P10768" s="14"/>
      <c r="S10768" s="16"/>
      <c r="T10768" s="16"/>
    </row>
    <row r="10769" spans="8:20">
      <c r="H10769" s="14"/>
      <c r="K10769" s="14"/>
      <c r="M10769" s="14"/>
      <c r="N10769" s="14"/>
      <c r="O10769" s="14"/>
      <c r="P10769" s="14"/>
      <c r="S10769" s="16"/>
      <c r="T10769" s="16"/>
    </row>
    <row r="10770" spans="8:20">
      <c r="H10770" s="14"/>
      <c r="K10770" s="14"/>
      <c r="M10770" s="14"/>
      <c r="N10770" s="14"/>
      <c r="O10770" s="14"/>
      <c r="P10770" s="14"/>
      <c r="S10770" s="16"/>
      <c r="T10770" s="16"/>
    </row>
    <row r="10771" spans="8:20">
      <c r="H10771" s="14"/>
      <c r="K10771" s="14"/>
      <c r="M10771" s="14"/>
      <c r="N10771" s="14"/>
      <c r="O10771" s="14"/>
      <c r="P10771" s="14"/>
      <c r="S10771" s="16"/>
      <c r="T10771" s="16"/>
    </row>
    <row r="10772" spans="8:20">
      <c r="H10772" s="14"/>
      <c r="K10772" s="14"/>
      <c r="M10772" s="14"/>
      <c r="N10772" s="14"/>
      <c r="O10772" s="14"/>
      <c r="P10772" s="14"/>
      <c r="S10772" s="16"/>
      <c r="T10772" s="16"/>
    </row>
    <row r="10773" spans="8:20">
      <c r="H10773" s="14"/>
      <c r="K10773" s="14"/>
      <c r="M10773" s="14"/>
      <c r="N10773" s="14"/>
      <c r="O10773" s="14"/>
      <c r="P10773" s="14"/>
      <c r="S10773" s="16"/>
      <c r="T10773" s="16"/>
    </row>
    <row r="10774" spans="8:20">
      <c r="H10774" s="14"/>
      <c r="K10774" s="14"/>
      <c r="M10774" s="14"/>
      <c r="N10774" s="14"/>
      <c r="O10774" s="14"/>
      <c r="P10774" s="14"/>
      <c r="S10774" s="16"/>
      <c r="T10774" s="16"/>
    </row>
    <row r="10775" spans="8:20">
      <c r="H10775" s="14"/>
      <c r="K10775" s="14"/>
      <c r="M10775" s="14"/>
      <c r="N10775" s="14"/>
      <c r="O10775" s="14"/>
      <c r="P10775" s="14"/>
      <c r="S10775" s="16"/>
      <c r="T10775" s="16"/>
    </row>
    <row r="10776" spans="8:20">
      <c r="H10776" s="14"/>
      <c r="K10776" s="14"/>
      <c r="M10776" s="14"/>
      <c r="N10776" s="14"/>
      <c r="O10776" s="14"/>
      <c r="P10776" s="14"/>
      <c r="S10776" s="16"/>
      <c r="T10776" s="16"/>
    </row>
    <row r="10777" spans="8:20">
      <c r="H10777" s="14"/>
      <c r="K10777" s="14"/>
      <c r="M10777" s="14"/>
      <c r="N10777" s="14"/>
      <c r="O10777" s="14"/>
      <c r="P10777" s="14"/>
      <c r="S10777" s="16"/>
      <c r="T10777" s="16"/>
    </row>
    <row r="10778" spans="8:20">
      <c r="H10778" s="14"/>
      <c r="K10778" s="14"/>
      <c r="M10778" s="14"/>
      <c r="N10778" s="14"/>
      <c r="O10778" s="14"/>
      <c r="P10778" s="14"/>
      <c r="S10778" s="16"/>
      <c r="T10778" s="16"/>
    </row>
    <row r="10779" spans="8:20">
      <c r="H10779" s="14"/>
      <c r="K10779" s="14"/>
      <c r="M10779" s="14"/>
      <c r="N10779" s="14"/>
      <c r="O10779" s="14"/>
      <c r="P10779" s="14"/>
      <c r="S10779" s="16"/>
      <c r="T10779" s="16"/>
    </row>
    <row r="10780" spans="8:20">
      <c r="H10780" s="14"/>
      <c r="K10780" s="14"/>
      <c r="M10780" s="14"/>
      <c r="N10780" s="14"/>
      <c r="O10780" s="14"/>
      <c r="P10780" s="14"/>
      <c r="S10780" s="16"/>
      <c r="T10780" s="16"/>
    </row>
    <row r="10781" spans="8:20">
      <c r="H10781" s="14"/>
      <c r="K10781" s="14"/>
      <c r="M10781" s="14"/>
      <c r="N10781" s="14"/>
      <c r="O10781" s="14"/>
      <c r="P10781" s="14"/>
      <c r="S10781" s="16"/>
      <c r="T10781" s="16"/>
    </row>
    <row r="10782" spans="8:20">
      <c r="H10782" s="14"/>
      <c r="K10782" s="14"/>
      <c r="M10782" s="14"/>
      <c r="N10782" s="14"/>
      <c r="O10782" s="14"/>
      <c r="P10782" s="14"/>
      <c r="S10782" s="16"/>
      <c r="T10782" s="16"/>
    </row>
    <row r="10783" spans="8:20">
      <c r="H10783" s="14"/>
      <c r="K10783" s="14"/>
      <c r="M10783" s="14"/>
      <c r="N10783" s="14"/>
      <c r="O10783" s="14"/>
      <c r="P10783" s="14"/>
      <c r="S10783" s="16"/>
      <c r="T10783" s="16"/>
    </row>
    <row r="10784" spans="8:20">
      <c r="H10784" s="14"/>
      <c r="K10784" s="14"/>
      <c r="M10784" s="14"/>
      <c r="N10784" s="14"/>
      <c r="O10784" s="14"/>
      <c r="P10784" s="14"/>
      <c r="S10784" s="16"/>
      <c r="T10784" s="16"/>
    </row>
    <row r="10785" spans="8:20">
      <c r="H10785" s="14"/>
      <c r="K10785" s="14"/>
      <c r="M10785" s="14"/>
      <c r="N10785" s="14"/>
      <c r="O10785" s="14"/>
      <c r="P10785" s="14"/>
      <c r="S10785" s="16"/>
      <c r="T10785" s="16"/>
    </row>
    <row r="10786" spans="8:20">
      <c r="H10786" s="14"/>
      <c r="K10786" s="14"/>
      <c r="M10786" s="14"/>
      <c r="N10786" s="14"/>
      <c r="O10786" s="14"/>
      <c r="P10786" s="14"/>
      <c r="S10786" s="16"/>
      <c r="T10786" s="16"/>
    </row>
    <row r="10787" spans="8:20">
      <c r="H10787" s="14"/>
      <c r="K10787" s="14"/>
      <c r="M10787" s="14"/>
      <c r="N10787" s="14"/>
      <c r="O10787" s="14"/>
      <c r="P10787" s="14"/>
      <c r="S10787" s="16"/>
      <c r="T10787" s="16"/>
    </row>
    <row r="10788" spans="8:20">
      <c r="H10788" s="14"/>
      <c r="K10788" s="14"/>
      <c r="M10788" s="14"/>
      <c r="N10788" s="14"/>
      <c r="O10788" s="14"/>
      <c r="P10788" s="14"/>
      <c r="S10788" s="16"/>
      <c r="T10788" s="16"/>
    </row>
    <row r="10789" spans="8:20">
      <c r="H10789" s="14"/>
      <c r="K10789" s="14"/>
      <c r="M10789" s="14"/>
      <c r="N10789" s="14"/>
      <c r="O10789" s="14"/>
      <c r="P10789" s="14"/>
      <c r="S10789" s="16"/>
      <c r="T10789" s="16"/>
    </row>
    <row r="10790" spans="8:20">
      <c r="H10790" s="14"/>
      <c r="K10790" s="14"/>
      <c r="M10790" s="14"/>
      <c r="N10790" s="14"/>
      <c r="O10790" s="14"/>
      <c r="P10790" s="14"/>
      <c r="S10790" s="16"/>
      <c r="T10790" s="16"/>
    </row>
    <row r="10791" spans="8:20">
      <c r="H10791" s="14"/>
      <c r="K10791" s="14"/>
      <c r="M10791" s="14"/>
      <c r="N10791" s="14"/>
      <c r="O10791" s="14"/>
      <c r="P10791" s="14"/>
      <c r="S10791" s="16"/>
      <c r="T10791" s="16"/>
    </row>
    <row r="10792" spans="8:20">
      <c r="H10792" s="14"/>
      <c r="K10792" s="14"/>
      <c r="M10792" s="14"/>
      <c r="N10792" s="14"/>
      <c r="O10792" s="14"/>
      <c r="P10792" s="14"/>
      <c r="S10792" s="16"/>
      <c r="T10792" s="16"/>
    </row>
    <row r="10793" spans="8:20">
      <c r="H10793" s="14"/>
      <c r="K10793" s="14"/>
      <c r="M10793" s="14"/>
      <c r="N10793" s="14"/>
      <c r="O10793" s="14"/>
      <c r="P10793" s="14"/>
      <c r="S10793" s="16"/>
      <c r="T10793" s="16"/>
    </row>
    <row r="10794" spans="8:20">
      <c r="H10794" s="14"/>
      <c r="K10794" s="14"/>
      <c r="M10794" s="14"/>
      <c r="N10794" s="14"/>
      <c r="O10794" s="14"/>
      <c r="P10794" s="14"/>
      <c r="S10794" s="16"/>
      <c r="T10794" s="16"/>
    </row>
    <row r="10795" spans="8:20">
      <c r="H10795" s="14"/>
      <c r="K10795" s="14"/>
      <c r="M10795" s="14"/>
      <c r="N10795" s="14"/>
      <c r="O10795" s="14"/>
      <c r="P10795" s="14"/>
      <c r="S10795" s="16"/>
      <c r="T10795" s="16"/>
    </row>
    <row r="10796" spans="8:20">
      <c r="H10796" s="14"/>
      <c r="K10796" s="14"/>
      <c r="M10796" s="14"/>
      <c r="N10796" s="14"/>
      <c r="O10796" s="14"/>
      <c r="P10796" s="14"/>
      <c r="S10796" s="16"/>
      <c r="T10796" s="16"/>
    </row>
    <row r="10797" spans="8:20">
      <c r="H10797" s="14"/>
      <c r="K10797" s="14"/>
      <c r="M10797" s="14"/>
      <c r="N10797" s="14"/>
      <c r="O10797" s="14"/>
      <c r="P10797" s="14"/>
      <c r="S10797" s="16"/>
      <c r="T10797" s="16"/>
    </row>
    <row r="10798" spans="8:20">
      <c r="H10798" s="14"/>
      <c r="K10798" s="14"/>
      <c r="M10798" s="14"/>
      <c r="N10798" s="14"/>
      <c r="O10798" s="14"/>
      <c r="P10798" s="14"/>
      <c r="S10798" s="16"/>
      <c r="T10798" s="16"/>
    </row>
    <row r="10799" spans="8:20">
      <c r="H10799" s="14"/>
      <c r="K10799" s="14"/>
      <c r="M10799" s="14"/>
      <c r="N10799" s="14"/>
      <c r="O10799" s="14"/>
      <c r="P10799" s="14"/>
      <c r="S10799" s="16"/>
      <c r="T10799" s="16"/>
    </row>
    <row r="10800" spans="8:20">
      <c r="H10800" s="14"/>
      <c r="K10800" s="14"/>
      <c r="M10800" s="14"/>
      <c r="N10800" s="14"/>
      <c r="O10800" s="14"/>
      <c r="P10800" s="14"/>
      <c r="S10800" s="16"/>
      <c r="T10800" s="16"/>
    </row>
    <row r="10801" spans="8:20">
      <c r="H10801" s="14"/>
      <c r="K10801" s="14"/>
      <c r="M10801" s="14"/>
      <c r="N10801" s="14"/>
      <c r="O10801" s="14"/>
      <c r="P10801" s="14"/>
      <c r="S10801" s="16"/>
      <c r="T10801" s="16"/>
    </row>
    <row r="10802" spans="8:20">
      <c r="H10802" s="14"/>
      <c r="K10802" s="14"/>
      <c r="M10802" s="14"/>
      <c r="N10802" s="14"/>
      <c r="O10802" s="14"/>
      <c r="P10802" s="14"/>
      <c r="S10802" s="16"/>
      <c r="T10802" s="16"/>
    </row>
    <row r="10803" spans="8:20">
      <c r="H10803" s="14"/>
      <c r="K10803" s="14"/>
      <c r="M10803" s="14"/>
      <c r="N10803" s="14"/>
      <c r="O10803" s="14"/>
      <c r="P10803" s="14"/>
      <c r="S10803" s="16"/>
      <c r="T10803" s="16"/>
    </row>
    <row r="10804" spans="8:20">
      <c r="H10804" s="14"/>
      <c r="K10804" s="14"/>
      <c r="M10804" s="14"/>
      <c r="N10804" s="14"/>
      <c r="O10804" s="14"/>
      <c r="P10804" s="14"/>
      <c r="S10804" s="16"/>
      <c r="T10804" s="16"/>
    </row>
    <row r="10805" spans="8:20">
      <c r="H10805" s="14"/>
      <c r="K10805" s="14"/>
      <c r="M10805" s="14"/>
      <c r="N10805" s="14"/>
      <c r="O10805" s="14"/>
      <c r="P10805" s="14"/>
      <c r="S10805" s="16"/>
      <c r="T10805" s="16"/>
    </row>
    <row r="10806" spans="8:20">
      <c r="H10806" s="14"/>
      <c r="K10806" s="14"/>
      <c r="M10806" s="14"/>
      <c r="N10806" s="14"/>
      <c r="O10806" s="14"/>
      <c r="P10806" s="14"/>
      <c r="S10806" s="16"/>
      <c r="T10806" s="16"/>
    </row>
    <row r="10807" spans="8:20">
      <c r="H10807" s="14"/>
      <c r="K10807" s="14"/>
      <c r="M10807" s="14"/>
      <c r="N10807" s="14"/>
      <c r="O10807" s="14"/>
      <c r="P10807" s="14"/>
      <c r="S10807" s="16"/>
      <c r="T10807" s="16"/>
    </row>
    <row r="10808" spans="8:20">
      <c r="H10808" s="14"/>
      <c r="K10808" s="14"/>
      <c r="M10808" s="14"/>
      <c r="N10808" s="14"/>
      <c r="O10808" s="14"/>
      <c r="P10808" s="14"/>
      <c r="S10808" s="16"/>
      <c r="T10808" s="16"/>
    </row>
    <row r="10809" spans="8:20">
      <c r="H10809" s="14"/>
      <c r="K10809" s="14"/>
      <c r="M10809" s="14"/>
      <c r="N10809" s="14"/>
      <c r="O10809" s="14"/>
      <c r="P10809" s="14"/>
      <c r="S10809" s="16"/>
      <c r="T10809" s="16"/>
    </row>
    <row r="10810" spans="8:20">
      <c r="H10810" s="14"/>
      <c r="K10810" s="14"/>
      <c r="M10810" s="14"/>
      <c r="N10810" s="14"/>
      <c r="O10810" s="14"/>
      <c r="P10810" s="14"/>
      <c r="S10810" s="16"/>
      <c r="T10810" s="16"/>
    </row>
    <row r="10811" spans="8:20">
      <c r="H10811" s="14"/>
      <c r="K10811" s="14"/>
      <c r="M10811" s="14"/>
      <c r="N10811" s="14"/>
      <c r="O10811" s="14"/>
      <c r="P10811" s="14"/>
      <c r="S10811" s="16"/>
      <c r="T10811" s="16"/>
    </row>
    <row r="10812" spans="8:20">
      <c r="H10812" s="14"/>
      <c r="K10812" s="14"/>
      <c r="M10812" s="14"/>
      <c r="N10812" s="14"/>
      <c r="O10812" s="14"/>
      <c r="P10812" s="14"/>
      <c r="S10812" s="16"/>
      <c r="T10812" s="16"/>
    </row>
    <row r="10813" spans="8:20">
      <c r="H10813" s="14"/>
      <c r="K10813" s="14"/>
      <c r="M10813" s="14"/>
      <c r="N10813" s="14"/>
      <c r="O10813" s="14"/>
      <c r="P10813" s="14"/>
      <c r="S10813" s="16"/>
      <c r="T10813" s="16"/>
    </row>
    <row r="10814" spans="8:20">
      <c r="H10814" s="14"/>
      <c r="K10814" s="14"/>
      <c r="M10814" s="14"/>
      <c r="N10814" s="14"/>
      <c r="O10814" s="14"/>
      <c r="P10814" s="14"/>
      <c r="S10814" s="16"/>
      <c r="T10814" s="16"/>
    </row>
    <row r="10815" spans="8:20">
      <c r="H10815" s="14"/>
      <c r="K10815" s="14"/>
      <c r="M10815" s="14"/>
      <c r="N10815" s="14"/>
      <c r="O10815" s="14"/>
      <c r="P10815" s="14"/>
      <c r="S10815" s="16"/>
      <c r="T10815" s="16"/>
    </row>
    <row r="10816" spans="8:20">
      <c r="H10816" s="14"/>
      <c r="K10816" s="14"/>
      <c r="M10816" s="14"/>
      <c r="N10816" s="14"/>
      <c r="O10816" s="14"/>
      <c r="P10816" s="14"/>
      <c r="S10816" s="16"/>
      <c r="T10816" s="16"/>
    </row>
    <row r="10817" spans="8:20">
      <c r="H10817" s="14"/>
      <c r="K10817" s="14"/>
      <c r="M10817" s="14"/>
      <c r="N10817" s="14"/>
      <c r="O10817" s="14"/>
      <c r="P10817" s="14"/>
      <c r="S10817" s="16"/>
      <c r="T10817" s="16"/>
    </row>
    <row r="10818" spans="8:20">
      <c r="H10818" s="14"/>
      <c r="K10818" s="14"/>
      <c r="M10818" s="14"/>
      <c r="N10818" s="14"/>
      <c r="O10818" s="14"/>
      <c r="P10818" s="14"/>
      <c r="S10818" s="16"/>
      <c r="T10818" s="16"/>
    </row>
    <row r="10819" spans="8:20">
      <c r="H10819" s="14"/>
      <c r="K10819" s="14"/>
      <c r="M10819" s="14"/>
      <c r="N10819" s="14"/>
      <c r="O10819" s="14"/>
      <c r="P10819" s="14"/>
      <c r="S10819" s="16"/>
      <c r="T10819" s="16"/>
    </row>
    <row r="10820" spans="8:20">
      <c r="H10820" s="14"/>
      <c r="K10820" s="14"/>
      <c r="M10820" s="14"/>
      <c r="N10820" s="14"/>
      <c r="O10820" s="14"/>
      <c r="P10820" s="14"/>
      <c r="S10820" s="16"/>
      <c r="T10820" s="16"/>
    </row>
    <row r="10821" spans="8:20">
      <c r="H10821" s="14"/>
      <c r="K10821" s="14"/>
      <c r="M10821" s="14"/>
      <c r="N10821" s="14"/>
      <c r="O10821" s="14"/>
      <c r="P10821" s="14"/>
      <c r="S10821" s="16"/>
      <c r="T10821" s="16"/>
    </row>
    <row r="10822" spans="8:20">
      <c r="H10822" s="14"/>
      <c r="K10822" s="14"/>
      <c r="M10822" s="14"/>
      <c r="N10822" s="14"/>
      <c r="O10822" s="14"/>
      <c r="P10822" s="14"/>
      <c r="S10822" s="16"/>
      <c r="T10822" s="16"/>
    </row>
    <row r="10823" spans="8:20">
      <c r="H10823" s="14"/>
      <c r="K10823" s="14"/>
      <c r="M10823" s="14"/>
      <c r="N10823" s="14"/>
      <c r="O10823" s="14"/>
      <c r="P10823" s="14"/>
      <c r="S10823" s="16"/>
      <c r="T10823" s="16"/>
    </row>
    <row r="10824" spans="8:20">
      <c r="H10824" s="14"/>
      <c r="K10824" s="14"/>
      <c r="M10824" s="14"/>
      <c r="N10824" s="14"/>
      <c r="O10824" s="14"/>
      <c r="P10824" s="14"/>
      <c r="S10824" s="16"/>
      <c r="T10824" s="16"/>
    </row>
    <row r="10825" spans="8:20">
      <c r="H10825" s="14"/>
      <c r="K10825" s="14"/>
      <c r="M10825" s="14"/>
      <c r="N10825" s="14"/>
      <c r="O10825" s="14"/>
      <c r="P10825" s="14"/>
      <c r="S10825" s="16"/>
      <c r="T10825" s="16"/>
    </row>
    <row r="10826" spans="8:20">
      <c r="H10826" s="14"/>
      <c r="K10826" s="14"/>
      <c r="M10826" s="14"/>
      <c r="N10826" s="14"/>
      <c r="O10826" s="14"/>
      <c r="P10826" s="14"/>
      <c r="S10826" s="16"/>
      <c r="T10826" s="16"/>
    </row>
    <row r="10827" spans="8:20">
      <c r="H10827" s="14"/>
      <c r="K10827" s="14"/>
      <c r="M10827" s="14"/>
      <c r="N10827" s="14"/>
      <c r="O10827" s="14"/>
      <c r="P10827" s="14"/>
      <c r="S10827" s="16"/>
      <c r="T10827" s="16"/>
    </row>
    <row r="10828" spans="8:20">
      <c r="H10828" s="14"/>
      <c r="K10828" s="14"/>
      <c r="M10828" s="14"/>
      <c r="N10828" s="14"/>
      <c r="O10828" s="14"/>
      <c r="P10828" s="14"/>
      <c r="S10828" s="16"/>
      <c r="T10828" s="16"/>
    </row>
    <row r="10829" spans="8:20">
      <c r="H10829" s="14"/>
      <c r="K10829" s="14"/>
      <c r="M10829" s="14"/>
      <c r="N10829" s="14"/>
      <c r="O10829" s="14"/>
      <c r="P10829" s="14"/>
      <c r="S10829" s="16"/>
      <c r="T10829" s="16"/>
    </row>
    <row r="10830" spans="8:20">
      <c r="H10830" s="14"/>
      <c r="K10830" s="14"/>
      <c r="M10830" s="14"/>
      <c r="N10830" s="14"/>
      <c r="O10830" s="14"/>
      <c r="P10830" s="14"/>
      <c r="S10830" s="16"/>
      <c r="T10830" s="16"/>
    </row>
    <row r="10831" spans="8:20">
      <c r="H10831" s="14"/>
      <c r="K10831" s="14"/>
      <c r="M10831" s="14"/>
      <c r="N10831" s="14"/>
      <c r="O10831" s="14"/>
      <c r="P10831" s="14"/>
      <c r="S10831" s="16"/>
      <c r="T10831" s="16"/>
    </row>
    <row r="10832" spans="8:20">
      <c r="H10832" s="14"/>
      <c r="K10832" s="14"/>
      <c r="M10832" s="14"/>
      <c r="N10832" s="14"/>
      <c r="O10832" s="14"/>
      <c r="P10832" s="14"/>
      <c r="S10832" s="16"/>
      <c r="T10832" s="16"/>
    </row>
    <row r="10833" spans="8:20">
      <c r="H10833" s="14"/>
      <c r="K10833" s="14"/>
      <c r="M10833" s="14"/>
      <c r="N10833" s="14"/>
      <c r="O10833" s="14"/>
      <c r="P10833" s="14"/>
      <c r="S10833" s="16"/>
      <c r="T10833" s="16"/>
    </row>
    <row r="10834" spans="8:20">
      <c r="H10834" s="14"/>
      <c r="K10834" s="14"/>
      <c r="M10834" s="14"/>
      <c r="N10834" s="14"/>
      <c r="O10834" s="14"/>
      <c r="P10834" s="14"/>
      <c r="S10834" s="16"/>
      <c r="T10834" s="16"/>
    </row>
    <row r="10835" spans="8:20">
      <c r="H10835" s="14"/>
      <c r="K10835" s="14"/>
      <c r="M10835" s="14"/>
      <c r="N10835" s="14"/>
      <c r="O10835" s="14"/>
      <c r="P10835" s="14"/>
      <c r="S10835" s="16"/>
      <c r="T10835" s="16"/>
    </row>
    <row r="10836" spans="8:20">
      <c r="H10836" s="14"/>
      <c r="K10836" s="14"/>
      <c r="M10836" s="14"/>
      <c r="N10836" s="14"/>
      <c r="O10836" s="14"/>
      <c r="P10836" s="14"/>
      <c r="S10836" s="16"/>
      <c r="T10836" s="16"/>
    </row>
    <row r="10837" spans="8:20">
      <c r="H10837" s="14"/>
      <c r="K10837" s="14"/>
      <c r="M10837" s="14"/>
      <c r="N10837" s="14"/>
      <c r="O10837" s="14"/>
      <c r="P10837" s="14"/>
      <c r="S10837" s="16"/>
      <c r="T10837" s="16"/>
    </row>
    <row r="10838" spans="8:20">
      <c r="H10838" s="14"/>
      <c r="K10838" s="14"/>
      <c r="M10838" s="14"/>
      <c r="N10838" s="14"/>
      <c r="O10838" s="14"/>
      <c r="P10838" s="14"/>
      <c r="S10838" s="16"/>
      <c r="T10838" s="16"/>
    </row>
    <row r="10839" spans="8:20">
      <c r="H10839" s="14"/>
      <c r="K10839" s="14"/>
      <c r="M10839" s="14"/>
      <c r="N10839" s="14"/>
      <c r="O10839" s="14"/>
      <c r="P10839" s="14"/>
      <c r="S10839" s="16"/>
      <c r="T10839" s="16"/>
    </row>
    <row r="10840" spans="8:20">
      <c r="H10840" s="14"/>
      <c r="K10840" s="14"/>
      <c r="M10840" s="14"/>
      <c r="N10840" s="14"/>
      <c r="O10840" s="14"/>
      <c r="P10840" s="14"/>
      <c r="S10840" s="16"/>
      <c r="T10840" s="16"/>
    </row>
    <row r="10841" spans="8:20">
      <c r="H10841" s="14"/>
      <c r="K10841" s="14"/>
      <c r="M10841" s="14"/>
      <c r="N10841" s="14"/>
      <c r="O10841" s="14"/>
      <c r="P10841" s="14"/>
      <c r="S10841" s="16"/>
      <c r="T10841" s="16"/>
    </row>
    <row r="10842" spans="8:20">
      <c r="H10842" s="14"/>
      <c r="K10842" s="14"/>
      <c r="M10842" s="14"/>
      <c r="N10842" s="14"/>
      <c r="O10842" s="14"/>
      <c r="P10842" s="14"/>
      <c r="S10842" s="16"/>
      <c r="T10842" s="16"/>
    </row>
    <row r="10843" spans="8:20">
      <c r="H10843" s="14"/>
      <c r="K10843" s="14"/>
      <c r="M10843" s="14"/>
      <c r="N10843" s="14"/>
      <c r="O10843" s="14"/>
      <c r="P10843" s="14"/>
      <c r="S10843" s="16"/>
      <c r="T10843" s="16"/>
    </row>
    <row r="10844" spans="8:20">
      <c r="H10844" s="14"/>
      <c r="K10844" s="14"/>
      <c r="M10844" s="14"/>
      <c r="N10844" s="14"/>
      <c r="O10844" s="14"/>
      <c r="P10844" s="14"/>
      <c r="S10844" s="16"/>
      <c r="T10844" s="16"/>
    </row>
    <row r="10845" spans="8:20">
      <c r="H10845" s="14"/>
      <c r="K10845" s="14"/>
      <c r="M10845" s="14"/>
      <c r="N10845" s="14"/>
      <c r="O10845" s="14"/>
      <c r="P10845" s="14"/>
      <c r="S10845" s="16"/>
      <c r="T10845" s="16"/>
    </row>
    <row r="10846" spans="8:20">
      <c r="H10846" s="14"/>
      <c r="K10846" s="14"/>
      <c r="M10846" s="14"/>
      <c r="N10846" s="14"/>
      <c r="O10846" s="14"/>
      <c r="P10846" s="14"/>
      <c r="S10846" s="16"/>
      <c r="T10846" s="16"/>
    </row>
    <row r="10847" spans="8:20">
      <c r="H10847" s="14"/>
      <c r="K10847" s="14"/>
      <c r="M10847" s="14"/>
      <c r="N10847" s="14"/>
      <c r="O10847" s="14"/>
      <c r="P10847" s="14"/>
      <c r="S10847" s="16"/>
      <c r="T10847" s="16"/>
    </row>
    <row r="10848" spans="8:20">
      <c r="H10848" s="14"/>
      <c r="K10848" s="14"/>
      <c r="M10848" s="14"/>
      <c r="N10848" s="14"/>
      <c r="O10848" s="14"/>
      <c r="P10848" s="14"/>
      <c r="S10848" s="16"/>
      <c r="T10848" s="16"/>
    </row>
    <row r="10849" spans="8:20">
      <c r="H10849" s="14"/>
      <c r="K10849" s="14"/>
      <c r="M10849" s="14"/>
      <c r="N10849" s="14"/>
      <c r="O10849" s="14"/>
      <c r="P10849" s="14"/>
      <c r="S10849" s="16"/>
      <c r="T10849" s="16"/>
    </row>
    <row r="10850" spans="8:20">
      <c r="H10850" s="14"/>
      <c r="K10850" s="14"/>
      <c r="M10850" s="14"/>
      <c r="N10850" s="14"/>
      <c r="O10850" s="14"/>
      <c r="P10850" s="14"/>
      <c r="S10850" s="16"/>
      <c r="T10850" s="16"/>
    </row>
    <row r="10851" spans="8:20">
      <c r="H10851" s="14"/>
      <c r="K10851" s="14"/>
      <c r="M10851" s="14"/>
      <c r="N10851" s="14"/>
      <c r="O10851" s="14"/>
      <c r="P10851" s="14"/>
      <c r="S10851" s="16"/>
      <c r="T10851" s="16"/>
    </row>
    <row r="10852" spans="8:20">
      <c r="H10852" s="14"/>
      <c r="K10852" s="14"/>
      <c r="M10852" s="14"/>
      <c r="N10852" s="14"/>
      <c r="O10852" s="14"/>
      <c r="P10852" s="14"/>
      <c r="S10852" s="16"/>
      <c r="T10852" s="16"/>
    </row>
    <row r="10853" spans="8:20">
      <c r="H10853" s="14"/>
      <c r="K10853" s="14"/>
      <c r="M10853" s="14"/>
      <c r="N10853" s="14"/>
      <c r="O10853" s="14"/>
      <c r="P10853" s="14"/>
      <c r="S10853" s="16"/>
      <c r="T10853" s="16"/>
    </row>
    <row r="10854" spans="8:20">
      <c r="H10854" s="14"/>
      <c r="K10854" s="14"/>
      <c r="M10854" s="14"/>
      <c r="N10854" s="14"/>
      <c r="O10854" s="14"/>
      <c r="P10854" s="14"/>
      <c r="S10854" s="16"/>
      <c r="T10854" s="16"/>
    </row>
    <row r="10855" spans="8:20">
      <c r="H10855" s="14"/>
      <c r="K10855" s="14"/>
      <c r="M10855" s="14"/>
      <c r="N10855" s="14"/>
      <c r="O10855" s="14"/>
      <c r="P10855" s="14"/>
      <c r="S10855" s="16"/>
      <c r="T10855" s="16"/>
    </row>
    <row r="10856" spans="8:20">
      <c r="H10856" s="14"/>
      <c r="K10856" s="14"/>
      <c r="M10856" s="14"/>
      <c r="N10856" s="14"/>
      <c r="O10856" s="14"/>
      <c r="P10856" s="14"/>
      <c r="S10856" s="16"/>
      <c r="T10856" s="16"/>
    </row>
    <row r="10857" spans="8:20">
      <c r="H10857" s="14"/>
      <c r="K10857" s="14"/>
      <c r="M10857" s="14"/>
      <c r="N10857" s="14"/>
      <c r="O10857" s="14"/>
      <c r="P10857" s="14"/>
      <c r="S10857" s="16"/>
      <c r="T10857" s="16"/>
    </row>
    <row r="10858" spans="8:20">
      <c r="H10858" s="14"/>
      <c r="K10858" s="14"/>
      <c r="M10858" s="14"/>
      <c r="N10858" s="14"/>
      <c r="O10858" s="14"/>
      <c r="P10858" s="14"/>
      <c r="S10858" s="16"/>
      <c r="T10858" s="16"/>
    </row>
    <row r="10859" spans="8:20">
      <c r="H10859" s="14"/>
      <c r="K10859" s="14"/>
      <c r="M10859" s="14"/>
      <c r="N10859" s="14"/>
      <c r="O10859" s="14"/>
      <c r="P10859" s="14"/>
      <c r="S10859" s="16"/>
      <c r="T10859" s="16"/>
    </row>
    <row r="10860" spans="8:20">
      <c r="H10860" s="14"/>
      <c r="K10860" s="14"/>
      <c r="M10860" s="14"/>
      <c r="N10860" s="14"/>
      <c r="O10860" s="14"/>
      <c r="P10860" s="14"/>
      <c r="S10860" s="16"/>
      <c r="T10860" s="16"/>
    </row>
    <row r="10861" spans="8:20">
      <c r="H10861" s="14"/>
      <c r="K10861" s="14"/>
      <c r="M10861" s="14"/>
      <c r="N10861" s="14"/>
      <c r="O10861" s="14"/>
      <c r="P10861" s="14"/>
      <c r="S10861" s="16"/>
      <c r="T10861" s="16"/>
    </row>
    <row r="10862" spans="8:20">
      <c r="H10862" s="14"/>
      <c r="K10862" s="14"/>
      <c r="M10862" s="14"/>
      <c r="N10862" s="14"/>
      <c r="O10862" s="14"/>
      <c r="P10862" s="14"/>
      <c r="S10862" s="16"/>
      <c r="T10862" s="16"/>
    </row>
    <row r="10863" spans="8:20">
      <c r="H10863" s="14"/>
      <c r="K10863" s="14"/>
      <c r="M10863" s="14"/>
      <c r="N10863" s="14"/>
      <c r="O10863" s="14"/>
      <c r="P10863" s="14"/>
      <c r="S10863" s="16"/>
      <c r="T10863" s="16"/>
    </row>
    <row r="10864" spans="8:20">
      <c r="H10864" s="14"/>
      <c r="K10864" s="14"/>
      <c r="M10864" s="14"/>
      <c r="N10864" s="14"/>
      <c r="O10864" s="14"/>
      <c r="P10864" s="14"/>
      <c r="S10864" s="16"/>
      <c r="T10864" s="16"/>
    </row>
    <row r="10865" spans="8:20">
      <c r="H10865" s="14"/>
      <c r="K10865" s="14"/>
      <c r="M10865" s="14"/>
      <c r="N10865" s="14"/>
      <c r="O10865" s="14"/>
      <c r="P10865" s="14"/>
      <c r="S10865" s="16"/>
      <c r="T10865" s="16"/>
    </row>
    <row r="10866" spans="8:20">
      <c r="H10866" s="14"/>
      <c r="K10866" s="14"/>
      <c r="M10866" s="14"/>
      <c r="N10866" s="14"/>
      <c r="O10866" s="14"/>
      <c r="P10866" s="14"/>
      <c r="S10866" s="16"/>
      <c r="T10866" s="16"/>
    </row>
    <row r="10867" spans="8:20">
      <c r="H10867" s="14"/>
      <c r="K10867" s="14"/>
      <c r="M10867" s="14"/>
      <c r="N10867" s="14"/>
      <c r="O10867" s="14"/>
      <c r="P10867" s="14"/>
      <c r="S10867" s="16"/>
      <c r="T10867" s="16"/>
    </row>
    <row r="10868" spans="8:20">
      <c r="H10868" s="14"/>
      <c r="K10868" s="14"/>
      <c r="M10868" s="14"/>
      <c r="N10868" s="14"/>
      <c r="O10868" s="14"/>
      <c r="P10868" s="14"/>
      <c r="S10868" s="16"/>
      <c r="T10868" s="16"/>
    </row>
    <row r="10869" spans="8:20">
      <c r="H10869" s="14"/>
      <c r="K10869" s="14"/>
      <c r="M10869" s="14"/>
      <c r="N10869" s="14"/>
      <c r="O10869" s="14"/>
      <c r="P10869" s="14"/>
      <c r="S10869" s="16"/>
      <c r="T10869" s="16"/>
    </row>
    <row r="10870" spans="8:20">
      <c r="H10870" s="14"/>
      <c r="K10870" s="14"/>
      <c r="M10870" s="14"/>
      <c r="N10870" s="14"/>
      <c r="O10870" s="14"/>
      <c r="P10870" s="14"/>
      <c r="S10870" s="16"/>
      <c r="T10870" s="16"/>
    </row>
    <row r="10871" spans="8:20">
      <c r="H10871" s="14"/>
      <c r="K10871" s="14"/>
      <c r="M10871" s="14"/>
      <c r="N10871" s="14"/>
      <c r="O10871" s="14"/>
      <c r="P10871" s="14"/>
      <c r="S10871" s="16"/>
      <c r="T10871" s="16"/>
    </row>
    <row r="10872" spans="8:20">
      <c r="H10872" s="14"/>
      <c r="K10872" s="14"/>
      <c r="M10872" s="14"/>
      <c r="N10872" s="14"/>
      <c r="O10872" s="14"/>
      <c r="P10872" s="14"/>
      <c r="S10872" s="16"/>
      <c r="T10872" s="16"/>
    </row>
    <row r="10873" spans="8:20">
      <c r="H10873" s="14"/>
      <c r="K10873" s="14"/>
      <c r="M10873" s="14"/>
      <c r="N10873" s="14"/>
      <c r="O10873" s="14"/>
      <c r="P10873" s="14"/>
      <c r="S10873" s="16"/>
      <c r="T10873" s="16"/>
    </row>
    <row r="10874" spans="8:20">
      <c r="H10874" s="14"/>
      <c r="K10874" s="14"/>
      <c r="M10874" s="14"/>
      <c r="N10874" s="14"/>
      <c r="O10874" s="14"/>
      <c r="P10874" s="14"/>
      <c r="S10874" s="16"/>
      <c r="T10874" s="16"/>
    </row>
    <row r="10875" spans="8:20">
      <c r="H10875" s="14"/>
      <c r="K10875" s="14"/>
      <c r="M10875" s="14"/>
      <c r="N10875" s="14"/>
      <c r="O10875" s="14"/>
      <c r="P10875" s="14"/>
      <c r="S10875" s="16"/>
      <c r="T10875" s="16"/>
    </row>
    <row r="10876" spans="8:20">
      <c r="H10876" s="14"/>
      <c r="K10876" s="14"/>
      <c r="M10876" s="14"/>
      <c r="N10876" s="14"/>
      <c r="O10876" s="14"/>
      <c r="P10876" s="14"/>
      <c r="S10876" s="16"/>
      <c r="T10876" s="16"/>
    </row>
    <row r="10877" spans="8:20">
      <c r="H10877" s="14"/>
      <c r="K10877" s="14"/>
      <c r="M10877" s="14"/>
      <c r="N10877" s="14"/>
      <c r="O10877" s="14"/>
      <c r="P10877" s="14"/>
      <c r="S10877" s="16"/>
      <c r="T10877" s="16"/>
    </row>
    <row r="10878" spans="8:20">
      <c r="H10878" s="14"/>
      <c r="K10878" s="14"/>
      <c r="M10878" s="14"/>
      <c r="N10878" s="14"/>
      <c r="O10878" s="14"/>
      <c r="P10878" s="14"/>
      <c r="S10878" s="16"/>
      <c r="T10878" s="16"/>
    </row>
    <row r="10879" spans="8:20">
      <c r="H10879" s="14"/>
      <c r="K10879" s="14"/>
      <c r="M10879" s="14"/>
      <c r="N10879" s="14"/>
      <c r="O10879" s="14"/>
      <c r="P10879" s="14"/>
      <c r="S10879" s="16"/>
      <c r="T10879" s="16"/>
    </row>
    <row r="10880" spans="8:20">
      <c r="H10880" s="14"/>
      <c r="K10880" s="14"/>
      <c r="M10880" s="14"/>
      <c r="N10880" s="14"/>
      <c r="O10880" s="14"/>
      <c r="P10880" s="14"/>
      <c r="S10880" s="16"/>
      <c r="T10880" s="16"/>
    </row>
    <row r="10881" spans="8:20">
      <c r="H10881" s="14"/>
      <c r="K10881" s="14"/>
      <c r="M10881" s="14"/>
      <c r="N10881" s="14"/>
      <c r="O10881" s="14"/>
      <c r="P10881" s="14"/>
      <c r="S10881" s="16"/>
      <c r="T10881" s="16"/>
    </row>
    <row r="10882" spans="8:20">
      <c r="H10882" s="14"/>
      <c r="K10882" s="14"/>
      <c r="M10882" s="14"/>
      <c r="N10882" s="14"/>
      <c r="O10882" s="14"/>
      <c r="P10882" s="14"/>
      <c r="S10882" s="16"/>
      <c r="T10882" s="16"/>
    </row>
    <row r="10883" spans="8:20">
      <c r="H10883" s="14"/>
      <c r="K10883" s="14"/>
      <c r="M10883" s="14"/>
      <c r="N10883" s="14"/>
      <c r="O10883" s="14"/>
      <c r="P10883" s="14"/>
      <c r="S10883" s="16"/>
      <c r="T10883" s="16"/>
    </row>
    <row r="10884" spans="8:20">
      <c r="H10884" s="14"/>
      <c r="K10884" s="14"/>
      <c r="M10884" s="14"/>
      <c r="N10884" s="14"/>
      <c r="O10884" s="14"/>
      <c r="P10884" s="14"/>
      <c r="S10884" s="16"/>
      <c r="T10884" s="16"/>
    </row>
    <row r="10885" spans="8:20">
      <c r="H10885" s="14"/>
      <c r="K10885" s="14"/>
      <c r="M10885" s="14"/>
      <c r="N10885" s="14"/>
      <c r="O10885" s="14"/>
      <c r="P10885" s="14"/>
      <c r="S10885" s="16"/>
      <c r="T10885" s="16"/>
    </row>
    <row r="10886" spans="8:20">
      <c r="H10886" s="14"/>
      <c r="K10886" s="14"/>
      <c r="M10886" s="14"/>
      <c r="N10886" s="14"/>
      <c r="O10886" s="14"/>
      <c r="P10886" s="14"/>
      <c r="S10886" s="16"/>
      <c r="T10886" s="16"/>
    </row>
    <row r="10887" spans="8:20">
      <c r="H10887" s="14"/>
      <c r="K10887" s="14"/>
      <c r="M10887" s="14"/>
      <c r="N10887" s="14"/>
      <c r="O10887" s="14"/>
      <c r="P10887" s="14"/>
      <c r="S10887" s="16"/>
      <c r="T10887" s="16"/>
    </row>
    <row r="10888" spans="8:20">
      <c r="H10888" s="14"/>
      <c r="K10888" s="14"/>
      <c r="M10888" s="14"/>
      <c r="N10888" s="14"/>
      <c r="O10888" s="14"/>
      <c r="P10888" s="14"/>
      <c r="S10888" s="16"/>
      <c r="T10888" s="16"/>
    </row>
    <row r="10889" spans="8:20">
      <c r="H10889" s="14"/>
      <c r="K10889" s="14"/>
      <c r="M10889" s="14"/>
      <c r="N10889" s="14"/>
      <c r="O10889" s="14"/>
      <c r="P10889" s="14"/>
      <c r="S10889" s="16"/>
      <c r="T10889" s="16"/>
    </row>
    <row r="10890" spans="8:20">
      <c r="H10890" s="14"/>
      <c r="K10890" s="14"/>
      <c r="M10890" s="14"/>
      <c r="N10890" s="14"/>
      <c r="O10890" s="14"/>
      <c r="P10890" s="14"/>
      <c r="S10890" s="16"/>
      <c r="T10890" s="16"/>
    </row>
    <row r="10891" spans="8:20">
      <c r="H10891" s="14"/>
      <c r="K10891" s="14"/>
      <c r="M10891" s="14"/>
      <c r="N10891" s="14"/>
      <c r="O10891" s="14"/>
      <c r="P10891" s="14"/>
      <c r="S10891" s="16"/>
      <c r="T10891" s="16"/>
    </row>
    <row r="10892" spans="8:20">
      <c r="H10892" s="14"/>
      <c r="K10892" s="14"/>
      <c r="M10892" s="14"/>
      <c r="N10892" s="14"/>
      <c r="O10892" s="14"/>
      <c r="P10892" s="14"/>
      <c r="S10892" s="16"/>
      <c r="T10892" s="16"/>
    </row>
    <row r="10893" spans="8:20">
      <c r="H10893" s="14"/>
      <c r="K10893" s="14"/>
      <c r="M10893" s="14"/>
      <c r="N10893" s="14"/>
      <c r="O10893" s="14"/>
      <c r="P10893" s="14"/>
      <c r="S10893" s="16"/>
      <c r="T10893" s="16"/>
    </row>
    <row r="10894" spans="8:20">
      <c r="H10894" s="14"/>
      <c r="K10894" s="14"/>
      <c r="M10894" s="14"/>
      <c r="N10894" s="14"/>
      <c r="O10894" s="14"/>
      <c r="P10894" s="14"/>
      <c r="S10894" s="16"/>
      <c r="T10894" s="16"/>
    </row>
    <row r="10895" spans="8:20">
      <c r="H10895" s="14"/>
      <c r="K10895" s="14"/>
      <c r="M10895" s="14"/>
      <c r="N10895" s="14"/>
      <c r="O10895" s="14"/>
      <c r="P10895" s="14"/>
      <c r="S10895" s="16"/>
      <c r="T10895" s="16"/>
    </row>
    <row r="10896" spans="8:20">
      <c r="H10896" s="14"/>
      <c r="K10896" s="14"/>
      <c r="M10896" s="14"/>
      <c r="N10896" s="14"/>
      <c r="O10896" s="14"/>
      <c r="P10896" s="14"/>
      <c r="S10896" s="16"/>
      <c r="T10896" s="16"/>
    </row>
    <row r="10897" spans="8:20">
      <c r="H10897" s="14"/>
      <c r="K10897" s="14"/>
      <c r="M10897" s="14"/>
      <c r="N10897" s="14"/>
      <c r="O10897" s="14"/>
      <c r="P10897" s="14"/>
      <c r="S10897" s="16"/>
      <c r="T10897" s="16"/>
    </row>
    <row r="10898" spans="8:20">
      <c r="H10898" s="14"/>
      <c r="K10898" s="14"/>
      <c r="M10898" s="14"/>
      <c r="N10898" s="14"/>
      <c r="O10898" s="14"/>
      <c r="P10898" s="14"/>
      <c r="S10898" s="16"/>
      <c r="T10898" s="16"/>
    </row>
    <row r="10899" spans="8:20">
      <c r="H10899" s="14"/>
      <c r="K10899" s="14"/>
      <c r="M10899" s="14"/>
      <c r="N10899" s="14"/>
      <c r="O10899" s="14"/>
      <c r="P10899" s="14"/>
      <c r="S10899" s="16"/>
      <c r="T10899" s="16"/>
    </row>
    <row r="10900" spans="8:20">
      <c r="H10900" s="14"/>
      <c r="K10900" s="14"/>
      <c r="M10900" s="14"/>
      <c r="N10900" s="14"/>
      <c r="O10900" s="14"/>
      <c r="P10900" s="14"/>
      <c r="S10900" s="16"/>
      <c r="T10900" s="16"/>
    </row>
    <row r="10901" spans="8:20">
      <c r="H10901" s="14"/>
      <c r="K10901" s="14"/>
      <c r="M10901" s="14"/>
      <c r="N10901" s="14"/>
      <c r="O10901" s="14"/>
      <c r="P10901" s="14"/>
      <c r="S10901" s="16"/>
      <c r="T10901" s="16"/>
    </row>
    <row r="10902" spans="8:20">
      <c r="H10902" s="14"/>
      <c r="K10902" s="14"/>
      <c r="M10902" s="14"/>
      <c r="N10902" s="14"/>
      <c r="O10902" s="14"/>
      <c r="P10902" s="14"/>
      <c r="S10902" s="16"/>
      <c r="T10902" s="16"/>
    </row>
    <row r="10903" spans="8:20">
      <c r="H10903" s="14"/>
      <c r="K10903" s="14"/>
      <c r="M10903" s="14"/>
      <c r="N10903" s="14"/>
      <c r="O10903" s="14"/>
      <c r="P10903" s="14"/>
      <c r="S10903" s="16"/>
      <c r="T10903" s="16"/>
    </row>
    <row r="10904" spans="8:20">
      <c r="H10904" s="14"/>
      <c r="K10904" s="14"/>
      <c r="M10904" s="14"/>
      <c r="N10904" s="14"/>
      <c r="O10904" s="14"/>
      <c r="P10904" s="14"/>
      <c r="S10904" s="16"/>
      <c r="T10904" s="16"/>
    </row>
    <row r="10905" spans="8:20">
      <c r="H10905" s="14"/>
      <c r="K10905" s="14"/>
      <c r="M10905" s="14"/>
      <c r="N10905" s="14"/>
      <c r="O10905" s="14"/>
      <c r="P10905" s="14"/>
      <c r="S10905" s="16"/>
      <c r="T10905" s="16"/>
    </row>
    <row r="10906" spans="8:20">
      <c r="H10906" s="14"/>
      <c r="K10906" s="14"/>
      <c r="M10906" s="14"/>
      <c r="N10906" s="14"/>
      <c r="O10906" s="14"/>
      <c r="P10906" s="14"/>
      <c r="S10906" s="16"/>
      <c r="T10906" s="16"/>
    </row>
    <row r="10907" spans="8:20">
      <c r="H10907" s="14"/>
      <c r="K10907" s="14"/>
      <c r="M10907" s="14"/>
      <c r="N10907" s="14"/>
      <c r="O10907" s="14"/>
      <c r="P10907" s="14"/>
      <c r="S10907" s="16"/>
      <c r="T10907" s="16"/>
    </row>
    <row r="10908" spans="8:20">
      <c r="H10908" s="14"/>
      <c r="K10908" s="14"/>
      <c r="M10908" s="14"/>
      <c r="N10908" s="14"/>
      <c r="O10908" s="14"/>
      <c r="P10908" s="14"/>
      <c r="S10908" s="16"/>
      <c r="T10908" s="16"/>
    </row>
    <row r="10909" spans="8:20">
      <c r="H10909" s="14"/>
      <c r="K10909" s="14"/>
      <c r="M10909" s="14"/>
      <c r="N10909" s="14"/>
      <c r="O10909" s="14"/>
      <c r="P10909" s="14"/>
      <c r="S10909" s="16"/>
      <c r="T10909" s="16"/>
    </row>
    <row r="10910" spans="8:20">
      <c r="H10910" s="14"/>
      <c r="K10910" s="14"/>
      <c r="M10910" s="14"/>
      <c r="N10910" s="14"/>
      <c r="O10910" s="14"/>
      <c r="P10910" s="14"/>
      <c r="S10910" s="16"/>
      <c r="T10910" s="16"/>
    </row>
    <row r="10911" spans="8:20">
      <c r="H10911" s="14"/>
      <c r="K10911" s="14"/>
      <c r="M10911" s="14"/>
      <c r="N10911" s="14"/>
      <c r="O10911" s="14"/>
      <c r="P10911" s="14"/>
      <c r="S10911" s="16"/>
      <c r="T10911" s="16"/>
    </row>
    <row r="10912" spans="8:20">
      <c r="H10912" s="14"/>
      <c r="K10912" s="14"/>
      <c r="M10912" s="14"/>
      <c r="N10912" s="14"/>
      <c r="O10912" s="14"/>
      <c r="P10912" s="14"/>
      <c r="S10912" s="16"/>
      <c r="T10912" s="16"/>
    </row>
    <row r="10913" spans="8:20">
      <c r="H10913" s="14"/>
      <c r="K10913" s="14"/>
      <c r="M10913" s="14"/>
      <c r="N10913" s="14"/>
      <c r="O10913" s="14"/>
      <c r="P10913" s="14"/>
      <c r="S10913" s="16"/>
      <c r="T10913" s="16"/>
    </row>
    <row r="10914" spans="8:20">
      <c r="H10914" s="14"/>
      <c r="K10914" s="14"/>
      <c r="M10914" s="14"/>
      <c r="N10914" s="14"/>
      <c r="O10914" s="14"/>
      <c r="P10914" s="14"/>
      <c r="S10914" s="16"/>
      <c r="T10914" s="16"/>
    </row>
    <row r="10915" spans="8:20">
      <c r="H10915" s="14"/>
      <c r="K10915" s="14"/>
      <c r="M10915" s="14"/>
      <c r="N10915" s="14"/>
      <c r="O10915" s="14"/>
      <c r="P10915" s="14"/>
      <c r="S10915" s="16"/>
      <c r="T10915" s="16"/>
    </row>
    <row r="10916" spans="8:20">
      <c r="H10916" s="14"/>
      <c r="K10916" s="14"/>
      <c r="M10916" s="14"/>
      <c r="N10916" s="14"/>
      <c r="O10916" s="14"/>
      <c r="P10916" s="14"/>
      <c r="S10916" s="16"/>
      <c r="T10916" s="16"/>
    </row>
    <row r="10917" spans="8:20">
      <c r="H10917" s="14"/>
      <c r="K10917" s="14"/>
      <c r="M10917" s="14"/>
      <c r="N10917" s="14"/>
      <c r="O10917" s="14"/>
      <c r="P10917" s="14"/>
      <c r="S10917" s="16"/>
      <c r="T10917" s="16"/>
    </row>
    <row r="10918" spans="8:20">
      <c r="H10918" s="14"/>
      <c r="K10918" s="14"/>
      <c r="M10918" s="14"/>
      <c r="N10918" s="14"/>
      <c r="O10918" s="14"/>
      <c r="P10918" s="14"/>
      <c r="S10918" s="16"/>
      <c r="T10918" s="16"/>
    </row>
    <row r="10919" spans="8:20">
      <c r="H10919" s="14"/>
      <c r="K10919" s="14"/>
      <c r="M10919" s="14"/>
      <c r="N10919" s="14"/>
      <c r="O10919" s="14"/>
      <c r="P10919" s="14"/>
      <c r="S10919" s="16"/>
      <c r="T10919" s="16"/>
    </row>
    <row r="10920" spans="8:20">
      <c r="H10920" s="14"/>
      <c r="K10920" s="14"/>
      <c r="M10920" s="14"/>
      <c r="N10920" s="14"/>
      <c r="O10920" s="14"/>
      <c r="P10920" s="14"/>
      <c r="S10920" s="16"/>
      <c r="T10920" s="16"/>
    </row>
    <row r="10921" spans="8:20">
      <c r="H10921" s="14"/>
      <c r="K10921" s="14"/>
      <c r="M10921" s="14"/>
      <c r="N10921" s="14"/>
      <c r="O10921" s="14"/>
      <c r="P10921" s="14"/>
      <c r="S10921" s="16"/>
      <c r="T10921" s="16"/>
    </row>
    <row r="10922" spans="8:20">
      <c r="H10922" s="14"/>
      <c r="K10922" s="14"/>
      <c r="M10922" s="14"/>
      <c r="N10922" s="14"/>
      <c r="O10922" s="14"/>
      <c r="P10922" s="14"/>
      <c r="S10922" s="16"/>
      <c r="T10922" s="16"/>
    </row>
    <row r="10923" spans="8:20">
      <c r="H10923" s="14"/>
      <c r="K10923" s="14"/>
      <c r="M10923" s="14"/>
      <c r="N10923" s="14"/>
      <c r="O10923" s="14"/>
      <c r="P10923" s="14"/>
      <c r="S10923" s="16"/>
      <c r="T10923" s="16"/>
    </row>
    <row r="10924" spans="8:20">
      <c r="H10924" s="14"/>
      <c r="K10924" s="14"/>
      <c r="M10924" s="14"/>
      <c r="N10924" s="14"/>
      <c r="O10924" s="14"/>
      <c r="P10924" s="14"/>
      <c r="S10924" s="16"/>
      <c r="T10924" s="16"/>
    </row>
    <row r="10925" spans="8:20">
      <c r="H10925" s="14"/>
      <c r="K10925" s="14"/>
      <c r="M10925" s="14"/>
      <c r="N10925" s="14"/>
      <c r="O10925" s="14"/>
      <c r="P10925" s="14"/>
      <c r="S10925" s="16"/>
      <c r="T10925" s="16"/>
    </row>
    <row r="10926" spans="8:20">
      <c r="H10926" s="14"/>
      <c r="K10926" s="14"/>
      <c r="M10926" s="14"/>
      <c r="N10926" s="14"/>
      <c r="O10926" s="14"/>
      <c r="P10926" s="14"/>
      <c r="S10926" s="16"/>
      <c r="T10926" s="16"/>
    </row>
    <row r="10927" spans="8:20">
      <c r="H10927" s="14"/>
      <c r="K10927" s="14"/>
      <c r="M10927" s="14"/>
      <c r="N10927" s="14"/>
      <c r="O10927" s="14"/>
      <c r="P10927" s="14"/>
      <c r="S10927" s="16"/>
      <c r="T10927" s="16"/>
    </row>
    <row r="10928" spans="8:20">
      <c r="H10928" s="14"/>
      <c r="K10928" s="14"/>
      <c r="M10928" s="14"/>
      <c r="N10928" s="14"/>
      <c r="O10928" s="14"/>
      <c r="P10928" s="14"/>
      <c r="S10928" s="16"/>
      <c r="T10928" s="16"/>
    </row>
    <row r="10929" spans="8:20">
      <c r="H10929" s="14"/>
      <c r="K10929" s="14"/>
      <c r="M10929" s="14"/>
      <c r="N10929" s="14"/>
      <c r="O10929" s="14"/>
      <c r="P10929" s="14"/>
      <c r="S10929" s="16"/>
      <c r="T10929" s="16"/>
    </row>
    <row r="10930" spans="8:20">
      <c r="H10930" s="14"/>
      <c r="K10930" s="14"/>
      <c r="M10930" s="14"/>
      <c r="N10930" s="14"/>
      <c r="O10930" s="14"/>
      <c r="P10930" s="14"/>
      <c r="S10930" s="16"/>
      <c r="T10930" s="16"/>
    </row>
    <row r="10931" spans="8:20">
      <c r="H10931" s="14"/>
      <c r="K10931" s="14"/>
      <c r="M10931" s="14"/>
      <c r="N10931" s="14"/>
      <c r="O10931" s="14"/>
      <c r="P10931" s="14"/>
      <c r="S10931" s="16"/>
      <c r="T10931" s="16"/>
    </row>
    <row r="10932" spans="8:20">
      <c r="H10932" s="14"/>
      <c r="K10932" s="14"/>
      <c r="M10932" s="14"/>
      <c r="N10932" s="14"/>
      <c r="O10932" s="14"/>
      <c r="P10932" s="14"/>
      <c r="S10932" s="16"/>
      <c r="T10932" s="16"/>
    </row>
    <row r="10933" spans="8:20">
      <c r="H10933" s="14"/>
      <c r="K10933" s="14"/>
      <c r="M10933" s="14"/>
      <c r="N10933" s="14"/>
      <c r="O10933" s="14"/>
      <c r="P10933" s="14"/>
      <c r="S10933" s="16"/>
      <c r="T10933" s="16"/>
    </row>
    <row r="10934" spans="8:20">
      <c r="H10934" s="14"/>
      <c r="K10934" s="14"/>
      <c r="M10934" s="14"/>
      <c r="N10934" s="14"/>
      <c r="O10934" s="14"/>
      <c r="P10934" s="14"/>
      <c r="S10934" s="16"/>
      <c r="T10934" s="16"/>
    </row>
    <row r="10935" spans="8:20">
      <c r="H10935" s="14"/>
      <c r="K10935" s="14"/>
      <c r="M10935" s="14"/>
      <c r="N10935" s="14"/>
      <c r="O10935" s="14"/>
      <c r="P10935" s="14"/>
      <c r="S10935" s="16"/>
      <c r="T10935" s="16"/>
    </row>
    <row r="10936" spans="8:20">
      <c r="H10936" s="14"/>
      <c r="K10936" s="14"/>
      <c r="M10936" s="14"/>
      <c r="N10936" s="14"/>
      <c r="O10936" s="14"/>
      <c r="P10936" s="14"/>
      <c r="S10936" s="16"/>
      <c r="T10936" s="16"/>
    </row>
    <row r="10937" spans="8:20">
      <c r="H10937" s="14"/>
      <c r="K10937" s="14"/>
      <c r="M10937" s="14"/>
      <c r="N10937" s="14"/>
      <c r="O10937" s="14"/>
      <c r="P10937" s="14"/>
      <c r="S10937" s="16"/>
      <c r="T10937" s="16"/>
    </row>
    <row r="10938" spans="8:20">
      <c r="H10938" s="14"/>
      <c r="K10938" s="14"/>
      <c r="M10938" s="14"/>
      <c r="N10938" s="14"/>
      <c r="O10938" s="14"/>
      <c r="P10938" s="14"/>
      <c r="S10938" s="16"/>
      <c r="T10938" s="16"/>
    </row>
    <row r="10939" spans="8:20">
      <c r="H10939" s="14"/>
      <c r="K10939" s="14"/>
      <c r="M10939" s="14"/>
      <c r="N10939" s="14"/>
      <c r="O10939" s="14"/>
      <c r="P10939" s="14"/>
      <c r="S10939" s="16"/>
      <c r="T10939" s="16"/>
    </row>
    <row r="10940" spans="8:20">
      <c r="H10940" s="14"/>
      <c r="K10940" s="14"/>
      <c r="M10940" s="14"/>
      <c r="N10940" s="14"/>
      <c r="O10940" s="14"/>
      <c r="P10940" s="14"/>
      <c r="S10940" s="16"/>
      <c r="T10940" s="16"/>
    </row>
    <row r="10941" spans="8:20">
      <c r="H10941" s="14"/>
      <c r="K10941" s="14"/>
      <c r="M10941" s="14"/>
      <c r="N10941" s="14"/>
      <c r="O10941" s="14"/>
      <c r="P10941" s="14"/>
      <c r="S10941" s="16"/>
      <c r="T10941" s="16"/>
    </row>
    <row r="10942" spans="8:20">
      <c r="H10942" s="14"/>
      <c r="K10942" s="14"/>
      <c r="M10942" s="14"/>
      <c r="N10942" s="14"/>
      <c r="O10942" s="14"/>
      <c r="P10942" s="14"/>
      <c r="S10942" s="16"/>
      <c r="T10942" s="16"/>
    </row>
    <row r="10943" spans="8:20">
      <c r="H10943" s="14"/>
      <c r="K10943" s="14"/>
      <c r="M10943" s="14"/>
      <c r="N10943" s="14"/>
      <c r="O10943" s="14"/>
      <c r="P10943" s="14"/>
      <c r="S10943" s="16"/>
      <c r="T10943" s="16"/>
    </row>
    <row r="10944" spans="8:20">
      <c r="H10944" s="14"/>
      <c r="K10944" s="14"/>
      <c r="M10944" s="14"/>
      <c r="N10944" s="14"/>
      <c r="O10944" s="14"/>
      <c r="P10944" s="14"/>
      <c r="S10944" s="16"/>
      <c r="T10944" s="16"/>
    </row>
    <row r="10945" spans="8:20">
      <c r="H10945" s="14"/>
      <c r="K10945" s="14"/>
      <c r="M10945" s="14"/>
      <c r="N10945" s="14"/>
      <c r="O10945" s="14"/>
      <c r="P10945" s="14"/>
      <c r="S10945" s="16"/>
      <c r="T10945" s="16"/>
    </row>
    <row r="10946" spans="8:20">
      <c r="H10946" s="14"/>
      <c r="K10946" s="14"/>
      <c r="M10946" s="14"/>
      <c r="N10946" s="14"/>
      <c r="O10946" s="14"/>
      <c r="P10946" s="14"/>
      <c r="S10946" s="16"/>
      <c r="T10946" s="16"/>
    </row>
    <row r="10947" spans="8:20">
      <c r="H10947" s="14"/>
      <c r="K10947" s="14"/>
      <c r="M10947" s="14"/>
      <c r="N10947" s="14"/>
      <c r="O10947" s="14"/>
      <c r="P10947" s="14"/>
      <c r="S10947" s="16"/>
      <c r="T10947" s="16"/>
    </row>
    <row r="10948" spans="8:20">
      <c r="H10948" s="14"/>
      <c r="K10948" s="14"/>
      <c r="M10948" s="14"/>
      <c r="N10948" s="14"/>
      <c r="O10948" s="14"/>
      <c r="P10948" s="14"/>
      <c r="S10948" s="16"/>
      <c r="T10948" s="16"/>
    </row>
    <row r="10949" spans="8:20">
      <c r="H10949" s="14"/>
      <c r="K10949" s="14"/>
      <c r="M10949" s="14"/>
      <c r="N10949" s="14"/>
      <c r="O10949" s="14"/>
      <c r="P10949" s="14"/>
      <c r="S10949" s="16"/>
      <c r="T10949" s="16"/>
    </row>
    <row r="10950" spans="8:20">
      <c r="H10950" s="14"/>
      <c r="K10950" s="14"/>
      <c r="M10950" s="14"/>
      <c r="N10950" s="14"/>
      <c r="O10950" s="14"/>
      <c r="P10950" s="14"/>
      <c r="S10950" s="16"/>
      <c r="T10950" s="16"/>
    </row>
    <row r="10951" spans="8:20">
      <c r="H10951" s="14"/>
      <c r="K10951" s="14"/>
      <c r="M10951" s="14"/>
      <c r="N10951" s="14"/>
      <c r="O10951" s="14"/>
      <c r="P10951" s="14"/>
      <c r="S10951" s="16"/>
      <c r="T10951" s="16"/>
    </row>
    <row r="10952" spans="8:20">
      <c r="H10952" s="14"/>
      <c r="K10952" s="14"/>
      <c r="M10952" s="14"/>
      <c r="N10952" s="14"/>
      <c r="O10952" s="14"/>
      <c r="P10952" s="14"/>
      <c r="S10952" s="16"/>
      <c r="T10952" s="16"/>
    </row>
    <row r="10953" spans="8:20">
      <c r="H10953" s="14"/>
      <c r="K10953" s="14"/>
      <c r="M10953" s="14"/>
      <c r="N10953" s="14"/>
      <c r="O10953" s="14"/>
      <c r="P10953" s="14"/>
      <c r="S10953" s="16"/>
      <c r="T10953" s="16"/>
    </row>
    <row r="10954" spans="8:20">
      <c r="H10954" s="14"/>
      <c r="K10954" s="14"/>
      <c r="M10954" s="14"/>
      <c r="N10954" s="14"/>
      <c r="O10954" s="14"/>
      <c r="P10954" s="14"/>
      <c r="S10954" s="16"/>
      <c r="T10954" s="16"/>
    </row>
    <row r="10955" spans="8:20">
      <c r="H10955" s="14"/>
      <c r="K10955" s="14"/>
      <c r="M10955" s="14"/>
      <c r="N10955" s="14"/>
      <c r="O10955" s="14"/>
      <c r="P10955" s="14"/>
      <c r="S10955" s="16"/>
      <c r="T10955" s="16"/>
    </row>
    <row r="10956" spans="8:20">
      <c r="H10956" s="14"/>
      <c r="K10956" s="14"/>
      <c r="M10956" s="14"/>
      <c r="N10956" s="14"/>
      <c r="O10956" s="14"/>
      <c r="P10956" s="14"/>
      <c r="S10956" s="16"/>
      <c r="T10956" s="16"/>
    </row>
    <row r="10957" spans="8:20">
      <c r="H10957" s="14"/>
      <c r="K10957" s="14"/>
      <c r="M10957" s="14"/>
      <c r="N10957" s="14"/>
      <c r="O10957" s="14"/>
      <c r="P10957" s="14"/>
      <c r="S10957" s="16"/>
      <c r="T10957" s="16"/>
    </row>
    <row r="10958" spans="8:20">
      <c r="H10958" s="14"/>
      <c r="K10958" s="14"/>
      <c r="M10958" s="14"/>
      <c r="N10958" s="14"/>
      <c r="O10958" s="14"/>
      <c r="P10958" s="14"/>
      <c r="S10958" s="16"/>
      <c r="T10958" s="16"/>
    </row>
    <row r="10959" spans="8:20">
      <c r="H10959" s="14"/>
      <c r="K10959" s="14"/>
      <c r="M10959" s="14"/>
      <c r="N10959" s="14"/>
      <c r="O10959" s="14"/>
      <c r="P10959" s="14"/>
      <c r="S10959" s="16"/>
      <c r="T10959" s="16"/>
    </row>
    <row r="10960" spans="8:20">
      <c r="H10960" s="14"/>
      <c r="K10960" s="14"/>
      <c r="M10960" s="14"/>
      <c r="N10960" s="14"/>
      <c r="O10960" s="14"/>
      <c r="P10960" s="14"/>
      <c r="S10960" s="16"/>
      <c r="T10960" s="16"/>
    </row>
    <row r="10961" spans="8:20">
      <c r="H10961" s="14"/>
      <c r="K10961" s="14"/>
      <c r="M10961" s="14"/>
      <c r="N10961" s="14"/>
      <c r="O10961" s="14"/>
      <c r="P10961" s="14"/>
      <c r="S10961" s="16"/>
      <c r="T10961" s="16"/>
    </row>
    <row r="10962" spans="8:20">
      <c r="H10962" s="14"/>
      <c r="K10962" s="14"/>
      <c r="M10962" s="14"/>
      <c r="N10962" s="14"/>
      <c r="O10962" s="14"/>
      <c r="P10962" s="14"/>
      <c r="S10962" s="16"/>
      <c r="T10962" s="16"/>
    </row>
    <row r="10963" spans="8:20">
      <c r="H10963" s="14"/>
      <c r="K10963" s="14"/>
      <c r="M10963" s="14"/>
      <c r="N10963" s="14"/>
      <c r="O10963" s="14"/>
      <c r="P10963" s="14"/>
      <c r="S10963" s="16"/>
      <c r="T10963" s="16"/>
    </row>
    <row r="10964" spans="8:20">
      <c r="H10964" s="14"/>
      <c r="K10964" s="14"/>
      <c r="M10964" s="14"/>
      <c r="N10964" s="14"/>
      <c r="O10964" s="14"/>
      <c r="P10964" s="14"/>
      <c r="S10964" s="16"/>
      <c r="T10964" s="16"/>
    </row>
    <row r="10965" spans="8:20">
      <c r="H10965" s="14"/>
      <c r="K10965" s="14"/>
      <c r="M10965" s="14"/>
      <c r="N10965" s="14"/>
      <c r="O10965" s="14"/>
      <c r="P10965" s="14"/>
      <c r="S10965" s="16"/>
      <c r="T10965" s="16"/>
    </row>
    <row r="10966" spans="8:20">
      <c r="H10966" s="14"/>
      <c r="K10966" s="14"/>
      <c r="M10966" s="14"/>
      <c r="N10966" s="14"/>
      <c r="O10966" s="14"/>
      <c r="P10966" s="14"/>
      <c r="S10966" s="16"/>
      <c r="T10966" s="16"/>
    </row>
    <row r="10967" spans="8:20">
      <c r="H10967" s="14"/>
      <c r="K10967" s="14"/>
      <c r="M10967" s="14"/>
      <c r="N10967" s="14"/>
      <c r="O10967" s="14"/>
      <c r="P10967" s="14"/>
      <c r="S10967" s="16"/>
      <c r="T10967" s="16"/>
    </row>
    <row r="10968" spans="8:20">
      <c r="H10968" s="14"/>
      <c r="K10968" s="14"/>
      <c r="M10968" s="14"/>
      <c r="N10968" s="14"/>
      <c r="O10968" s="14"/>
      <c r="P10968" s="14"/>
      <c r="S10968" s="16"/>
      <c r="T10968" s="16"/>
    </row>
    <row r="10969" spans="8:20">
      <c r="H10969" s="14"/>
      <c r="K10969" s="14"/>
      <c r="M10969" s="14"/>
      <c r="N10969" s="14"/>
      <c r="O10969" s="14"/>
      <c r="P10969" s="14"/>
      <c r="S10969" s="16"/>
      <c r="T10969" s="16"/>
    </row>
    <row r="10970" spans="8:20">
      <c r="H10970" s="14"/>
      <c r="K10970" s="14"/>
      <c r="M10970" s="14"/>
      <c r="N10970" s="14"/>
      <c r="O10970" s="14"/>
      <c r="P10970" s="14"/>
      <c r="S10970" s="16"/>
      <c r="T10970" s="16"/>
    </row>
    <row r="10971" spans="8:20">
      <c r="H10971" s="14"/>
      <c r="K10971" s="14"/>
      <c r="M10971" s="14"/>
      <c r="N10971" s="14"/>
      <c r="O10971" s="14"/>
      <c r="P10971" s="14"/>
      <c r="S10971" s="16"/>
      <c r="T10971" s="16"/>
    </row>
    <row r="10972" spans="8:20">
      <c r="H10972" s="14"/>
      <c r="K10972" s="14"/>
      <c r="M10972" s="14"/>
      <c r="N10972" s="14"/>
      <c r="O10972" s="14"/>
      <c r="P10972" s="14"/>
      <c r="S10972" s="16"/>
      <c r="T10972" s="16"/>
    </row>
    <row r="10973" spans="8:20">
      <c r="H10973" s="14"/>
      <c r="K10973" s="14"/>
      <c r="M10973" s="14"/>
      <c r="N10973" s="14"/>
      <c r="O10973" s="14"/>
      <c r="P10973" s="14"/>
      <c r="S10973" s="16"/>
      <c r="T10973" s="16"/>
    </row>
    <row r="10974" spans="8:20">
      <c r="H10974" s="14"/>
      <c r="K10974" s="14"/>
      <c r="M10974" s="14"/>
      <c r="N10974" s="14"/>
      <c r="O10974" s="14"/>
      <c r="P10974" s="14"/>
      <c r="S10974" s="16"/>
      <c r="T10974" s="16"/>
    </row>
    <row r="10975" spans="8:20">
      <c r="H10975" s="14"/>
      <c r="K10975" s="14"/>
      <c r="M10975" s="14"/>
      <c r="N10975" s="14"/>
      <c r="O10975" s="14"/>
      <c r="P10975" s="14"/>
      <c r="S10975" s="16"/>
      <c r="T10975" s="16"/>
    </row>
    <row r="10976" spans="8:20">
      <c r="H10976" s="14"/>
      <c r="K10976" s="14"/>
      <c r="M10976" s="14"/>
      <c r="N10976" s="14"/>
      <c r="O10976" s="14"/>
      <c r="P10976" s="14"/>
      <c r="S10976" s="16"/>
      <c r="T10976" s="16"/>
    </row>
    <row r="10977" spans="8:20">
      <c r="H10977" s="14"/>
      <c r="K10977" s="14"/>
      <c r="M10977" s="14"/>
      <c r="N10977" s="14"/>
      <c r="O10977" s="14"/>
      <c r="P10977" s="14"/>
      <c r="S10977" s="16"/>
      <c r="T10977" s="16"/>
    </row>
    <row r="10978" spans="8:20">
      <c r="H10978" s="14"/>
      <c r="K10978" s="14"/>
      <c r="M10978" s="14"/>
      <c r="N10978" s="14"/>
      <c r="O10978" s="14"/>
      <c r="P10978" s="14"/>
      <c r="S10978" s="16"/>
      <c r="T10978" s="16"/>
    </row>
    <row r="10979" spans="8:20">
      <c r="H10979" s="14"/>
      <c r="K10979" s="14"/>
      <c r="M10979" s="14"/>
      <c r="N10979" s="14"/>
      <c r="O10979" s="14"/>
      <c r="P10979" s="14"/>
      <c r="S10979" s="16"/>
      <c r="T10979" s="16"/>
    </row>
    <row r="10980" spans="8:20">
      <c r="H10980" s="14"/>
      <c r="K10980" s="14"/>
      <c r="M10980" s="14"/>
      <c r="N10980" s="14"/>
      <c r="O10980" s="14"/>
      <c r="P10980" s="14"/>
      <c r="S10980" s="16"/>
      <c r="T10980" s="16"/>
    </row>
    <row r="10981" spans="8:20">
      <c r="H10981" s="14"/>
      <c r="K10981" s="14"/>
      <c r="M10981" s="14"/>
      <c r="N10981" s="14"/>
      <c r="O10981" s="14"/>
      <c r="P10981" s="14"/>
      <c r="S10981" s="16"/>
      <c r="T10981" s="16"/>
    </row>
    <row r="10982" spans="8:20">
      <c r="H10982" s="14"/>
      <c r="K10982" s="14"/>
      <c r="M10982" s="14"/>
      <c r="N10982" s="14"/>
      <c r="O10982" s="14"/>
      <c r="P10982" s="14"/>
      <c r="S10982" s="16"/>
      <c r="T10982" s="16"/>
    </row>
    <row r="10983" spans="8:20">
      <c r="H10983" s="14"/>
      <c r="K10983" s="14"/>
      <c r="M10983" s="14"/>
      <c r="N10983" s="14"/>
      <c r="O10983" s="14"/>
      <c r="P10983" s="14"/>
      <c r="S10983" s="16"/>
      <c r="T10983" s="16"/>
    </row>
    <row r="10984" spans="8:20">
      <c r="H10984" s="14"/>
      <c r="K10984" s="14"/>
      <c r="M10984" s="14"/>
      <c r="N10984" s="14"/>
      <c r="O10984" s="14"/>
      <c r="P10984" s="14"/>
      <c r="S10984" s="16"/>
      <c r="T10984" s="16"/>
    </row>
    <row r="10985" spans="8:20">
      <c r="H10985" s="14"/>
      <c r="K10985" s="14"/>
      <c r="M10985" s="14"/>
      <c r="N10985" s="14"/>
      <c r="O10985" s="14"/>
      <c r="P10985" s="14"/>
      <c r="S10985" s="16"/>
      <c r="T10985" s="16"/>
    </row>
    <row r="10986" spans="8:20">
      <c r="H10986" s="14"/>
      <c r="K10986" s="14"/>
      <c r="M10986" s="14"/>
      <c r="N10986" s="14"/>
      <c r="O10986" s="14"/>
      <c r="P10986" s="14"/>
      <c r="S10986" s="16"/>
      <c r="T10986" s="16"/>
    </row>
    <row r="10987" spans="8:20">
      <c r="H10987" s="14"/>
      <c r="K10987" s="14"/>
      <c r="M10987" s="14"/>
      <c r="N10987" s="14"/>
      <c r="O10987" s="14"/>
      <c r="P10987" s="14"/>
      <c r="S10987" s="16"/>
      <c r="T10987" s="16"/>
    </row>
    <row r="10988" spans="8:20">
      <c r="H10988" s="14"/>
      <c r="K10988" s="14"/>
      <c r="M10988" s="14"/>
      <c r="N10988" s="14"/>
      <c r="O10988" s="14"/>
      <c r="P10988" s="14"/>
      <c r="S10988" s="16"/>
      <c r="T10988" s="16"/>
    </row>
    <row r="10989" spans="8:20">
      <c r="H10989" s="14"/>
      <c r="K10989" s="14"/>
      <c r="M10989" s="14"/>
      <c r="N10989" s="14"/>
      <c r="O10989" s="14"/>
      <c r="P10989" s="14"/>
      <c r="S10989" s="16"/>
      <c r="T10989" s="16"/>
    </row>
    <row r="10990" spans="8:20">
      <c r="H10990" s="14"/>
      <c r="K10990" s="14"/>
      <c r="M10990" s="14"/>
      <c r="N10990" s="14"/>
      <c r="O10990" s="14"/>
      <c r="P10990" s="14"/>
      <c r="S10990" s="16"/>
      <c r="T10990" s="16"/>
    </row>
    <row r="10991" spans="8:20">
      <c r="H10991" s="14"/>
      <c r="K10991" s="14"/>
      <c r="M10991" s="14"/>
      <c r="N10991" s="14"/>
      <c r="O10991" s="14"/>
      <c r="P10991" s="14"/>
      <c r="S10991" s="16"/>
      <c r="T10991" s="16"/>
    </row>
    <row r="10992" spans="8:20">
      <c r="H10992" s="14"/>
      <c r="K10992" s="14"/>
      <c r="M10992" s="14"/>
      <c r="N10992" s="14"/>
      <c r="O10992" s="14"/>
      <c r="P10992" s="14"/>
      <c r="S10992" s="16"/>
      <c r="T10992" s="16"/>
    </row>
    <row r="10993" spans="8:20">
      <c r="H10993" s="14"/>
      <c r="K10993" s="14"/>
      <c r="M10993" s="14"/>
      <c r="N10993" s="14"/>
      <c r="O10993" s="14"/>
      <c r="P10993" s="14"/>
      <c r="S10993" s="16"/>
      <c r="T10993" s="16"/>
    </row>
    <row r="10994" spans="8:20">
      <c r="H10994" s="14"/>
      <c r="K10994" s="14"/>
      <c r="M10994" s="14"/>
      <c r="N10994" s="14"/>
      <c r="O10994" s="14"/>
      <c r="P10994" s="14"/>
      <c r="S10994" s="16"/>
      <c r="T10994" s="16"/>
    </row>
    <row r="10995" spans="8:20">
      <c r="H10995" s="14"/>
      <c r="K10995" s="14"/>
      <c r="M10995" s="14"/>
      <c r="N10995" s="14"/>
      <c r="O10995" s="14"/>
      <c r="P10995" s="14"/>
      <c r="S10995" s="16"/>
      <c r="T10995" s="16"/>
    </row>
    <row r="10996" spans="8:20">
      <c r="H10996" s="14"/>
      <c r="K10996" s="14"/>
      <c r="M10996" s="14"/>
      <c r="N10996" s="14"/>
      <c r="O10996" s="14"/>
      <c r="P10996" s="14"/>
      <c r="S10996" s="16"/>
      <c r="T10996" s="16"/>
    </row>
    <row r="10997" spans="8:20">
      <c r="H10997" s="14"/>
      <c r="K10997" s="14"/>
      <c r="M10997" s="14"/>
      <c r="N10997" s="14"/>
      <c r="O10997" s="14"/>
      <c r="P10997" s="14"/>
      <c r="S10997" s="16"/>
      <c r="T10997" s="16"/>
    </row>
    <row r="10998" spans="8:20">
      <c r="H10998" s="14"/>
      <c r="K10998" s="14"/>
      <c r="M10998" s="14"/>
      <c r="N10998" s="14"/>
      <c r="O10998" s="14"/>
      <c r="P10998" s="14"/>
      <c r="S10998" s="16"/>
      <c r="T10998" s="16"/>
    </row>
    <row r="10999" spans="8:20">
      <c r="H10999" s="14"/>
      <c r="K10999" s="14"/>
      <c r="M10999" s="14"/>
      <c r="N10999" s="14"/>
      <c r="O10999" s="14"/>
      <c r="P10999" s="14"/>
      <c r="S10999" s="16"/>
      <c r="T10999" s="16"/>
    </row>
    <row r="11000" spans="8:20">
      <c r="H11000" s="14"/>
      <c r="K11000" s="14"/>
      <c r="M11000" s="14"/>
      <c r="N11000" s="14"/>
      <c r="O11000" s="14"/>
      <c r="P11000" s="14"/>
      <c r="S11000" s="16"/>
      <c r="T11000" s="16"/>
    </row>
    <row r="11001" spans="8:20">
      <c r="H11001" s="14"/>
      <c r="K11001" s="14"/>
      <c r="M11001" s="14"/>
      <c r="N11001" s="14"/>
      <c r="O11001" s="14"/>
      <c r="P11001" s="14"/>
      <c r="S11001" s="16"/>
      <c r="T11001" s="16"/>
    </row>
    <row r="11002" spans="8:20">
      <c r="H11002" s="14"/>
      <c r="K11002" s="14"/>
      <c r="M11002" s="14"/>
      <c r="N11002" s="14"/>
      <c r="O11002" s="14"/>
      <c r="P11002" s="14"/>
      <c r="S11002" s="16"/>
      <c r="T11002" s="16"/>
    </row>
    <row r="11003" spans="8:20">
      <c r="H11003" s="14"/>
      <c r="K11003" s="14"/>
      <c r="M11003" s="14"/>
      <c r="N11003" s="14"/>
      <c r="O11003" s="14"/>
      <c r="P11003" s="14"/>
      <c r="S11003" s="16"/>
      <c r="T11003" s="16"/>
    </row>
    <row r="11004" spans="8:20">
      <c r="H11004" s="14"/>
      <c r="K11004" s="14"/>
      <c r="M11004" s="14"/>
      <c r="N11004" s="14"/>
      <c r="O11004" s="14"/>
      <c r="P11004" s="14"/>
      <c r="S11004" s="16"/>
      <c r="T11004" s="16"/>
    </row>
    <row r="11005" spans="8:20">
      <c r="H11005" s="14"/>
      <c r="K11005" s="14"/>
      <c r="M11005" s="14"/>
      <c r="N11005" s="14"/>
      <c r="O11005" s="14"/>
      <c r="P11005" s="14"/>
      <c r="S11005" s="16"/>
      <c r="T11005" s="16"/>
    </row>
    <row r="11006" spans="8:20">
      <c r="H11006" s="14"/>
      <c r="K11006" s="14"/>
      <c r="M11006" s="14"/>
      <c r="N11006" s="14"/>
      <c r="O11006" s="14"/>
      <c r="P11006" s="14"/>
      <c r="S11006" s="16"/>
      <c r="T11006" s="16"/>
    </row>
    <row r="11007" spans="8:20">
      <c r="H11007" s="14"/>
      <c r="K11007" s="14"/>
      <c r="M11007" s="14"/>
      <c r="N11007" s="14"/>
      <c r="O11007" s="14"/>
      <c r="P11007" s="14"/>
      <c r="S11007" s="16"/>
      <c r="T11007" s="16"/>
    </row>
    <row r="11008" spans="8:20">
      <c r="H11008" s="14"/>
      <c r="K11008" s="14"/>
      <c r="M11008" s="14"/>
      <c r="N11008" s="14"/>
      <c r="O11008" s="14"/>
      <c r="P11008" s="14"/>
      <c r="S11008" s="16"/>
      <c r="T11008" s="16"/>
    </row>
    <row r="11009" spans="8:20">
      <c r="H11009" s="14"/>
      <c r="K11009" s="14"/>
      <c r="M11009" s="14"/>
      <c r="N11009" s="14"/>
      <c r="O11009" s="14"/>
      <c r="P11009" s="14"/>
      <c r="S11009" s="16"/>
      <c r="T11009" s="16"/>
    </row>
    <row r="11010" spans="8:20">
      <c r="H11010" s="14"/>
      <c r="K11010" s="14"/>
      <c r="M11010" s="14"/>
      <c r="N11010" s="14"/>
      <c r="O11010" s="14"/>
      <c r="P11010" s="14"/>
      <c r="S11010" s="16"/>
      <c r="T11010" s="16"/>
    </row>
    <row r="11011" spans="8:20">
      <c r="H11011" s="14"/>
      <c r="K11011" s="14"/>
      <c r="M11011" s="14"/>
      <c r="N11011" s="14"/>
      <c r="O11011" s="14"/>
      <c r="P11011" s="14"/>
      <c r="S11011" s="16"/>
      <c r="T11011" s="16"/>
    </row>
    <row r="11012" spans="8:20">
      <c r="H11012" s="14"/>
      <c r="K11012" s="14"/>
      <c r="M11012" s="14"/>
      <c r="N11012" s="14"/>
      <c r="O11012" s="14"/>
      <c r="P11012" s="14"/>
      <c r="S11012" s="16"/>
      <c r="T11012" s="16"/>
    </row>
    <row r="11013" spans="8:20">
      <c r="H11013" s="14"/>
      <c r="K11013" s="14"/>
      <c r="M11013" s="14"/>
      <c r="N11013" s="14"/>
      <c r="O11013" s="14"/>
      <c r="P11013" s="14"/>
      <c r="S11013" s="16"/>
      <c r="T11013" s="16"/>
    </row>
    <row r="11014" spans="8:20">
      <c r="H11014" s="14"/>
      <c r="K11014" s="14"/>
      <c r="M11014" s="14"/>
      <c r="N11014" s="14"/>
      <c r="O11014" s="14"/>
      <c r="P11014" s="14"/>
      <c r="S11014" s="16"/>
      <c r="T11014" s="16"/>
    </row>
    <row r="11015" spans="8:20">
      <c r="H11015" s="14"/>
      <c r="K11015" s="14"/>
      <c r="M11015" s="14"/>
      <c r="N11015" s="14"/>
      <c r="O11015" s="14"/>
      <c r="P11015" s="14"/>
      <c r="S11015" s="16"/>
      <c r="T11015" s="16"/>
    </row>
    <row r="11016" spans="8:20">
      <c r="H11016" s="14"/>
      <c r="K11016" s="14"/>
      <c r="M11016" s="14"/>
      <c r="N11016" s="14"/>
      <c r="O11016" s="14"/>
      <c r="P11016" s="14"/>
      <c r="S11016" s="16"/>
      <c r="T11016" s="16"/>
    </row>
    <row r="11017" spans="8:20">
      <c r="H11017" s="14"/>
      <c r="K11017" s="14"/>
      <c r="M11017" s="14"/>
      <c r="N11017" s="14"/>
      <c r="O11017" s="14"/>
      <c r="P11017" s="14"/>
      <c r="S11017" s="16"/>
      <c r="T11017" s="16"/>
    </row>
    <row r="11018" spans="8:20">
      <c r="H11018" s="14"/>
      <c r="K11018" s="14"/>
      <c r="M11018" s="14"/>
      <c r="N11018" s="14"/>
      <c r="O11018" s="14"/>
      <c r="P11018" s="14"/>
      <c r="S11018" s="16"/>
      <c r="T11018" s="16"/>
    </row>
    <row r="11019" spans="8:20">
      <c r="H11019" s="14"/>
      <c r="K11019" s="14"/>
      <c r="M11019" s="14"/>
      <c r="N11019" s="14"/>
      <c r="O11019" s="14"/>
      <c r="P11019" s="14"/>
      <c r="S11019" s="16"/>
      <c r="T11019" s="16"/>
    </row>
    <row r="11020" spans="8:20">
      <c r="H11020" s="14"/>
      <c r="K11020" s="14"/>
      <c r="M11020" s="14"/>
      <c r="N11020" s="14"/>
      <c r="O11020" s="14"/>
      <c r="P11020" s="14"/>
      <c r="S11020" s="16"/>
      <c r="T11020" s="16"/>
    </row>
    <row r="11021" spans="8:20">
      <c r="H11021" s="14"/>
      <c r="K11021" s="14"/>
      <c r="M11021" s="14"/>
      <c r="N11021" s="14"/>
      <c r="O11021" s="14"/>
      <c r="P11021" s="14"/>
      <c r="S11021" s="16"/>
      <c r="T11021" s="16"/>
    </row>
    <row r="11022" spans="8:20">
      <c r="H11022" s="14"/>
      <c r="K11022" s="14"/>
      <c r="M11022" s="14"/>
      <c r="N11022" s="14"/>
      <c r="O11022" s="14"/>
      <c r="P11022" s="14"/>
      <c r="S11022" s="16"/>
      <c r="T11022" s="16"/>
    </row>
    <row r="11023" spans="8:20">
      <c r="H11023" s="14"/>
      <c r="K11023" s="14"/>
      <c r="M11023" s="14"/>
      <c r="N11023" s="14"/>
      <c r="O11023" s="14"/>
      <c r="P11023" s="14"/>
      <c r="S11023" s="16"/>
      <c r="T11023" s="16"/>
    </row>
    <row r="11024" spans="8:20">
      <c r="H11024" s="14"/>
      <c r="K11024" s="14"/>
      <c r="M11024" s="14"/>
      <c r="N11024" s="14"/>
      <c r="O11024" s="14"/>
      <c r="P11024" s="14"/>
      <c r="S11024" s="16"/>
      <c r="T11024" s="16"/>
    </row>
    <row r="11025" spans="8:20">
      <c r="H11025" s="14"/>
      <c r="K11025" s="14"/>
      <c r="M11025" s="14"/>
      <c r="N11025" s="14"/>
      <c r="O11025" s="14"/>
      <c r="P11025" s="14"/>
      <c r="S11025" s="16"/>
      <c r="T11025" s="16"/>
    </row>
    <row r="11026" spans="8:20">
      <c r="H11026" s="14"/>
      <c r="K11026" s="14"/>
      <c r="M11026" s="14"/>
      <c r="N11026" s="14"/>
      <c r="O11026" s="14"/>
      <c r="P11026" s="14"/>
      <c r="S11026" s="16"/>
      <c r="T11026" s="16"/>
    </row>
    <row r="11027" spans="8:20">
      <c r="H11027" s="14"/>
      <c r="K11027" s="14"/>
      <c r="M11027" s="14"/>
      <c r="N11027" s="14"/>
      <c r="O11027" s="14"/>
      <c r="P11027" s="14"/>
      <c r="S11027" s="16"/>
      <c r="T11027" s="16"/>
    </row>
    <row r="11028" spans="8:20">
      <c r="H11028" s="14"/>
      <c r="K11028" s="14"/>
      <c r="M11028" s="14"/>
      <c r="N11028" s="14"/>
      <c r="O11028" s="14"/>
      <c r="P11028" s="14"/>
      <c r="S11028" s="16"/>
      <c r="T11028" s="16"/>
    </row>
    <row r="11029" spans="8:20">
      <c r="H11029" s="14"/>
      <c r="K11029" s="14"/>
      <c r="M11029" s="14"/>
      <c r="N11029" s="14"/>
      <c r="O11029" s="14"/>
      <c r="P11029" s="14"/>
      <c r="S11029" s="16"/>
      <c r="T11029" s="16"/>
    </row>
    <row r="11030" spans="8:20">
      <c r="H11030" s="14"/>
      <c r="K11030" s="14"/>
      <c r="M11030" s="14"/>
      <c r="N11030" s="14"/>
      <c r="O11030" s="14"/>
      <c r="P11030" s="14"/>
      <c r="S11030" s="16"/>
      <c r="T11030" s="16"/>
    </row>
    <row r="11031" spans="8:20">
      <c r="H11031" s="14"/>
      <c r="K11031" s="14"/>
      <c r="M11031" s="14"/>
      <c r="N11031" s="14"/>
      <c r="O11031" s="14"/>
      <c r="P11031" s="14"/>
      <c r="S11031" s="16"/>
      <c r="T11031" s="16"/>
    </row>
    <row r="11032" spans="8:20">
      <c r="H11032" s="14"/>
      <c r="K11032" s="14"/>
      <c r="M11032" s="14"/>
      <c r="N11032" s="14"/>
      <c r="O11032" s="14"/>
      <c r="P11032" s="14"/>
      <c r="S11032" s="16"/>
      <c r="T11032" s="16"/>
    </row>
    <row r="11033" spans="8:20">
      <c r="H11033" s="14"/>
      <c r="K11033" s="14"/>
      <c r="M11033" s="14"/>
      <c r="N11033" s="14"/>
      <c r="O11033" s="14"/>
      <c r="P11033" s="14"/>
      <c r="S11033" s="16"/>
      <c r="T11033" s="16"/>
    </row>
    <row r="11034" spans="8:20">
      <c r="H11034" s="14"/>
      <c r="K11034" s="14"/>
      <c r="M11034" s="14"/>
      <c r="N11034" s="14"/>
      <c r="O11034" s="14"/>
      <c r="P11034" s="14"/>
      <c r="S11034" s="16"/>
      <c r="T11034" s="16"/>
    </row>
    <row r="11035" spans="8:20">
      <c r="H11035" s="14"/>
      <c r="K11035" s="14"/>
      <c r="M11035" s="14"/>
      <c r="N11035" s="14"/>
      <c r="O11035" s="14"/>
      <c r="P11035" s="14"/>
      <c r="S11035" s="16"/>
      <c r="T11035" s="16"/>
    </row>
    <row r="11036" spans="8:20">
      <c r="H11036" s="14"/>
      <c r="K11036" s="14"/>
      <c r="M11036" s="14"/>
      <c r="N11036" s="14"/>
      <c r="O11036" s="14"/>
      <c r="P11036" s="14"/>
      <c r="S11036" s="16"/>
      <c r="T11036" s="16"/>
    </row>
    <row r="11037" spans="8:20">
      <c r="H11037" s="14"/>
      <c r="K11037" s="14"/>
      <c r="M11037" s="14"/>
      <c r="N11037" s="14"/>
      <c r="O11037" s="14"/>
      <c r="P11037" s="14"/>
      <c r="S11037" s="16"/>
      <c r="T11037" s="16"/>
    </row>
    <row r="11038" spans="8:20">
      <c r="H11038" s="14"/>
      <c r="K11038" s="14"/>
      <c r="M11038" s="14"/>
      <c r="N11038" s="14"/>
      <c r="O11038" s="14"/>
      <c r="P11038" s="14"/>
      <c r="S11038" s="16"/>
      <c r="T11038" s="16"/>
    </row>
    <row r="11039" spans="8:20">
      <c r="H11039" s="14"/>
      <c r="K11039" s="14"/>
      <c r="M11039" s="14"/>
      <c r="N11039" s="14"/>
      <c r="O11039" s="14"/>
      <c r="P11039" s="14"/>
      <c r="S11039" s="16"/>
      <c r="T11039" s="16"/>
    </row>
    <row r="11040" spans="8:20">
      <c r="H11040" s="14"/>
      <c r="K11040" s="14"/>
      <c r="M11040" s="14"/>
      <c r="N11040" s="14"/>
      <c r="O11040" s="14"/>
      <c r="P11040" s="14"/>
      <c r="S11040" s="16"/>
      <c r="T11040" s="16"/>
    </row>
    <row r="11041" spans="8:20">
      <c r="H11041" s="14"/>
      <c r="K11041" s="14"/>
      <c r="M11041" s="14"/>
      <c r="N11041" s="14"/>
      <c r="O11041" s="14"/>
      <c r="P11041" s="14"/>
      <c r="S11041" s="16"/>
      <c r="T11041" s="16"/>
    </row>
    <row r="11042" spans="8:20">
      <c r="H11042" s="14"/>
      <c r="K11042" s="14"/>
      <c r="M11042" s="14"/>
      <c r="N11042" s="14"/>
      <c r="O11042" s="14"/>
      <c r="P11042" s="14"/>
      <c r="S11042" s="16"/>
      <c r="T11042" s="16"/>
    </row>
    <row r="11043" spans="8:20">
      <c r="H11043" s="14"/>
      <c r="K11043" s="14"/>
      <c r="M11043" s="14"/>
      <c r="N11043" s="14"/>
      <c r="O11043" s="14"/>
      <c r="P11043" s="14"/>
      <c r="S11043" s="16"/>
      <c r="T11043" s="16"/>
    </row>
    <row r="11044" spans="8:20">
      <c r="H11044" s="14"/>
      <c r="K11044" s="14"/>
      <c r="M11044" s="14"/>
      <c r="N11044" s="14"/>
      <c r="O11044" s="14"/>
      <c r="P11044" s="14"/>
      <c r="S11044" s="16"/>
      <c r="T11044" s="16"/>
    </row>
    <row r="11045" spans="8:20">
      <c r="H11045" s="14"/>
      <c r="K11045" s="14"/>
      <c r="M11045" s="14"/>
      <c r="N11045" s="14"/>
      <c r="O11045" s="14"/>
      <c r="P11045" s="14"/>
      <c r="S11045" s="16"/>
      <c r="T11045" s="16"/>
    </row>
    <row r="11046" spans="8:20">
      <c r="H11046" s="14"/>
      <c r="K11046" s="14"/>
      <c r="M11046" s="14"/>
      <c r="N11046" s="14"/>
      <c r="O11046" s="14"/>
      <c r="P11046" s="14"/>
      <c r="S11046" s="16"/>
      <c r="T11046" s="16"/>
    </row>
    <row r="11047" spans="8:20">
      <c r="H11047" s="14"/>
      <c r="K11047" s="14"/>
      <c r="M11047" s="14"/>
      <c r="N11047" s="14"/>
      <c r="O11047" s="14"/>
      <c r="P11047" s="14"/>
      <c r="S11047" s="16"/>
      <c r="T11047" s="16"/>
    </row>
    <row r="11048" spans="8:20">
      <c r="H11048" s="14"/>
      <c r="K11048" s="14"/>
      <c r="M11048" s="14"/>
      <c r="N11048" s="14"/>
      <c r="O11048" s="14"/>
      <c r="P11048" s="14"/>
      <c r="S11048" s="16"/>
      <c r="T11048" s="16"/>
    </row>
    <row r="11049" spans="8:20">
      <c r="H11049" s="14"/>
      <c r="K11049" s="14"/>
      <c r="M11049" s="14"/>
      <c r="N11049" s="14"/>
      <c r="O11049" s="14"/>
      <c r="P11049" s="14"/>
      <c r="S11049" s="16"/>
      <c r="T11049" s="16"/>
    </row>
    <row r="11050" spans="8:20">
      <c r="H11050" s="14"/>
      <c r="K11050" s="14"/>
      <c r="M11050" s="14"/>
      <c r="N11050" s="14"/>
      <c r="O11050" s="14"/>
      <c r="P11050" s="14"/>
      <c r="S11050" s="16"/>
      <c r="T11050" s="16"/>
    </row>
    <row r="11051" spans="8:20">
      <c r="H11051" s="14"/>
      <c r="K11051" s="14"/>
      <c r="M11051" s="14"/>
      <c r="N11051" s="14"/>
      <c r="O11051" s="14"/>
      <c r="P11051" s="14"/>
      <c r="S11051" s="16"/>
      <c r="T11051" s="16"/>
    </row>
    <row r="11052" spans="8:20">
      <c r="H11052" s="14"/>
      <c r="K11052" s="14"/>
      <c r="M11052" s="14"/>
      <c r="N11052" s="14"/>
      <c r="O11052" s="14"/>
      <c r="P11052" s="14"/>
      <c r="S11052" s="16"/>
      <c r="T11052" s="16"/>
    </row>
    <row r="11053" spans="8:20">
      <c r="H11053" s="14"/>
      <c r="K11053" s="14"/>
      <c r="M11053" s="14"/>
      <c r="N11053" s="14"/>
      <c r="O11053" s="14"/>
      <c r="P11053" s="14"/>
      <c r="S11053" s="16"/>
      <c r="T11053" s="16"/>
    </row>
    <row r="11054" spans="8:20">
      <c r="H11054" s="14"/>
      <c r="K11054" s="14"/>
      <c r="M11054" s="14"/>
      <c r="N11054" s="14"/>
      <c r="O11054" s="14"/>
      <c r="P11054" s="14"/>
      <c r="S11054" s="16"/>
      <c r="T11054" s="16"/>
    </row>
    <row r="11055" spans="8:20">
      <c r="H11055" s="14"/>
      <c r="K11055" s="14"/>
      <c r="M11055" s="14"/>
      <c r="N11055" s="14"/>
      <c r="O11055" s="14"/>
      <c r="P11055" s="14"/>
      <c r="S11055" s="16"/>
      <c r="T11055" s="16"/>
    </row>
    <row r="11056" spans="8:20">
      <c r="H11056" s="14"/>
      <c r="K11056" s="14"/>
      <c r="M11056" s="14"/>
      <c r="N11056" s="14"/>
      <c r="O11056" s="14"/>
      <c r="P11056" s="14"/>
      <c r="S11056" s="16"/>
      <c r="T11056" s="16"/>
    </row>
    <row r="11057" spans="8:20">
      <c r="H11057" s="14"/>
      <c r="K11057" s="14"/>
      <c r="M11057" s="14"/>
      <c r="N11057" s="14"/>
      <c r="O11057" s="14"/>
      <c r="P11057" s="14"/>
      <c r="S11057" s="16"/>
      <c r="T11057" s="16"/>
    </row>
    <row r="11058" spans="8:20">
      <c r="H11058" s="14"/>
      <c r="K11058" s="14"/>
      <c r="M11058" s="14"/>
      <c r="N11058" s="14"/>
      <c r="O11058" s="14"/>
      <c r="P11058" s="14"/>
      <c r="S11058" s="16"/>
      <c r="T11058" s="16"/>
    </row>
    <row r="11059" spans="8:20">
      <c r="H11059" s="14"/>
      <c r="K11059" s="14"/>
      <c r="M11059" s="14"/>
      <c r="N11059" s="14"/>
      <c r="O11059" s="14"/>
      <c r="P11059" s="14"/>
      <c r="S11059" s="16"/>
      <c r="T11059" s="16"/>
    </row>
    <row r="11060" spans="8:20">
      <c r="H11060" s="14"/>
      <c r="K11060" s="14"/>
      <c r="M11060" s="14"/>
      <c r="N11060" s="14"/>
      <c r="O11060" s="14"/>
      <c r="P11060" s="14"/>
      <c r="S11060" s="16"/>
      <c r="T11060" s="16"/>
    </row>
    <row r="11061" spans="8:20">
      <c r="H11061" s="14"/>
      <c r="K11061" s="14"/>
      <c r="M11061" s="14"/>
      <c r="N11061" s="14"/>
      <c r="O11061" s="14"/>
      <c r="P11061" s="14"/>
      <c r="S11061" s="16"/>
      <c r="T11061" s="16"/>
    </row>
    <row r="11062" spans="8:20">
      <c r="H11062" s="14"/>
      <c r="K11062" s="14"/>
      <c r="M11062" s="14"/>
      <c r="N11062" s="14"/>
      <c r="O11062" s="14"/>
      <c r="P11062" s="14"/>
      <c r="S11062" s="16"/>
      <c r="T11062" s="16"/>
    </row>
    <row r="11063" spans="8:20">
      <c r="H11063" s="14"/>
      <c r="K11063" s="14"/>
      <c r="M11063" s="14"/>
      <c r="N11063" s="14"/>
      <c r="O11063" s="14"/>
      <c r="P11063" s="14"/>
      <c r="S11063" s="16"/>
      <c r="T11063" s="16"/>
    </row>
    <row r="11064" spans="8:20">
      <c r="H11064" s="14"/>
      <c r="K11064" s="14"/>
      <c r="M11064" s="14"/>
      <c r="N11064" s="14"/>
      <c r="O11064" s="14"/>
      <c r="P11064" s="14"/>
      <c r="S11064" s="16"/>
      <c r="T11064" s="16"/>
    </row>
    <row r="11065" spans="8:20">
      <c r="H11065" s="14"/>
      <c r="K11065" s="14"/>
      <c r="M11065" s="14"/>
      <c r="N11065" s="14"/>
      <c r="O11065" s="14"/>
      <c r="P11065" s="14"/>
      <c r="S11065" s="16"/>
      <c r="T11065" s="16"/>
    </row>
    <row r="11066" spans="8:20">
      <c r="H11066" s="14"/>
      <c r="K11066" s="14"/>
      <c r="M11066" s="14"/>
      <c r="N11066" s="14"/>
      <c r="O11066" s="14"/>
      <c r="P11066" s="14"/>
      <c r="S11066" s="16"/>
      <c r="T11066" s="16"/>
    </row>
    <row r="11067" spans="8:20">
      <c r="H11067" s="14"/>
      <c r="K11067" s="14"/>
      <c r="M11067" s="14"/>
      <c r="N11067" s="14"/>
      <c r="O11067" s="14"/>
      <c r="P11067" s="14"/>
      <c r="S11067" s="16"/>
      <c r="T11067" s="16"/>
    </row>
    <row r="11068" spans="8:20">
      <c r="H11068" s="14"/>
      <c r="K11068" s="14"/>
      <c r="M11068" s="14"/>
      <c r="N11068" s="14"/>
      <c r="O11068" s="14"/>
      <c r="P11068" s="14"/>
      <c r="S11068" s="16"/>
      <c r="T11068" s="16"/>
    </row>
    <row r="11069" spans="8:20">
      <c r="H11069" s="14"/>
      <c r="K11069" s="14"/>
      <c r="M11069" s="14"/>
      <c r="N11069" s="14"/>
      <c r="O11069" s="14"/>
      <c r="P11069" s="14"/>
      <c r="S11069" s="16"/>
      <c r="T11069" s="16"/>
    </row>
    <row r="11070" spans="8:20">
      <c r="H11070" s="14"/>
      <c r="K11070" s="14"/>
      <c r="M11070" s="14"/>
      <c r="N11070" s="14"/>
      <c r="O11070" s="14"/>
      <c r="P11070" s="14"/>
      <c r="S11070" s="16"/>
      <c r="T11070" s="16"/>
    </row>
    <row r="11071" spans="8:20">
      <c r="H11071" s="14"/>
      <c r="K11071" s="14"/>
      <c r="M11071" s="14"/>
      <c r="N11071" s="14"/>
      <c r="O11071" s="14"/>
      <c r="P11071" s="14"/>
      <c r="S11071" s="16"/>
      <c r="T11071" s="16"/>
    </row>
    <row r="11072" spans="8:20">
      <c r="H11072" s="14"/>
      <c r="K11072" s="14"/>
      <c r="M11072" s="14"/>
      <c r="N11072" s="14"/>
      <c r="O11072" s="14"/>
      <c r="P11072" s="14"/>
      <c r="S11072" s="16"/>
      <c r="T11072" s="16"/>
    </row>
    <row r="11073" spans="8:20">
      <c r="H11073" s="14"/>
      <c r="K11073" s="14"/>
      <c r="M11073" s="14"/>
      <c r="N11073" s="14"/>
      <c r="O11073" s="14"/>
      <c r="P11073" s="14"/>
      <c r="S11073" s="16"/>
      <c r="T11073" s="16"/>
    </row>
    <row r="11074" spans="8:20">
      <c r="H11074" s="14"/>
      <c r="K11074" s="14"/>
      <c r="M11074" s="14"/>
      <c r="N11074" s="14"/>
      <c r="O11074" s="14"/>
      <c r="P11074" s="14"/>
      <c r="S11074" s="16"/>
      <c r="T11074" s="16"/>
    </row>
    <row r="11075" spans="8:20">
      <c r="H11075" s="14"/>
      <c r="K11075" s="14"/>
      <c r="M11075" s="14"/>
      <c r="N11075" s="14"/>
      <c r="O11075" s="14"/>
      <c r="P11075" s="14"/>
      <c r="S11075" s="16"/>
      <c r="T11075" s="16"/>
    </row>
    <row r="11076" spans="8:20">
      <c r="H11076" s="14"/>
      <c r="K11076" s="14"/>
      <c r="M11076" s="14"/>
      <c r="N11076" s="14"/>
      <c r="O11076" s="14"/>
      <c r="P11076" s="14"/>
      <c r="S11076" s="16"/>
      <c r="T11076" s="16"/>
    </row>
    <row r="11077" spans="8:20">
      <c r="H11077" s="14"/>
      <c r="K11077" s="14"/>
      <c r="M11077" s="14"/>
      <c r="N11077" s="14"/>
      <c r="O11077" s="14"/>
      <c r="P11077" s="14"/>
      <c r="S11077" s="16"/>
      <c r="T11077" s="16"/>
    </row>
    <row r="11078" spans="8:20">
      <c r="H11078" s="14"/>
      <c r="K11078" s="14"/>
      <c r="M11078" s="14"/>
      <c r="N11078" s="14"/>
      <c r="O11078" s="14"/>
      <c r="P11078" s="14"/>
      <c r="S11078" s="16"/>
      <c r="T11078" s="16"/>
    </row>
    <row r="11079" spans="8:20">
      <c r="H11079" s="14"/>
      <c r="K11079" s="14"/>
      <c r="M11079" s="14"/>
      <c r="N11079" s="14"/>
      <c r="O11079" s="14"/>
      <c r="P11079" s="14"/>
      <c r="S11079" s="16"/>
      <c r="T11079" s="16"/>
    </row>
    <row r="11080" spans="8:20">
      <c r="H11080" s="14"/>
      <c r="K11080" s="14"/>
      <c r="M11080" s="14"/>
      <c r="N11080" s="14"/>
      <c r="O11080" s="14"/>
      <c r="P11080" s="14"/>
      <c r="S11080" s="16"/>
      <c r="T11080" s="16"/>
    </row>
    <row r="11081" spans="8:20">
      <c r="H11081" s="14"/>
      <c r="K11081" s="14"/>
      <c r="M11081" s="14"/>
      <c r="N11081" s="14"/>
      <c r="O11081" s="14"/>
      <c r="P11081" s="14"/>
      <c r="S11081" s="16"/>
      <c r="T11081" s="16"/>
    </row>
    <row r="11082" spans="8:20">
      <c r="H11082" s="14"/>
      <c r="K11082" s="14"/>
      <c r="M11082" s="14"/>
      <c r="N11082" s="14"/>
      <c r="O11082" s="14"/>
      <c r="P11082" s="14"/>
      <c r="S11082" s="16"/>
      <c r="T11082" s="16"/>
    </row>
    <row r="11083" spans="8:20">
      <c r="H11083" s="14"/>
      <c r="K11083" s="14"/>
      <c r="M11083" s="14"/>
      <c r="N11083" s="14"/>
      <c r="O11083" s="14"/>
      <c r="P11083" s="14"/>
      <c r="S11083" s="16"/>
      <c r="T11083" s="16"/>
    </row>
    <row r="11084" spans="8:20">
      <c r="H11084" s="14"/>
      <c r="K11084" s="14"/>
      <c r="M11084" s="14"/>
      <c r="N11084" s="14"/>
      <c r="O11084" s="14"/>
      <c r="P11084" s="14"/>
      <c r="S11084" s="16"/>
      <c r="T11084" s="16"/>
    </row>
    <row r="11085" spans="8:20">
      <c r="H11085" s="14"/>
      <c r="K11085" s="14"/>
      <c r="M11085" s="14"/>
      <c r="N11085" s="14"/>
      <c r="O11085" s="14"/>
      <c r="P11085" s="14"/>
      <c r="S11085" s="16"/>
      <c r="T11085" s="16"/>
    </row>
    <row r="11086" spans="8:20">
      <c r="H11086" s="14"/>
      <c r="K11086" s="14"/>
      <c r="M11086" s="14"/>
      <c r="N11086" s="14"/>
      <c r="O11086" s="14"/>
      <c r="P11086" s="14"/>
      <c r="S11086" s="16"/>
      <c r="T11086" s="16"/>
    </row>
    <row r="11087" spans="8:20">
      <c r="H11087" s="14"/>
      <c r="K11087" s="14"/>
      <c r="M11087" s="14"/>
      <c r="N11087" s="14"/>
      <c r="O11087" s="14"/>
      <c r="P11087" s="14"/>
      <c r="S11087" s="16"/>
      <c r="T11087" s="16"/>
    </row>
    <row r="11088" spans="8:20">
      <c r="H11088" s="14"/>
      <c r="K11088" s="14"/>
      <c r="M11088" s="14"/>
      <c r="N11088" s="14"/>
      <c r="O11088" s="14"/>
      <c r="P11088" s="14"/>
      <c r="S11088" s="16"/>
      <c r="T11088" s="16"/>
    </row>
    <row r="11089" spans="8:20">
      <c r="H11089" s="14"/>
      <c r="K11089" s="14"/>
      <c r="M11089" s="14"/>
      <c r="N11089" s="14"/>
      <c r="O11089" s="14"/>
      <c r="P11089" s="14"/>
      <c r="S11089" s="16"/>
      <c r="T11089" s="16"/>
    </row>
    <row r="11090" spans="8:20">
      <c r="H11090" s="14"/>
      <c r="K11090" s="14"/>
      <c r="M11090" s="14"/>
      <c r="N11090" s="14"/>
      <c r="O11090" s="14"/>
      <c r="P11090" s="14"/>
      <c r="S11090" s="16"/>
      <c r="T11090" s="16"/>
    </row>
    <row r="11091" spans="8:20">
      <c r="H11091" s="14"/>
      <c r="K11091" s="14"/>
      <c r="M11091" s="14"/>
      <c r="N11091" s="14"/>
      <c r="O11091" s="14"/>
      <c r="P11091" s="14"/>
      <c r="S11091" s="16"/>
      <c r="T11091" s="16"/>
    </row>
    <row r="11092" spans="8:20">
      <c r="H11092" s="14"/>
      <c r="K11092" s="14"/>
      <c r="M11092" s="14"/>
      <c r="N11092" s="14"/>
      <c r="O11092" s="14"/>
      <c r="P11092" s="14"/>
      <c r="S11092" s="16"/>
      <c r="T11092" s="16"/>
    </row>
    <row r="11093" spans="8:20">
      <c r="H11093" s="14"/>
      <c r="K11093" s="14"/>
      <c r="M11093" s="14"/>
      <c r="N11093" s="14"/>
      <c r="O11093" s="14"/>
      <c r="P11093" s="14"/>
      <c r="S11093" s="16"/>
      <c r="T11093" s="16"/>
    </row>
    <row r="11094" spans="8:20">
      <c r="H11094" s="14"/>
      <c r="K11094" s="14"/>
      <c r="M11094" s="14"/>
      <c r="N11094" s="14"/>
      <c r="O11094" s="14"/>
      <c r="P11094" s="14"/>
      <c r="S11094" s="16"/>
      <c r="T11094" s="16"/>
    </row>
    <row r="11095" spans="8:20">
      <c r="H11095" s="14"/>
      <c r="K11095" s="14"/>
      <c r="M11095" s="14"/>
      <c r="N11095" s="14"/>
      <c r="O11095" s="14"/>
      <c r="P11095" s="14"/>
      <c r="S11095" s="16"/>
      <c r="T11095" s="16"/>
    </row>
    <row r="11096" spans="8:20">
      <c r="H11096" s="14"/>
      <c r="K11096" s="14"/>
      <c r="M11096" s="14"/>
      <c r="N11096" s="14"/>
      <c r="O11096" s="14"/>
      <c r="P11096" s="14"/>
      <c r="S11096" s="16"/>
      <c r="T11096" s="16"/>
    </row>
    <row r="11097" spans="8:20">
      <c r="H11097" s="14"/>
      <c r="K11097" s="14"/>
      <c r="M11097" s="14"/>
      <c r="N11097" s="14"/>
      <c r="O11097" s="14"/>
      <c r="P11097" s="14"/>
      <c r="S11097" s="16"/>
      <c r="T11097" s="16"/>
    </row>
    <row r="11098" spans="8:20">
      <c r="H11098" s="14"/>
      <c r="K11098" s="14"/>
      <c r="M11098" s="14"/>
      <c r="N11098" s="14"/>
      <c r="O11098" s="14"/>
      <c r="P11098" s="14"/>
      <c r="S11098" s="16"/>
      <c r="T11098" s="16"/>
    </row>
    <row r="11099" spans="8:20">
      <c r="H11099" s="14"/>
      <c r="K11099" s="14"/>
      <c r="M11099" s="14"/>
      <c r="N11099" s="14"/>
      <c r="O11099" s="14"/>
      <c r="P11099" s="14"/>
      <c r="S11099" s="16"/>
      <c r="T11099" s="16"/>
    </row>
    <row r="11100" spans="8:20">
      <c r="H11100" s="14"/>
      <c r="K11100" s="14"/>
      <c r="M11100" s="14"/>
      <c r="N11100" s="14"/>
      <c r="O11100" s="14"/>
      <c r="P11100" s="14"/>
      <c r="S11100" s="16"/>
      <c r="T11100" s="16"/>
    </row>
    <row r="11101" spans="8:20">
      <c r="H11101" s="14"/>
      <c r="K11101" s="14"/>
      <c r="M11101" s="14"/>
      <c r="N11101" s="14"/>
      <c r="O11101" s="14"/>
      <c r="P11101" s="14"/>
      <c r="S11101" s="16"/>
      <c r="T11101" s="16"/>
    </row>
    <row r="11102" spans="8:20">
      <c r="H11102" s="14"/>
      <c r="K11102" s="14"/>
      <c r="M11102" s="14"/>
      <c r="N11102" s="14"/>
      <c r="O11102" s="14"/>
      <c r="P11102" s="14"/>
      <c r="S11102" s="16"/>
      <c r="T11102" s="16"/>
    </row>
    <row r="11103" spans="8:20">
      <c r="H11103" s="14"/>
      <c r="K11103" s="14"/>
      <c r="M11103" s="14"/>
      <c r="N11103" s="14"/>
      <c r="O11103" s="14"/>
      <c r="P11103" s="14"/>
      <c r="S11103" s="16"/>
      <c r="T11103" s="16"/>
    </row>
    <row r="11104" spans="8:20">
      <c r="H11104" s="14"/>
      <c r="K11104" s="14"/>
      <c r="M11104" s="14"/>
      <c r="N11104" s="14"/>
      <c r="O11104" s="14"/>
      <c r="P11104" s="14"/>
      <c r="S11104" s="16"/>
      <c r="T11104" s="16"/>
    </row>
    <row r="11105" spans="8:20">
      <c r="H11105" s="14"/>
      <c r="K11105" s="14"/>
      <c r="M11105" s="14"/>
      <c r="N11105" s="14"/>
      <c r="O11105" s="14"/>
      <c r="P11105" s="14"/>
      <c r="S11105" s="16"/>
      <c r="T11105" s="16"/>
    </row>
    <row r="11106" spans="8:20">
      <c r="H11106" s="14"/>
      <c r="K11106" s="14"/>
      <c r="M11106" s="14"/>
      <c r="N11106" s="14"/>
      <c r="O11106" s="14"/>
      <c r="P11106" s="14"/>
      <c r="S11106" s="16"/>
      <c r="T11106" s="16"/>
    </row>
    <row r="11107" spans="8:20">
      <c r="H11107" s="14"/>
      <c r="K11107" s="14"/>
      <c r="M11107" s="14"/>
      <c r="N11107" s="14"/>
      <c r="O11107" s="14"/>
      <c r="P11107" s="14"/>
      <c r="S11107" s="16"/>
      <c r="T11107" s="16"/>
    </row>
    <row r="11108" spans="8:20">
      <c r="H11108" s="14"/>
      <c r="K11108" s="14"/>
      <c r="M11108" s="14"/>
      <c r="N11108" s="14"/>
      <c r="O11108" s="14"/>
      <c r="P11108" s="14"/>
      <c r="S11108" s="16"/>
      <c r="T11108" s="16"/>
    </row>
    <row r="11109" spans="8:20">
      <c r="H11109" s="14"/>
      <c r="K11109" s="14"/>
      <c r="M11109" s="14"/>
      <c r="N11109" s="14"/>
      <c r="O11109" s="14"/>
      <c r="P11109" s="14"/>
      <c r="S11109" s="16"/>
      <c r="T11109" s="16"/>
    </row>
    <row r="11110" spans="8:20">
      <c r="H11110" s="14"/>
      <c r="K11110" s="14"/>
      <c r="M11110" s="14"/>
      <c r="N11110" s="14"/>
      <c r="O11110" s="14"/>
      <c r="P11110" s="14"/>
      <c r="S11110" s="16"/>
      <c r="T11110" s="16"/>
    </row>
    <row r="11111" spans="8:20">
      <c r="H11111" s="14"/>
      <c r="K11111" s="14"/>
      <c r="M11111" s="14"/>
      <c r="N11111" s="14"/>
      <c r="O11111" s="14"/>
      <c r="P11111" s="14"/>
      <c r="S11111" s="16"/>
      <c r="T11111" s="16"/>
    </row>
    <row r="11112" spans="8:20">
      <c r="H11112" s="14"/>
      <c r="K11112" s="14"/>
      <c r="M11112" s="14"/>
      <c r="N11112" s="14"/>
      <c r="O11112" s="14"/>
      <c r="P11112" s="14"/>
      <c r="S11112" s="16"/>
      <c r="T11112" s="16"/>
    </row>
    <row r="11113" spans="8:20">
      <c r="H11113" s="14"/>
      <c r="K11113" s="14"/>
      <c r="M11113" s="14"/>
      <c r="N11113" s="14"/>
      <c r="O11113" s="14"/>
      <c r="P11113" s="14"/>
      <c r="S11113" s="16"/>
      <c r="T11113" s="16"/>
    </row>
    <row r="11114" spans="8:20">
      <c r="H11114" s="14"/>
      <c r="K11114" s="14"/>
      <c r="M11114" s="14"/>
      <c r="N11114" s="14"/>
      <c r="O11114" s="14"/>
      <c r="P11114" s="14"/>
      <c r="S11114" s="16"/>
      <c r="T11114" s="16"/>
    </row>
    <row r="11115" spans="8:20">
      <c r="H11115" s="14"/>
      <c r="K11115" s="14"/>
      <c r="M11115" s="14"/>
      <c r="N11115" s="14"/>
      <c r="O11115" s="14"/>
      <c r="P11115" s="14"/>
      <c r="S11115" s="16"/>
      <c r="T11115" s="16"/>
    </row>
    <row r="11116" spans="8:20">
      <c r="H11116" s="14"/>
      <c r="K11116" s="14"/>
      <c r="M11116" s="14"/>
      <c r="N11116" s="14"/>
      <c r="O11116" s="14"/>
      <c r="P11116" s="14"/>
      <c r="S11116" s="16"/>
      <c r="T11116" s="16"/>
    </row>
    <row r="11117" spans="8:20">
      <c r="H11117" s="14"/>
      <c r="K11117" s="14"/>
      <c r="M11117" s="14"/>
      <c r="N11117" s="14"/>
      <c r="O11117" s="14"/>
      <c r="P11117" s="14"/>
      <c r="S11117" s="16"/>
      <c r="T11117" s="16"/>
    </row>
    <row r="11118" spans="8:20">
      <c r="H11118" s="14"/>
      <c r="K11118" s="14"/>
      <c r="M11118" s="14"/>
      <c r="N11118" s="14"/>
      <c r="O11118" s="14"/>
      <c r="P11118" s="14"/>
      <c r="S11118" s="16"/>
      <c r="T11118" s="16"/>
    </row>
    <row r="11119" spans="8:20">
      <c r="H11119" s="14"/>
      <c r="K11119" s="14"/>
      <c r="M11119" s="14"/>
      <c r="N11119" s="14"/>
      <c r="O11119" s="14"/>
      <c r="P11119" s="14"/>
      <c r="S11119" s="16"/>
      <c r="T11119" s="16"/>
    </row>
    <row r="11120" spans="8:20">
      <c r="H11120" s="14"/>
      <c r="K11120" s="14"/>
      <c r="M11120" s="14"/>
      <c r="N11120" s="14"/>
      <c r="O11120" s="14"/>
      <c r="P11120" s="14"/>
      <c r="S11120" s="16"/>
      <c r="T11120" s="16"/>
    </row>
    <row r="11121" spans="8:20">
      <c r="H11121" s="14"/>
      <c r="K11121" s="14"/>
      <c r="M11121" s="14"/>
      <c r="N11121" s="14"/>
      <c r="O11121" s="14"/>
      <c r="P11121" s="14"/>
      <c r="S11121" s="16"/>
      <c r="T11121" s="16"/>
    </row>
    <row r="11122" spans="8:20">
      <c r="H11122" s="14"/>
      <c r="K11122" s="14"/>
      <c r="M11122" s="14"/>
      <c r="N11122" s="14"/>
      <c r="O11122" s="14"/>
      <c r="P11122" s="14"/>
      <c r="S11122" s="16"/>
      <c r="T11122" s="16"/>
    </row>
    <row r="11123" spans="8:20">
      <c r="H11123" s="14"/>
      <c r="K11123" s="14"/>
      <c r="M11123" s="14"/>
      <c r="N11123" s="14"/>
      <c r="O11123" s="14"/>
      <c r="P11123" s="14"/>
      <c r="S11123" s="16"/>
      <c r="T11123" s="16"/>
    </row>
    <row r="11124" spans="8:20">
      <c r="H11124" s="14"/>
      <c r="K11124" s="14"/>
      <c r="M11124" s="14"/>
      <c r="N11124" s="14"/>
      <c r="O11124" s="14"/>
      <c r="P11124" s="14"/>
      <c r="S11124" s="16"/>
      <c r="T11124" s="16"/>
    </row>
    <row r="11125" spans="8:20">
      <c r="H11125" s="14"/>
      <c r="K11125" s="14"/>
      <c r="M11125" s="14"/>
      <c r="N11125" s="14"/>
      <c r="O11125" s="14"/>
      <c r="P11125" s="14"/>
      <c r="S11125" s="16"/>
      <c r="T11125" s="16"/>
    </row>
    <row r="11126" spans="8:20">
      <c r="H11126" s="14"/>
      <c r="K11126" s="14"/>
      <c r="M11126" s="14"/>
      <c r="N11126" s="14"/>
      <c r="O11126" s="14"/>
      <c r="P11126" s="14"/>
      <c r="S11126" s="16"/>
      <c r="T11126" s="16"/>
    </row>
    <row r="11127" spans="8:20">
      <c r="H11127" s="14"/>
      <c r="K11127" s="14"/>
      <c r="M11127" s="14"/>
      <c r="N11127" s="14"/>
      <c r="O11127" s="14"/>
      <c r="P11127" s="14"/>
      <c r="S11127" s="16"/>
      <c r="T11127" s="16"/>
    </row>
    <row r="11128" spans="8:20">
      <c r="H11128" s="14"/>
      <c r="K11128" s="14"/>
      <c r="M11128" s="14"/>
      <c r="N11128" s="14"/>
      <c r="O11128" s="14"/>
      <c r="P11128" s="14"/>
      <c r="S11128" s="16"/>
      <c r="T11128" s="16"/>
    </row>
    <row r="11129" spans="8:20">
      <c r="H11129" s="14"/>
      <c r="K11129" s="14"/>
      <c r="M11129" s="14"/>
      <c r="N11129" s="14"/>
      <c r="O11129" s="14"/>
      <c r="P11129" s="14"/>
      <c r="S11129" s="16"/>
      <c r="T11129" s="16"/>
    </row>
    <row r="11130" spans="8:20">
      <c r="H11130" s="14"/>
      <c r="K11130" s="14"/>
      <c r="M11130" s="14"/>
      <c r="N11130" s="14"/>
      <c r="O11130" s="14"/>
      <c r="P11130" s="14"/>
      <c r="S11130" s="16"/>
      <c r="T11130" s="16"/>
    </row>
    <row r="11131" spans="8:20">
      <c r="H11131" s="14"/>
      <c r="K11131" s="14"/>
      <c r="M11131" s="14"/>
      <c r="N11131" s="14"/>
      <c r="O11131" s="14"/>
      <c r="P11131" s="14"/>
      <c r="S11131" s="16"/>
      <c r="T11131" s="16"/>
    </row>
    <row r="11132" spans="8:20">
      <c r="H11132" s="14"/>
      <c r="K11132" s="14"/>
      <c r="M11132" s="14"/>
      <c r="N11132" s="14"/>
      <c r="O11132" s="14"/>
      <c r="P11132" s="14"/>
      <c r="S11132" s="16"/>
      <c r="T11132" s="16"/>
    </row>
    <row r="11133" spans="8:20">
      <c r="H11133" s="14"/>
      <c r="K11133" s="14"/>
      <c r="M11133" s="14"/>
      <c r="N11133" s="14"/>
      <c r="O11133" s="14"/>
      <c r="P11133" s="14"/>
      <c r="S11133" s="16"/>
      <c r="T11133" s="16"/>
    </row>
    <row r="11134" spans="8:20">
      <c r="H11134" s="14"/>
      <c r="K11134" s="14"/>
      <c r="M11134" s="14"/>
      <c r="N11134" s="14"/>
      <c r="O11134" s="14"/>
      <c r="P11134" s="14"/>
      <c r="S11134" s="16"/>
      <c r="T11134" s="16"/>
    </row>
    <row r="11135" spans="8:20">
      <c r="H11135" s="14"/>
      <c r="K11135" s="14"/>
      <c r="M11135" s="14"/>
      <c r="N11135" s="14"/>
      <c r="O11135" s="14"/>
      <c r="P11135" s="14"/>
      <c r="S11135" s="16"/>
      <c r="T11135" s="16"/>
    </row>
    <row r="11136" spans="8:20">
      <c r="H11136" s="14"/>
      <c r="K11136" s="14"/>
      <c r="M11136" s="14"/>
      <c r="N11136" s="14"/>
      <c r="O11136" s="14"/>
      <c r="P11136" s="14"/>
      <c r="S11136" s="16"/>
      <c r="T11136" s="16"/>
    </row>
    <row r="11137" spans="8:20">
      <c r="H11137" s="14"/>
      <c r="K11137" s="14"/>
      <c r="M11137" s="14"/>
      <c r="N11137" s="14"/>
      <c r="O11137" s="14"/>
      <c r="P11137" s="14"/>
      <c r="S11137" s="16"/>
      <c r="T11137" s="16"/>
    </row>
    <row r="11138" spans="8:20">
      <c r="H11138" s="14"/>
      <c r="K11138" s="14"/>
      <c r="M11138" s="14"/>
      <c r="N11138" s="14"/>
      <c r="O11138" s="14"/>
      <c r="P11138" s="14"/>
      <c r="S11138" s="16"/>
      <c r="T11138" s="16"/>
    </row>
    <row r="11139" spans="8:20">
      <c r="H11139" s="14"/>
      <c r="K11139" s="14"/>
      <c r="M11139" s="14"/>
      <c r="N11139" s="14"/>
      <c r="O11139" s="14"/>
      <c r="P11139" s="14"/>
      <c r="S11139" s="16"/>
      <c r="T11139" s="16"/>
    </row>
    <row r="11140" spans="8:20">
      <c r="H11140" s="14"/>
      <c r="K11140" s="14"/>
      <c r="M11140" s="14"/>
      <c r="N11140" s="14"/>
      <c r="O11140" s="14"/>
      <c r="P11140" s="14"/>
      <c r="S11140" s="16"/>
      <c r="T11140" s="16"/>
    </row>
    <row r="11141" spans="8:20">
      <c r="H11141" s="14"/>
      <c r="K11141" s="14"/>
      <c r="M11141" s="14"/>
      <c r="N11141" s="14"/>
      <c r="O11141" s="14"/>
      <c r="P11141" s="14"/>
      <c r="S11141" s="16"/>
      <c r="T11141" s="16"/>
    </row>
    <row r="11142" spans="8:20">
      <c r="H11142" s="14"/>
      <c r="K11142" s="14"/>
      <c r="M11142" s="14"/>
      <c r="N11142" s="14"/>
      <c r="O11142" s="14"/>
      <c r="P11142" s="14"/>
      <c r="S11142" s="16"/>
      <c r="T11142" s="16"/>
    </row>
    <row r="11143" spans="8:20">
      <c r="H11143" s="14"/>
      <c r="K11143" s="14"/>
      <c r="M11143" s="14"/>
      <c r="N11143" s="14"/>
      <c r="O11143" s="14"/>
      <c r="P11143" s="14"/>
      <c r="S11143" s="16"/>
      <c r="T11143" s="16"/>
    </row>
    <row r="11144" spans="8:20">
      <c r="H11144" s="14"/>
      <c r="K11144" s="14"/>
      <c r="M11144" s="14"/>
      <c r="N11144" s="14"/>
      <c r="O11144" s="14"/>
      <c r="P11144" s="14"/>
      <c r="S11144" s="16"/>
      <c r="T11144" s="16"/>
    </row>
    <row r="11145" spans="8:20">
      <c r="H11145" s="14"/>
      <c r="K11145" s="14"/>
      <c r="M11145" s="14"/>
      <c r="N11145" s="14"/>
      <c r="O11145" s="14"/>
      <c r="P11145" s="14"/>
      <c r="S11145" s="16"/>
      <c r="T11145" s="16"/>
    </row>
    <row r="11146" spans="8:20">
      <c r="H11146" s="14"/>
      <c r="K11146" s="14"/>
      <c r="M11146" s="14"/>
      <c r="N11146" s="14"/>
      <c r="O11146" s="14"/>
      <c r="P11146" s="14"/>
      <c r="S11146" s="16"/>
      <c r="T11146" s="16"/>
    </row>
    <row r="11147" spans="8:20">
      <c r="H11147" s="14"/>
      <c r="K11147" s="14"/>
      <c r="M11147" s="14"/>
      <c r="N11147" s="14"/>
      <c r="O11147" s="14"/>
      <c r="P11147" s="14"/>
      <c r="S11147" s="16"/>
      <c r="T11147" s="16"/>
    </row>
    <row r="11148" spans="8:20">
      <c r="H11148" s="14"/>
      <c r="K11148" s="14"/>
      <c r="M11148" s="14"/>
      <c r="N11148" s="14"/>
      <c r="O11148" s="14"/>
      <c r="P11148" s="14"/>
      <c r="S11148" s="16"/>
      <c r="T11148" s="16"/>
    </row>
    <row r="11149" spans="8:20">
      <c r="H11149" s="14"/>
      <c r="K11149" s="14"/>
      <c r="M11149" s="14"/>
      <c r="N11149" s="14"/>
      <c r="O11149" s="14"/>
      <c r="P11149" s="14"/>
      <c r="S11149" s="16"/>
      <c r="T11149" s="16"/>
    </row>
    <row r="11150" spans="8:20">
      <c r="H11150" s="14"/>
      <c r="K11150" s="14"/>
      <c r="M11150" s="14"/>
      <c r="N11150" s="14"/>
      <c r="O11150" s="14"/>
      <c r="P11150" s="14"/>
      <c r="S11150" s="16"/>
      <c r="T11150" s="16"/>
    </row>
    <row r="11151" spans="8:20">
      <c r="H11151" s="14"/>
      <c r="K11151" s="14"/>
      <c r="M11151" s="14"/>
      <c r="N11151" s="14"/>
      <c r="O11151" s="14"/>
      <c r="P11151" s="14"/>
      <c r="S11151" s="16"/>
      <c r="T11151" s="16"/>
    </row>
    <row r="11152" spans="8:20">
      <c r="H11152" s="14"/>
      <c r="K11152" s="14"/>
      <c r="M11152" s="14"/>
      <c r="N11152" s="14"/>
      <c r="O11152" s="14"/>
      <c r="P11152" s="14"/>
      <c r="S11152" s="16"/>
      <c r="T11152" s="16"/>
    </row>
    <row r="11153" spans="8:20">
      <c r="H11153" s="14"/>
      <c r="K11153" s="14"/>
      <c r="M11153" s="14"/>
      <c r="N11153" s="14"/>
      <c r="O11153" s="14"/>
      <c r="P11153" s="14"/>
      <c r="S11153" s="16"/>
      <c r="T11153" s="16"/>
    </row>
    <row r="11154" spans="8:20">
      <c r="H11154" s="14"/>
      <c r="K11154" s="14"/>
      <c r="M11154" s="14"/>
      <c r="N11154" s="14"/>
      <c r="O11154" s="14"/>
      <c r="P11154" s="14"/>
      <c r="S11154" s="16"/>
      <c r="T11154" s="16"/>
    </row>
    <row r="11155" spans="8:20">
      <c r="H11155" s="14"/>
      <c r="K11155" s="14"/>
      <c r="M11155" s="14"/>
      <c r="N11155" s="14"/>
      <c r="O11155" s="14"/>
      <c r="P11155" s="14"/>
      <c r="S11155" s="16"/>
      <c r="T11155" s="16"/>
    </row>
    <row r="11156" spans="8:20">
      <c r="H11156" s="14"/>
      <c r="K11156" s="14"/>
      <c r="M11156" s="14"/>
      <c r="N11156" s="14"/>
      <c r="O11156" s="14"/>
      <c r="P11156" s="14"/>
      <c r="S11156" s="16"/>
      <c r="T11156" s="16"/>
    </row>
    <row r="11157" spans="8:20">
      <c r="H11157" s="14"/>
      <c r="K11157" s="14"/>
      <c r="M11157" s="14"/>
      <c r="N11157" s="14"/>
      <c r="O11157" s="14"/>
      <c r="P11157" s="14"/>
      <c r="S11157" s="16"/>
      <c r="T11157" s="16"/>
    </row>
    <row r="11158" spans="8:20">
      <c r="H11158" s="14"/>
      <c r="K11158" s="14"/>
      <c r="M11158" s="14"/>
      <c r="N11158" s="14"/>
      <c r="O11158" s="14"/>
      <c r="P11158" s="14"/>
      <c r="S11158" s="16"/>
      <c r="T11158" s="16"/>
    </row>
    <row r="11159" spans="8:20">
      <c r="H11159" s="14"/>
      <c r="K11159" s="14"/>
      <c r="M11159" s="14"/>
      <c r="N11159" s="14"/>
      <c r="O11159" s="14"/>
      <c r="P11159" s="14"/>
      <c r="S11159" s="16"/>
      <c r="T11159" s="16"/>
    </row>
    <row r="11160" spans="8:20">
      <c r="H11160" s="14"/>
      <c r="K11160" s="14"/>
      <c r="M11160" s="14"/>
      <c r="N11160" s="14"/>
      <c r="O11160" s="14"/>
      <c r="P11160" s="14"/>
      <c r="S11160" s="16"/>
      <c r="T11160" s="16"/>
    </row>
    <row r="11161" spans="8:20">
      <c r="H11161" s="14"/>
      <c r="K11161" s="14"/>
      <c r="M11161" s="14"/>
      <c r="N11161" s="14"/>
      <c r="O11161" s="14"/>
      <c r="P11161" s="14"/>
      <c r="S11161" s="16"/>
      <c r="T11161" s="16"/>
    </row>
    <row r="11162" spans="8:20">
      <c r="H11162" s="14"/>
      <c r="K11162" s="14"/>
      <c r="M11162" s="14"/>
      <c r="N11162" s="14"/>
      <c r="O11162" s="14"/>
      <c r="P11162" s="14"/>
      <c r="S11162" s="16"/>
      <c r="T11162" s="16"/>
    </row>
    <row r="11163" spans="8:20">
      <c r="H11163" s="14"/>
      <c r="K11163" s="14"/>
      <c r="M11163" s="14"/>
      <c r="N11163" s="14"/>
      <c r="O11163" s="14"/>
      <c r="P11163" s="14"/>
      <c r="S11163" s="16"/>
      <c r="T11163" s="16"/>
    </row>
    <row r="11164" spans="8:20">
      <c r="H11164" s="14"/>
      <c r="K11164" s="14"/>
      <c r="M11164" s="14"/>
      <c r="N11164" s="14"/>
      <c r="O11164" s="14"/>
      <c r="P11164" s="14"/>
      <c r="S11164" s="16"/>
      <c r="T11164" s="16"/>
    </row>
    <row r="11165" spans="8:20">
      <c r="H11165" s="14"/>
      <c r="K11165" s="14"/>
      <c r="M11165" s="14"/>
      <c r="N11165" s="14"/>
      <c r="O11165" s="14"/>
      <c r="P11165" s="14"/>
      <c r="S11165" s="16"/>
      <c r="T11165" s="16"/>
    </row>
    <row r="11166" spans="8:20">
      <c r="H11166" s="14"/>
      <c r="K11166" s="14"/>
      <c r="M11166" s="14"/>
      <c r="N11166" s="14"/>
      <c r="O11166" s="14"/>
      <c r="P11166" s="14"/>
      <c r="S11166" s="16"/>
      <c r="T11166" s="16"/>
    </row>
    <row r="11167" spans="8:20">
      <c r="H11167" s="14"/>
      <c r="K11167" s="14"/>
      <c r="M11167" s="14"/>
      <c r="N11167" s="14"/>
      <c r="O11167" s="14"/>
      <c r="P11167" s="14"/>
      <c r="S11167" s="16"/>
      <c r="T11167" s="16"/>
    </row>
    <row r="11168" spans="8:20">
      <c r="H11168" s="14"/>
      <c r="K11168" s="14"/>
      <c r="M11168" s="14"/>
      <c r="N11168" s="14"/>
      <c r="O11168" s="14"/>
      <c r="P11168" s="14"/>
      <c r="S11168" s="16"/>
      <c r="T11168" s="16"/>
    </row>
    <row r="11169" spans="8:20">
      <c r="H11169" s="14"/>
      <c r="K11169" s="14"/>
      <c r="M11169" s="14"/>
      <c r="N11169" s="14"/>
      <c r="O11169" s="14"/>
      <c r="P11169" s="14"/>
      <c r="S11169" s="16"/>
      <c r="T11169" s="16"/>
    </row>
    <row r="11170" spans="8:20">
      <c r="H11170" s="14"/>
      <c r="K11170" s="14"/>
      <c r="M11170" s="14"/>
      <c r="N11170" s="14"/>
      <c r="O11170" s="14"/>
      <c r="P11170" s="14"/>
      <c r="S11170" s="16"/>
      <c r="T11170" s="16"/>
    </row>
    <row r="11171" spans="8:20">
      <c r="H11171" s="14"/>
      <c r="K11171" s="14"/>
      <c r="M11171" s="14"/>
      <c r="N11171" s="14"/>
      <c r="O11171" s="14"/>
      <c r="P11171" s="14"/>
      <c r="S11171" s="16"/>
      <c r="T11171" s="16"/>
    </row>
    <row r="11172" spans="8:20">
      <c r="H11172" s="14"/>
      <c r="K11172" s="14"/>
      <c r="M11172" s="14"/>
      <c r="N11172" s="14"/>
      <c r="O11172" s="14"/>
      <c r="P11172" s="14"/>
      <c r="S11172" s="16"/>
      <c r="T11172" s="16"/>
    </row>
    <row r="11173" spans="8:20">
      <c r="H11173" s="14"/>
      <c r="K11173" s="14"/>
      <c r="M11173" s="14"/>
      <c r="N11173" s="14"/>
      <c r="O11173" s="14"/>
      <c r="P11173" s="14"/>
      <c r="S11173" s="16"/>
      <c r="T11173" s="16"/>
    </row>
    <row r="11174" spans="8:20">
      <c r="H11174" s="14"/>
      <c r="K11174" s="14"/>
      <c r="M11174" s="14"/>
      <c r="N11174" s="14"/>
      <c r="O11174" s="14"/>
      <c r="P11174" s="14"/>
      <c r="S11174" s="16"/>
      <c r="T11174" s="16"/>
    </row>
    <row r="11175" spans="8:20">
      <c r="H11175" s="14"/>
      <c r="K11175" s="14"/>
      <c r="M11175" s="14"/>
      <c r="N11175" s="14"/>
      <c r="O11175" s="14"/>
      <c r="P11175" s="14"/>
      <c r="S11175" s="16"/>
      <c r="T11175" s="16"/>
    </row>
    <row r="11176" spans="8:20">
      <c r="H11176" s="14"/>
      <c r="K11176" s="14"/>
      <c r="M11176" s="14"/>
      <c r="N11176" s="14"/>
      <c r="O11176" s="14"/>
      <c r="P11176" s="14"/>
      <c r="S11176" s="16"/>
      <c r="T11176" s="16"/>
    </row>
    <row r="11177" spans="8:20">
      <c r="H11177" s="14"/>
      <c r="K11177" s="14"/>
      <c r="M11177" s="14"/>
      <c r="N11177" s="14"/>
      <c r="O11177" s="14"/>
      <c r="P11177" s="14"/>
      <c r="S11177" s="16"/>
      <c r="T11177" s="16"/>
    </row>
    <row r="11178" spans="8:20">
      <c r="H11178" s="14"/>
      <c r="K11178" s="14"/>
      <c r="M11178" s="14"/>
      <c r="N11178" s="14"/>
      <c r="O11178" s="14"/>
      <c r="P11178" s="14"/>
      <c r="S11178" s="16"/>
      <c r="T11178" s="16"/>
    </row>
    <row r="11179" spans="8:20">
      <c r="H11179" s="14"/>
      <c r="K11179" s="14"/>
      <c r="M11179" s="14"/>
      <c r="N11179" s="14"/>
      <c r="O11179" s="14"/>
      <c r="P11179" s="14"/>
      <c r="S11179" s="16"/>
      <c r="T11179" s="16"/>
    </row>
    <row r="11180" spans="8:20">
      <c r="H11180" s="14"/>
      <c r="K11180" s="14"/>
      <c r="M11180" s="14"/>
      <c r="N11180" s="14"/>
      <c r="O11180" s="14"/>
      <c r="P11180" s="14"/>
      <c r="S11180" s="16"/>
      <c r="T11180" s="16"/>
    </row>
    <row r="11181" spans="8:20">
      <c r="H11181" s="14"/>
      <c r="K11181" s="14"/>
      <c r="M11181" s="14"/>
      <c r="N11181" s="14"/>
      <c r="O11181" s="14"/>
      <c r="P11181" s="14"/>
      <c r="S11181" s="16"/>
      <c r="T11181" s="16"/>
    </row>
    <row r="11182" spans="8:20">
      <c r="H11182" s="14"/>
      <c r="K11182" s="14"/>
      <c r="M11182" s="14"/>
      <c r="N11182" s="14"/>
      <c r="O11182" s="14"/>
      <c r="P11182" s="14"/>
      <c r="S11182" s="16"/>
      <c r="T11182" s="16"/>
    </row>
    <row r="11183" spans="8:20">
      <c r="H11183" s="14"/>
      <c r="K11183" s="14"/>
      <c r="M11183" s="14"/>
      <c r="N11183" s="14"/>
      <c r="O11183" s="14"/>
      <c r="P11183" s="14"/>
      <c r="S11183" s="16"/>
      <c r="T11183" s="16"/>
    </row>
    <row r="11184" spans="8:20">
      <c r="H11184" s="14"/>
      <c r="K11184" s="14"/>
      <c r="M11184" s="14"/>
      <c r="N11184" s="14"/>
      <c r="O11184" s="14"/>
      <c r="P11184" s="14"/>
      <c r="S11184" s="16"/>
      <c r="T11184" s="16"/>
    </row>
    <row r="11185" spans="8:20">
      <c r="H11185" s="14"/>
      <c r="K11185" s="14"/>
      <c r="M11185" s="14"/>
      <c r="N11185" s="14"/>
      <c r="O11185" s="14"/>
      <c r="P11185" s="14"/>
      <c r="S11185" s="16"/>
      <c r="T11185" s="16"/>
    </row>
    <row r="11186" spans="8:20">
      <c r="H11186" s="14"/>
      <c r="K11186" s="14"/>
      <c r="M11186" s="14"/>
      <c r="N11186" s="14"/>
      <c r="O11186" s="14"/>
      <c r="P11186" s="14"/>
      <c r="S11186" s="16"/>
      <c r="T11186" s="16"/>
    </row>
    <row r="11187" spans="8:20">
      <c r="H11187" s="14"/>
      <c r="K11187" s="14"/>
      <c r="M11187" s="14"/>
      <c r="N11187" s="14"/>
      <c r="O11187" s="14"/>
      <c r="P11187" s="14"/>
      <c r="S11187" s="16"/>
      <c r="T11187" s="16"/>
    </row>
    <row r="11188" spans="8:20">
      <c r="H11188" s="14"/>
      <c r="K11188" s="14"/>
      <c r="M11188" s="14"/>
      <c r="N11188" s="14"/>
      <c r="O11188" s="14"/>
      <c r="P11188" s="14"/>
      <c r="S11188" s="16"/>
      <c r="T11188" s="16"/>
    </row>
    <row r="11189" spans="8:20">
      <c r="H11189" s="14"/>
      <c r="K11189" s="14"/>
      <c r="M11189" s="14"/>
      <c r="N11189" s="14"/>
      <c r="O11189" s="14"/>
      <c r="P11189" s="14"/>
      <c r="S11189" s="16"/>
      <c r="T11189" s="16"/>
    </row>
    <row r="11190" spans="8:20">
      <c r="H11190" s="14"/>
      <c r="K11190" s="14"/>
      <c r="M11190" s="14"/>
      <c r="N11190" s="14"/>
      <c r="O11190" s="14"/>
      <c r="P11190" s="14"/>
      <c r="S11190" s="16"/>
      <c r="T11190" s="16"/>
    </row>
    <row r="11191" spans="8:20">
      <c r="H11191" s="14"/>
      <c r="K11191" s="14"/>
      <c r="M11191" s="14"/>
      <c r="N11191" s="14"/>
      <c r="O11191" s="14"/>
      <c r="P11191" s="14"/>
      <c r="S11191" s="16"/>
      <c r="T11191" s="16"/>
    </row>
    <row r="11192" spans="8:20">
      <c r="H11192" s="14"/>
      <c r="K11192" s="14"/>
      <c r="M11192" s="14"/>
      <c r="N11192" s="14"/>
      <c r="O11192" s="14"/>
      <c r="P11192" s="14"/>
      <c r="S11192" s="16"/>
      <c r="T11192" s="16"/>
    </row>
    <row r="11193" spans="8:20">
      <c r="H11193" s="14"/>
      <c r="K11193" s="14"/>
      <c r="M11193" s="14"/>
      <c r="N11193" s="14"/>
      <c r="O11193" s="14"/>
      <c r="P11193" s="14"/>
      <c r="S11193" s="16"/>
      <c r="T11193" s="16"/>
    </row>
    <row r="11194" spans="8:20">
      <c r="H11194" s="14"/>
      <c r="K11194" s="14"/>
      <c r="M11194" s="14"/>
      <c r="N11194" s="14"/>
      <c r="O11194" s="14"/>
      <c r="P11194" s="14"/>
      <c r="S11194" s="16"/>
      <c r="T11194" s="16"/>
    </row>
    <row r="11195" spans="8:20">
      <c r="H11195" s="14"/>
      <c r="K11195" s="14"/>
      <c r="M11195" s="14"/>
      <c r="N11195" s="14"/>
      <c r="O11195" s="14"/>
      <c r="P11195" s="14"/>
      <c r="S11195" s="16"/>
      <c r="T11195" s="16"/>
    </row>
    <row r="11196" spans="8:20">
      <c r="H11196" s="14"/>
      <c r="K11196" s="14"/>
      <c r="M11196" s="14"/>
      <c r="N11196" s="14"/>
      <c r="O11196" s="14"/>
      <c r="P11196" s="14"/>
      <c r="S11196" s="16"/>
      <c r="T11196" s="16"/>
    </row>
    <row r="11197" spans="8:20">
      <c r="H11197" s="14"/>
      <c r="K11197" s="14"/>
      <c r="M11197" s="14"/>
      <c r="N11197" s="14"/>
      <c r="O11197" s="14"/>
      <c r="P11197" s="14"/>
      <c r="S11197" s="16"/>
      <c r="T11197" s="16"/>
    </row>
    <row r="11198" spans="8:20">
      <c r="H11198" s="14"/>
      <c r="K11198" s="14"/>
      <c r="M11198" s="14"/>
      <c r="N11198" s="14"/>
      <c r="O11198" s="14"/>
      <c r="P11198" s="14"/>
      <c r="S11198" s="16"/>
      <c r="T11198" s="16"/>
    </row>
    <row r="11199" spans="8:20">
      <c r="H11199" s="14"/>
      <c r="K11199" s="14"/>
      <c r="M11199" s="14"/>
      <c r="N11199" s="14"/>
      <c r="O11199" s="14"/>
      <c r="P11199" s="14"/>
      <c r="S11199" s="16"/>
      <c r="T11199" s="16"/>
    </row>
    <row r="11200" spans="8:20">
      <c r="H11200" s="14"/>
      <c r="K11200" s="14"/>
      <c r="M11200" s="14"/>
      <c r="N11200" s="14"/>
      <c r="O11200" s="14"/>
      <c r="P11200" s="14"/>
      <c r="S11200" s="16"/>
      <c r="T11200" s="16"/>
    </row>
    <row r="11201" spans="8:20">
      <c r="H11201" s="14"/>
      <c r="K11201" s="14"/>
      <c r="M11201" s="14"/>
      <c r="N11201" s="14"/>
      <c r="O11201" s="14"/>
      <c r="P11201" s="14"/>
      <c r="S11201" s="16"/>
      <c r="T11201" s="16"/>
    </row>
    <row r="11202" spans="8:20">
      <c r="H11202" s="14"/>
      <c r="K11202" s="14"/>
      <c r="M11202" s="14"/>
      <c r="N11202" s="14"/>
      <c r="O11202" s="14"/>
      <c r="P11202" s="14"/>
      <c r="S11202" s="16"/>
      <c r="T11202" s="16"/>
    </row>
    <row r="11203" spans="8:20">
      <c r="H11203" s="14"/>
      <c r="K11203" s="14"/>
      <c r="M11203" s="14"/>
      <c r="N11203" s="14"/>
      <c r="O11203" s="14"/>
      <c r="P11203" s="14"/>
      <c r="S11203" s="16"/>
      <c r="T11203" s="16"/>
    </row>
    <row r="11204" spans="8:20">
      <c r="H11204" s="14"/>
      <c r="K11204" s="14"/>
      <c r="M11204" s="14"/>
      <c r="N11204" s="14"/>
      <c r="O11204" s="14"/>
      <c r="P11204" s="14"/>
      <c r="S11204" s="16"/>
      <c r="T11204" s="16"/>
    </row>
    <row r="11205" spans="8:20">
      <c r="H11205" s="14"/>
      <c r="K11205" s="14"/>
      <c r="M11205" s="14"/>
      <c r="N11205" s="14"/>
      <c r="O11205" s="14"/>
      <c r="P11205" s="14"/>
      <c r="S11205" s="16"/>
      <c r="T11205" s="16"/>
    </row>
    <row r="11206" spans="8:20">
      <c r="H11206" s="14"/>
      <c r="K11206" s="14"/>
      <c r="M11206" s="14"/>
      <c r="N11206" s="14"/>
      <c r="O11206" s="14"/>
      <c r="P11206" s="14"/>
      <c r="S11206" s="16"/>
      <c r="T11206" s="16"/>
    </row>
    <row r="11207" spans="8:20">
      <c r="H11207" s="14"/>
      <c r="K11207" s="14"/>
      <c r="M11207" s="14"/>
      <c r="N11207" s="14"/>
      <c r="O11207" s="14"/>
      <c r="P11207" s="14"/>
      <c r="S11207" s="16"/>
      <c r="T11207" s="16"/>
    </row>
    <row r="11208" spans="8:20">
      <c r="H11208" s="14"/>
      <c r="K11208" s="14"/>
      <c r="M11208" s="14"/>
      <c r="N11208" s="14"/>
      <c r="O11208" s="14"/>
      <c r="P11208" s="14"/>
      <c r="S11208" s="16"/>
      <c r="T11208" s="16"/>
    </row>
    <row r="11209" spans="8:20">
      <c r="H11209" s="14"/>
      <c r="K11209" s="14"/>
      <c r="M11209" s="14"/>
      <c r="N11209" s="14"/>
      <c r="O11209" s="14"/>
      <c r="P11209" s="14"/>
      <c r="S11209" s="16"/>
      <c r="T11209" s="16"/>
    </row>
    <row r="11210" spans="8:20">
      <c r="H11210" s="14"/>
      <c r="K11210" s="14"/>
      <c r="M11210" s="14"/>
      <c r="N11210" s="14"/>
      <c r="O11210" s="14"/>
      <c r="P11210" s="14"/>
      <c r="S11210" s="16"/>
      <c r="T11210" s="16"/>
    </row>
    <row r="11211" spans="8:20">
      <c r="H11211" s="14"/>
      <c r="K11211" s="14"/>
      <c r="M11211" s="14"/>
      <c r="N11211" s="14"/>
      <c r="O11211" s="14"/>
      <c r="P11211" s="14"/>
      <c r="S11211" s="16"/>
      <c r="T11211" s="16"/>
    </row>
    <row r="11212" spans="8:20">
      <c r="H11212" s="14"/>
      <c r="K11212" s="14"/>
      <c r="M11212" s="14"/>
      <c r="N11212" s="14"/>
      <c r="O11212" s="14"/>
      <c r="P11212" s="14"/>
      <c r="S11212" s="16"/>
      <c r="T11212" s="16"/>
    </row>
    <row r="11213" spans="8:20">
      <c r="H11213" s="14"/>
      <c r="K11213" s="14"/>
      <c r="M11213" s="14"/>
      <c r="N11213" s="14"/>
      <c r="O11213" s="14"/>
      <c r="P11213" s="14"/>
      <c r="S11213" s="16"/>
      <c r="T11213" s="16"/>
    </row>
    <row r="11214" spans="8:20">
      <c r="H11214" s="14"/>
      <c r="K11214" s="14"/>
      <c r="M11214" s="14"/>
      <c r="N11214" s="14"/>
      <c r="O11214" s="14"/>
      <c r="P11214" s="14"/>
      <c r="S11214" s="16"/>
      <c r="T11214" s="16"/>
    </row>
    <row r="11215" spans="8:20">
      <c r="H11215" s="14"/>
      <c r="K11215" s="14"/>
      <c r="M11215" s="14"/>
      <c r="N11215" s="14"/>
      <c r="O11215" s="14"/>
      <c r="P11215" s="14"/>
      <c r="S11215" s="16"/>
      <c r="T11215" s="16"/>
    </row>
    <row r="11216" spans="8:20">
      <c r="H11216" s="14"/>
      <c r="K11216" s="14"/>
      <c r="M11216" s="14"/>
      <c r="N11216" s="14"/>
      <c r="O11216" s="14"/>
      <c r="P11216" s="14"/>
      <c r="S11216" s="16"/>
      <c r="T11216" s="16"/>
    </row>
    <row r="11217" spans="8:20">
      <c r="H11217" s="14"/>
      <c r="K11217" s="14"/>
      <c r="M11217" s="14"/>
      <c r="N11217" s="14"/>
      <c r="O11217" s="14"/>
      <c r="P11217" s="14"/>
      <c r="S11217" s="16"/>
      <c r="T11217" s="16"/>
    </row>
    <row r="11218" spans="8:20">
      <c r="H11218" s="14"/>
      <c r="K11218" s="14"/>
      <c r="M11218" s="14"/>
      <c r="N11218" s="14"/>
      <c r="O11218" s="14"/>
      <c r="P11218" s="14"/>
      <c r="S11218" s="16"/>
      <c r="T11218" s="16"/>
    </row>
    <row r="11219" spans="8:20">
      <c r="H11219" s="14"/>
      <c r="K11219" s="14"/>
      <c r="M11219" s="14"/>
      <c r="N11219" s="14"/>
      <c r="O11219" s="14"/>
      <c r="P11219" s="14"/>
      <c r="S11219" s="16"/>
      <c r="T11219" s="16"/>
    </row>
    <row r="11220" spans="8:20">
      <c r="H11220" s="14"/>
      <c r="K11220" s="14"/>
      <c r="M11220" s="14"/>
      <c r="N11220" s="14"/>
      <c r="O11220" s="14"/>
      <c r="P11220" s="14"/>
      <c r="S11220" s="16"/>
      <c r="T11220" s="16"/>
    </row>
    <row r="11221" spans="8:20">
      <c r="H11221" s="14"/>
      <c r="K11221" s="14"/>
      <c r="M11221" s="14"/>
      <c r="N11221" s="14"/>
      <c r="O11221" s="14"/>
      <c r="P11221" s="14"/>
      <c r="S11221" s="16"/>
      <c r="T11221" s="16"/>
    </row>
    <row r="11222" spans="8:20">
      <c r="H11222" s="14"/>
      <c r="K11222" s="14"/>
      <c r="M11222" s="14"/>
      <c r="N11222" s="14"/>
      <c r="O11222" s="14"/>
      <c r="P11222" s="14"/>
      <c r="S11222" s="16"/>
      <c r="T11222" s="16"/>
    </row>
    <row r="11223" spans="8:20">
      <c r="H11223" s="14"/>
      <c r="K11223" s="14"/>
      <c r="M11223" s="14"/>
      <c r="N11223" s="14"/>
      <c r="O11223" s="14"/>
      <c r="P11223" s="14"/>
      <c r="S11223" s="16"/>
      <c r="T11223" s="16"/>
    </row>
    <row r="11224" spans="8:20">
      <c r="H11224" s="14"/>
      <c r="K11224" s="14"/>
      <c r="M11224" s="14"/>
      <c r="N11224" s="14"/>
      <c r="O11224" s="14"/>
      <c r="P11224" s="14"/>
      <c r="S11224" s="16"/>
      <c r="T11224" s="16"/>
    </row>
    <row r="11225" spans="8:20">
      <c r="H11225" s="14"/>
      <c r="K11225" s="14"/>
      <c r="M11225" s="14"/>
      <c r="N11225" s="14"/>
      <c r="O11225" s="14"/>
      <c r="P11225" s="14"/>
      <c r="S11225" s="16"/>
      <c r="T11225" s="16"/>
    </row>
    <row r="11226" spans="8:20">
      <c r="H11226" s="14"/>
      <c r="K11226" s="14"/>
      <c r="M11226" s="14"/>
      <c r="N11226" s="14"/>
      <c r="O11226" s="14"/>
      <c r="P11226" s="14"/>
      <c r="S11226" s="16"/>
      <c r="T11226" s="16"/>
    </row>
    <row r="11227" spans="8:20">
      <c r="H11227" s="14"/>
      <c r="K11227" s="14"/>
      <c r="M11227" s="14"/>
      <c r="N11227" s="14"/>
      <c r="O11227" s="14"/>
      <c r="P11227" s="14"/>
      <c r="S11227" s="16"/>
      <c r="T11227" s="16"/>
    </row>
    <row r="11228" spans="8:20">
      <c r="H11228" s="14"/>
      <c r="K11228" s="14"/>
      <c r="M11228" s="14"/>
      <c r="N11228" s="14"/>
      <c r="O11228" s="14"/>
      <c r="P11228" s="14"/>
      <c r="S11228" s="16"/>
      <c r="T11228" s="16"/>
    </row>
    <row r="11229" spans="8:20">
      <c r="H11229" s="14"/>
      <c r="K11229" s="14"/>
      <c r="M11229" s="14"/>
      <c r="N11229" s="14"/>
      <c r="O11229" s="14"/>
      <c r="P11229" s="14"/>
      <c r="S11229" s="16"/>
      <c r="T11229" s="16"/>
    </row>
    <row r="11230" spans="8:20">
      <c r="H11230" s="14"/>
      <c r="K11230" s="14"/>
      <c r="M11230" s="14"/>
      <c r="N11230" s="14"/>
      <c r="O11230" s="14"/>
      <c r="P11230" s="14"/>
      <c r="S11230" s="16"/>
      <c r="T11230" s="16"/>
    </row>
    <row r="11231" spans="8:20">
      <c r="H11231" s="14"/>
      <c r="K11231" s="14"/>
      <c r="M11231" s="14"/>
      <c r="N11231" s="14"/>
      <c r="O11231" s="14"/>
      <c r="P11231" s="14"/>
      <c r="S11231" s="16"/>
      <c r="T11231" s="16"/>
    </row>
    <row r="11232" spans="8:20">
      <c r="H11232" s="14"/>
      <c r="K11232" s="14"/>
      <c r="M11232" s="14"/>
      <c r="N11232" s="14"/>
      <c r="O11232" s="14"/>
      <c r="P11232" s="14"/>
      <c r="S11232" s="16"/>
      <c r="T11232" s="16"/>
    </row>
    <row r="11233" spans="8:20">
      <c r="H11233" s="14"/>
      <c r="K11233" s="14"/>
      <c r="M11233" s="14"/>
      <c r="N11233" s="14"/>
      <c r="O11233" s="14"/>
      <c r="P11233" s="14"/>
      <c r="S11233" s="16"/>
      <c r="T11233" s="16"/>
    </row>
    <row r="11234" spans="8:20">
      <c r="H11234" s="14"/>
      <c r="K11234" s="14"/>
      <c r="M11234" s="14"/>
      <c r="N11234" s="14"/>
      <c r="O11234" s="14"/>
      <c r="P11234" s="14"/>
      <c r="S11234" s="16"/>
      <c r="T11234" s="16"/>
    </row>
    <row r="11235" spans="8:20">
      <c r="H11235" s="14"/>
      <c r="K11235" s="14"/>
      <c r="M11235" s="14"/>
      <c r="N11235" s="14"/>
      <c r="O11235" s="14"/>
      <c r="P11235" s="14"/>
      <c r="S11235" s="16"/>
      <c r="T11235" s="16"/>
    </row>
    <row r="11236" spans="8:20">
      <c r="H11236" s="14"/>
      <c r="K11236" s="14"/>
      <c r="M11236" s="14"/>
      <c r="N11236" s="14"/>
      <c r="O11236" s="14"/>
      <c r="P11236" s="14"/>
      <c r="S11236" s="16"/>
      <c r="T11236" s="16"/>
    </row>
    <row r="11237" spans="8:20">
      <c r="H11237" s="14"/>
      <c r="K11237" s="14"/>
      <c r="M11237" s="14"/>
      <c r="N11237" s="14"/>
      <c r="O11237" s="14"/>
      <c r="P11237" s="14"/>
      <c r="S11237" s="16"/>
      <c r="T11237" s="16"/>
    </row>
    <row r="11238" spans="8:20">
      <c r="H11238" s="14"/>
      <c r="K11238" s="14"/>
      <c r="M11238" s="14"/>
      <c r="N11238" s="14"/>
      <c r="O11238" s="14"/>
      <c r="P11238" s="14"/>
      <c r="S11238" s="16"/>
      <c r="T11238" s="16"/>
    </row>
    <row r="11239" spans="8:20">
      <c r="H11239" s="14"/>
      <c r="K11239" s="14"/>
      <c r="M11239" s="14"/>
      <c r="N11239" s="14"/>
      <c r="O11239" s="14"/>
      <c r="P11239" s="14"/>
      <c r="S11239" s="16"/>
      <c r="T11239" s="16"/>
    </row>
    <row r="11240" spans="8:20">
      <c r="H11240" s="14"/>
      <c r="K11240" s="14"/>
      <c r="M11240" s="14"/>
      <c r="N11240" s="14"/>
      <c r="O11240" s="14"/>
      <c r="P11240" s="14"/>
      <c r="S11240" s="16"/>
      <c r="T11240" s="16"/>
    </row>
    <row r="11241" spans="8:20">
      <c r="H11241" s="14"/>
      <c r="K11241" s="14"/>
      <c r="M11241" s="14"/>
      <c r="N11241" s="14"/>
      <c r="O11241" s="14"/>
      <c r="P11241" s="14"/>
      <c r="S11241" s="16"/>
      <c r="T11241" s="16"/>
    </row>
    <row r="11242" spans="8:20">
      <c r="H11242" s="14"/>
      <c r="K11242" s="14"/>
      <c r="M11242" s="14"/>
      <c r="N11242" s="14"/>
      <c r="O11242" s="14"/>
      <c r="P11242" s="14"/>
      <c r="S11242" s="16"/>
      <c r="T11242" s="16"/>
    </row>
    <row r="11243" spans="8:20">
      <c r="H11243" s="14"/>
      <c r="K11243" s="14"/>
      <c r="M11243" s="14"/>
      <c r="N11243" s="14"/>
      <c r="O11243" s="14"/>
      <c r="P11243" s="14"/>
      <c r="S11243" s="16"/>
      <c r="T11243" s="16"/>
    </row>
    <row r="11244" spans="8:20">
      <c r="H11244" s="14"/>
      <c r="K11244" s="14"/>
      <c r="M11244" s="14"/>
      <c r="N11244" s="14"/>
      <c r="O11244" s="14"/>
      <c r="P11244" s="14"/>
      <c r="S11244" s="16"/>
      <c r="T11244" s="16"/>
    </row>
    <row r="11245" spans="8:20">
      <c r="H11245" s="14"/>
      <c r="K11245" s="14"/>
      <c r="M11245" s="14"/>
      <c r="N11245" s="14"/>
      <c r="O11245" s="14"/>
      <c r="P11245" s="14"/>
      <c r="S11245" s="16"/>
      <c r="T11245" s="16"/>
    </row>
    <row r="11246" spans="8:20">
      <c r="H11246" s="14"/>
      <c r="K11246" s="14"/>
      <c r="M11246" s="14"/>
      <c r="N11246" s="14"/>
      <c r="O11246" s="14"/>
      <c r="P11246" s="14"/>
      <c r="S11246" s="16"/>
      <c r="T11246" s="16"/>
    </row>
    <row r="11247" spans="8:20">
      <c r="H11247" s="14"/>
      <c r="K11247" s="14"/>
      <c r="M11247" s="14"/>
      <c r="N11247" s="14"/>
      <c r="O11247" s="14"/>
      <c r="P11247" s="14"/>
      <c r="S11247" s="16"/>
      <c r="T11247" s="16"/>
    </row>
    <row r="11248" spans="8:20">
      <c r="H11248" s="14"/>
      <c r="K11248" s="14"/>
      <c r="M11248" s="14"/>
      <c r="N11248" s="14"/>
      <c r="O11248" s="14"/>
      <c r="P11248" s="14"/>
      <c r="S11248" s="16"/>
      <c r="T11248" s="16"/>
    </row>
    <row r="11249" spans="8:20">
      <c r="H11249" s="14"/>
      <c r="K11249" s="14"/>
      <c r="M11249" s="14"/>
      <c r="N11249" s="14"/>
      <c r="O11249" s="14"/>
      <c r="P11249" s="14"/>
      <c r="S11249" s="16"/>
      <c r="T11249" s="16"/>
    </row>
    <row r="11250" spans="8:20">
      <c r="H11250" s="14"/>
      <c r="K11250" s="14"/>
      <c r="M11250" s="14"/>
      <c r="N11250" s="14"/>
      <c r="O11250" s="14"/>
      <c r="P11250" s="14"/>
      <c r="S11250" s="16"/>
      <c r="T11250" s="16"/>
    </row>
    <row r="11251" spans="8:20">
      <c r="H11251" s="14"/>
      <c r="K11251" s="14"/>
      <c r="M11251" s="14"/>
      <c r="N11251" s="14"/>
      <c r="O11251" s="14"/>
      <c r="P11251" s="14"/>
      <c r="S11251" s="16"/>
      <c r="T11251" s="16"/>
    </row>
    <row r="11252" spans="8:20">
      <c r="H11252" s="14"/>
      <c r="K11252" s="14"/>
      <c r="M11252" s="14"/>
      <c r="N11252" s="14"/>
      <c r="O11252" s="14"/>
      <c r="P11252" s="14"/>
      <c r="S11252" s="16"/>
      <c r="T11252" s="16"/>
    </row>
    <row r="11253" spans="8:20">
      <c r="H11253" s="14"/>
      <c r="K11253" s="14"/>
      <c r="M11253" s="14"/>
      <c r="N11253" s="14"/>
      <c r="O11253" s="14"/>
      <c r="P11253" s="14"/>
      <c r="S11253" s="16"/>
      <c r="T11253" s="16"/>
    </row>
    <row r="11254" spans="8:20">
      <c r="H11254" s="14"/>
      <c r="K11254" s="14"/>
      <c r="M11254" s="14"/>
      <c r="N11254" s="14"/>
      <c r="O11254" s="14"/>
      <c r="P11254" s="14"/>
      <c r="S11254" s="16"/>
      <c r="T11254" s="16"/>
    </row>
    <row r="11255" spans="8:20">
      <c r="H11255" s="14"/>
      <c r="K11255" s="14"/>
      <c r="M11255" s="14"/>
      <c r="N11255" s="14"/>
      <c r="O11255" s="14"/>
      <c r="P11255" s="14"/>
      <c r="S11255" s="16"/>
      <c r="T11255" s="16"/>
    </row>
    <row r="11256" spans="8:20">
      <c r="H11256" s="14"/>
      <c r="K11256" s="14"/>
      <c r="M11256" s="14"/>
      <c r="N11256" s="14"/>
      <c r="O11256" s="14"/>
      <c r="P11256" s="14"/>
      <c r="S11256" s="16"/>
      <c r="T11256" s="16"/>
    </row>
    <row r="11257" spans="8:20">
      <c r="H11257" s="14"/>
      <c r="K11257" s="14"/>
      <c r="M11257" s="14"/>
      <c r="N11257" s="14"/>
      <c r="O11257" s="14"/>
      <c r="P11257" s="14"/>
      <c r="S11257" s="16"/>
      <c r="T11257" s="16"/>
    </row>
    <row r="11258" spans="8:20">
      <c r="H11258" s="14"/>
      <c r="K11258" s="14"/>
      <c r="M11258" s="14"/>
      <c r="N11258" s="14"/>
      <c r="O11258" s="14"/>
      <c r="P11258" s="14"/>
      <c r="S11258" s="16"/>
      <c r="T11258" s="16"/>
    </row>
    <row r="11259" spans="8:20">
      <c r="H11259" s="14"/>
      <c r="K11259" s="14"/>
      <c r="M11259" s="14"/>
      <c r="N11259" s="14"/>
      <c r="O11259" s="14"/>
      <c r="P11259" s="14"/>
      <c r="S11259" s="16"/>
      <c r="T11259" s="16"/>
    </row>
    <row r="11260" spans="8:20">
      <c r="H11260" s="14"/>
      <c r="K11260" s="14"/>
      <c r="M11260" s="14"/>
      <c r="N11260" s="14"/>
      <c r="O11260" s="14"/>
      <c r="P11260" s="14"/>
      <c r="S11260" s="16"/>
      <c r="T11260" s="16"/>
    </row>
    <row r="11261" spans="8:20">
      <c r="H11261" s="14"/>
      <c r="K11261" s="14"/>
      <c r="M11261" s="14"/>
      <c r="N11261" s="14"/>
      <c r="O11261" s="14"/>
      <c r="P11261" s="14"/>
      <c r="S11261" s="16"/>
      <c r="T11261" s="16"/>
    </row>
    <row r="11262" spans="8:20">
      <c r="H11262" s="14"/>
      <c r="K11262" s="14"/>
      <c r="M11262" s="14"/>
      <c r="N11262" s="14"/>
      <c r="O11262" s="14"/>
      <c r="P11262" s="14"/>
      <c r="S11262" s="16"/>
      <c r="T11262" s="16"/>
    </row>
    <row r="11263" spans="8:20">
      <c r="H11263" s="14"/>
      <c r="K11263" s="14"/>
      <c r="M11263" s="14"/>
      <c r="N11263" s="14"/>
      <c r="O11263" s="14"/>
      <c r="P11263" s="14"/>
      <c r="S11263" s="16"/>
      <c r="T11263" s="16"/>
    </row>
    <row r="11264" spans="8:20">
      <c r="H11264" s="14"/>
      <c r="K11264" s="14"/>
      <c r="M11264" s="14"/>
      <c r="N11264" s="14"/>
      <c r="O11264" s="14"/>
      <c r="P11264" s="14"/>
      <c r="S11264" s="16"/>
      <c r="T11264" s="16"/>
    </row>
    <row r="11265" spans="8:20">
      <c r="H11265" s="14"/>
      <c r="K11265" s="14"/>
      <c r="M11265" s="14"/>
      <c r="N11265" s="14"/>
      <c r="O11265" s="14"/>
      <c r="P11265" s="14"/>
      <c r="S11265" s="16"/>
      <c r="T11265" s="16"/>
    </row>
    <row r="11266" spans="8:20">
      <c r="H11266" s="14"/>
      <c r="K11266" s="14"/>
      <c r="M11266" s="14"/>
      <c r="N11266" s="14"/>
      <c r="O11266" s="14"/>
      <c r="P11266" s="14"/>
      <c r="S11266" s="16"/>
      <c r="T11266" s="16"/>
    </row>
    <row r="11267" spans="8:20">
      <c r="H11267" s="14"/>
      <c r="K11267" s="14"/>
      <c r="M11267" s="14"/>
      <c r="N11267" s="14"/>
      <c r="O11267" s="14"/>
      <c r="P11267" s="14"/>
      <c r="S11267" s="16"/>
      <c r="T11267" s="16"/>
    </row>
    <row r="11268" spans="8:20">
      <c r="H11268" s="14"/>
      <c r="K11268" s="14"/>
      <c r="M11268" s="14"/>
      <c r="N11268" s="14"/>
      <c r="O11268" s="14"/>
      <c r="P11268" s="14"/>
      <c r="S11268" s="16"/>
      <c r="T11268" s="16"/>
    </row>
    <row r="11269" spans="8:20">
      <c r="H11269" s="14"/>
      <c r="K11269" s="14"/>
      <c r="M11269" s="14"/>
      <c r="N11269" s="14"/>
      <c r="O11269" s="14"/>
      <c r="P11269" s="14"/>
      <c r="S11269" s="16"/>
      <c r="T11269" s="16"/>
    </row>
    <row r="11270" spans="8:20">
      <c r="H11270" s="14"/>
      <c r="K11270" s="14"/>
      <c r="M11270" s="14"/>
      <c r="N11270" s="14"/>
      <c r="O11270" s="14"/>
      <c r="P11270" s="14"/>
      <c r="S11270" s="16"/>
      <c r="T11270" s="16"/>
    </row>
    <row r="11271" spans="8:20">
      <c r="H11271" s="14"/>
      <c r="K11271" s="14"/>
      <c r="M11271" s="14"/>
      <c r="N11271" s="14"/>
      <c r="O11271" s="14"/>
      <c r="P11271" s="14"/>
      <c r="S11271" s="16"/>
      <c r="T11271" s="16"/>
    </row>
    <row r="11272" spans="8:20">
      <c r="H11272" s="14"/>
      <c r="K11272" s="14"/>
      <c r="M11272" s="14"/>
      <c r="N11272" s="14"/>
      <c r="O11272" s="14"/>
      <c r="P11272" s="14"/>
      <c r="S11272" s="16"/>
      <c r="T11272" s="16"/>
    </row>
    <row r="11273" spans="8:20">
      <c r="H11273" s="14"/>
      <c r="K11273" s="14"/>
      <c r="M11273" s="14"/>
      <c r="N11273" s="14"/>
      <c r="O11273" s="14"/>
      <c r="P11273" s="14"/>
      <c r="S11273" s="16"/>
      <c r="T11273" s="16"/>
    </row>
    <row r="11274" spans="8:20">
      <c r="H11274" s="14"/>
      <c r="K11274" s="14"/>
      <c r="M11274" s="14"/>
      <c r="N11274" s="14"/>
      <c r="O11274" s="14"/>
      <c r="P11274" s="14"/>
      <c r="S11274" s="16"/>
      <c r="T11274" s="16"/>
    </row>
    <row r="11275" spans="8:20">
      <c r="H11275" s="14"/>
      <c r="K11275" s="14"/>
      <c r="M11275" s="14"/>
      <c r="N11275" s="14"/>
      <c r="O11275" s="14"/>
      <c r="P11275" s="14"/>
      <c r="S11275" s="16"/>
      <c r="T11275" s="16"/>
    </row>
    <row r="11276" spans="8:20">
      <c r="H11276" s="14"/>
      <c r="K11276" s="14"/>
      <c r="M11276" s="14"/>
      <c r="N11276" s="14"/>
      <c r="O11276" s="14"/>
      <c r="P11276" s="14"/>
      <c r="S11276" s="16"/>
      <c r="T11276" s="16"/>
    </row>
    <row r="11277" spans="8:20">
      <c r="H11277" s="14"/>
      <c r="K11277" s="14"/>
      <c r="M11277" s="14"/>
      <c r="N11277" s="14"/>
      <c r="O11277" s="14"/>
      <c r="P11277" s="14"/>
      <c r="S11277" s="16"/>
      <c r="T11277" s="16"/>
    </row>
    <row r="11278" spans="8:20">
      <c r="H11278" s="14"/>
      <c r="K11278" s="14"/>
      <c r="M11278" s="14"/>
      <c r="N11278" s="14"/>
      <c r="O11278" s="14"/>
      <c r="P11278" s="14"/>
      <c r="S11278" s="16"/>
      <c r="T11278" s="16"/>
    </row>
    <row r="11279" spans="8:20">
      <c r="H11279" s="14"/>
      <c r="K11279" s="14"/>
      <c r="M11279" s="14"/>
      <c r="N11279" s="14"/>
      <c r="O11279" s="14"/>
      <c r="P11279" s="14"/>
      <c r="S11279" s="16"/>
      <c r="T11279" s="16"/>
    </row>
    <row r="11280" spans="8:20">
      <c r="H11280" s="14"/>
      <c r="K11280" s="14"/>
      <c r="M11280" s="14"/>
      <c r="N11280" s="14"/>
      <c r="O11280" s="14"/>
      <c r="P11280" s="14"/>
      <c r="S11280" s="16"/>
      <c r="T11280" s="16"/>
    </row>
    <row r="11281" spans="8:20">
      <c r="H11281" s="14"/>
      <c r="K11281" s="14"/>
      <c r="M11281" s="14"/>
      <c r="N11281" s="14"/>
      <c r="O11281" s="14"/>
      <c r="P11281" s="14"/>
      <c r="S11281" s="16"/>
      <c r="T11281" s="16"/>
    </row>
    <row r="11282" spans="8:20">
      <c r="H11282" s="14"/>
      <c r="K11282" s="14"/>
      <c r="M11282" s="14"/>
      <c r="N11282" s="14"/>
      <c r="O11282" s="14"/>
      <c r="P11282" s="14"/>
      <c r="S11282" s="16"/>
      <c r="T11282" s="16"/>
    </row>
    <row r="11283" spans="8:20">
      <c r="H11283" s="14"/>
      <c r="K11283" s="14"/>
      <c r="M11283" s="14"/>
      <c r="N11283" s="14"/>
      <c r="O11283" s="14"/>
      <c r="P11283" s="14"/>
      <c r="S11283" s="16"/>
      <c r="T11283" s="16"/>
    </row>
    <row r="11284" spans="8:20">
      <c r="H11284" s="14"/>
      <c r="K11284" s="14"/>
      <c r="M11284" s="14"/>
      <c r="N11284" s="14"/>
      <c r="O11284" s="14"/>
      <c r="P11284" s="14"/>
      <c r="S11284" s="16"/>
      <c r="T11284" s="16"/>
    </row>
    <row r="11285" spans="8:20">
      <c r="H11285" s="14"/>
      <c r="K11285" s="14"/>
      <c r="M11285" s="14"/>
      <c r="N11285" s="14"/>
      <c r="O11285" s="14"/>
      <c r="P11285" s="14"/>
      <c r="S11285" s="16"/>
      <c r="T11285" s="16"/>
    </row>
    <row r="11286" spans="8:20">
      <c r="H11286" s="14"/>
      <c r="K11286" s="14"/>
      <c r="M11286" s="14"/>
      <c r="N11286" s="14"/>
      <c r="O11286" s="14"/>
      <c r="P11286" s="14"/>
      <c r="S11286" s="16"/>
      <c r="T11286" s="16"/>
    </row>
    <row r="11287" spans="8:20">
      <c r="H11287" s="14"/>
      <c r="K11287" s="14"/>
      <c r="M11287" s="14"/>
      <c r="N11287" s="14"/>
      <c r="O11287" s="14"/>
      <c r="P11287" s="14"/>
      <c r="S11287" s="16"/>
      <c r="T11287" s="16"/>
    </row>
    <row r="11288" spans="8:20">
      <c r="H11288" s="14"/>
      <c r="K11288" s="14"/>
      <c r="M11288" s="14"/>
      <c r="N11288" s="14"/>
      <c r="O11288" s="14"/>
      <c r="P11288" s="14"/>
      <c r="S11288" s="16"/>
      <c r="T11288" s="16"/>
    </row>
    <row r="11289" spans="8:20">
      <c r="H11289" s="14"/>
      <c r="K11289" s="14"/>
      <c r="M11289" s="14"/>
      <c r="N11289" s="14"/>
      <c r="O11289" s="14"/>
      <c r="P11289" s="14"/>
      <c r="S11289" s="16"/>
      <c r="T11289" s="16"/>
    </row>
    <row r="11290" spans="8:20">
      <c r="H11290" s="14"/>
      <c r="K11290" s="14"/>
      <c r="M11290" s="14"/>
      <c r="N11290" s="14"/>
      <c r="O11290" s="14"/>
      <c r="P11290" s="14"/>
      <c r="S11290" s="16"/>
      <c r="T11290" s="16"/>
    </row>
    <row r="11291" spans="8:20">
      <c r="H11291" s="14"/>
      <c r="K11291" s="14"/>
      <c r="M11291" s="14"/>
      <c r="N11291" s="14"/>
      <c r="O11291" s="14"/>
      <c r="P11291" s="14"/>
      <c r="S11291" s="16"/>
      <c r="T11291" s="16"/>
    </row>
    <row r="11292" spans="8:20">
      <c r="H11292" s="14"/>
      <c r="K11292" s="14"/>
      <c r="M11292" s="14"/>
      <c r="N11292" s="14"/>
      <c r="O11292" s="14"/>
      <c r="P11292" s="14"/>
      <c r="S11292" s="16"/>
      <c r="T11292" s="16"/>
    </row>
    <row r="11293" spans="8:20">
      <c r="H11293" s="14"/>
      <c r="K11293" s="14"/>
      <c r="M11293" s="14"/>
      <c r="N11293" s="14"/>
      <c r="O11293" s="14"/>
      <c r="P11293" s="14"/>
      <c r="S11293" s="16"/>
      <c r="T11293" s="16"/>
    </row>
    <row r="11294" spans="8:20">
      <c r="H11294" s="14"/>
      <c r="K11294" s="14"/>
      <c r="M11294" s="14"/>
      <c r="N11294" s="14"/>
      <c r="O11294" s="14"/>
      <c r="P11294" s="14"/>
      <c r="S11294" s="16"/>
      <c r="T11294" s="16"/>
    </row>
    <row r="11295" spans="8:20">
      <c r="H11295" s="14"/>
      <c r="K11295" s="14"/>
      <c r="M11295" s="14"/>
      <c r="N11295" s="14"/>
      <c r="O11295" s="14"/>
      <c r="P11295" s="14"/>
      <c r="S11295" s="16"/>
      <c r="T11295" s="16"/>
    </row>
    <row r="11296" spans="8:20">
      <c r="H11296" s="14"/>
      <c r="K11296" s="14"/>
      <c r="M11296" s="14"/>
      <c r="N11296" s="14"/>
      <c r="O11296" s="14"/>
      <c r="P11296" s="14"/>
      <c r="S11296" s="16"/>
      <c r="T11296" s="16"/>
    </row>
    <row r="11297" spans="8:20">
      <c r="H11297" s="14"/>
      <c r="K11297" s="14"/>
      <c r="M11297" s="14"/>
      <c r="N11297" s="14"/>
      <c r="O11297" s="14"/>
      <c r="P11297" s="14"/>
      <c r="S11297" s="16"/>
      <c r="T11297" s="16"/>
    </row>
    <row r="11298" spans="8:20">
      <c r="H11298" s="14"/>
      <c r="K11298" s="14"/>
      <c r="M11298" s="14"/>
      <c r="N11298" s="14"/>
      <c r="O11298" s="14"/>
      <c r="P11298" s="14"/>
      <c r="S11298" s="16"/>
      <c r="T11298" s="16"/>
    </row>
    <row r="11299" spans="8:20">
      <c r="H11299" s="14"/>
      <c r="K11299" s="14"/>
      <c r="M11299" s="14"/>
      <c r="N11299" s="14"/>
      <c r="O11299" s="14"/>
      <c r="P11299" s="14"/>
      <c r="S11299" s="16"/>
      <c r="T11299" s="16"/>
    </row>
    <row r="11300" spans="8:20">
      <c r="H11300" s="14"/>
      <c r="K11300" s="14"/>
      <c r="M11300" s="14"/>
      <c r="N11300" s="14"/>
      <c r="O11300" s="14"/>
      <c r="P11300" s="14"/>
      <c r="S11300" s="16"/>
      <c r="T11300" s="16"/>
    </row>
    <row r="11301" spans="8:20">
      <c r="H11301" s="14"/>
      <c r="K11301" s="14"/>
      <c r="M11301" s="14"/>
      <c r="N11301" s="14"/>
      <c r="O11301" s="14"/>
      <c r="P11301" s="14"/>
      <c r="S11301" s="16"/>
      <c r="T11301" s="16"/>
    </row>
    <row r="11302" spans="8:20">
      <c r="H11302" s="14"/>
      <c r="K11302" s="14"/>
      <c r="M11302" s="14"/>
      <c r="N11302" s="14"/>
      <c r="O11302" s="14"/>
      <c r="P11302" s="14"/>
      <c r="S11302" s="16"/>
      <c r="T11302" s="16"/>
    </row>
    <row r="11303" spans="8:20">
      <c r="H11303" s="14"/>
      <c r="K11303" s="14"/>
      <c r="M11303" s="14"/>
      <c r="N11303" s="14"/>
      <c r="O11303" s="14"/>
      <c r="P11303" s="14"/>
      <c r="S11303" s="16"/>
      <c r="T11303" s="16"/>
    </row>
    <row r="11304" spans="8:20">
      <c r="H11304" s="14"/>
      <c r="K11304" s="14"/>
      <c r="M11304" s="14"/>
      <c r="N11304" s="14"/>
      <c r="O11304" s="14"/>
      <c r="P11304" s="14"/>
      <c r="S11304" s="16"/>
      <c r="T11304" s="16"/>
    </row>
    <row r="11305" spans="8:20">
      <c r="H11305" s="14"/>
      <c r="K11305" s="14"/>
      <c r="M11305" s="14"/>
      <c r="N11305" s="14"/>
      <c r="O11305" s="14"/>
      <c r="P11305" s="14"/>
      <c r="S11305" s="16"/>
      <c r="T11305" s="16"/>
    </row>
    <row r="11306" spans="8:20">
      <c r="H11306" s="14"/>
      <c r="K11306" s="14"/>
      <c r="M11306" s="14"/>
      <c r="N11306" s="14"/>
      <c r="O11306" s="14"/>
      <c r="P11306" s="14"/>
      <c r="S11306" s="16"/>
      <c r="T11306" s="16"/>
    </row>
    <row r="11307" spans="8:20">
      <c r="H11307" s="14"/>
      <c r="K11307" s="14"/>
      <c r="M11307" s="14"/>
      <c r="N11307" s="14"/>
      <c r="O11307" s="14"/>
      <c r="P11307" s="14"/>
      <c r="S11307" s="16"/>
      <c r="T11307" s="16"/>
    </row>
    <row r="11308" spans="8:20">
      <c r="H11308" s="14"/>
      <c r="K11308" s="14"/>
      <c r="M11308" s="14"/>
      <c r="N11308" s="14"/>
      <c r="O11308" s="14"/>
      <c r="P11308" s="14"/>
      <c r="S11308" s="16"/>
      <c r="T11308" s="16"/>
    </row>
    <row r="11309" spans="8:20">
      <c r="H11309" s="14"/>
      <c r="K11309" s="14"/>
      <c r="M11309" s="14"/>
      <c r="N11309" s="14"/>
      <c r="O11309" s="14"/>
      <c r="P11309" s="14"/>
      <c r="S11309" s="16"/>
      <c r="T11309" s="16"/>
    </row>
    <row r="11310" spans="8:20">
      <c r="H11310" s="14"/>
      <c r="K11310" s="14"/>
      <c r="M11310" s="14"/>
      <c r="N11310" s="14"/>
      <c r="O11310" s="14"/>
      <c r="P11310" s="14"/>
      <c r="S11310" s="16"/>
      <c r="T11310" s="16"/>
    </row>
    <row r="11311" spans="8:20">
      <c r="H11311" s="14"/>
      <c r="K11311" s="14"/>
      <c r="M11311" s="14"/>
      <c r="N11311" s="14"/>
      <c r="O11311" s="14"/>
      <c r="P11311" s="14"/>
      <c r="S11311" s="16"/>
      <c r="T11311" s="16"/>
    </row>
    <row r="11312" spans="8:20">
      <c r="H11312" s="14"/>
      <c r="K11312" s="14"/>
      <c r="M11312" s="14"/>
      <c r="N11312" s="14"/>
      <c r="O11312" s="14"/>
      <c r="P11312" s="14"/>
      <c r="S11312" s="16"/>
      <c r="T11312" s="16"/>
    </row>
    <row r="11313" spans="8:20">
      <c r="H11313" s="14"/>
      <c r="K11313" s="14"/>
      <c r="M11313" s="14"/>
      <c r="N11313" s="14"/>
      <c r="O11313" s="14"/>
      <c r="P11313" s="14"/>
      <c r="S11313" s="16"/>
      <c r="T11313" s="16"/>
    </row>
    <row r="11314" spans="8:20">
      <c r="H11314" s="14"/>
      <c r="K11314" s="14"/>
      <c r="M11314" s="14"/>
      <c r="N11314" s="14"/>
      <c r="O11314" s="14"/>
      <c r="P11314" s="14"/>
      <c r="S11314" s="16"/>
      <c r="T11314" s="16"/>
    </row>
    <row r="11315" spans="8:20">
      <c r="H11315" s="14"/>
      <c r="K11315" s="14"/>
      <c r="M11315" s="14"/>
      <c r="N11315" s="14"/>
      <c r="O11315" s="14"/>
      <c r="P11315" s="14"/>
      <c r="S11315" s="16"/>
      <c r="T11315" s="16"/>
    </row>
    <row r="11316" spans="8:20">
      <c r="H11316" s="14"/>
      <c r="K11316" s="14"/>
      <c r="M11316" s="14"/>
      <c r="N11316" s="14"/>
      <c r="O11316" s="14"/>
      <c r="P11316" s="14"/>
      <c r="S11316" s="16"/>
      <c r="T11316" s="16"/>
    </row>
    <row r="11317" spans="8:20">
      <c r="H11317" s="14"/>
      <c r="K11317" s="14"/>
      <c r="M11317" s="14"/>
      <c r="N11317" s="14"/>
      <c r="O11317" s="14"/>
      <c r="P11317" s="14"/>
      <c r="S11317" s="16"/>
      <c r="T11317" s="16"/>
    </row>
    <row r="11318" spans="8:20">
      <c r="H11318" s="14"/>
      <c r="K11318" s="14"/>
      <c r="M11318" s="14"/>
      <c r="N11318" s="14"/>
      <c r="O11318" s="14"/>
      <c r="P11318" s="14"/>
      <c r="S11318" s="16"/>
      <c r="T11318" s="16"/>
    </row>
    <row r="11319" spans="8:20">
      <c r="H11319" s="14"/>
      <c r="K11319" s="14"/>
      <c r="M11319" s="14"/>
      <c r="N11319" s="14"/>
      <c r="O11319" s="14"/>
      <c r="P11319" s="14"/>
      <c r="S11319" s="16"/>
      <c r="T11319" s="16"/>
    </row>
    <row r="11320" spans="8:20">
      <c r="H11320" s="14"/>
      <c r="K11320" s="14"/>
      <c r="M11320" s="14"/>
      <c r="N11320" s="14"/>
      <c r="O11320" s="14"/>
      <c r="P11320" s="14"/>
      <c r="S11320" s="16"/>
      <c r="T11320" s="16"/>
    </row>
    <row r="11321" spans="8:20">
      <c r="H11321" s="14"/>
      <c r="K11321" s="14"/>
      <c r="M11321" s="14"/>
      <c r="N11321" s="14"/>
      <c r="O11321" s="14"/>
      <c r="P11321" s="14"/>
      <c r="S11321" s="16"/>
      <c r="T11321" s="16"/>
    </row>
    <row r="11322" spans="8:20">
      <c r="H11322" s="14"/>
      <c r="K11322" s="14"/>
      <c r="M11322" s="14"/>
      <c r="N11322" s="14"/>
      <c r="O11322" s="14"/>
      <c r="P11322" s="14"/>
      <c r="S11322" s="16"/>
      <c r="T11322" s="16"/>
    </row>
    <row r="11323" spans="8:20">
      <c r="H11323" s="14"/>
      <c r="K11323" s="14"/>
      <c r="M11323" s="14"/>
      <c r="N11323" s="14"/>
      <c r="O11323" s="14"/>
      <c r="P11323" s="14"/>
      <c r="S11323" s="16"/>
      <c r="T11323" s="16"/>
    </row>
    <row r="11324" spans="8:20">
      <c r="H11324" s="14"/>
      <c r="K11324" s="14"/>
      <c r="M11324" s="14"/>
      <c r="N11324" s="14"/>
      <c r="O11324" s="14"/>
      <c r="P11324" s="14"/>
      <c r="S11324" s="16"/>
      <c r="T11324" s="16"/>
    </row>
    <row r="11325" spans="8:20">
      <c r="H11325" s="14"/>
      <c r="K11325" s="14"/>
      <c r="M11325" s="14"/>
      <c r="N11325" s="14"/>
      <c r="O11325" s="14"/>
      <c r="P11325" s="14"/>
      <c r="S11325" s="16"/>
      <c r="T11325" s="16"/>
    </row>
    <row r="11326" spans="8:20">
      <c r="H11326" s="14"/>
      <c r="K11326" s="14"/>
      <c r="M11326" s="14"/>
      <c r="N11326" s="14"/>
      <c r="O11326" s="14"/>
      <c r="P11326" s="14"/>
      <c r="S11326" s="16"/>
      <c r="T11326" s="16"/>
    </row>
    <row r="11327" spans="8:20">
      <c r="H11327" s="14"/>
      <c r="K11327" s="14"/>
      <c r="M11327" s="14"/>
      <c r="N11327" s="14"/>
      <c r="O11327" s="14"/>
      <c r="P11327" s="14"/>
      <c r="S11327" s="16"/>
      <c r="T11327" s="16"/>
    </row>
    <row r="11328" spans="8:20">
      <c r="H11328" s="14"/>
      <c r="K11328" s="14"/>
      <c r="M11328" s="14"/>
      <c r="N11328" s="14"/>
      <c r="O11328" s="14"/>
      <c r="P11328" s="14"/>
      <c r="S11328" s="16"/>
      <c r="T11328" s="16"/>
    </row>
    <row r="11329" spans="8:20">
      <c r="H11329" s="14"/>
      <c r="K11329" s="14"/>
      <c r="M11329" s="14"/>
      <c r="N11329" s="14"/>
      <c r="O11329" s="14"/>
      <c r="P11329" s="14"/>
      <c r="S11329" s="16"/>
      <c r="T11329" s="16"/>
    </row>
    <row r="11330" spans="8:20">
      <c r="H11330" s="14"/>
      <c r="K11330" s="14"/>
      <c r="M11330" s="14"/>
      <c r="N11330" s="14"/>
      <c r="O11330" s="14"/>
      <c r="P11330" s="14"/>
      <c r="S11330" s="16"/>
      <c r="T11330" s="16"/>
    </row>
    <row r="11331" spans="8:20">
      <c r="H11331" s="14"/>
      <c r="K11331" s="14"/>
      <c r="M11331" s="14"/>
      <c r="N11331" s="14"/>
      <c r="O11331" s="14"/>
      <c r="P11331" s="14"/>
      <c r="S11331" s="16"/>
      <c r="T11331" s="16"/>
    </row>
    <row r="11332" spans="8:20">
      <c r="H11332" s="14"/>
      <c r="K11332" s="14"/>
      <c r="M11332" s="14"/>
      <c r="N11332" s="14"/>
      <c r="O11332" s="14"/>
      <c r="P11332" s="14"/>
      <c r="S11332" s="16"/>
      <c r="T11332" s="16"/>
    </row>
    <row r="11333" spans="8:20">
      <c r="H11333" s="14"/>
      <c r="K11333" s="14"/>
      <c r="M11333" s="14"/>
      <c r="N11333" s="14"/>
      <c r="O11333" s="14"/>
      <c r="P11333" s="14"/>
      <c r="S11333" s="16"/>
      <c r="T11333" s="16"/>
    </row>
    <row r="11334" spans="8:20">
      <c r="H11334" s="14"/>
      <c r="K11334" s="14"/>
      <c r="M11334" s="14"/>
      <c r="N11334" s="14"/>
      <c r="O11334" s="14"/>
      <c r="P11334" s="14"/>
      <c r="S11334" s="16"/>
      <c r="T11334" s="16"/>
    </row>
    <row r="11335" spans="8:20">
      <c r="H11335" s="14"/>
      <c r="K11335" s="14"/>
      <c r="M11335" s="14"/>
      <c r="N11335" s="14"/>
      <c r="O11335" s="14"/>
      <c r="P11335" s="14"/>
      <c r="S11335" s="16"/>
      <c r="T11335" s="16"/>
    </row>
    <row r="11336" spans="8:20">
      <c r="H11336" s="14"/>
      <c r="K11336" s="14"/>
      <c r="M11336" s="14"/>
      <c r="N11336" s="14"/>
      <c r="O11336" s="14"/>
      <c r="P11336" s="14"/>
      <c r="S11336" s="16"/>
      <c r="T11336" s="16"/>
    </row>
    <row r="11337" spans="8:20">
      <c r="H11337" s="14"/>
      <c r="K11337" s="14"/>
      <c r="M11337" s="14"/>
      <c r="N11337" s="14"/>
      <c r="O11337" s="14"/>
      <c r="P11337" s="14"/>
      <c r="S11337" s="16"/>
      <c r="T11337" s="16"/>
    </row>
    <row r="11338" spans="8:20">
      <c r="H11338" s="14"/>
      <c r="K11338" s="14"/>
      <c r="M11338" s="14"/>
      <c r="N11338" s="14"/>
      <c r="O11338" s="14"/>
      <c r="P11338" s="14"/>
      <c r="S11338" s="16"/>
      <c r="T11338" s="16"/>
    </row>
    <row r="11339" spans="8:20">
      <c r="H11339" s="14"/>
      <c r="K11339" s="14"/>
      <c r="M11339" s="14"/>
      <c r="N11339" s="14"/>
      <c r="O11339" s="14"/>
      <c r="P11339" s="14"/>
      <c r="S11339" s="16"/>
      <c r="T11339" s="16"/>
    </row>
    <row r="11340" spans="8:20">
      <c r="H11340" s="14"/>
      <c r="K11340" s="14"/>
      <c r="M11340" s="14"/>
      <c r="N11340" s="14"/>
      <c r="O11340" s="14"/>
      <c r="P11340" s="14"/>
      <c r="S11340" s="16"/>
      <c r="T11340" s="16"/>
    </row>
    <row r="11341" spans="8:20">
      <c r="H11341" s="14"/>
      <c r="K11341" s="14"/>
      <c r="M11341" s="14"/>
      <c r="N11341" s="14"/>
      <c r="O11341" s="14"/>
      <c r="P11341" s="14"/>
      <c r="S11341" s="16"/>
      <c r="T11341" s="16"/>
    </row>
    <row r="11342" spans="8:20">
      <c r="H11342" s="14"/>
      <c r="K11342" s="14"/>
      <c r="M11342" s="14"/>
      <c r="N11342" s="14"/>
      <c r="O11342" s="14"/>
      <c r="P11342" s="14"/>
      <c r="S11342" s="16"/>
      <c r="T11342" s="16"/>
    </row>
    <row r="11343" spans="8:20">
      <c r="H11343" s="14"/>
      <c r="K11343" s="14"/>
      <c r="M11343" s="14"/>
      <c r="N11343" s="14"/>
      <c r="O11343" s="14"/>
      <c r="P11343" s="14"/>
      <c r="S11343" s="16"/>
      <c r="T11343" s="16"/>
    </row>
    <row r="11344" spans="8:20">
      <c r="H11344" s="14"/>
      <c r="K11344" s="14"/>
      <c r="M11344" s="14"/>
      <c r="N11344" s="14"/>
      <c r="O11344" s="14"/>
      <c r="P11344" s="14"/>
      <c r="S11344" s="16"/>
      <c r="T11344" s="16"/>
    </row>
    <row r="11345" spans="8:20">
      <c r="H11345" s="14"/>
      <c r="K11345" s="14"/>
      <c r="M11345" s="14"/>
      <c r="N11345" s="14"/>
      <c r="O11345" s="14"/>
      <c r="P11345" s="14"/>
      <c r="S11345" s="16"/>
      <c r="T11345" s="16"/>
    </row>
    <row r="11346" spans="8:20">
      <c r="H11346" s="14"/>
      <c r="K11346" s="14"/>
      <c r="M11346" s="14"/>
      <c r="N11346" s="14"/>
      <c r="O11346" s="14"/>
      <c r="P11346" s="14"/>
      <c r="S11346" s="16"/>
      <c r="T11346" s="16"/>
    </row>
    <row r="11347" spans="8:20">
      <c r="H11347" s="14"/>
      <c r="K11347" s="14"/>
      <c r="M11347" s="14"/>
      <c r="N11347" s="14"/>
      <c r="O11347" s="14"/>
      <c r="P11347" s="14"/>
      <c r="S11347" s="16"/>
      <c r="T11347" s="16"/>
    </row>
    <row r="11348" spans="8:20">
      <c r="H11348" s="14"/>
      <c r="K11348" s="14"/>
      <c r="M11348" s="14"/>
      <c r="N11348" s="14"/>
      <c r="O11348" s="14"/>
      <c r="P11348" s="14"/>
      <c r="S11348" s="16"/>
      <c r="T11348" s="16"/>
    </row>
    <row r="11349" spans="8:20">
      <c r="H11349" s="14"/>
      <c r="K11349" s="14"/>
      <c r="M11349" s="14"/>
      <c r="N11349" s="14"/>
      <c r="O11349" s="14"/>
      <c r="P11349" s="14"/>
      <c r="S11349" s="16"/>
      <c r="T11349" s="16"/>
    </row>
    <row r="11350" spans="8:20">
      <c r="H11350" s="14"/>
      <c r="K11350" s="14"/>
      <c r="M11350" s="14"/>
      <c r="N11350" s="14"/>
      <c r="O11350" s="14"/>
      <c r="P11350" s="14"/>
      <c r="S11350" s="16"/>
      <c r="T11350" s="16"/>
    </row>
    <row r="11351" spans="8:20">
      <c r="H11351" s="14"/>
      <c r="K11351" s="14"/>
      <c r="M11351" s="14"/>
      <c r="N11351" s="14"/>
      <c r="O11351" s="14"/>
      <c r="P11351" s="14"/>
      <c r="S11351" s="16"/>
      <c r="T11351" s="16"/>
    </row>
    <row r="11352" spans="8:20">
      <c r="H11352" s="14"/>
      <c r="K11352" s="14"/>
      <c r="M11352" s="14"/>
      <c r="N11352" s="14"/>
      <c r="O11352" s="14"/>
      <c r="P11352" s="14"/>
      <c r="S11352" s="16"/>
      <c r="T11352" s="16"/>
    </row>
    <row r="11353" spans="8:20">
      <c r="H11353" s="14"/>
      <c r="K11353" s="14"/>
      <c r="M11353" s="14"/>
      <c r="N11353" s="14"/>
      <c r="O11353" s="14"/>
      <c r="P11353" s="14"/>
      <c r="S11353" s="16"/>
      <c r="T11353" s="16"/>
    </row>
    <row r="11354" spans="8:20">
      <c r="H11354" s="14"/>
      <c r="K11354" s="14"/>
      <c r="M11354" s="14"/>
      <c r="N11354" s="14"/>
      <c r="O11354" s="14"/>
      <c r="P11354" s="14"/>
      <c r="S11354" s="16"/>
      <c r="T11354" s="16"/>
    </row>
    <row r="11355" spans="8:20">
      <c r="H11355" s="14"/>
      <c r="K11355" s="14"/>
      <c r="M11355" s="14"/>
      <c r="N11355" s="14"/>
      <c r="O11355" s="14"/>
      <c r="P11355" s="14"/>
      <c r="S11355" s="16"/>
      <c r="T11355" s="16"/>
    </row>
    <row r="11356" spans="8:20">
      <c r="H11356" s="14"/>
      <c r="K11356" s="14"/>
      <c r="M11356" s="14"/>
      <c r="N11356" s="14"/>
      <c r="O11356" s="14"/>
      <c r="P11356" s="14"/>
      <c r="S11356" s="16"/>
      <c r="T11356" s="16"/>
    </row>
    <row r="11357" spans="8:20">
      <c r="H11357" s="14"/>
      <c r="K11357" s="14"/>
      <c r="M11357" s="14"/>
      <c r="N11357" s="14"/>
      <c r="O11357" s="14"/>
      <c r="P11357" s="14"/>
      <c r="S11357" s="16"/>
      <c r="T11357" s="16"/>
    </row>
    <row r="11358" spans="8:20">
      <c r="H11358" s="14"/>
      <c r="K11358" s="14"/>
      <c r="M11358" s="14"/>
      <c r="N11358" s="14"/>
      <c r="O11358" s="14"/>
      <c r="P11358" s="14"/>
      <c r="S11358" s="16"/>
      <c r="T11358" s="16"/>
    </row>
    <row r="11359" spans="8:20">
      <c r="H11359" s="14"/>
      <c r="K11359" s="14"/>
      <c r="M11359" s="14"/>
      <c r="N11359" s="14"/>
      <c r="O11359" s="14"/>
      <c r="P11359" s="14"/>
      <c r="S11359" s="16"/>
      <c r="T11359" s="16"/>
    </row>
    <row r="11360" spans="8:20">
      <c r="H11360" s="14"/>
      <c r="K11360" s="14"/>
      <c r="M11360" s="14"/>
      <c r="N11360" s="14"/>
      <c r="O11360" s="14"/>
      <c r="P11360" s="14"/>
      <c r="S11360" s="16"/>
      <c r="T11360" s="16"/>
    </row>
    <row r="11361" spans="8:20">
      <c r="H11361" s="14"/>
      <c r="K11361" s="14"/>
      <c r="M11361" s="14"/>
      <c r="N11361" s="14"/>
      <c r="O11361" s="14"/>
      <c r="P11361" s="14"/>
      <c r="S11361" s="16"/>
      <c r="T11361" s="16"/>
    </row>
    <row r="11362" spans="8:20">
      <c r="H11362" s="14"/>
      <c r="K11362" s="14"/>
      <c r="M11362" s="14"/>
      <c r="N11362" s="14"/>
      <c r="O11362" s="14"/>
      <c r="P11362" s="14"/>
      <c r="S11362" s="16"/>
      <c r="T11362" s="16"/>
    </row>
    <row r="11363" spans="8:20">
      <c r="H11363" s="14"/>
      <c r="K11363" s="14"/>
      <c r="M11363" s="14"/>
      <c r="N11363" s="14"/>
      <c r="O11363" s="14"/>
      <c r="P11363" s="14"/>
      <c r="S11363" s="16"/>
      <c r="T11363" s="16"/>
    </row>
    <row r="11364" spans="8:20">
      <c r="H11364" s="14"/>
      <c r="K11364" s="14"/>
      <c r="M11364" s="14"/>
      <c r="N11364" s="14"/>
      <c r="O11364" s="14"/>
      <c r="P11364" s="14"/>
      <c r="S11364" s="16"/>
      <c r="T11364" s="16"/>
    </row>
    <row r="11365" spans="8:20">
      <c r="H11365" s="14"/>
      <c r="K11365" s="14"/>
      <c r="M11365" s="14"/>
      <c r="N11365" s="14"/>
      <c r="O11365" s="14"/>
      <c r="P11365" s="14"/>
      <c r="S11365" s="16"/>
      <c r="T11365" s="16"/>
    </row>
    <row r="11366" spans="8:20">
      <c r="H11366" s="14"/>
      <c r="K11366" s="14"/>
      <c r="M11366" s="14"/>
      <c r="N11366" s="14"/>
      <c r="O11366" s="14"/>
      <c r="P11366" s="14"/>
      <c r="S11366" s="16"/>
      <c r="T11366" s="16"/>
    </row>
    <row r="11367" spans="8:20">
      <c r="H11367" s="14"/>
      <c r="K11367" s="14"/>
      <c r="M11367" s="14"/>
      <c r="N11367" s="14"/>
      <c r="O11367" s="14"/>
      <c r="P11367" s="14"/>
      <c r="S11367" s="16"/>
      <c r="T11367" s="16"/>
    </row>
    <row r="11368" spans="8:20">
      <c r="H11368" s="14"/>
      <c r="K11368" s="14"/>
      <c r="M11368" s="14"/>
      <c r="N11368" s="14"/>
      <c r="O11368" s="14"/>
      <c r="P11368" s="14"/>
      <c r="S11368" s="16"/>
      <c r="T11368" s="16"/>
    </row>
    <row r="11369" spans="8:20">
      <c r="H11369" s="14"/>
      <c r="K11369" s="14"/>
      <c r="M11369" s="14"/>
      <c r="N11369" s="14"/>
      <c r="O11369" s="14"/>
      <c r="P11369" s="14"/>
      <c r="S11369" s="16"/>
      <c r="T11369" s="16"/>
    </row>
    <row r="11370" spans="8:20">
      <c r="H11370" s="14"/>
      <c r="K11370" s="14"/>
      <c r="M11370" s="14"/>
      <c r="N11370" s="14"/>
      <c r="O11370" s="14"/>
      <c r="P11370" s="14"/>
      <c r="S11370" s="16"/>
      <c r="T11370" s="16"/>
    </row>
    <row r="11371" spans="8:20">
      <c r="H11371" s="14"/>
      <c r="K11371" s="14"/>
      <c r="M11371" s="14"/>
      <c r="N11371" s="14"/>
      <c r="O11371" s="14"/>
      <c r="P11371" s="14"/>
      <c r="S11371" s="16"/>
      <c r="T11371" s="16"/>
    </row>
    <row r="11372" spans="8:20">
      <c r="H11372" s="14"/>
      <c r="K11372" s="14"/>
      <c r="M11372" s="14"/>
      <c r="N11372" s="14"/>
      <c r="O11372" s="14"/>
      <c r="P11372" s="14"/>
      <c r="S11372" s="16"/>
      <c r="T11372" s="16"/>
    </row>
    <row r="11373" spans="8:20">
      <c r="H11373" s="14"/>
      <c r="K11373" s="14"/>
      <c r="M11373" s="14"/>
      <c r="N11373" s="14"/>
      <c r="O11373" s="14"/>
      <c r="P11373" s="14"/>
      <c r="S11373" s="16"/>
      <c r="T11373" s="16"/>
    </row>
    <row r="11374" spans="8:20">
      <c r="H11374" s="14"/>
      <c r="K11374" s="14"/>
      <c r="M11374" s="14"/>
      <c r="N11374" s="14"/>
      <c r="O11374" s="14"/>
      <c r="P11374" s="14"/>
      <c r="S11374" s="16"/>
      <c r="T11374" s="16"/>
    </row>
    <row r="11375" spans="8:20">
      <c r="H11375" s="14"/>
      <c r="K11375" s="14"/>
      <c r="M11375" s="14"/>
      <c r="N11375" s="14"/>
      <c r="O11375" s="14"/>
      <c r="P11375" s="14"/>
      <c r="S11375" s="16"/>
      <c r="T11375" s="16"/>
    </row>
    <row r="11376" spans="8:20">
      <c r="H11376" s="14"/>
      <c r="K11376" s="14"/>
      <c r="M11376" s="14"/>
      <c r="N11376" s="14"/>
      <c r="O11376" s="14"/>
      <c r="P11376" s="14"/>
      <c r="S11376" s="16"/>
      <c r="T11376" s="16"/>
    </row>
    <row r="11377" spans="8:20">
      <c r="H11377" s="14"/>
      <c r="K11377" s="14"/>
      <c r="M11377" s="14"/>
      <c r="N11377" s="14"/>
      <c r="O11377" s="14"/>
      <c r="P11377" s="14"/>
      <c r="S11377" s="16"/>
      <c r="T11377" s="16"/>
    </row>
    <row r="11378" spans="8:20">
      <c r="H11378" s="14"/>
      <c r="K11378" s="14"/>
      <c r="M11378" s="14"/>
      <c r="N11378" s="14"/>
      <c r="O11378" s="14"/>
      <c r="P11378" s="14"/>
      <c r="S11378" s="16"/>
      <c r="T11378" s="16"/>
    </row>
    <row r="11379" spans="8:20">
      <c r="H11379" s="14"/>
      <c r="K11379" s="14"/>
      <c r="M11379" s="14"/>
      <c r="N11379" s="14"/>
      <c r="O11379" s="14"/>
      <c r="P11379" s="14"/>
      <c r="S11379" s="16"/>
      <c r="T11379" s="16"/>
    </row>
    <row r="11380" spans="8:20">
      <c r="H11380" s="14"/>
      <c r="K11380" s="14"/>
      <c r="M11380" s="14"/>
      <c r="N11380" s="14"/>
      <c r="O11380" s="14"/>
      <c r="P11380" s="14"/>
      <c r="S11380" s="16"/>
      <c r="T11380" s="16"/>
    </row>
    <row r="11381" spans="8:20">
      <c r="H11381" s="14"/>
      <c r="K11381" s="14"/>
      <c r="M11381" s="14"/>
      <c r="N11381" s="14"/>
      <c r="O11381" s="14"/>
      <c r="P11381" s="14"/>
      <c r="S11381" s="16"/>
      <c r="T11381" s="16"/>
    </row>
    <row r="11382" spans="8:20">
      <c r="H11382" s="14"/>
      <c r="K11382" s="14"/>
      <c r="M11382" s="14"/>
      <c r="N11382" s="14"/>
      <c r="O11382" s="14"/>
      <c r="P11382" s="14"/>
      <c r="S11382" s="16"/>
      <c r="T11382" s="16"/>
    </row>
    <row r="11383" spans="8:20">
      <c r="H11383" s="14"/>
      <c r="K11383" s="14"/>
      <c r="M11383" s="14"/>
      <c r="N11383" s="14"/>
      <c r="O11383" s="14"/>
      <c r="P11383" s="14"/>
      <c r="S11383" s="16"/>
      <c r="T11383" s="16"/>
    </row>
    <row r="11384" spans="8:20">
      <c r="H11384" s="14"/>
      <c r="K11384" s="14"/>
      <c r="M11384" s="14"/>
      <c r="N11384" s="14"/>
      <c r="O11384" s="14"/>
      <c r="P11384" s="14"/>
      <c r="S11384" s="16"/>
      <c r="T11384" s="16"/>
    </row>
    <row r="11385" spans="8:20">
      <c r="H11385" s="14"/>
      <c r="K11385" s="14"/>
      <c r="M11385" s="14"/>
      <c r="N11385" s="14"/>
      <c r="O11385" s="14"/>
      <c r="P11385" s="14"/>
      <c r="S11385" s="16"/>
      <c r="T11385" s="16"/>
    </row>
    <row r="11386" spans="8:20">
      <c r="H11386" s="14"/>
      <c r="K11386" s="14"/>
      <c r="M11386" s="14"/>
      <c r="N11386" s="14"/>
      <c r="O11386" s="14"/>
      <c r="P11386" s="14"/>
      <c r="S11386" s="16"/>
      <c r="T11386" s="16"/>
    </row>
    <row r="11387" spans="8:20">
      <c r="H11387" s="14"/>
      <c r="K11387" s="14"/>
      <c r="M11387" s="14"/>
      <c r="N11387" s="14"/>
      <c r="O11387" s="14"/>
      <c r="P11387" s="14"/>
      <c r="S11387" s="16"/>
      <c r="T11387" s="16"/>
    </row>
    <row r="11388" spans="8:20">
      <c r="H11388" s="14"/>
      <c r="K11388" s="14"/>
      <c r="M11388" s="14"/>
      <c r="N11388" s="14"/>
      <c r="O11388" s="14"/>
      <c r="P11388" s="14"/>
      <c r="S11388" s="16"/>
      <c r="T11388" s="16"/>
    </row>
    <row r="11389" spans="8:20">
      <c r="H11389" s="14"/>
      <c r="K11389" s="14"/>
      <c r="M11389" s="14"/>
      <c r="N11389" s="14"/>
      <c r="O11389" s="14"/>
      <c r="P11389" s="14"/>
      <c r="S11389" s="16"/>
      <c r="T11389" s="16"/>
    </row>
    <row r="11390" spans="8:20">
      <c r="H11390" s="14"/>
      <c r="K11390" s="14"/>
      <c r="M11390" s="14"/>
      <c r="N11390" s="14"/>
      <c r="O11390" s="14"/>
      <c r="P11390" s="14"/>
      <c r="S11390" s="16"/>
      <c r="T11390" s="16"/>
    </row>
    <row r="11391" spans="8:20">
      <c r="H11391" s="14"/>
      <c r="K11391" s="14"/>
      <c r="M11391" s="14"/>
      <c r="N11391" s="14"/>
      <c r="O11391" s="14"/>
      <c r="P11391" s="14"/>
      <c r="S11391" s="16"/>
      <c r="T11391" s="16"/>
    </row>
    <row r="11392" spans="8:20">
      <c r="H11392" s="14"/>
      <c r="K11392" s="14"/>
      <c r="M11392" s="14"/>
      <c r="N11392" s="14"/>
      <c r="O11392" s="14"/>
      <c r="P11392" s="14"/>
      <c r="S11392" s="16"/>
      <c r="T11392" s="16"/>
    </row>
    <row r="11393" spans="8:20">
      <c r="H11393" s="14"/>
      <c r="K11393" s="14"/>
      <c r="M11393" s="14"/>
      <c r="N11393" s="14"/>
      <c r="O11393" s="14"/>
      <c r="P11393" s="14"/>
      <c r="S11393" s="16"/>
      <c r="T11393" s="16"/>
    </row>
    <row r="11394" spans="8:20">
      <c r="H11394" s="14"/>
      <c r="K11394" s="14"/>
      <c r="M11394" s="14"/>
      <c r="N11394" s="14"/>
      <c r="O11394" s="14"/>
      <c r="P11394" s="14"/>
      <c r="S11394" s="16"/>
      <c r="T11394" s="16"/>
    </row>
    <row r="11395" spans="8:20">
      <c r="H11395" s="14"/>
      <c r="K11395" s="14"/>
      <c r="M11395" s="14"/>
      <c r="N11395" s="14"/>
      <c r="O11395" s="14"/>
      <c r="P11395" s="14"/>
      <c r="S11395" s="16"/>
      <c r="T11395" s="16"/>
    </row>
    <row r="11396" spans="8:20">
      <c r="H11396" s="14"/>
      <c r="K11396" s="14"/>
      <c r="M11396" s="14"/>
      <c r="N11396" s="14"/>
      <c r="O11396" s="14"/>
      <c r="P11396" s="14"/>
      <c r="S11396" s="16"/>
      <c r="T11396" s="16"/>
    </row>
    <row r="11397" spans="8:20">
      <c r="H11397" s="14"/>
      <c r="K11397" s="14"/>
      <c r="M11397" s="14"/>
      <c r="N11397" s="14"/>
      <c r="O11397" s="14"/>
      <c r="P11397" s="14"/>
      <c r="S11397" s="16"/>
      <c r="T11397" s="16"/>
    </row>
    <row r="11398" spans="8:20">
      <c r="H11398" s="14"/>
      <c r="K11398" s="14"/>
      <c r="M11398" s="14"/>
      <c r="N11398" s="14"/>
      <c r="O11398" s="14"/>
      <c r="P11398" s="14"/>
      <c r="S11398" s="16"/>
      <c r="T11398" s="16"/>
    </row>
    <row r="11399" spans="8:20">
      <c r="H11399" s="14"/>
      <c r="K11399" s="14"/>
      <c r="M11399" s="14"/>
      <c r="N11399" s="14"/>
      <c r="O11399" s="14"/>
      <c r="P11399" s="14"/>
      <c r="S11399" s="16"/>
      <c r="T11399" s="16"/>
    </row>
    <row r="11400" spans="8:20">
      <c r="H11400" s="14"/>
      <c r="K11400" s="14"/>
      <c r="M11400" s="14"/>
      <c r="N11400" s="14"/>
      <c r="O11400" s="14"/>
      <c r="P11400" s="14"/>
      <c r="S11400" s="16"/>
      <c r="T11400" s="16"/>
    </row>
    <row r="11401" spans="8:20">
      <c r="H11401" s="14"/>
      <c r="K11401" s="14"/>
      <c r="M11401" s="14"/>
      <c r="N11401" s="14"/>
      <c r="O11401" s="14"/>
      <c r="P11401" s="14"/>
      <c r="S11401" s="16"/>
      <c r="T11401" s="16"/>
    </row>
    <row r="11402" spans="8:20">
      <c r="H11402" s="14"/>
      <c r="K11402" s="14"/>
      <c r="M11402" s="14"/>
      <c r="N11402" s="14"/>
      <c r="O11402" s="14"/>
      <c r="P11402" s="14"/>
      <c r="S11402" s="16"/>
      <c r="T11402" s="16"/>
    </row>
    <row r="11403" spans="8:20">
      <c r="H11403" s="14"/>
      <c r="K11403" s="14"/>
      <c r="M11403" s="14"/>
      <c r="N11403" s="14"/>
      <c r="O11403" s="14"/>
      <c r="P11403" s="14"/>
      <c r="S11403" s="16"/>
      <c r="T11403" s="16"/>
    </row>
    <row r="11404" spans="8:20">
      <c r="H11404" s="14"/>
      <c r="K11404" s="14"/>
      <c r="M11404" s="14"/>
      <c r="N11404" s="14"/>
      <c r="O11404" s="14"/>
      <c r="P11404" s="14"/>
      <c r="S11404" s="16"/>
      <c r="T11404" s="16"/>
    </row>
    <row r="11405" spans="8:20">
      <c r="H11405" s="14"/>
      <c r="K11405" s="14"/>
      <c r="M11405" s="14"/>
      <c r="N11405" s="14"/>
      <c r="O11405" s="14"/>
      <c r="P11405" s="14"/>
      <c r="S11405" s="16"/>
      <c r="T11405" s="16"/>
    </row>
    <row r="11406" spans="8:20">
      <c r="H11406" s="14"/>
      <c r="K11406" s="14"/>
      <c r="M11406" s="14"/>
      <c r="N11406" s="14"/>
      <c r="O11406" s="14"/>
      <c r="P11406" s="14"/>
      <c r="S11406" s="16"/>
      <c r="T11406" s="16"/>
    </row>
    <row r="11407" spans="8:20">
      <c r="H11407" s="14"/>
      <c r="K11407" s="14"/>
      <c r="M11407" s="14"/>
      <c r="N11407" s="14"/>
      <c r="O11407" s="14"/>
      <c r="P11407" s="14"/>
      <c r="S11407" s="16"/>
      <c r="T11407" s="16"/>
    </row>
    <row r="11408" spans="8:20">
      <c r="H11408" s="14"/>
      <c r="K11408" s="14"/>
      <c r="M11408" s="14"/>
      <c r="N11408" s="14"/>
      <c r="O11408" s="14"/>
      <c r="P11408" s="14"/>
      <c r="S11408" s="16"/>
      <c r="T11408" s="16"/>
    </row>
    <row r="11409" spans="8:20">
      <c r="H11409" s="14"/>
      <c r="K11409" s="14"/>
      <c r="M11409" s="14"/>
      <c r="N11409" s="14"/>
      <c r="O11409" s="14"/>
      <c r="P11409" s="14"/>
      <c r="S11409" s="16"/>
      <c r="T11409" s="16"/>
    </row>
    <row r="11410" spans="8:20">
      <c r="H11410" s="14"/>
      <c r="K11410" s="14"/>
      <c r="M11410" s="14"/>
      <c r="N11410" s="14"/>
      <c r="O11410" s="14"/>
      <c r="P11410" s="14"/>
      <c r="S11410" s="16"/>
      <c r="T11410" s="16"/>
    </row>
    <row r="11411" spans="8:20">
      <c r="H11411" s="14"/>
      <c r="K11411" s="14"/>
      <c r="M11411" s="14"/>
      <c r="N11411" s="14"/>
      <c r="O11411" s="14"/>
      <c r="P11411" s="14"/>
      <c r="S11411" s="16"/>
      <c r="T11411" s="16"/>
    </row>
    <row r="11412" spans="8:20">
      <c r="H11412" s="14"/>
      <c r="K11412" s="14"/>
      <c r="M11412" s="14"/>
      <c r="N11412" s="14"/>
      <c r="O11412" s="14"/>
      <c r="P11412" s="14"/>
      <c r="S11412" s="16"/>
      <c r="T11412" s="16"/>
    </row>
    <row r="11413" spans="8:20">
      <c r="H11413" s="14"/>
      <c r="K11413" s="14"/>
      <c r="M11413" s="14"/>
      <c r="N11413" s="14"/>
      <c r="O11413" s="14"/>
      <c r="P11413" s="14"/>
      <c r="S11413" s="16"/>
      <c r="T11413" s="16"/>
    </row>
    <row r="11414" spans="8:20">
      <c r="H11414" s="14"/>
      <c r="K11414" s="14"/>
      <c r="M11414" s="14"/>
      <c r="N11414" s="14"/>
      <c r="O11414" s="14"/>
      <c r="P11414" s="14"/>
      <c r="S11414" s="16"/>
      <c r="T11414" s="16"/>
    </row>
    <row r="11415" spans="8:20">
      <c r="H11415" s="14"/>
      <c r="K11415" s="14"/>
      <c r="M11415" s="14"/>
      <c r="N11415" s="14"/>
      <c r="O11415" s="14"/>
      <c r="P11415" s="14"/>
      <c r="S11415" s="16"/>
      <c r="T11415" s="16"/>
    </row>
    <row r="11416" spans="8:20">
      <c r="H11416" s="14"/>
      <c r="K11416" s="14"/>
      <c r="M11416" s="14"/>
      <c r="N11416" s="14"/>
      <c r="O11416" s="14"/>
      <c r="P11416" s="14"/>
      <c r="S11416" s="16"/>
      <c r="T11416" s="16"/>
    </row>
    <row r="11417" spans="8:20">
      <c r="H11417" s="14"/>
      <c r="K11417" s="14"/>
      <c r="M11417" s="14"/>
      <c r="N11417" s="14"/>
      <c r="O11417" s="14"/>
      <c r="P11417" s="14"/>
      <c r="S11417" s="16"/>
      <c r="T11417" s="16"/>
    </row>
    <row r="11418" spans="8:20">
      <c r="H11418" s="14"/>
      <c r="K11418" s="14"/>
      <c r="M11418" s="14"/>
      <c r="N11418" s="14"/>
      <c r="O11418" s="14"/>
      <c r="P11418" s="14"/>
      <c r="S11418" s="16"/>
      <c r="T11418" s="16"/>
    </row>
    <row r="11419" spans="8:20">
      <c r="H11419" s="14"/>
      <c r="K11419" s="14"/>
      <c r="M11419" s="14"/>
      <c r="N11419" s="14"/>
      <c r="O11419" s="14"/>
      <c r="P11419" s="14"/>
      <c r="S11419" s="16"/>
      <c r="T11419" s="16"/>
    </row>
    <row r="11420" spans="8:20">
      <c r="H11420" s="14"/>
      <c r="K11420" s="14"/>
      <c r="M11420" s="14"/>
      <c r="N11420" s="14"/>
      <c r="O11420" s="14"/>
      <c r="P11420" s="14"/>
      <c r="S11420" s="16"/>
      <c r="T11420" s="16"/>
    </row>
    <row r="11421" spans="8:20">
      <c r="H11421" s="14"/>
      <c r="K11421" s="14"/>
      <c r="M11421" s="14"/>
      <c r="N11421" s="14"/>
      <c r="O11421" s="14"/>
      <c r="P11421" s="14"/>
      <c r="S11421" s="16"/>
      <c r="T11421" s="16"/>
    </row>
    <row r="11422" spans="8:20">
      <c r="H11422" s="14"/>
      <c r="K11422" s="14"/>
      <c r="M11422" s="14"/>
      <c r="N11422" s="14"/>
      <c r="O11422" s="14"/>
      <c r="P11422" s="14"/>
      <c r="S11422" s="16"/>
      <c r="T11422" s="16"/>
    </row>
    <row r="11423" spans="8:20">
      <c r="H11423" s="14"/>
      <c r="K11423" s="14"/>
      <c r="M11423" s="14"/>
      <c r="N11423" s="14"/>
      <c r="O11423" s="14"/>
      <c r="P11423" s="14"/>
      <c r="S11423" s="16"/>
      <c r="T11423" s="16"/>
    </row>
    <row r="11424" spans="8:20">
      <c r="H11424" s="14"/>
      <c r="K11424" s="14"/>
      <c r="M11424" s="14"/>
      <c r="N11424" s="14"/>
      <c r="O11424" s="14"/>
      <c r="P11424" s="14"/>
      <c r="S11424" s="16"/>
      <c r="T11424" s="16"/>
    </row>
    <row r="11425" spans="8:20">
      <c r="H11425" s="14"/>
      <c r="K11425" s="14"/>
      <c r="M11425" s="14"/>
      <c r="N11425" s="14"/>
      <c r="O11425" s="14"/>
      <c r="P11425" s="14"/>
      <c r="S11425" s="16"/>
      <c r="T11425" s="16"/>
    </row>
    <row r="11426" spans="8:20">
      <c r="H11426" s="14"/>
      <c r="K11426" s="14"/>
      <c r="M11426" s="14"/>
      <c r="N11426" s="14"/>
      <c r="O11426" s="14"/>
      <c r="P11426" s="14"/>
      <c r="S11426" s="16"/>
      <c r="T11426" s="16"/>
    </row>
    <row r="11427" spans="8:20">
      <c r="H11427" s="14"/>
      <c r="K11427" s="14"/>
      <c r="M11427" s="14"/>
      <c r="N11427" s="14"/>
      <c r="O11427" s="14"/>
      <c r="P11427" s="14"/>
      <c r="S11427" s="16"/>
      <c r="T11427" s="16"/>
    </row>
    <row r="11428" spans="8:20">
      <c r="H11428" s="14"/>
      <c r="K11428" s="14"/>
      <c r="M11428" s="14"/>
      <c r="N11428" s="14"/>
      <c r="O11428" s="14"/>
      <c r="P11428" s="14"/>
      <c r="S11428" s="16"/>
      <c r="T11428" s="16"/>
    </row>
    <row r="11429" spans="8:20">
      <c r="H11429" s="14"/>
      <c r="K11429" s="14"/>
      <c r="M11429" s="14"/>
      <c r="N11429" s="14"/>
      <c r="O11429" s="14"/>
      <c r="P11429" s="14"/>
      <c r="S11429" s="16"/>
      <c r="T11429" s="16"/>
    </row>
    <row r="11430" spans="8:20">
      <c r="H11430" s="14"/>
      <c r="K11430" s="14"/>
      <c r="M11430" s="14"/>
      <c r="N11430" s="14"/>
      <c r="O11430" s="14"/>
      <c r="P11430" s="14"/>
      <c r="S11430" s="16"/>
      <c r="T11430" s="16"/>
    </row>
    <row r="11431" spans="8:20">
      <c r="H11431" s="14"/>
      <c r="K11431" s="14"/>
      <c r="M11431" s="14"/>
      <c r="N11431" s="14"/>
      <c r="O11431" s="14"/>
      <c r="P11431" s="14"/>
      <c r="S11431" s="16"/>
      <c r="T11431" s="16"/>
    </row>
    <row r="11432" spans="8:20">
      <c r="H11432" s="14"/>
      <c r="K11432" s="14"/>
      <c r="M11432" s="14"/>
      <c r="N11432" s="14"/>
      <c r="O11432" s="14"/>
      <c r="P11432" s="14"/>
      <c r="S11432" s="16"/>
      <c r="T11432" s="16"/>
    </row>
    <row r="11433" spans="8:20">
      <c r="H11433" s="14"/>
      <c r="K11433" s="14"/>
      <c r="M11433" s="14"/>
      <c r="N11433" s="14"/>
      <c r="O11433" s="14"/>
      <c r="P11433" s="14"/>
      <c r="S11433" s="16"/>
      <c r="T11433" s="16"/>
    </row>
    <row r="11434" spans="8:20">
      <c r="H11434" s="14"/>
      <c r="K11434" s="14"/>
      <c r="M11434" s="14"/>
      <c r="N11434" s="14"/>
      <c r="O11434" s="14"/>
      <c r="P11434" s="14"/>
      <c r="S11434" s="16"/>
      <c r="T11434" s="16"/>
    </row>
    <row r="11435" spans="8:20">
      <c r="H11435" s="14"/>
      <c r="K11435" s="14"/>
      <c r="M11435" s="14"/>
      <c r="N11435" s="14"/>
      <c r="O11435" s="14"/>
      <c r="P11435" s="14"/>
      <c r="S11435" s="16"/>
      <c r="T11435" s="16"/>
    </row>
    <row r="11436" spans="8:20">
      <c r="H11436" s="14"/>
      <c r="K11436" s="14"/>
      <c r="M11436" s="14"/>
      <c r="N11436" s="14"/>
      <c r="O11436" s="14"/>
      <c r="P11436" s="14"/>
      <c r="S11436" s="16"/>
      <c r="T11436" s="16"/>
    </row>
    <row r="11437" spans="8:20">
      <c r="H11437" s="14"/>
      <c r="K11437" s="14"/>
      <c r="M11437" s="14"/>
      <c r="N11437" s="14"/>
      <c r="O11437" s="14"/>
      <c r="P11437" s="14"/>
      <c r="S11437" s="16"/>
      <c r="T11437" s="16"/>
    </row>
    <row r="11438" spans="8:20">
      <c r="H11438" s="14"/>
      <c r="K11438" s="14"/>
      <c r="M11438" s="14"/>
      <c r="N11438" s="14"/>
      <c r="O11438" s="14"/>
      <c r="P11438" s="14"/>
      <c r="S11438" s="16"/>
      <c r="T11438" s="16"/>
    </row>
    <row r="11439" spans="8:20">
      <c r="H11439" s="14"/>
      <c r="K11439" s="14"/>
      <c r="M11439" s="14"/>
      <c r="N11439" s="14"/>
      <c r="O11439" s="14"/>
      <c r="P11439" s="14"/>
      <c r="S11439" s="16"/>
      <c r="T11439" s="16"/>
    </row>
    <row r="11440" spans="8:20">
      <c r="H11440" s="14"/>
      <c r="K11440" s="14"/>
      <c r="M11440" s="14"/>
      <c r="N11440" s="14"/>
      <c r="O11440" s="14"/>
      <c r="P11440" s="14"/>
      <c r="S11440" s="16"/>
      <c r="T11440" s="16"/>
    </row>
    <row r="11441" spans="8:20">
      <c r="H11441" s="14"/>
      <c r="K11441" s="14"/>
      <c r="M11441" s="14"/>
      <c r="N11441" s="14"/>
      <c r="O11441" s="14"/>
      <c r="P11441" s="14"/>
      <c r="S11441" s="16"/>
      <c r="T11441" s="16"/>
    </row>
    <row r="11442" spans="8:20">
      <c r="H11442" s="14"/>
      <c r="K11442" s="14"/>
      <c r="M11442" s="14"/>
      <c r="N11442" s="14"/>
      <c r="O11442" s="14"/>
      <c r="P11442" s="14"/>
      <c r="S11442" s="16"/>
      <c r="T11442" s="16"/>
    </row>
    <row r="11443" spans="8:20">
      <c r="H11443" s="14"/>
      <c r="K11443" s="14"/>
      <c r="M11443" s="14"/>
      <c r="N11443" s="14"/>
      <c r="O11443" s="14"/>
      <c r="P11443" s="14"/>
      <c r="S11443" s="16"/>
      <c r="T11443" s="16"/>
    </row>
    <row r="11444" spans="8:20">
      <c r="H11444" s="14"/>
      <c r="K11444" s="14"/>
      <c r="M11444" s="14"/>
      <c r="N11444" s="14"/>
      <c r="O11444" s="14"/>
      <c r="P11444" s="14"/>
      <c r="S11444" s="16"/>
      <c r="T11444" s="16"/>
    </row>
    <row r="11445" spans="8:20">
      <c r="H11445" s="14"/>
      <c r="K11445" s="14"/>
      <c r="M11445" s="14"/>
      <c r="N11445" s="14"/>
      <c r="O11445" s="14"/>
      <c r="P11445" s="14"/>
      <c r="S11445" s="16"/>
      <c r="T11445" s="16"/>
    </row>
    <row r="11446" spans="8:20">
      <c r="H11446" s="14"/>
      <c r="K11446" s="14"/>
      <c r="M11446" s="14"/>
      <c r="N11446" s="14"/>
      <c r="O11446" s="14"/>
      <c r="P11446" s="14"/>
      <c r="S11446" s="16"/>
      <c r="T11446" s="16"/>
    </row>
    <row r="11447" spans="8:20">
      <c r="H11447" s="14"/>
      <c r="K11447" s="14"/>
      <c r="M11447" s="14"/>
      <c r="N11447" s="14"/>
      <c r="O11447" s="14"/>
      <c r="P11447" s="14"/>
      <c r="S11447" s="16"/>
      <c r="T11447" s="16"/>
    </row>
    <row r="11448" spans="8:20">
      <c r="H11448" s="14"/>
      <c r="K11448" s="14"/>
      <c r="M11448" s="14"/>
      <c r="N11448" s="14"/>
      <c r="O11448" s="14"/>
      <c r="P11448" s="14"/>
      <c r="S11448" s="16"/>
      <c r="T11448" s="16"/>
    </row>
    <row r="11449" spans="8:20">
      <c r="H11449" s="14"/>
      <c r="K11449" s="14"/>
      <c r="M11449" s="14"/>
      <c r="N11449" s="14"/>
      <c r="O11449" s="14"/>
      <c r="P11449" s="14"/>
      <c r="S11449" s="16"/>
      <c r="T11449" s="16"/>
    </row>
    <row r="11450" spans="8:20">
      <c r="H11450" s="14"/>
      <c r="K11450" s="14"/>
      <c r="M11450" s="14"/>
      <c r="N11450" s="14"/>
      <c r="O11450" s="14"/>
      <c r="P11450" s="14"/>
      <c r="S11450" s="16"/>
      <c r="T11450" s="16"/>
    </row>
    <row r="11451" spans="8:20">
      <c r="H11451" s="14"/>
      <c r="K11451" s="14"/>
      <c r="M11451" s="14"/>
      <c r="N11451" s="14"/>
      <c r="O11451" s="14"/>
      <c r="P11451" s="14"/>
      <c r="S11451" s="16"/>
      <c r="T11451" s="16"/>
    </row>
    <row r="11452" spans="8:20">
      <c r="H11452" s="14"/>
      <c r="K11452" s="14"/>
      <c r="M11452" s="14"/>
      <c r="N11452" s="14"/>
      <c r="O11452" s="14"/>
      <c r="P11452" s="14"/>
      <c r="S11452" s="16"/>
      <c r="T11452" s="16"/>
    </row>
    <row r="11453" spans="8:20">
      <c r="H11453" s="14"/>
      <c r="K11453" s="14"/>
      <c r="M11453" s="14"/>
      <c r="N11453" s="14"/>
      <c r="O11453" s="14"/>
      <c r="P11453" s="14"/>
      <c r="S11453" s="16"/>
      <c r="T11453" s="16"/>
    </row>
    <row r="11454" spans="8:20">
      <c r="H11454" s="14"/>
      <c r="K11454" s="14"/>
      <c r="M11454" s="14"/>
      <c r="N11454" s="14"/>
      <c r="O11454" s="14"/>
      <c r="P11454" s="14"/>
      <c r="S11454" s="16"/>
      <c r="T11454" s="16"/>
    </row>
    <row r="11455" spans="8:20">
      <c r="H11455" s="14"/>
      <c r="K11455" s="14"/>
      <c r="M11455" s="14"/>
      <c r="N11455" s="14"/>
      <c r="O11455" s="14"/>
      <c r="P11455" s="14"/>
      <c r="S11455" s="16"/>
      <c r="T11455" s="16"/>
    </row>
    <row r="11456" spans="8:20">
      <c r="H11456" s="14"/>
      <c r="K11456" s="14"/>
      <c r="M11456" s="14"/>
      <c r="N11456" s="14"/>
      <c r="O11456" s="14"/>
      <c r="P11456" s="14"/>
      <c r="S11456" s="16"/>
      <c r="T11456" s="16"/>
    </row>
    <row r="11457" spans="8:20">
      <c r="H11457" s="14"/>
      <c r="K11457" s="14"/>
      <c r="M11457" s="14"/>
      <c r="N11457" s="14"/>
      <c r="O11457" s="14"/>
      <c r="P11457" s="14"/>
      <c r="S11457" s="16"/>
      <c r="T11457" s="16"/>
    </row>
    <row r="11458" spans="8:20">
      <c r="H11458" s="14"/>
      <c r="K11458" s="14"/>
      <c r="M11458" s="14"/>
      <c r="N11458" s="14"/>
      <c r="O11458" s="14"/>
      <c r="P11458" s="14"/>
      <c r="S11458" s="16"/>
      <c r="T11458" s="16"/>
    </row>
    <row r="11459" spans="8:20">
      <c r="H11459" s="14"/>
      <c r="K11459" s="14"/>
      <c r="M11459" s="14"/>
      <c r="N11459" s="14"/>
      <c r="O11459" s="14"/>
      <c r="P11459" s="14"/>
      <c r="S11459" s="16"/>
      <c r="T11459" s="16"/>
    </row>
    <row r="11460" spans="8:20">
      <c r="H11460" s="14"/>
      <c r="K11460" s="14"/>
      <c r="M11460" s="14"/>
      <c r="N11460" s="14"/>
      <c r="O11460" s="14"/>
      <c r="P11460" s="14"/>
      <c r="S11460" s="16"/>
      <c r="T11460" s="16"/>
    </row>
    <row r="11461" spans="8:20">
      <c r="H11461" s="14"/>
      <c r="K11461" s="14"/>
      <c r="M11461" s="14"/>
      <c r="N11461" s="14"/>
      <c r="O11461" s="14"/>
      <c r="P11461" s="14"/>
      <c r="S11461" s="16"/>
      <c r="T11461" s="16"/>
    </row>
    <row r="11462" spans="8:20">
      <c r="H11462" s="14"/>
      <c r="K11462" s="14"/>
      <c r="M11462" s="14"/>
      <c r="N11462" s="14"/>
      <c r="O11462" s="14"/>
      <c r="P11462" s="14"/>
      <c r="S11462" s="16"/>
      <c r="T11462" s="16"/>
    </row>
    <row r="11463" spans="8:20">
      <c r="H11463" s="14"/>
      <c r="K11463" s="14"/>
      <c r="M11463" s="14"/>
      <c r="N11463" s="14"/>
      <c r="O11463" s="14"/>
      <c r="P11463" s="14"/>
      <c r="S11463" s="16"/>
      <c r="T11463" s="16"/>
    </row>
    <row r="11464" spans="8:20">
      <c r="H11464" s="14"/>
      <c r="K11464" s="14"/>
      <c r="M11464" s="14"/>
      <c r="N11464" s="14"/>
      <c r="O11464" s="14"/>
      <c r="P11464" s="14"/>
      <c r="S11464" s="16"/>
      <c r="T11464" s="16"/>
    </row>
    <row r="11465" spans="8:20">
      <c r="H11465" s="14"/>
      <c r="K11465" s="14"/>
      <c r="M11465" s="14"/>
      <c r="N11465" s="14"/>
      <c r="O11465" s="14"/>
      <c r="P11465" s="14"/>
      <c r="S11465" s="16"/>
      <c r="T11465" s="16"/>
    </row>
    <row r="11466" spans="8:20">
      <c r="H11466" s="14"/>
      <c r="K11466" s="14"/>
      <c r="M11466" s="14"/>
      <c r="N11466" s="14"/>
      <c r="O11466" s="14"/>
      <c r="P11466" s="14"/>
      <c r="S11466" s="16"/>
      <c r="T11466" s="16"/>
    </row>
    <row r="11467" spans="8:20">
      <c r="H11467" s="14"/>
      <c r="K11467" s="14"/>
      <c r="M11467" s="14"/>
      <c r="N11467" s="14"/>
      <c r="O11467" s="14"/>
      <c r="P11467" s="14"/>
      <c r="S11467" s="16"/>
      <c r="T11467" s="16"/>
    </row>
    <row r="11468" spans="8:20">
      <c r="H11468" s="14"/>
      <c r="K11468" s="14"/>
      <c r="M11468" s="14"/>
      <c r="N11468" s="14"/>
      <c r="O11468" s="14"/>
      <c r="P11468" s="14"/>
      <c r="S11468" s="16"/>
      <c r="T11468" s="16"/>
    </row>
    <row r="11469" spans="8:20">
      <c r="H11469" s="14"/>
      <c r="K11469" s="14"/>
      <c r="M11469" s="14"/>
      <c r="N11469" s="14"/>
      <c r="O11469" s="14"/>
      <c r="P11469" s="14"/>
      <c r="S11469" s="16"/>
      <c r="T11469" s="16"/>
    </row>
    <row r="11470" spans="8:20">
      <c r="H11470" s="14"/>
      <c r="K11470" s="14"/>
      <c r="M11470" s="14"/>
      <c r="N11470" s="14"/>
      <c r="O11470" s="14"/>
      <c r="P11470" s="14"/>
      <c r="S11470" s="16"/>
      <c r="T11470" s="16"/>
    </row>
    <row r="11471" spans="8:20">
      <c r="H11471" s="14"/>
      <c r="K11471" s="14"/>
      <c r="M11471" s="14"/>
      <c r="N11471" s="14"/>
      <c r="O11471" s="14"/>
      <c r="P11471" s="14"/>
      <c r="S11471" s="16"/>
      <c r="T11471" s="16"/>
    </row>
    <row r="11472" spans="8:20">
      <c r="H11472" s="14"/>
      <c r="K11472" s="14"/>
      <c r="M11472" s="14"/>
      <c r="N11472" s="14"/>
      <c r="O11472" s="14"/>
      <c r="P11472" s="14"/>
      <c r="S11472" s="16"/>
      <c r="T11472" s="16"/>
    </row>
    <row r="11473" spans="8:20">
      <c r="H11473" s="14"/>
      <c r="K11473" s="14"/>
      <c r="M11473" s="14"/>
      <c r="N11473" s="14"/>
      <c r="O11473" s="14"/>
      <c r="P11473" s="14"/>
      <c r="S11473" s="16"/>
      <c r="T11473" s="16"/>
    </row>
    <row r="11474" spans="8:20">
      <c r="H11474" s="14"/>
      <c r="K11474" s="14"/>
      <c r="M11474" s="14"/>
      <c r="N11474" s="14"/>
      <c r="O11474" s="14"/>
      <c r="P11474" s="14"/>
      <c r="S11474" s="16"/>
      <c r="T11474" s="16"/>
    </row>
    <row r="11475" spans="8:20">
      <c r="H11475" s="14"/>
      <c r="K11475" s="14"/>
      <c r="M11475" s="14"/>
      <c r="N11475" s="14"/>
      <c r="O11475" s="14"/>
      <c r="P11475" s="14"/>
      <c r="S11475" s="16"/>
      <c r="T11475" s="16"/>
    </row>
    <row r="11476" spans="8:20">
      <c r="H11476" s="14"/>
      <c r="K11476" s="14"/>
      <c r="M11476" s="14"/>
      <c r="N11476" s="14"/>
      <c r="O11476" s="14"/>
      <c r="P11476" s="14"/>
      <c r="S11476" s="16"/>
      <c r="T11476" s="16"/>
    </row>
    <row r="11477" spans="8:20">
      <c r="H11477" s="14"/>
      <c r="K11477" s="14"/>
      <c r="M11477" s="14"/>
      <c r="N11477" s="14"/>
      <c r="O11477" s="14"/>
      <c r="P11477" s="14"/>
      <c r="S11477" s="16"/>
      <c r="T11477" s="16"/>
    </row>
    <row r="11478" spans="8:20">
      <c r="H11478" s="14"/>
      <c r="K11478" s="14"/>
      <c r="M11478" s="14"/>
      <c r="N11478" s="14"/>
      <c r="O11478" s="14"/>
      <c r="P11478" s="14"/>
      <c r="S11478" s="16"/>
      <c r="T11478" s="16"/>
    </row>
    <row r="11479" spans="8:20">
      <c r="H11479" s="14"/>
      <c r="K11479" s="14"/>
      <c r="M11479" s="14"/>
      <c r="N11479" s="14"/>
      <c r="O11479" s="14"/>
      <c r="P11479" s="14"/>
      <c r="S11479" s="16"/>
      <c r="T11479" s="16"/>
    </row>
    <row r="11480" spans="8:20">
      <c r="H11480" s="14"/>
      <c r="K11480" s="14"/>
      <c r="M11480" s="14"/>
      <c r="N11480" s="14"/>
      <c r="O11480" s="14"/>
      <c r="P11480" s="14"/>
      <c r="S11480" s="16"/>
      <c r="T11480" s="16"/>
    </row>
    <row r="11481" spans="8:20">
      <c r="H11481" s="14"/>
      <c r="K11481" s="14"/>
      <c r="M11481" s="14"/>
      <c r="N11481" s="14"/>
      <c r="O11481" s="14"/>
      <c r="P11481" s="14"/>
      <c r="S11481" s="16"/>
      <c r="T11481" s="16"/>
    </row>
    <row r="11482" spans="8:20">
      <c r="H11482" s="14"/>
      <c r="K11482" s="14"/>
      <c r="M11482" s="14"/>
      <c r="N11482" s="14"/>
      <c r="O11482" s="14"/>
      <c r="P11482" s="14"/>
      <c r="S11482" s="16"/>
      <c r="T11482" s="16"/>
    </row>
    <row r="11483" spans="8:20">
      <c r="H11483" s="14"/>
      <c r="K11483" s="14"/>
      <c r="M11483" s="14"/>
      <c r="N11483" s="14"/>
      <c r="O11483" s="14"/>
      <c r="P11483" s="14"/>
      <c r="S11483" s="16"/>
      <c r="T11483" s="16"/>
    </row>
    <row r="11484" spans="8:20">
      <c r="H11484" s="14"/>
      <c r="K11484" s="14"/>
      <c r="M11484" s="14"/>
      <c r="N11484" s="14"/>
      <c r="O11484" s="14"/>
      <c r="P11484" s="14"/>
      <c r="S11484" s="16"/>
      <c r="T11484" s="16"/>
    </row>
    <row r="11485" spans="8:20">
      <c r="H11485" s="14"/>
      <c r="K11485" s="14"/>
      <c r="M11485" s="14"/>
      <c r="N11485" s="14"/>
      <c r="O11485" s="14"/>
      <c r="P11485" s="14"/>
      <c r="S11485" s="16"/>
      <c r="T11485" s="16"/>
    </row>
    <row r="11486" spans="8:20">
      <c r="H11486" s="14"/>
      <c r="K11486" s="14"/>
      <c r="M11486" s="14"/>
      <c r="N11486" s="14"/>
      <c r="O11486" s="14"/>
      <c r="P11486" s="14"/>
      <c r="S11486" s="16"/>
      <c r="T11486" s="16"/>
    </row>
    <row r="11487" spans="8:20">
      <c r="H11487" s="14"/>
      <c r="K11487" s="14"/>
      <c r="M11487" s="14"/>
      <c r="N11487" s="14"/>
      <c r="O11487" s="14"/>
      <c r="P11487" s="14"/>
      <c r="S11487" s="16"/>
      <c r="T11487" s="16"/>
    </row>
    <row r="11488" spans="8:20">
      <c r="H11488" s="14"/>
      <c r="K11488" s="14"/>
      <c r="M11488" s="14"/>
      <c r="N11488" s="14"/>
      <c r="O11488" s="14"/>
      <c r="P11488" s="14"/>
      <c r="S11488" s="16"/>
      <c r="T11488" s="16"/>
    </row>
    <row r="11489" spans="8:20">
      <c r="H11489" s="14"/>
      <c r="K11489" s="14"/>
      <c r="M11489" s="14"/>
      <c r="N11489" s="14"/>
      <c r="O11489" s="14"/>
      <c r="P11489" s="14"/>
      <c r="S11489" s="16"/>
      <c r="T11489" s="16"/>
    </row>
    <row r="11490" spans="8:20">
      <c r="H11490" s="14"/>
      <c r="K11490" s="14"/>
      <c r="M11490" s="14"/>
      <c r="N11490" s="14"/>
      <c r="O11490" s="14"/>
      <c r="P11490" s="14"/>
      <c r="S11490" s="16"/>
      <c r="T11490" s="16"/>
    </row>
    <row r="11491" spans="8:20">
      <c r="H11491" s="14"/>
      <c r="K11491" s="14"/>
      <c r="M11491" s="14"/>
      <c r="N11491" s="14"/>
      <c r="O11491" s="14"/>
      <c r="P11491" s="14"/>
      <c r="S11491" s="16"/>
      <c r="T11491" s="16"/>
    </row>
    <row r="11492" spans="8:20">
      <c r="H11492" s="14"/>
      <c r="K11492" s="14"/>
      <c r="M11492" s="14"/>
      <c r="N11492" s="14"/>
      <c r="O11492" s="14"/>
      <c r="P11492" s="14"/>
      <c r="S11492" s="16"/>
      <c r="T11492" s="16"/>
    </row>
    <row r="11493" spans="8:20">
      <c r="H11493" s="14"/>
      <c r="K11493" s="14"/>
      <c r="M11493" s="14"/>
      <c r="N11493" s="14"/>
      <c r="O11493" s="14"/>
      <c r="P11493" s="14"/>
      <c r="S11493" s="16"/>
      <c r="T11493" s="16"/>
    </row>
    <row r="11494" spans="8:20">
      <c r="H11494" s="14"/>
      <c r="K11494" s="14"/>
      <c r="M11494" s="14"/>
      <c r="N11494" s="14"/>
      <c r="O11494" s="14"/>
      <c r="P11494" s="14"/>
      <c r="S11494" s="16"/>
      <c r="T11494" s="16"/>
    </row>
    <row r="11495" spans="8:20">
      <c r="H11495" s="14"/>
      <c r="K11495" s="14"/>
      <c r="M11495" s="14"/>
      <c r="N11495" s="14"/>
      <c r="O11495" s="14"/>
      <c r="P11495" s="14"/>
      <c r="S11495" s="16"/>
      <c r="T11495" s="16"/>
    </row>
    <row r="11496" spans="8:20">
      <c r="H11496" s="14"/>
      <c r="K11496" s="14"/>
      <c r="M11496" s="14"/>
      <c r="N11496" s="14"/>
      <c r="O11496" s="14"/>
      <c r="P11496" s="14"/>
      <c r="S11496" s="16"/>
      <c r="T11496" s="16"/>
    </row>
    <row r="11497" spans="8:20">
      <c r="H11497" s="14"/>
      <c r="K11497" s="14"/>
      <c r="M11497" s="14"/>
      <c r="N11497" s="14"/>
      <c r="O11497" s="14"/>
      <c r="P11497" s="14"/>
      <c r="S11497" s="16"/>
      <c r="T11497" s="16"/>
    </row>
    <row r="11498" spans="8:20">
      <c r="H11498" s="14"/>
      <c r="K11498" s="14"/>
      <c r="M11498" s="14"/>
      <c r="N11498" s="14"/>
      <c r="O11498" s="14"/>
      <c r="P11498" s="14"/>
      <c r="S11498" s="16"/>
      <c r="T11498" s="16"/>
    </row>
    <row r="11499" spans="8:20">
      <c r="H11499" s="14"/>
      <c r="K11499" s="14"/>
      <c r="M11499" s="14"/>
      <c r="N11499" s="14"/>
      <c r="O11499" s="14"/>
      <c r="P11499" s="14"/>
      <c r="S11499" s="16"/>
      <c r="T11499" s="16"/>
    </row>
    <row r="11500" spans="8:20">
      <c r="H11500" s="14"/>
      <c r="K11500" s="14"/>
      <c r="M11500" s="14"/>
      <c r="N11500" s="14"/>
      <c r="O11500" s="14"/>
      <c r="P11500" s="14"/>
      <c r="S11500" s="16"/>
      <c r="T11500" s="16"/>
    </row>
    <row r="11501" spans="8:20">
      <c r="H11501" s="14"/>
      <c r="K11501" s="14"/>
      <c r="M11501" s="14"/>
      <c r="N11501" s="14"/>
      <c r="O11501" s="14"/>
      <c r="P11501" s="14"/>
      <c r="S11501" s="16"/>
      <c r="T11501" s="16"/>
    </row>
    <row r="11502" spans="8:20">
      <c r="H11502" s="14"/>
      <c r="K11502" s="14"/>
      <c r="M11502" s="14"/>
      <c r="N11502" s="14"/>
      <c r="O11502" s="14"/>
      <c r="P11502" s="14"/>
      <c r="S11502" s="16"/>
      <c r="T11502" s="16"/>
    </row>
    <row r="11503" spans="8:20">
      <c r="H11503" s="14"/>
      <c r="K11503" s="14"/>
      <c r="M11503" s="14"/>
      <c r="N11503" s="14"/>
      <c r="O11503" s="14"/>
      <c r="P11503" s="14"/>
      <c r="S11503" s="16"/>
      <c r="T11503" s="16"/>
    </row>
    <row r="11504" spans="8:20">
      <c r="H11504" s="14"/>
      <c r="K11504" s="14"/>
      <c r="M11504" s="14"/>
      <c r="N11504" s="14"/>
      <c r="O11504" s="14"/>
      <c r="P11504" s="14"/>
      <c r="S11504" s="16"/>
      <c r="T11504" s="16"/>
    </row>
    <row r="11505" spans="8:20">
      <c r="H11505" s="14"/>
      <c r="K11505" s="14"/>
      <c r="M11505" s="14"/>
      <c r="N11505" s="14"/>
      <c r="O11505" s="14"/>
      <c r="P11505" s="14"/>
      <c r="S11505" s="16"/>
      <c r="T11505" s="16"/>
    </row>
    <row r="11506" spans="8:20">
      <c r="H11506" s="14"/>
      <c r="K11506" s="14"/>
      <c r="M11506" s="14"/>
      <c r="N11506" s="14"/>
      <c r="O11506" s="14"/>
      <c r="P11506" s="14"/>
      <c r="S11506" s="16"/>
      <c r="T11506" s="16"/>
    </row>
    <row r="11507" spans="8:20">
      <c r="H11507" s="14"/>
      <c r="K11507" s="14"/>
      <c r="M11507" s="14"/>
      <c r="N11507" s="14"/>
      <c r="O11507" s="14"/>
      <c r="P11507" s="14"/>
      <c r="S11507" s="16"/>
      <c r="T11507" s="16"/>
    </row>
    <row r="11508" spans="8:20">
      <c r="H11508" s="14"/>
      <c r="K11508" s="14"/>
      <c r="M11508" s="14"/>
      <c r="N11508" s="14"/>
      <c r="O11508" s="14"/>
      <c r="P11508" s="14"/>
      <c r="S11508" s="16"/>
      <c r="T11508" s="16"/>
    </row>
    <row r="11509" spans="8:20">
      <c r="H11509" s="14"/>
      <c r="K11509" s="14"/>
      <c r="M11509" s="14"/>
      <c r="N11509" s="14"/>
      <c r="O11509" s="14"/>
      <c r="P11509" s="14"/>
      <c r="S11509" s="16"/>
      <c r="T11509" s="16"/>
    </row>
    <row r="11510" spans="8:20">
      <c r="H11510" s="14"/>
      <c r="K11510" s="14"/>
      <c r="M11510" s="14"/>
      <c r="N11510" s="14"/>
      <c r="O11510" s="14"/>
      <c r="P11510" s="14"/>
      <c r="S11510" s="16"/>
      <c r="T11510" s="16"/>
    </row>
    <row r="11511" spans="8:20">
      <c r="H11511" s="14"/>
      <c r="K11511" s="14"/>
      <c r="M11511" s="14"/>
      <c r="N11511" s="14"/>
      <c r="O11511" s="14"/>
      <c r="P11511" s="14"/>
      <c r="S11511" s="16"/>
      <c r="T11511" s="16"/>
    </row>
    <row r="11512" spans="8:20">
      <c r="H11512" s="14"/>
      <c r="K11512" s="14"/>
      <c r="M11512" s="14"/>
      <c r="N11512" s="14"/>
      <c r="O11512" s="14"/>
      <c r="P11512" s="14"/>
      <c r="S11512" s="16"/>
      <c r="T11512" s="16"/>
    </row>
    <row r="11513" spans="8:20">
      <c r="H11513" s="14"/>
      <c r="K11513" s="14"/>
      <c r="M11513" s="14"/>
      <c r="N11513" s="14"/>
      <c r="O11513" s="14"/>
      <c r="P11513" s="14"/>
      <c r="S11513" s="16"/>
      <c r="T11513" s="16"/>
    </row>
    <row r="11514" spans="8:20">
      <c r="H11514" s="14"/>
      <c r="K11514" s="14"/>
      <c r="M11514" s="14"/>
      <c r="N11514" s="14"/>
      <c r="O11514" s="14"/>
      <c r="P11514" s="14"/>
      <c r="S11514" s="16"/>
      <c r="T11514" s="16"/>
    </row>
    <row r="11515" spans="8:20">
      <c r="H11515" s="14"/>
      <c r="K11515" s="14"/>
      <c r="M11515" s="14"/>
      <c r="N11515" s="14"/>
      <c r="O11515" s="14"/>
      <c r="P11515" s="14"/>
      <c r="S11515" s="16"/>
      <c r="T11515" s="16"/>
    </row>
    <row r="11516" spans="8:20">
      <c r="H11516" s="14"/>
      <c r="K11516" s="14"/>
      <c r="M11516" s="14"/>
      <c r="N11516" s="14"/>
      <c r="O11516" s="14"/>
      <c r="P11516" s="14"/>
      <c r="S11516" s="16"/>
      <c r="T11516" s="16"/>
    </row>
    <row r="11517" spans="8:20">
      <c r="H11517" s="14"/>
      <c r="K11517" s="14"/>
      <c r="M11517" s="14"/>
      <c r="N11517" s="14"/>
      <c r="O11517" s="14"/>
      <c r="P11517" s="14"/>
      <c r="S11517" s="16"/>
      <c r="T11517" s="16"/>
    </row>
    <row r="11518" spans="8:20">
      <c r="H11518" s="14"/>
      <c r="K11518" s="14"/>
      <c r="M11518" s="14"/>
      <c r="N11518" s="14"/>
      <c r="O11518" s="14"/>
      <c r="P11518" s="14"/>
      <c r="S11518" s="16"/>
      <c r="T11518" s="16"/>
    </row>
    <row r="11519" spans="8:20">
      <c r="H11519" s="14"/>
      <c r="K11519" s="14"/>
      <c r="M11519" s="14"/>
      <c r="N11519" s="14"/>
      <c r="O11519" s="14"/>
      <c r="P11519" s="14"/>
      <c r="S11519" s="16"/>
      <c r="T11519" s="16"/>
    </row>
    <row r="11520" spans="8:20">
      <c r="H11520" s="14"/>
      <c r="K11520" s="14"/>
      <c r="M11520" s="14"/>
      <c r="N11520" s="14"/>
      <c r="O11520" s="14"/>
      <c r="P11520" s="14"/>
      <c r="S11520" s="16"/>
      <c r="T11520" s="16"/>
    </row>
    <row r="11521" spans="8:20">
      <c r="H11521" s="14"/>
      <c r="K11521" s="14"/>
      <c r="M11521" s="14"/>
      <c r="N11521" s="14"/>
      <c r="O11521" s="14"/>
      <c r="P11521" s="14"/>
      <c r="S11521" s="16"/>
      <c r="T11521" s="16"/>
    </row>
    <row r="11522" spans="8:20">
      <c r="H11522" s="14"/>
      <c r="K11522" s="14"/>
      <c r="M11522" s="14"/>
      <c r="N11522" s="14"/>
      <c r="O11522" s="14"/>
      <c r="P11522" s="14"/>
      <c r="S11522" s="16"/>
      <c r="T11522" s="16"/>
    </row>
    <row r="11523" spans="8:20">
      <c r="H11523" s="14"/>
      <c r="K11523" s="14"/>
      <c r="M11523" s="14"/>
      <c r="N11523" s="14"/>
      <c r="O11523" s="14"/>
      <c r="P11523" s="14"/>
      <c r="S11523" s="16"/>
      <c r="T11523" s="16"/>
    </row>
    <row r="11524" spans="8:20">
      <c r="H11524" s="14"/>
      <c r="K11524" s="14"/>
      <c r="M11524" s="14"/>
      <c r="N11524" s="14"/>
      <c r="O11524" s="14"/>
      <c r="P11524" s="14"/>
      <c r="S11524" s="16"/>
      <c r="T11524" s="16"/>
    </row>
    <row r="11525" spans="8:20">
      <c r="H11525" s="14"/>
      <c r="K11525" s="14"/>
      <c r="M11525" s="14"/>
      <c r="N11525" s="14"/>
      <c r="O11525" s="14"/>
      <c r="P11525" s="14"/>
      <c r="S11525" s="16"/>
      <c r="T11525" s="16"/>
    </row>
    <row r="11526" spans="8:20">
      <c r="H11526" s="14"/>
      <c r="K11526" s="14"/>
      <c r="M11526" s="14"/>
      <c r="N11526" s="14"/>
      <c r="O11526" s="14"/>
      <c r="P11526" s="14"/>
      <c r="S11526" s="16"/>
      <c r="T11526" s="16"/>
    </row>
    <row r="11527" spans="8:20">
      <c r="H11527" s="14"/>
      <c r="K11527" s="14"/>
      <c r="M11527" s="14"/>
      <c r="N11527" s="14"/>
      <c r="O11527" s="14"/>
      <c r="P11527" s="14"/>
      <c r="S11527" s="16"/>
      <c r="T11527" s="16"/>
    </row>
    <row r="11528" spans="8:20">
      <c r="H11528" s="14"/>
      <c r="K11528" s="14"/>
      <c r="M11528" s="14"/>
      <c r="N11528" s="14"/>
      <c r="O11528" s="14"/>
      <c r="P11528" s="14"/>
      <c r="S11528" s="16"/>
      <c r="T11528" s="16"/>
    </row>
    <row r="11529" spans="8:20">
      <c r="H11529" s="14"/>
      <c r="K11529" s="14"/>
      <c r="M11529" s="14"/>
      <c r="N11529" s="14"/>
      <c r="O11529" s="14"/>
      <c r="P11529" s="14"/>
      <c r="S11529" s="16"/>
      <c r="T11529" s="16"/>
    </row>
    <row r="11530" spans="8:20">
      <c r="H11530" s="14"/>
      <c r="K11530" s="14"/>
      <c r="M11530" s="14"/>
      <c r="N11530" s="14"/>
      <c r="O11530" s="14"/>
      <c r="P11530" s="14"/>
      <c r="S11530" s="16"/>
      <c r="T11530" s="16"/>
    </row>
    <row r="11531" spans="8:20">
      <c r="H11531" s="14"/>
      <c r="K11531" s="14"/>
      <c r="M11531" s="14"/>
      <c r="N11531" s="14"/>
      <c r="O11531" s="14"/>
      <c r="P11531" s="14"/>
      <c r="S11531" s="16"/>
      <c r="T11531" s="16"/>
    </row>
    <row r="11532" spans="8:20">
      <c r="H11532" s="14"/>
      <c r="K11532" s="14"/>
      <c r="M11532" s="14"/>
      <c r="N11532" s="14"/>
      <c r="O11532" s="14"/>
      <c r="P11532" s="14"/>
      <c r="S11532" s="16"/>
      <c r="T11532" s="16"/>
    </row>
    <row r="11533" spans="8:20">
      <c r="H11533" s="14"/>
      <c r="K11533" s="14"/>
      <c r="M11533" s="14"/>
      <c r="N11533" s="14"/>
      <c r="O11533" s="14"/>
      <c r="P11533" s="14"/>
      <c r="S11533" s="16"/>
      <c r="T11533" s="16"/>
    </row>
    <row r="11534" spans="8:20">
      <c r="H11534" s="14"/>
      <c r="K11534" s="14"/>
      <c r="M11534" s="14"/>
      <c r="N11534" s="14"/>
      <c r="O11534" s="14"/>
      <c r="P11534" s="14"/>
      <c r="S11534" s="16"/>
      <c r="T11534" s="16"/>
    </row>
    <row r="11535" spans="8:20">
      <c r="H11535" s="14"/>
      <c r="K11535" s="14"/>
      <c r="M11535" s="14"/>
      <c r="N11535" s="14"/>
      <c r="O11535" s="14"/>
      <c r="P11535" s="14"/>
      <c r="S11535" s="16"/>
      <c r="T11535" s="16"/>
    </row>
    <row r="11536" spans="8:20">
      <c r="H11536" s="14"/>
      <c r="K11536" s="14"/>
      <c r="M11536" s="14"/>
      <c r="N11536" s="14"/>
      <c r="O11536" s="14"/>
      <c r="P11536" s="14"/>
      <c r="S11536" s="16"/>
      <c r="T11536" s="16"/>
    </row>
    <row r="11537" spans="8:20">
      <c r="H11537" s="14"/>
      <c r="K11537" s="14"/>
      <c r="M11537" s="14"/>
      <c r="N11537" s="14"/>
      <c r="O11537" s="14"/>
      <c r="P11537" s="14"/>
      <c r="S11537" s="16"/>
      <c r="T11537" s="16"/>
    </row>
    <row r="11538" spans="8:20">
      <c r="H11538" s="14"/>
      <c r="K11538" s="14"/>
      <c r="M11538" s="14"/>
      <c r="N11538" s="14"/>
      <c r="O11538" s="14"/>
      <c r="P11538" s="14"/>
      <c r="S11538" s="16"/>
      <c r="T11538" s="16"/>
    </row>
    <row r="11539" spans="8:20">
      <c r="H11539" s="14"/>
      <c r="K11539" s="14"/>
      <c r="M11539" s="14"/>
      <c r="N11539" s="14"/>
      <c r="O11539" s="14"/>
      <c r="P11539" s="14"/>
      <c r="S11539" s="16"/>
      <c r="T11539" s="16"/>
    </row>
    <row r="11540" spans="8:20">
      <c r="H11540" s="14"/>
      <c r="K11540" s="14"/>
      <c r="M11540" s="14"/>
      <c r="N11540" s="14"/>
      <c r="O11540" s="14"/>
      <c r="P11540" s="14"/>
      <c r="S11540" s="16"/>
      <c r="T11540" s="16"/>
    </row>
    <row r="11541" spans="8:20">
      <c r="H11541" s="14"/>
      <c r="K11541" s="14"/>
      <c r="M11541" s="14"/>
      <c r="N11541" s="14"/>
      <c r="O11541" s="14"/>
      <c r="P11541" s="14"/>
      <c r="S11541" s="16"/>
      <c r="T11541" s="16"/>
    </row>
    <row r="11542" spans="8:20">
      <c r="H11542" s="14"/>
      <c r="K11542" s="14"/>
      <c r="M11542" s="14"/>
      <c r="N11542" s="14"/>
      <c r="O11542" s="14"/>
      <c r="P11542" s="14"/>
      <c r="S11542" s="16"/>
      <c r="T11542" s="16"/>
    </row>
    <row r="11543" spans="8:20">
      <c r="H11543" s="14"/>
      <c r="K11543" s="14"/>
      <c r="M11543" s="14"/>
      <c r="N11543" s="14"/>
      <c r="O11543" s="14"/>
      <c r="P11543" s="14"/>
      <c r="S11543" s="16"/>
      <c r="T11543" s="16"/>
    </row>
    <row r="11544" spans="8:20">
      <c r="H11544" s="14"/>
      <c r="K11544" s="14"/>
      <c r="M11544" s="14"/>
      <c r="N11544" s="14"/>
      <c r="O11544" s="14"/>
      <c r="P11544" s="14"/>
      <c r="S11544" s="16"/>
      <c r="T11544" s="16"/>
    </row>
    <row r="11545" spans="8:20">
      <c r="H11545" s="14"/>
      <c r="K11545" s="14"/>
      <c r="M11545" s="14"/>
      <c r="N11545" s="14"/>
      <c r="O11545" s="14"/>
      <c r="P11545" s="14"/>
      <c r="S11545" s="16"/>
      <c r="T11545" s="16"/>
    </row>
    <row r="11546" spans="8:20">
      <c r="H11546" s="14"/>
      <c r="K11546" s="14"/>
      <c r="M11546" s="14"/>
      <c r="N11546" s="14"/>
      <c r="O11546" s="14"/>
      <c r="P11546" s="14"/>
      <c r="S11546" s="16"/>
      <c r="T11546" s="16"/>
    </row>
    <row r="11547" spans="8:20">
      <c r="H11547" s="14"/>
      <c r="K11547" s="14"/>
      <c r="M11547" s="14"/>
      <c r="N11547" s="14"/>
      <c r="O11547" s="14"/>
      <c r="P11547" s="14"/>
      <c r="S11547" s="16"/>
      <c r="T11547" s="16"/>
    </row>
    <row r="11548" spans="8:20">
      <c r="H11548" s="14"/>
      <c r="K11548" s="14"/>
      <c r="M11548" s="14"/>
      <c r="N11548" s="14"/>
      <c r="O11548" s="14"/>
      <c r="P11548" s="14"/>
      <c r="S11548" s="16"/>
      <c r="T11548" s="16"/>
    </row>
    <row r="11549" spans="8:20">
      <c r="H11549" s="14"/>
      <c r="K11549" s="14"/>
      <c r="M11549" s="14"/>
      <c r="N11549" s="14"/>
      <c r="O11549" s="14"/>
      <c r="P11549" s="14"/>
      <c r="S11549" s="16"/>
      <c r="T11549" s="16"/>
    </row>
    <row r="11550" spans="8:20">
      <c r="H11550" s="14"/>
      <c r="K11550" s="14"/>
      <c r="M11550" s="14"/>
      <c r="N11550" s="14"/>
      <c r="O11550" s="14"/>
      <c r="P11550" s="14"/>
      <c r="S11550" s="16"/>
      <c r="T11550" s="16"/>
    </row>
    <row r="11551" spans="8:20">
      <c r="H11551" s="14"/>
      <c r="K11551" s="14"/>
      <c r="M11551" s="14"/>
      <c r="N11551" s="14"/>
      <c r="O11551" s="14"/>
      <c r="P11551" s="14"/>
      <c r="S11551" s="16"/>
      <c r="T11551" s="16"/>
    </row>
    <row r="11552" spans="8:20">
      <c r="H11552" s="14"/>
      <c r="K11552" s="14"/>
      <c r="M11552" s="14"/>
      <c r="N11552" s="14"/>
      <c r="O11552" s="14"/>
      <c r="P11552" s="14"/>
      <c r="S11552" s="16"/>
      <c r="T11552" s="16"/>
    </row>
    <row r="11553" spans="8:20">
      <c r="H11553" s="14"/>
      <c r="K11553" s="14"/>
      <c r="M11553" s="14"/>
      <c r="N11553" s="14"/>
      <c r="O11553" s="14"/>
      <c r="P11553" s="14"/>
      <c r="S11553" s="16"/>
      <c r="T11553" s="16"/>
    </row>
    <row r="11554" spans="8:20">
      <c r="H11554" s="14"/>
      <c r="K11554" s="14"/>
      <c r="M11554" s="14"/>
      <c r="N11554" s="14"/>
      <c r="O11554" s="14"/>
      <c r="P11554" s="14"/>
      <c r="S11554" s="16"/>
      <c r="T11554" s="16"/>
    </row>
    <row r="11555" spans="8:20">
      <c r="H11555" s="14"/>
      <c r="K11555" s="14"/>
      <c r="M11555" s="14"/>
      <c r="N11555" s="14"/>
      <c r="O11555" s="14"/>
      <c r="P11555" s="14"/>
      <c r="S11555" s="16"/>
      <c r="T11555" s="16"/>
    </row>
    <row r="11556" spans="8:20">
      <c r="H11556" s="14"/>
      <c r="K11556" s="14"/>
      <c r="M11556" s="14"/>
      <c r="N11556" s="14"/>
      <c r="O11556" s="14"/>
      <c r="P11556" s="14"/>
      <c r="S11556" s="16"/>
      <c r="T11556" s="16"/>
    </row>
    <row r="11557" spans="8:20">
      <c r="H11557" s="14"/>
      <c r="K11557" s="14"/>
      <c r="M11557" s="14"/>
      <c r="N11557" s="14"/>
      <c r="O11557" s="14"/>
      <c r="P11557" s="14"/>
      <c r="S11557" s="16"/>
      <c r="T11557" s="16"/>
    </row>
    <row r="11558" spans="8:20">
      <c r="H11558" s="14"/>
      <c r="K11558" s="14"/>
      <c r="M11558" s="14"/>
      <c r="N11558" s="14"/>
      <c r="O11558" s="14"/>
      <c r="P11558" s="14"/>
      <c r="S11558" s="16"/>
      <c r="T11558" s="16"/>
    </row>
    <row r="11559" spans="8:20">
      <c r="H11559" s="14"/>
      <c r="K11559" s="14"/>
      <c r="M11559" s="14"/>
      <c r="N11559" s="14"/>
      <c r="O11559" s="14"/>
      <c r="P11559" s="14"/>
      <c r="S11559" s="16"/>
      <c r="T11559" s="16"/>
    </row>
    <row r="11560" spans="8:20">
      <c r="H11560" s="14"/>
      <c r="K11560" s="14"/>
      <c r="M11560" s="14"/>
      <c r="N11560" s="14"/>
      <c r="O11560" s="14"/>
      <c r="P11560" s="14"/>
      <c r="S11560" s="16"/>
      <c r="T11560" s="16"/>
    </row>
    <row r="11561" spans="8:20">
      <c r="H11561" s="14"/>
      <c r="K11561" s="14"/>
      <c r="M11561" s="14"/>
      <c r="N11561" s="14"/>
      <c r="O11561" s="14"/>
      <c r="P11561" s="14"/>
      <c r="S11561" s="16"/>
      <c r="T11561" s="16"/>
    </row>
    <row r="11562" spans="8:20">
      <c r="H11562" s="14"/>
      <c r="K11562" s="14"/>
      <c r="M11562" s="14"/>
      <c r="N11562" s="14"/>
      <c r="O11562" s="14"/>
      <c r="P11562" s="14"/>
      <c r="S11562" s="16"/>
      <c r="T11562" s="16"/>
    </row>
    <row r="11563" spans="8:20">
      <c r="H11563" s="14"/>
      <c r="K11563" s="14"/>
      <c r="M11563" s="14"/>
      <c r="N11563" s="14"/>
      <c r="O11563" s="14"/>
      <c r="P11563" s="14"/>
      <c r="S11563" s="16"/>
      <c r="T11563" s="16"/>
    </row>
    <row r="11564" spans="8:20">
      <c r="H11564" s="14"/>
      <c r="K11564" s="14"/>
      <c r="M11564" s="14"/>
      <c r="N11564" s="14"/>
      <c r="O11564" s="14"/>
      <c r="P11564" s="14"/>
      <c r="S11564" s="16"/>
      <c r="T11564" s="16"/>
    </row>
    <row r="11565" spans="8:20">
      <c r="H11565" s="14"/>
      <c r="K11565" s="14"/>
      <c r="M11565" s="14"/>
      <c r="N11565" s="14"/>
      <c r="O11565" s="14"/>
      <c r="P11565" s="14"/>
      <c r="S11565" s="16"/>
      <c r="T11565" s="16"/>
    </row>
    <row r="11566" spans="8:20">
      <c r="H11566" s="14"/>
      <c r="K11566" s="14"/>
      <c r="M11566" s="14"/>
      <c r="N11566" s="14"/>
      <c r="O11566" s="14"/>
      <c r="P11566" s="14"/>
      <c r="S11566" s="16"/>
      <c r="T11566" s="16"/>
    </row>
    <row r="11567" spans="8:20">
      <c r="H11567" s="14"/>
      <c r="K11567" s="14"/>
      <c r="M11567" s="14"/>
      <c r="N11567" s="14"/>
      <c r="O11567" s="14"/>
      <c r="P11567" s="14"/>
      <c r="S11567" s="16"/>
      <c r="T11567" s="16"/>
    </row>
    <row r="11568" spans="8:20">
      <c r="H11568" s="14"/>
      <c r="K11568" s="14"/>
      <c r="M11568" s="14"/>
      <c r="N11568" s="14"/>
      <c r="O11568" s="14"/>
      <c r="P11568" s="14"/>
      <c r="S11568" s="16"/>
      <c r="T11568" s="16"/>
    </row>
    <row r="11569" spans="8:20">
      <c r="H11569" s="14"/>
      <c r="K11569" s="14"/>
      <c r="M11569" s="14"/>
      <c r="N11569" s="14"/>
      <c r="O11569" s="14"/>
      <c r="P11569" s="14"/>
      <c r="S11569" s="16"/>
      <c r="T11569" s="16"/>
    </row>
    <row r="11570" spans="8:20">
      <c r="H11570" s="14"/>
      <c r="K11570" s="14"/>
      <c r="M11570" s="14"/>
      <c r="N11570" s="14"/>
      <c r="O11570" s="14"/>
      <c r="P11570" s="14"/>
      <c r="S11570" s="16"/>
      <c r="T11570" s="16"/>
    </row>
    <row r="11571" spans="8:20">
      <c r="H11571" s="14"/>
      <c r="K11571" s="14"/>
      <c r="M11571" s="14"/>
      <c r="N11571" s="14"/>
      <c r="O11571" s="14"/>
      <c r="P11571" s="14"/>
      <c r="S11571" s="16"/>
      <c r="T11571" s="16"/>
    </row>
    <row r="11572" spans="8:20">
      <c r="H11572" s="14"/>
      <c r="K11572" s="14"/>
      <c r="M11572" s="14"/>
      <c r="N11572" s="14"/>
      <c r="O11572" s="14"/>
      <c r="P11572" s="14"/>
      <c r="S11572" s="16"/>
      <c r="T11572" s="16"/>
    </row>
    <row r="11573" spans="8:20">
      <c r="H11573" s="14"/>
      <c r="K11573" s="14"/>
      <c r="M11573" s="14"/>
      <c r="N11573" s="14"/>
      <c r="O11573" s="14"/>
      <c r="P11573" s="14"/>
      <c r="S11573" s="16"/>
      <c r="T11573" s="16"/>
    </row>
    <row r="11574" spans="8:20">
      <c r="H11574" s="14"/>
      <c r="K11574" s="14"/>
      <c r="M11574" s="14"/>
      <c r="N11574" s="14"/>
      <c r="O11574" s="14"/>
      <c r="P11574" s="14"/>
      <c r="S11574" s="16"/>
      <c r="T11574" s="16"/>
    </row>
    <row r="11575" spans="8:20">
      <c r="H11575" s="14"/>
      <c r="K11575" s="14"/>
      <c r="M11575" s="14"/>
      <c r="N11575" s="14"/>
      <c r="O11575" s="14"/>
      <c r="P11575" s="14"/>
      <c r="S11575" s="16"/>
      <c r="T11575" s="16"/>
    </row>
    <row r="11576" spans="8:20">
      <c r="H11576" s="14"/>
      <c r="K11576" s="14"/>
      <c r="M11576" s="14"/>
      <c r="N11576" s="14"/>
      <c r="O11576" s="14"/>
      <c r="P11576" s="14"/>
      <c r="S11576" s="16"/>
      <c r="T11576" s="16"/>
    </row>
    <row r="11577" spans="8:20">
      <c r="H11577" s="14"/>
      <c r="K11577" s="14"/>
      <c r="M11577" s="14"/>
      <c r="N11577" s="14"/>
      <c r="O11577" s="14"/>
      <c r="P11577" s="14"/>
      <c r="S11577" s="16"/>
      <c r="T11577" s="16"/>
    </row>
    <row r="11578" spans="8:20">
      <c r="H11578" s="14"/>
      <c r="K11578" s="14"/>
      <c r="M11578" s="14"/>
      <c r="N11578" s="14"/>
      <c r="O11578" s="14"/>
      <c r="P11578" s="14"/>
      <c r="S11578" s="16"/>
      <c r="T11578" s="16"/>
    </row>
    <row r="11579" spans="8:20">
      <c r="H11579" s="14"/>
      <c r="K11579" s="14"/>
      <c r="M11579" s="14"/>
      <c r="N11579" s="14"/>
      <c r="O11579" s="14"/>
      <c r="P11579" s="14"/>
      <c r="S11579" s="16"/>
      <c r="T11579" s="16"/>
    </row>
    <row r="11580" spans="8:20">
      <c r="H11580" s="14"/>
      <c r="K11580" s="14"/>
      <c r="M11580" s="14"/>
      <c r="N11580" s="14"/>
      <c r="O11580" s="14"/>
      <c r="P11580" s="14"/>
      <c r="S11580" s="16"/>
      <c r="T11580" s="16"/>
    </row>
    <row r="11581" spans="8:20">
      <c r="H11581" s="14"/>
      <c r="K11581" s="14"/>
      <c r="M11581" s="14"/>
      <c r="N11581" s="14"/>
      <c r="O11581" s="14"/>
      <c r="P11581" s="14"/>
      <c r="S11581" s="16"/>
      <c r="T11581" s="16"/>
    </row>
    <row r="11582" spans="8:20">
      <c r="H11582" s="14"/>
      <c r="K11582" s="14"/>
      <c r="M11582" s="14"/>
      <c r="N11582" s="14"/>
      <c r="O11582" s="14"/>
      <c r="P11582" s="14"/>
      <c r="S11582" s="16"/>
      <c r="T11582" s="16"/>
    </row>
    <row r="11583" spans="8:20">
      <c r="H11583" s="14"/>
      <c r="K11583" s="14"/>
      <c r="M11583" s="14"/>
      <c r="N11583" s="14"/>
      <c r="O11583" s="14"/>
      <c r="P11583" s="14"/>
      <c r="S11583" s="16"/>
      <c r="T11583" s="16"/>
    </row>
    <row r="11584" spans="8:20">
      <c r="H11584" s="14"/>
      <c r="K11584" s="14"/>
      <c r="M11584" s="14"/>
      <c r="N11584" s="14"/>
      <c r="O11584" s="14"/>
      <c r="P11584" s="14"/>
      <c r="S11584" s="16"/>
      <c r="T11584" s="16"/>
    </row>
    <row r="11585" spans="8:20">
      <c r="H11585" s="14"/>
      <c r="K11585" s="14"/>
      <c r="M11585" s="14"/>
      <c r="N11585" s="14"/>
      <c r="O11585" s="14"/>
      <c r="P11585" s="14"/>
      <c r="S11585" s="16"/>
      <c r="T11585" s="16"/>
    </row>
    <row r="11586" spans="8:20">
      <c r="H11586" s="14"/>
      <c r="K11586" s="14"/>
      <c r="M11586" s="14"/>
      <c r="N11586" s="14"/>
      <c r="O11586" s="14"/>
      <c r="P11586" s="14"/>
      <c r="S11586" s="16"/>
      <c r="T11586" s="16"/>
    </row>
    <row r="11587" spans="8:20">
      <c r="H11587" s="14"/>
      <c r="K11587" s="14"/>
      <c r="M11587" s="14"/>
      <c r="N11587" s="14"/>
      <c r="O11587" s="14"/>
      <c r="P11587" s="14"/>
      <c r="S11587" s="16"/>
      <c r="T11587" s="16"/>
    </row>
    <row r="11588" spans="8:20">
      <c r="H11588" s="14"/>
      <c r="K11588" s="14"/>
      <c r="M11588" s="14"/>
      <c r="N11588" s="14"/>
      <c r="O11588" s="14"/>
      <c r="P11588" s="14"/>
      <c r="S11588" s="16"/>
      <c r="T11588" s="16"/>
    </row>
    <row r="11589" spans="8:20">
      <c r="H11589" s="14"/>
      <c r="K11589" s="14"/>
      <c r="M11589" s="14"/>
      <c r="N11589" s="14"/>
      <c r="O11589" s="14"/>
      <c r="P11589" s="14"/>
      <c r="S11589" s="16"/>
      <c r="T11589" s="16"/>
    </row>
    <row r="11590" spans="8:20">
      <c r="H11590" s="14"/>
      <c r="K11590" s="14"/>
      <c r="M11590" s="14"/>
      <c r="N11590" s="14"/>
      <c r="O11590" s="14"/>
      <c r="P11590" s="14"/>
      <c r="S11590" s="16"/>
      <c r="T11590" s="16"/>
    </row>
    <row r="11591" spans="8:20">
      <c r="H11591" s="14"/>
      <c r="K11591" s="14"/>
      <c r="M11591" s="14"/>
      <c r="N11591" s="14"/>
      <c r="O11591" s="14"/>
      <c r="P11591" s="14"/>
      <c r="S11591" s="16"/>
      <c r="T11591" s="16"/>
    </row>
    <row r="11592" spans="8:20">
      <c r="H11592" s="14"/>
      <c r="K11592" s="14"/>
      <c r="M11592" s="14"/>
      <c r="N11592" s="14"/>
      <c r="O11592" s="14"/>
      <c r="P11592" s="14"/>
      <c r="S11592" s="16"/>
      <c r="T11592" s="16"/>
    </row>
    <row r="11593" spans="8:20">
      <c r="H11593" s="14"/>
      <c r="K11593" s="14"/>
      <c r="M11593" s="14"/>
      <c r="N11593" s="14"/>
      <c r="O11593" s="14"/>
      <c r="P11593" s="14"/>
      <c r="S11593" s="16"/>
      <c r="T11593" s="16"/>
    </row>
    <row r="11594" spans="8:20">
      <c r="H11594" s="14"/>
      <c r="K11594" s="14"/>
      <c r="M11594" s="14"/>
      <c r="N11594" s="14"/>
      <c r="O11594" s="14"/>
      <c r="P11594" s="14"/>
      <c r="S11594" s="16"/>
      <c r="T11594" s="16"/>
    </row>
    <row r="11595" spans="8:20">
      <c r="H11595" s="14"/>
      <c r="K11595" s="14"/>
      <c r="M11595" s="14"/>
      <c r="N11595" s="14"/>
      <c r="O11595" s="14"/>
      <c r="P11595" s="14"/>
      <c r="S11595" s="16"/>
      <c r="T11595" s="16"/>
    </row>
    <row r="11596" spans="8:20">
      <c r="H11596" s="14"/>
      <c r="K11596" s="14"/>
      <c r="M11596" s="14"/>
      <c r="N11596" s="14"/>
      <c r="O11596" s="14"/>
      <c r="P11596" s="14"/>
      <c r="S11596" s="16"/>
      <c r="T11596" s="16"/>
    </row>
    <row r="11597" spans="8:20">
      <c r="H11597" s="14"/>
      <c r="K11597" s="14"/>
      <c r="M11597" s="14"/>
      <c r="N11597" s="14"/>
      <c r="O11597" s="14"/>
      <c r="P11597" s="14"/>
      <c r="S11597" s="16"/>
      <c r="T11597" s="16"/>
    </row>
    <row r="11598" spans="8:20">
      <c r="H11598" s="14"/>
      <c r="K11598" s="14"/>
      <c r="M11598" s="14"/>
      <c r="N11598" s="14"/>
      <c r="O11598" s="14"/>
      <c r="P11598" s="14"/>
      <c r="S11598" s="16"/>
      <c r="T11598" s="16"/>
    </row>
    <row r="11599" spans="8:20">
      <c r="H11599" s="14"/>
      <c r="K11599" s="14"/>
      <c r="M11599" s="14"/>
      <c r="N11599" s="14"/>
      <c r="O11599" s="14"/>
      <c r="P11599" s="14"/>
      <c r="S11599" s="16"/>
      <c r="T11599" s="16"/>
    </row>
    <row r="11600" spans="8:20">
      <c r="H11600" s="14"/>
      <c r="K11600" s="14"/>
      <c r="M11600" s="14"/>
      <c r="N11600" s="14"/>
      <c r="O11600" s="14"/>
      <c r="P11600" s="14"/>
      <c r="S11600" s="16"/>
      <c r="T11600" s="16"/>
    </row>
    <row r="11601" spans="8:20">
      <c r="H11601" s="14"/>
      <c r="K11601" s="14"/>
      <c r="M11601" s="14"/>
      <c r="N11601" s="14"/>
      <c r="O11601" s="14"/>
      <c r="P11601" s="14"/>
      <c r="S11601" s="16"/>
      <c r="T11601" s="16"/>
    </row>
    <row r="11602" spans="8:20">
      <c r="H11602" s="14"/>
      <c r="K11602" s="14"/>
      <c r="M11602" s="14"/>
      <c r="N11602" s="14"/>
      <c r="O11602" s="14"/>
      <c r="P11602" s="14"/>
      <c r="S11602" s="16"/>
      <c r="T11602" s="16"/>
    </row>
    <row r="11603" spans="8:20">
      <c r="H11603" s="14"/>
      <c r="K11603" s="14"/>
      <c r="M11603" s="14"/>
      <c r="N11603" s="14"/>
      <c r="O11603" s="14"/>
      <c r="P11603" s="14"/>
      <c r="S11603" s="16"/>
      <c r="T11603" s="16"/>
    </row>
    <row r="11604" spans="8:20">
      <c r="H11604" s="14"/>
      <c r="K11604" s="14"/>
      <c r="M11604" s="14"/>
      <c r="N11604" s="14"/>
      <c r="O11604" s="14"/>
      <c r="P11604" s="14"/>
      <c r="S11604" s="16"/>
      <c r="T11604" s="16"/>
    </row>
    <row r="11605" spans="8:20">
      <c r="H11605" s="14"/>
      <c r="K11605" s="14"/>
      <c r="M11605" s="14"/>
      <c r="N11605" s="14"/>
      <c r="O11605" s="14"/>
      <c r="P11605" s="14"/>
      <c r="S11605" s="16"/>
      <c r="T11605" s="16"/>
    </row>
    <row r="11606" spans="8:20">
      <c r="H11606" s="14"/>
      <c r="K11606" s="14"/>
      <c r="M11606" s="14"/>
      <c r="N11606" s="14"/>
      <c r="O11606" s="14"/>
      <c r="P11606" s="14"/>
      <c r="S11606" s="16"/>
      <c r="T11606" s="16"/>
    </row>
    <row r="11607" spans="8:20">
      <c r="H11607" s="14"/>
      <c r="K11607" s="14"/>
      <c r="M11607" s="14"/>
      <c r="N11607" s="14"/>
      <c r="O11607" s="14"/>
      <c r="P11607" s="14"/>
      <c r="S11607" s="16"/>
      <c r="T11607" s="16"/>
    </row>
    <row r="11608" spans="8:20">
      <c r="H11608" s="14"/>
      <c r="K11608" s="14"/>
      <c r="M11608" s="14"/>
      <c r="N11608" s="14"/>
      <c r="O11608" s="14"/>
      <c r="P11608" s="14"/>
      <c r="S11608" s="16"/>
      <c r="T11608" s="16"/>
    </row>
    <row r="11609" spans="8:20">
      <c r="H11609" s="14"/>
      <c r="K11609" s="14"/>
      <c r="M11609" s="14"/>
      <c r="N11609" s="14"/>
      <c r="O11609" s="14"/>
      <c r="P11609" s="14"/>
      <c r="S11609" s="16"/>
      <c r="T11609" s="16"/>
    </row>
    <row r="11610" spans="8:20">
      <c r="H11610" s="14"/>
      <c r="K11610" s="14"/>
      <c r="M11610" s="14"/>
      <c r="N11610" s="14"/>
      <c r="O11610" s="14"/>
      <c r="P11610" s="14"/>
      <c r="S11610" s="16"/>
      <c r="T11610" s="16"/>
    </row>
    <row r="11611" spans="8:20">
      <c r="H11611" s="14"/>
      <c r="K11611" s="14"/>
      <c r="M11611" s="14"/>
      <c r="N11611" s="14"/>
      <c r="O11611" s="14"/>
      <c r="P11611" s="14"/>
      <c r="S11611" s="16"/>
      <c r="T11611" s="16"/>
    </row>
    <row r="11612" spans="8:20">
      <c r="H11612" s="14"/>
      <c r="K11612" s="14"/>
      <c r="M11612" s="14"/>
      <c r="N11612" s="14"/>
      <c r="O11612" s="14"/>
      <c r="P11612" s="14"/>
      <c r="S11612" s="16"/>
      <c r="T11612" s="16"/>
    </row>
    <row r="11613" spans="8:20">
      <c r="H11613" s="14"/>
      <c r="K11613" s="14"/>
      <c r="M11613" s="14"/>
      <c r="N11613" s="14"/>
      <c r="O11613" s="14"/>
      <c r="P11613" s="14"/>
      <c r="S11613" s="16"/>
      <c r="T11613" s="16"/>
    </row>
    <row r="11614" spans="8:20">
      <c r="H11614" s="14"/>
      <c r="K11614" s="14"/>
      <c r="M11614" s="14"/>
      <c r="N11614" s="14"/>
      <c r="O11614" s="14"/>
      <c r="P11614" s="14"/>
      <c r="S11614" s="16"/>
      <c r="T11614" s="16"/>
    </row>
    <row r="11615" spans="8:20">
      <c r="H11615" s="14"/>
      <c r="K11615" s="14"/>
      <c r="M11615" s="14"/>
      <c r="N11615" s="14"/>
      <c r="O11615" s="14"/>
      <c r="P11615" s="14"/>
      <c r="S11615" s="16"/>
      <c r="T11615" s="16"/>
    </row>
    <row r="11616" spans="8:20">
      <c r="H11616" s="14"/>
      <c r="K11616" s="14"/>
      <c r="M11616" s="14"/>
      <c r="N11616" s="14"/>
      <c r="O11616" s="14"/>
      <c r="P11616" s="14"/>
      <c r="S11616" s="16"/>
      <c r="T11616" s="16"/>
    </row>
    <row r="11617" spans="8:20">
      <c r="H11617" s="14"/>
      <c r="K11617" s="14"/>
      <c r="M11617" s="14"/>
      <c r="N11617" s="14"/>
      <c r="O11617" s="14"/>
      <c r="P11617" s="14"/>
      <c r="S11617" s="16"/>
      <c r="T11617" s="16"/>
    </row>
    <row r="11618" spans="8:20">
      <c r="H11618" s="14"/>
      <c r="K11618" s="14"/>
      <c r="M11618" s="14"/>
      <c r="N11618" s="14"/>
      <c r="O11618" s="14"/>
      <c r="P11618" s="14"/>
      <c r="S11618" s="16"/>
      <c r="T11618" s="16"/>
    </row>
    <row r="11619" spans="8:20">
      <c r="H11619" s="14"/>
      <c r="K11619" s="14"/>
      <c r="M11619" s="14"/>
      <c r="N11619" s="14"/>
      <c r="O11619" s="14"/>
      <c r="P11619" s="14"/>
      <c r="S11619" s="16"/>
      <c r="T11619" s="16"/>
    </row>
    <row r="11620" spans="8:20">
      <c r="H11620" s="14"/>
      <c r="K11620" s="14"/>
      <c r="M11620" s="14"/>
      <c r="N11620" s="14"/>
      <c r="O11620" s="14"/>
      <c r="P11620" s="14"/>
      <c r="S11620" s="16"/>
      <c r="T11620" s="16"/>
    </row>
    <row r="11621" spans="8:20">
      <c r="H11621" s="14"/>
      <c r="K11621" s="14"/>
      <c r="M11621" s="14"/>
      <c r="N11621" s="14"/>
      <c r="O11621" s="14"/>
      <c r="P11621" s="14"/>
      <c r="S11621" s="16"/>
      <c r="T11621" s="16"/>
    </row>
    <row r="11622" spans="8:20">
      <c r="H11622" s="14"/>
      <c r="K11622" s="14"/>
      <c r="M11622" s="14"/>
      <c r="N11622" s="14"/>
      <c r="O11622" s="14"/>
      <c r="P11622" s="14"/>
      <c r="S11622" s="16"/>
      <c r="T11622" s="16"/>
    </row>
    <row r="11623" spans="8:20">
      <c r="H11623" s="14"/>
      <c r="K11623" s="14"/>
      <c r="M11623" s="14"/>
      <c r="N11623" s="14"/>
      <c r="O11623" s="14"/>
      <c r="P11623" s="14"/>
      <c r="S11623" s="16"/>
      <c r="T11623" s="16"/>
    </row>
    <row r="11624" spans="8:20">
      <c r="H11624" s="14"/>
      <c r="K11624" s="14"/>
      <c r="M11624" s="14"/>
      <c r="N11624" s="14"/>
      <c r="O11624" s="14"/>
      <c r="P11624" s="14"/>
      <c r="S11624" s="16"/>
      <c r="T11624" s="16"/>
    </row>
    <row r="11625" spans="8:20">
      <c r="H11625" s="14"/>
      <c r="K11625" s="14"/>
      <c r="M11625" s="14"/>
      <c r="N11625" s="14"/>
      <c r="O11625" s="14"/>
      <c r="P11625" s="14"/>
      <c r="S11625" s="16"/>
      <c r="T11625" s="16"/>
    </row>
    <row r="11626" spans="8:20">
      <c r="H11626" s="14"/>
      <c r="K11626" s="14"/>
      <c r="M11626" s="14"/>
      <c r="N11626" s="14"/>
      <c r="O11626" s="14"/>
      <c r="P11626" s="14"/>
      <c r="S11626" s="16"/>
      <c r="T11626" s="16"/>
    </row>
    <row r="11627" spans="8:20">
      <c r="H11627" s="14"/>
      <c r="K11627" s="14"/>
      <c r="M11627" s="14"/>
      <c r="N11627" s="14"/>
      <c r="O11627" s="14"/>
      <c r="P11627" s="14"/>
      <c r="S11627" s="16"/>
      <c r="T11627" s="16"/>
    </row>
    <row r="11628" spans="8:20">
      <c r="H11628" s="14"/>
      <c r="K11628" s="14"/>
      <c r="M11628" s="14"/>
      <c r="N11628" s="14"/>
      <c r="O11628" s="14"/>
      <c r="P11628" s="14"/>
      <c r="S11628" s="16"/>
      <c r="T11628" s="16"/>
    </row>
    <row r="11629" spans="8:20">
      <c r="H11629" s="14"/>
      <c r="K11629" s="14"/>
      <c r="M11629" s="14"/>
      <c r="N11629" s="14"/>
      <c r="O11629" s="14"/>
      <c r="P11629" s="14"/>
      <c r="S11629" s="16"/>
      <c r="T11629" s="16"/>
    </row>
    <row r="11630" spans="8:20">
      <c r="H11630" s="14"/>
      <c r="K11630" s="14"/>
      <c r="M11630" s="14"/>
      <c r="N11630" s="14"/>
      <c r="O11630" s="14"/>
      <c r="P11630" s="14"/>
      <c r="S11630" s="16"/>
      <c r="T11630" s="16"/>
    </row>
    <row r="11631" spans="8:20">
      <c r="H11631" s="14"/>
      <c r="K11631" s="14"/>
      <c r="M11631" s="14"/>
      <c r="N11631" s="14"/>
      <c r="O11631" s="14"/>
      <c r="P11631" s="14"/>
      <c r="S11631" s="16"/>
      <c r="T11631" s="16"/>
    </row>
    <row r="11632" spans="8:20">
      <c r="H11632" s="14"/>
      <c r="K11632" s="14"/>
      <c r="M11632" s="14"/>
      <c r="N11632" s="14"/>
      <c r="O11632" s="14"/>
      <c r="P11632" s="14"/>
      <c r="S11632" s="16"/>
      <c r="T11632" s="16"/>
    </row>
    <row r="11633" spans="8:20">
      <c r="H11633" s="14"/>
      <c r="K11633" s="14"/>
      <c r="M11633" s="14"/>
      <c r="N11633" s="14"/>
      <c r="O11633" s="14"/>
      <c r="P11633" s="14"/>
      <c r="S11633" s="16"/>
      <c r="T11633" s="16"/>
    </row>
    <row r="11634" spans="8:20">
      <c r="H11634" s="14"/>
      <c r="K11634" s="14"/>
      <c r="M11634" s="14"/>
      <c r="N11634" s="14"/>
      <c r="O11634" s="14"/>
      <c r="P11634" s="14"/>
      <c r="S11634" s="16"/>
      <c r="T11634" s="16"/>
    </row>
    <row r="11635" spans="8:20">
      <c r="H11635" s="14"/>
      <c r="K11635" s="14"/>
      <c r="M11635" s="14"/>
      <c r="N11635" s="14"/>
      <c r="O11635" s="14"/>
      <c r="P11635" s="14"/>
      <c r="S11635" s="16"/>
      <c r="T11635" s="16"/>
    </row>
    <row r="11636" spans="8:20">
      <c r="H11636" s="14"/>
      <c r="K11636" s="14"/>
      <c r="M11636" s="14"/>
      <c r="N11636" s="14"/>
      <c r="O11636" s="14"/>
      <c r="P11636" s="14"/>
      <c r="S11636" s="16"/>
      <c r="T11636" s="16"/>
    </row>
    <row r="11637" spans="8:20">
      <c r="H11637" s="14"/>
      <c r="K11637" s="14"/>
      <c r="M11637" s="14"/>
      <c r="N11637" s="14"/>
      <c r="O11637" s="14"/>
      <c r="P11637" s="14"/>
      <c r="S11637" s="16"/>
      <c r="T11637" s="16"/>
    </row>
    <row r="11638" spans="8:20">
      <c r="H11638" s="14"/>
      <c r="K11638" s="14"/>
      <c r="M11638" s="14"/>
      <c r="N11638" s="14"/>
      <c r="O11638" s="14"/>
      <c r="P11638" s="14"/>
      <c r="S11638" s="16"/>
      <c r="T11638" s="16"/>
    </row>
    <row r="11639" spans="8:20">
      <c r="H11639" s="14"/>
      <c r="K11639" s="14"/>
      <c r="M11639" s="14"/>
      <c r="N11639" s="14"/>
      <c r="O11639" s="14"/>
      <c r="P11639" s="14"/>
      <c r="S11639" s="16"/>
      <c r="T11639" s="16"/>
    </row>
    <row r="11640" spans="8:20">
      <c r="H11640" s="14"/>
      <c r="K11640" s="14"/>
      <c r="M11640" s="14"/>
      <c r="N11640" s="14"/>
      <c r="O11640" s="14"/>
      <c r="P11640" s="14"/>
      <c r="S11640" s="16"/>
      <c r="T11640" s="16"/>
    </row>
    <row r="11641" spans="8:20">
      <c r="H11641" s="14"/>
      <c r="K11641" s="14"/>
      <c r="M11641" s="14"/>
      <c r="N11641" s="14"/>
      <c r="O11641" s="14"/>
      <c r="P11641" s="14"/>
      <c r="S11641" s="16"/>
      <c r="T11641" s="16"/>
    </row>
    <row r="11642" spans="8:20">
      <c r="H11642" s="14"/>
      <c r="K11642" s="14"/>
      <c r="M11642" s="14"/>
      <c r="N11642" s="14"/>
      <c r="O11642" s="14"/>
      <c r="P11642" s="14"/>
      <c r="S11642" s="16"/>
      <c r="T11642" s="16"/>
    </row>
    <row r="11643" spans="8:20">
      <c r="H11643" s="14"/>
      <c r="K11643" s="14"/>
      <c r="M11643" s="14"/>
      <c r="N11643" s="14"/>
      <c r="O11643" s="14"/>
      <c r="P11643" s="14"/>
      <c r="S11643" s="16"/>
      <c r="T11643" s="16"/>
    </row>
    <row r="11644" spans="8:20">
      <c r="H11644" s="14"/>
      <c r="K11644" s="14"/>
      <c r="M11644" s="14"/>
      <c r="N11644" s="14"/>
      <c r="O11644" s="14"/>
      <c r="P11644" s="14"/>
      <c r="S11644" s="16"/>
      <c r="T11644" s="16"/>
    </row>
    <row r="11645" spans="8:20">
      <c r="H11645" s="14"/>
      <c r="K11645" s="14"/>
      <c r="M11645" s="14"/>
      <c r="N11645" s="14"/>
      <c r="O11645" s="14"/>
      <c r="P11645" s="14"/>
      <c r="S11645" s="16"/>
      <c r="T11645" s="16"/>
    </row>
    <row r="11646" spans="8:20">
      <c r="H11646" s="14"/>
      <c r="K11646" s="14"/>
      <c r="M11646" s="14"/>
      <c r="N11646" s="14"/>
      <c r="O11646" s="14"/>
      <c r="P11646" s="14"/>
      <c r="S11646" s="16"/>
      <c r="T11646" s="16"/>
    </row>
    <row r="11647" spans="8:20">
      <c r="H11647" s="14"/>
      <c r="K11647" s="14"/>
      <c r="M11647" s="14"/>
      <c r="N11647" s="14"/>
      <c r="O11647" s="14"/>
      <c r="P11647" s="14"/>
      <c r="S11647" s="16"/>
      <c r="T11647" s="16"/>
    </row>
    <row r="11648" spans="8:20">
      <c r="H11648" s="14"/>
      <c r="K11648" s="14"/>
      <c r="M11648" s="14"/>
      <c r="N11648" s="14"/>
      <c r="O11648" s="14"/>
      <c r="P11648" s="14"/>
      <c r="S11648" s="16"/>
      <c r="T11648" s="16"/>
    </row>
    <row r="11649" spans="8:20">
      <c r="H11649" s="14"/>
      <c r="K11649" s="14"/>
      <c r="M11649" s="14"/>
      <c r="N11649" s="14"/>
      <c r="O11649" s="14"/>
      <c r="P11649" s="14"/>
      <c r="S11649" s="16"/>
      <c r="T11649" s="16"/>
    </row>
    <row r="11650" spans="8:20">
      <c r="H11650" s="14"/>
      <c r="K11650" s="14"/>
      <c r="M11650" s="14"/>
      <c r="N11650" s="14"/>
      <c r="O11650" s="14"/>
      <c r="P11650" s="14"/>
      <c r="S11650" s="16"/>
      <c r="T11650" s="16"/>
    </row>
    <row r="11651" spans="8:20">
      <c r="H11651" s="14"/>
      <c r="K11651" s="14"/>
      <c r="M11651" s="14"/>
      <c r="N11651" s="14"/>
      <c r="O11651" s="14"/>
      <c r="P11651" s="14"/>
      <c r="S11651" s="16"/>
      <c r="T11651" s="16"/>
    </row>
    <row r="11652" spans="8:20">
      <c r="H11652" s="14"/>
      <c r="K11652" s="14"/>
      <c r="M11652" s="14"/>
      <c r="N11652" s="14"/>
      <c r="O11652" s="14"/>
      <c r="P11652" s="14"/>
      <c r="S11652" s="16"/>
      <c r="T11652" s="16"/>
    </row>
    <row r="11653" spans="8:20">
      <c r="H11653" s="14"/>
      <c r="K11653" s="14"/>
      <c r="M11653" s="14"/>
      <c r="N11653" s="14"/>
      <c r="O11653" s="14"/>
      <c r="P11653" s="14"/>
      <c r="S11653" s="16"/>
      <c r="T11653" s="16"/>
    </row>
    <row r="11654" spans="8:20">
      <c r="H11654" s="14"/>
      <c r="K11654" s="14"/>
      <c r="M11654" s="14"/>
      <c r="N11654" s="14"/>
      <c r="O11654" s="14"/>
      <c r="P11654" s="14"/>
      <c r="S11654" s="16"/>
      <c r="T11654" s="16"/>
    </row>
    <row r="11655" spans="8:20">
      <c r="H11655" s="14"/>
      <c r="K11655" s="14"/>
      <c r="M11655" s="14"/>
      <c r="N11655" s="14"/>
      <c r="O11655" s="14"/>
      <c r="P11655" s="14"/>
      <c r="S11655" s="16"/>
      <c r="T11655" s="16"/>
    </row>
    <row r="11656" spans="8:20">
      <c r="H11656" s="14"/>
      <c r="K11656" s="14"/>
      <c r="M11656" s="14"/>
      <c r="N11656" s="14"/>
      <c r="O11656" s="14"/>
      <c r="P11656" s="14"/>
      <c r="S11656" s="16"/>
      <c r="T11656" s="16"/>
    </row>
    <row r="11657" spans="8:20">
      <c r="H11657" s="14"/>
      <c r="K11657" s="14"/>
      <c r="M11657" s="14"/>
      <c r="N11657" s="14"/>
      <c r="O11657" s="14"/>
      <c r="P11657" s="14"/>
      <c r="S11657" s="16"/>
      <c r="T11657" s="16"/>
    </row>
    <row r="11658" spans="8:20">
      <c r="H11658" s="14"/>
      <c r="K11658" s="14"/>
      <c r="M11658" s="14"/>
      <c r="N11658" s="14"/>
      <c r="O11658" s="14"/>
      <c r="P11658" s="14"/>
      <c r="S11658" s="16"/>
      <c r="T11658" s="16"/>
    </row>
    <row r="11659" spans="8:20">
      <c r="H11659" s="14"/>
      <c r="K11659" s="14"/>
      <c r="M11659" s="14"/>
      <c r="N11659" s="14"/>
      <c r="O11659" s="14"/>
      <c r="P11659" s="14"/>
      <c r="S11659" s="16"/>
      <c r="T11659" s="16"/>
    </row>
    <row r="11660" spans="8:20">
      <c r="H11660" s="14"/>
      <c r="K11660" s="14"/>
      <c r="M11660" s="14"/>
      <c r="N11660" s="14"/>
      <c r="O11660" s="14"/>
      <c r="P11660" s="14"/>
      <c r="S11660" s="16"/>
      <c r="T11660" s="16"/>
    </row>
    <row r="11661" spans="8:20">
      <c r="H11661" s="14"/>
      <c r="K11661" s="14"/>
      <c r="M11661" s="14"/>
      <c r="N11661" s="14"/>
      <c r="O11661" s="14"/>
      <c r="P11661" s="14"/>
      <c r="S11661" s="16"/>
      <c r="T11661" s="16"/>
    </row>
    <row r="11662" spans="8:20">
      <c r="H11662" s="14"/>
      <c r="K11662" s="14"/>
      <c r="M11662" s="14"/>
      <c r="N11662" s="14"/>
      <c r="O11662" s="14"/>
      <c r="P11662" s="14"/>
      <c r="S11662" s="16"/>
      <c r="T11662" s="16"/>
    </row>
    <row r="11663" spans="8:20">
      <c r="H11663" s="14"/>
      <c r="K11663" s="14"/>
      <c r="M11663" s="14"/>
      <c r="N11663" s="14"/>
      <c r="O11663" s="14"/>
      <c r="P11663" s="14"/>
      <c r="S11663" s="16"/>
      <c r="T11663" s="16"/>
    </row>
    <row r="11664" spans="8:20">
      <c r="H11664" s="14"/>
      <c r="K11664" s="14"/>
      <c r="M11664" s="14"/>
      <c r="N11664" s="14"/>
      <c r="O11664" s="14"/>
      <c r="P11664" s="14"/>
      <c r="S11664" s="16"/>
      <c r="T11664" s="16"/>
    </row>
    <row r="11665" spans="8:20">
      <c r="H11665" s="14"/>
      <c r="K11665" s="14"/>
      <c r="M11665" s="14"/>
      <c r="N11665" s="14"/>
      <c r="O11665" s="14"/>
      <c r="P11665" s="14"/>
      <c r="S11665" s="16"/>
      <c r="T11665" s="16"/>
    </row>
    <row r="11666" spans="8:20">
      <c r="H11666" s="14"/>
      <c r="K11666" s="14"/>
      <c r="M11666" s="14"/>
      <c r="N11666" s="14"/>
      <c r="O11666" s="14"/>
      <c r="P11666" s="14"/>
      <c r="S11666" s="16"/>
      <c r="T11666" s="16"/>
    </row>
    <row r="11667" spans="8:20">
      <c r="H11667" s="14"/>
      <c r="K11667" s="14"/>
      <c r="M11667" s="14"/>
      <c r="N11667" s="14"/>
      <c r="O11667" s="14"/>
      <c r="P11667" s="14"/>
      <c r="S11667" s="16"/>
      <c r="T11667" s="16"/>
    </row>
    <row r="11668" spans="8:20">
      <c r="H11668" s="14"/>
      <c r="K11668" s="14"/>
      <c r="M11668" s="14"/>
      <c r="N11668" s="14"/>
      <c r="O11668" s="14"/>
      <c r="P11668" s="14"/>
      <c r="S11668" s="16"/>
      <c r="T11668" s="16"/>
    </row>
    <row r="11669" spans="8:20">
      <c r="H11669" s="14"/>
      <c r="K11669" s="14"/>
      <c r="M11669" s="14"/>
      <c r="N11669" s="14"/>
      <c r="O11669" s="14"/>
      <c r="P11669" s="14"/>
      <c r="S11669" s="16"/>
      <c r="T11669" s="16"/>
    </row>
    <row r="11670" spans="8:20">
      <c r="H11670" s="14"/>
      <c r="K11670" s="14"/>
      <c r="M11670" s="14"/>
      <c r="N11670" s="14"/>
      <c r="O11670" s="14"/>
      <c r="P11670" s="14"/>
      <c r="S11670" s="16"/>
      <c r="T11670" s="16"/>
    </row>
    <row r="11671" spans="8:20">
      <c r="H11671" s="14"/>
      <c r="K11671" s="14"/>
      <c r="M11671" s="14"/>
      <c r="N11671" s="14"/>
      <c r="O11671" s="14"/>
      <c r="P11671" s="14"/>
      <c r="S11671" s="16"/>
      <c r="T11671" s="16"/>
    </row>
    <row r="11672" spans="8:20">
      <c r="H11672" s="14"/>
      <c r="K11672" s="14"/>
      <c r="M11672" s="14"/>
      <c r="N11672" s="14"/>
      <c r="O11672" s="14"/>
      <c r="P11672" s="14"/>
      <c r="S11672" s="16"/>
      <c r="T11672" s="16"/>
    </row>
    <row r="11673" spans="8:20">
      <c r="H11673" s="14"/>
      <c r="K11673" s="14"/>
      <c r="M11673" s="14"/>
      <c r="N11673" s="14"/>
      <c r="O11673" s="14"/>
      <c r="P11673" s="14"/>
      <c r="S11673" s="16"/>
      <c r="T11673" s="16"/>
    </row>
    <row r="11674" spans="8:20">
      <c r="H11674" s="14"/>
      <c r="K11674" s="14"/>
      <c r="M11674" s="14"/>
      <c r="N11674" s="14"/>
      <c r="O11674" s="14"/>
      <c r="P11674" s="14"/>
      <c r="S11674" s="16"/>
      <c r="T11674" s="16"/>
    </row>
    <row r="11675" spans="8:20">
      <c r="H11675" s="14"/>
      <c r="K11675" s="14"/>
      <c r="M11675" s="14"/>
      <c r="N11675" s="14"/>
      <c r="O11675" s="14"/>
      <c r="P11675" s="14"/>
      <c r="S11675" s="16"/>
      <c r="T11675" s="16"/>
    </row>
    <row r="11676" spans="8:20">
      <c r="H11676" s="14"/>
      <c r="K11676" s="14"/>
      <c r="M11676" s="14"/>
      <c r="N11676" s="14"/>
      <c r="O11676" s="14"/>
      <c r="P11676" s="14"/>
      <c r="S11676" s="16"/>
      <c r="T11676" s="16"/>
    </row>
    <row r="11677" spans="8:20">
      <c r="H11677" s="14"/>
      <c r="K11677" s="14"/>
      <c r="M11677" s="14"/>
      <c r="N11677" s="14"/>
      <c r="O11677" s="14"/>
      <c r="P11677" s="14"/>
      <c r="S11677" s="16"/>
      <c r="T11677" s="16"/>
    </row>
    <row r="11678" spans="8:20">
      <c r="H11678" s="14"/>
      <c r="K11678" s="14"/>
      <c r="M11678" s="14"/>
      <c r="N11678" s="14"/>
      <c r="O11678" s="14"/>
      <c r="P11678" s="14"/>
      <c r="S11678" s="16"/>
      <c r="T11678" s="16"/>
    </row>
    <row r="11679" spans="8:20">
      <c r="H11679" s="14"/>
      <c r="K11679" s="14"/>
      <c r="M11679" s="14"/>
      <c r="N11679" s="14"/>
      <c r="O11679" s="14"/>
      <c r="P11679" s="14"/>
      <c r="S11679" s="16"/>
      <c r="T11679" s="16"/>
    </row>
    <row r="11680" spans="8:20">
      <c r="H11680" s="14"/>
      <c r="K11680" s="14"/>
      <c r="M11680" s="14"/>
      <c r="N11680" s="14"/>
      <c r="O11680" s="14"/>
      <c r="P11680" s="14"/>
      <c r="S11680" s="16"/>
      <c r="T11680" s="16"/>
    </row>
    <row r="11681" spans="8:20">
      <c r="H11681" s="14"/>
      <c r="K11681" s="14"/>
      <c r="M11681" s="14"/>
      <c r="N11681" s="14"/>
      <c r="O11681" s="14"/>
      <c r="P11681" s="14"/>
      <c r="S11681" s="16"/>
      <c r="T11681" s="16"/>
    </row>
    <row r="11682" spans="8:20">
      <c r="H11682" s="14"/>
      <c r="K11682" s="14"/>
      <c r="M11682" s="14"/>
      <c r="N11682" s="14"/>
      <c r="O11682" s="14"/>
      <c r="P11682" s="14"/>
      <c r="S11682" s="16"/>
      <c r="T11682" s="16"/>
    </row>
    <row r="11683" spans="8:20">
      <c r="H11683" s="14"/>
      <c r="K11683" s="14"/>
      <c r="M11683" s="14"/>
      <c r="N11683" s="14"/>
      <c r="O11683" s="14"/>
      <c r="P11683" s="14"/>
      <c r="S11683" s="16"/>
      <c r="T11683" s="16"/>
    </row>
    <row r="11684" spans="8:20">
      <c r="H11684" s="14"/>
      <c r="K11684" s="14"/>
      <c r="M11684" s="14"/>
      <c r="N11684" s="14"/>
      <c r="O11684" s="14"/>
      <c r="P11684" s="14"/>
      <c r="S11684" s="16"/>
      <c r="T11684" s="16"/>
    </row>
    <row r="11685" spans="8:20">
      <c r="H11685" s="14"/>
      <c r="K11685" s="14"/>
      <c r="M11685" s="14"/>
      <c r="N11685" s="14"/>
      <c r="O11685" s="14"/>
      <c r="P11685" s="14"/>
      <c r="S11685" s="16"/>
      <c r="T11685" s="16"/>
    </row>
    <row r="11686" spans="8:20">
      <c r="H11686" s="14"/>
      <c r="K11686" s="14"/>
      <c r="M11686" s="14"/>
      <c r="N11686" s="14"/>
      <c r="O11686" s="14"/>
      <c r="P11686" s="14"/>
      <c r="S11686" s="16"/>
      <c r="T11686" s="16"/>
    </row>
    <row r="11687" spans="8:20">
      <c r="H11687" s="14"/>
      <c r="K11687" s="14"/>
      <c r="M11687" s="14"/>
      <c r="N11687" s="14"/>
      <c r="O11687" s="14"/>
      <c r="P11687" s="14"/>
      <c r="S11687" s="16"/>
      <c r="T11687" s="16"/>
    </row>
    <row r="11688" spans="8:20">
      <c r="H11688" s="14"/>
      <c r="K11688" s="14"/>
      <c r="M11688" s="14"/>
      <c r="N11688" s="14"/>
      <c r="O11688" s="14"/>
      <c r="P11688" s="14"/>
      <c r="S11688" s="16"/>
      <c r="T11688" s="16"/>
    </row>
    <row r="11689" spans="8:20">
      <c r="H11689" s="14"/>
      <c r="K11689" s="14"/>
      <c r="M11689" s="14"/>
      <c r="N11689" s="14"/>
      <c r="O11689" s="14"/>
      <c r="P11689" s="14"/>
      <c r="S11689" s="16"/>
      <c r="T11689" s="16"/>
    </row>
    <row r="11690" spans="8:20">
      <c r="H11690" s="14"/>
      <c r="K11690" s="14"/>
      <c r="M11690" s="14"/>
      <c r="N11690" s="14"/>
      <c r="O11690" s="14"/>
      <c r="P11690" s="14"/>
      <c r="S11690" s="16"/>
      <c r="T11690" s="16"/>
    </row>
    <row r="11691" spans="8:20">
      <c r="H11691" s="14"/>
      <c r="K11691" s="14"/>
      <c r="M11691" s="14"/>
      <c r="N11691" s="14"/>
      <c r="O11691" s="14"/>
      <c r="P11691" s="14"/>
      <c r="S11691" s="16"/>
      <c r="T11691" s="16"/>
    </row>
    <row r="11692" spans="8:20">
      <c r="H11692" s="14"/>
      <c r="K11692" s="14"/>
      <c r="M11692" s="14"/>
      <c r="N11692" s="14"/>
      <c r="O11692" s="14"/>
      <c r="P11692" s="14"/>
      <c r="S11692" s="16"/>
      <c r="T11692" s="16"/>
    </row>
    <row r="11693" spans="8:20">
      <c r="H11693" s="14"/>
      <c r="K11693" s="14"/>
      <c r="M11693" s="14"/>
      <c r="N11693" s="14"/>
      <c r="O11693" s="14"/>
      <c r="P11693" s="14"/>
      <c r="S11693" s="16"/>
      <c r="T11693" s="16"/>
    </row>
    <row r="11694" spans="8:20">
      <c r="H11694" s="14"/>
      <c r="K11694" s="14"/>
      <c r="M11694" s="14"/>
      <c r="N11694" s="14"/>
      <c r="O11694" s="14"/>
      <c r="P11694" s="14"/>
      <c r="S11694" s="16"/>
      <c r="T11694" s="16"/>
    </row>
    <row r="11695" spans="8:20">
      <c r="H11695" s="14"/>
      <c r="K11695" s="14"/>
      <c r="M11695" s="14"/>
      <c r="N11695" s="14"/>
      <c r="O11695" s="14"/>
      <c r="P11695" s="14"/>
      <c r="S11695" s="16"/>
      <c r="T11695" s="16"/>
    </row>
    <row r="11696" spans="8:20">
      <c r="H11696" s="14"/>
      <c r="K11696" s="14"/>
      <c r="M11696" s="14"/>
      <c r="N11696" s="14"/>
      <c r="O11696" s="14"/>
      <c r="P11696" s="14"/>
      <c r="S11696" s="16"/>
      <c r="T11696" s="16"/>
    </row>
    <row r="11697" spans="8:20">
      <c r="H11697" s="14"/>
      <c r="K11697" s="14"/>
      <c r="M11697" s="14"/>
      <c r="N11697" s="14"/>
      <c r="O11697" s="14"/>
      <c r="P11697" s="14"/>
      <c r="S11697" s="16"/>
      <c r="T11697" s="16"/>
    </row>
    <row r="11698" spans="8:20">
      <c r="H11698" s="14"/>
      <c r="K11698" s="14"/>
      <c r="M11698" s="14"/>
      <c r="N11698" s="14"/>
      <c r="O11698" s="14"/>
      <c r="P11698" s="14"/>
      <c r="S11698" s="16"/>
      <c r="T11698" s="16"/>
    </row>
    <row r="11699" spans="8:20">
      <c r="H11699" s="14"/>
      <c r="K11699" s="14"/>
      <c r="M11699" s="14"/>
      <c r="N11699" s="14"/>
      <c r="O11699" s="14"/>
      <c r="P11699" s="14"/>
      <c r="S11699" s="16"/>
      <c r="T11699" s="16"/>
    </row>
    <row r="11700" spans="8:20">
      <c r="H11700" s="14"/>
      <c r="K11700" s="14"/>
      <c r="M11700" s="14"/>
      <c r="N11700" s="14"/>
      <c r="O11700" s="14"/>
      <c r="P11700" s="14"/>
      <c r="S11700" s="16"/>
      <c r="T11700" s="16"/>
    </row>
    <row r="11701" spans="8:20">
      <c r="H11701" s="14"/>
      <c r="K11701" s="14"/>
      <c r="M11701" s="14"/>
      <c r="N11701" s="14"/>
      <c r="O11701" s="14"/>
      <c r="P11701" s="14"/>
      <c r="S11701" s="16"/>
      <c r="T11701" s="16"/>
    </row>
    <row r="11702" spans="8:20">
      <c r="H11702" s="14"/>
      <c r="K11702" s="14"/>
      <c r="M11702" s="14"/>
      <c r="N11702" s="14"/>
      <c r="O11702" s="14"/>
      <c r="P11702" s="14"/>
      <c r="S11702" s="16"/>
      <c r="T11702" s="16"/>
    </row>
    <row r="11703" spans="8:20">
      <c r="H11703" s="14"/>
      <c r="K11703" s="14"/>
      <c r="M11703" s="14"/>
      <c r="N11703" s="14"/>
      <c r="O11703" s="14"/>
      <c r="P11703" s="14"/>
      <c r="S11703" s="16"/>
      <c r="T11703" s="16"/>
    </row>
    <row r="11704" spans="8:20">
      <c r="H11704" s="14"/>
      <c r="K11704" s="14"/>
      <c r="M11704" s="14"/>
      <c r="N11704" s="14"/>
      <c r="O11704" s="14"/>
      <c r="P11704" s="14"/>
      <c r="S11704" s="16"/>
      <c r="T11704" s="16"/>
    </row>
    <row r="11705" spans="8:20">
      <c r="H11705" s="14"/>
      <c r="K11705" s="14"/>
      <c r="M11705" s="14"/>
      <c r="N11705" s="14"/>
      <c r="O11705" s="14"/>
      <c r="P11705" s="14"/>
      <c r="S11705" s="16"/>
      <c r="T11705" s="16"/>
    </row>
    <row r="11706" spans="8:20">
      <c r="H11706" s="14"/>
      <c r="K11706" s="14"/>
      <c r="M11706" s="14"/>
      <c r="N11706" s="14"/>
      <c r="O11706" s="14"/>
      <c r="P11706" s="14"/>
      <c r="S11706" s="16"/>
      <c r="T11706" s="16"/>
    </row>
    <row r="11707" spans="8:20">
      <c r="H11707" s="14"/>
      <c r="K11707" s="14"/>
      <c r="M11707" s="14"/>
      <c r="N11707" s="14"/>
      <c r="O11707" s="14"/>
      <c r="P11707" s="14"/>
      <c r="S11707" s="16"/>
      <c r="T11707" s="16"/>
    </row>
    <row r="11708" spans="8:20">
      <c r="H11708" s="14"/>
      <c r="K11708" s="14"/>
      <c r="M11708" s="14"/>
      <c r="N11708" s="14"/>
      <c r="O11708" s="14"/>
      <c r="P11708" s="14"/>
      <c r="S11708" s="16"/>
      <c r="T11708" s="16"/>
    </row>
    <row r="11709" spans="8:20">
      <c r="H11709" s="14"/>
      <c r="K11709" s="14"/>
      <c r="M11709" s="14"/>
      <c r="N11709" s="14"/>
      <c r="O11709" s="14"/>
      <c r="P11709" s="14"/>
      <c r="S11709" s="16"/>
      <c r="T11709" s="16"/>
    </row>
    <row r="11710" spans="8:20">
      <c r="H11710" s="14"/>
      <c r="K11710" s="14"/>
      <c r="M11710" s="14"/>
      <c r="N11710" s="14"/>
      <c r="O11710" s="14"/>
      <c r="P11710" s="14"/>
      <c r="S11710" s="16"/>
      <c r="T11710" s="16"/>
    </row>
    <row r="11711" spans="8:20">
      <c r="H11711" s="14"/>
      <c r="K11711" s="14"/>
      <c r="M11711" s="14"/>
      <c r="N11711" s="14"/>
      <c r="O11711" s="14"/>
      <c r="P11711" s="14"/>
      <c r="S11711" s="16"/>
      <c r="T11711" s="16"/>
    </row>
    <row r="11712" spans="8:20">
      <c r="H11712" s="14"/>
      <c r="K11712" s="14"/>
      <c r="M11712" s="14"/>
      <c r="N11712" s="14"/>
      <c r="O11712" s="14"/>
      <c r="P11712" s="14"/>
      <c r="S11712" s="16"/>
      <c r="T11712" s="16"/>
    </row>
    <row r="11713" spans="8:20">
      <c r="H11713" s="14"/>
      <c r="K11713" s="14"/>
      <c r="M11713" s="14"/>
      <c r="N11713" s="14"/>
      <c r="O11713" s="14"/>
      <c r="P11713" s="14"/>
      <c r="S11713" s="16"/>
      <c r="T11713" s="16"/>
    </row>
    <row r="11714" spans="8:20">
      <c r="H11714" s="14"/>
      <c r="K11714" s="14"/>
      <c r="M11714" s="14"/>
      <c r="N11714" s="14"/>
      <c r="O11714" s="14"/>
      <c r="P11714" s="14"/>
      <c r="S11714" s="16"/>
      <c r="T11714" s="16"/>
    </row>
    <row r="11715" spans="8:20">
      <c r="H11715" s="14"/>
      <c r="K11715" s="14"/>
      <c r="M11715" s="14"/>
      <c r="N11715" s="14"/>
      <c r="O11715" s="14"/>
      <c r="P11715" s="14"/>
      <c r="S11715" s="16"/>
      <c r="T11715" s="16"/>
    </row>
    <row r="11716" spans="8:20">
      <c r="H11716" s="14"/>
      <c r="K11716" s="14"/>
      <c r="M11716" s="14"/>
      <c r="N11716" s="14"/>
      <c r="O11716" s="14"/>
      <c r="P11716" s="14"/>
      <c r="S11716" s="16"/>
      <c r="T11716" s="16"/>
    </row>
    <row r="11717" spans="8:20">
      <c r="H11717" s="14"/>
      <c r="K11717" s="14"/>
      <c r="M11717" s="14"/>
      <c r="N11717" s="14"/>
      <c r="O11717" s="14"/>
      <c r="P11717" s="14"/>
      <c r="S11717" s="16"/>
      <c r="T11717" s="16"/>
    </row>
    <row r="11718" spans="8:20">
      <c r="H11718" s="14"/>
      <c r="K11718" s="14"/>
      <c r="M11718" s="14"/>
      <c r="N11718" s="14"/>
      <c r="O11718" s="14"/>
      <c r="P11718" s="14"/>
      <c r="S11718" s="16"/>
      <c r="T11718" s="16"/>
    </row>
    <row r="11719" spans="8:20">
      <c r="H11719" s="14"/>
      <c r="K11719" s="14"/>
      <c r="M11719" s="14"/>
      <c r="N11719" s="14"/>
      <c r="O11719" s="14"/>
      <c r="P11719" s="14"/>
      <c r="S11719" s="16"/>
      <c r="T11719" s="16"/>
    </row>
    <row r="11720" spans="8:20">
      <c r="H11720" s="14"/>
      <c r="K11720" s="14"/>
      <c r="M11720" s="14"/>
      <c r="N11720" s="14"/>
      <c r="O11720" s="14"/>
      <c r="P11720" s="14"/>
      <c r="S11720" s="16"/>
      <c r="T11720" s="16"/>
    </row>
    <row r="11721" spans="8:20">
      <c r="H11721" s="14"/>
      <c r="K11721" s="14"/>
      <c r="M11721" s="14"/>
      <c r="N11721" s="14"/>
      <c r="O11721" s="14"/>
      <c r="P11721" s="14"/>
      <c r="S11721" s="16"/>
      <c r="T11721" s="16"/>
    </row>
    <row r="11722" spans="8:20">
      <c r="H11722" s="14"/>
      <c r="K11722" s="14"/>
      <c r="M11722" s="14"/>
      <c r="N11722" s="14"/>
      <c r="O11722" s="14"/>
      <c r="P11722" s="14"/>
      <c r="S11722" s="16"/>
      <c r="T11722" s="16"/>
    </row>
    <row r="11723" spans="8:20">
      <c r="H11723" s="14"/>
      <c r="K11723" s="14"/>
      <c r="M11723" s="14"/>
      <c r="N11723" s="14"/>
      <c r="O11723" s="14"/>
      <c r="P11723" s="14"/>
      <c r="S11723" s="16"/>
      <c r="T11723" s="16"/>
    </row>
    <row r="11724" spans="8:20">
      <c r="H11724" s="14"/>
      <c r="K11724" s="14"/>
      <c r="M11724" s="14"/>
      <c r="N11724" s="14"/>
      <c r="O11724" s="14"/>
      <c r="P11724" s="14"/>
      <c r="S11724" s="16"/>
      <c r="T11724" s="16"/>
    </row>
    <row r="11725" spans="8:20">
      <c r="H11725" s="14"/>
      <c r="K11725" s="14"/>
      <c r="M11725" s="14"/>
      <c r="N11725" s="14"/>
      <c r="O11725" s="14"/>
      <c r="P11725" s="14"/>
      <c r="S11725" s="16"/>
      <c r="T11725" s="16"/>
    </row>
    <row r="11726" spans="8:20">
      <c r="H11726" s="14"/>
      <c r="K11726" s="14"/>
      <c r="M11726" s="14"/>
      <c r="N11726" s="14"/>
      <c r="O11726" s="14"/>
      <c r="P11726" s="14"/>
      <c r="S11726" s="16"/>
      <c r="T11726" s="16"/>
    </row>
    <row r="11727" spans="8:20">
      <c r="H11727" s="14"/>
      <c r="K11727" s="14"/>
      <c r="M11727" s="14"/>
      <c r="N11727" s="14"/>
      <c r="O11727" s="14"/>
      <c r="P11727" s="14"/>
      <c r="S11727" s="16"/>
      <c r="T11727" s="16"/>
    </row>
    <row r="11728" spans="8:20">
      <c r="H11728" s="14"/>
      <c r="K11728" s="14"/>
      <c r="M11728" s="14"/>
      <c r="N11728" s="14"/>
      <c r="O11728" s="14"/>
      <c r="P11728" s="14"/>
      <c r="S11728" s="16"/>
      <c r="T11728" s="16"/>
    </row>
    <row r="11729" spans="8:20">
      <c r="H11729" s="14"/>
      <c r="K11729" s="14"/>
      <c r="M11729" s="14"/>
      <c r="N11729" s="14"/>
      <c r="O11729" s="14"/>
      <c r="P11729" s="14"/>
      <c r="S11729" s="16"/>
      <c r="T11729" s="16"/>
    </row>
    <row r="11730" spans="8:20">
      <c r="H11730" s="14"/>
      <c r="K11730" s="14"/>
      <c r="M11730" s="14"/>
      <c r="N11730" s="14"/>
      <c r="O11730" s="14"/>
      <c r="P11730" s="14"/>
      <c r="S11730" s="16"/>
      <c r="T11730" s="16"/>
    </row>
    <row r="11731" spans="8:20">
      <c r="H11731" s="14"/>
      <c r="K11731" s="14"/>
      <c r="M11731" s="14"/>
      <c r="N11731" s="14"/>
      <c r="O11731" s="14"/>
      <c r="P11731" s="14"/>
      <c r="S11731" s="16"/>
      <c r="T11731" s="16"/>
    </row>
    <row r="11732" spans="8:20">
      <c r="H11732" s="14"/>
      <c r="K11732" s="14"/>
      <c r="M11732" s="14"/>
      <c r="N11732" s="14"/>
      <c r="O11732" s="14"/>
      <c r="P11732" s="14"/>
      <c r="S11732" s="16"/>
      <c r="T11732" s="16"/>
    </row>
    <row r="11733" spans="8:20">
      <c r="H11733" s="14"/>
      <c r="K11733" s="14"/>
      <c r="M11733" s="14"/>
      <c r="N11733" s="14"/>
      <c r="O11733" s="14"/>
      <c r="P11733" s="14"/>
      <c r="S11733" s="16"/>
      <c r="T11733" s="16"/>
    </row>
    <row r="11734" spans="8:20">
      <c r="H11734" s="14"/>
      <c r="K11734" s="14"/>
      <c r="M11734" s="14"/>
      <c r="N11734" s="14"/>
      <c r="O11734" s="14"/>
      <c r="P11734" s="14"/>
      <c r="S11734" s="16"/>
      <c r="T11734" s="16"/>
    </row>
    <row r="11735" spans="8:20">
      <c r="H11735" s="14"/>
      <c r="K11735" s="14"/>
      <c r="M11735" s="14"/>
      <c r="N11735" s="14"/>
      <c r="O11735" s="14"/>
      <c r="P11735" s="14"/>
      <c r="S11735" s="16"/>
      <c r="T11735" s="16"/>
    </row>
    <row r="11736" spans="8:20">
      <c r="H11736" s="14"/>
      <c r="K11736" s="14"/>
      <c r="M11736" s="14"/>
      <c r="N11736" s="14"/>
      <c r="O11736" s="14"/>
      <c r="P11736" s="14"/>
      <c r="S11736" s="16"/>
      <c r="T11736" s="16"/>
    </row>
    <row r="11737" spans="8:20">
      <c r="H11737" s="14"/>
      <c r="K11737" s="14"/>
      <c r="M11737" s="14"/>
      <c r="N11737" s="14"/>
      <c r="O11737" s="14"/>
      <c r="P11737" s="14"/>
      <c r="S11737" s="16"/>
      <c r="T11737" s="16"/>
    </row>
    <row r="11738" spans="8:20">
      <c r="H11738" s="14"/>
      <c r="K11738" s="14"/>
      <c r="M11738" s="14"/>
      <c r="N11738" s="14"/>
      <c r="O11738" s="14"/>
      <c r="P11738" s="14"/>
      <c r="S11738" s="16"/>
      <c r="T11738" s="16"/>
    </row>
    <row r="11739" spans="8:20">
      <c r="H11739" s="14"/>
      <c r="K11739" s="14"/>
      <c r="M11739" s="14"/>
      <c r="N11739" s="14"/>
      <c r="O11739" s="14"/>
      <c r="P11739" s="14"/>
      <c r="S11739" s="16"/>
      <c r="T11739" s="16"/>
    </row>
    <row r="11740" spans="8:20">
      <c r="H11740" s="14"/>
      <c r="K11740" s="14"/>
      <c r="M11740" s="14"/>
      <c r="N11740" s="14"/>
      <c r="O11740" s="14"/>
      <c r="P11740" s="14"/>
      <c r="S11740" s="16"/>
      <c r="T11740" s="16"/>
    </row>
    <row r="11741" spans="8:20">
      <c r="H11741" s="14"/>
      <c r="K11741" s="14"/>
      <c r="M11741" s="14"/>
      <c r="N11741" s="14"/>
      <c r="O11741" s="14"/>
      <c r="P11741" s="14"/>
      <c r="S11741" s="16"/>
      <c r="T11741" s="16"/>
    </row>
    <row r="11742" spans="8:20">
      <c r="H11742" s="14"/>
      <c r="K11742" s="14"/>
      <c r="M11742" s="14"/>
      <c r="N11742" s="14"/>
      <c r="O11742" s="14"/>
      <c r="P11742" s="14"/>
      <c r="S11742" s="16"/>
      <c r="T11742" s="16"/>
    </row>
    <row r="11743" spans="8:20">
      <c r="H11743" s="14"/>
      <c r="K11743" s="14"/>
      <c r="M11743" s="14"/>
      <c r="N11743" s="14"/>
      <c r="O11743" s="14"/>
      <c r="P11743" s="14"/>
      <c r="S11743" s="16"/>
      <c r="T11743" s="16"/>
    </row>
    <row r="11744" spans="8:20">
      <c r="H11744" s="14"/>
      <c r="K11744" s="14"/>
      <c r="M11744" s="14"/>
      <c r="N11744" s="14"/>
      <c r="O11744" s="14"/>
      <c r="P11744" s="14"/>
      <c r="S11744" s="16"/>
      <c r="T11744" s="16"/>
    </row>
    <row r="11745" spans="8:20">
      <c r="H11745" s="14"/>
      <c r="K11745" s="14"/>
      <c r="M11745" s="14"/>
      <c r="N11745" s="14"/>
      <c r="O11745" s="14"/>
      <c r="P11745" s="14"/>
      <c r="S11745" s="16"/>
      <c r="T11745" s="16"/>
    </row>
    <row r="11746" spans="8:20">
      <c r="H11746" s="14"/>
      <c r="K11746" s="14"/>
      <c r="M11746" s="14"/>
      <c r="N11746" s="14"/>
      <c r="O11746" s="14"/>
      <c r="P11746" s="14"/>
      <c r="S11746" s="16"/>
      <c r="T11746" s="16"/>
    </row>
    <row r="11747" spans="8:20">
      <c r="H11747" s="14"/>
      <c r="K11747" s="14"/>
      <c r="M11747" s="14"/>
      <c r="N11747" s="14"/>
      <c r="O11747" s="14"/>
      <c r="P11747" s="14"/>
      <c r="S11747" s="16"/>
      <c r="T11747" s="16"/>
    </row>
    <row r="11748" spans="8:20">
      <c r="H11748" s="14"/>
      <c r="K11748" s="14"/>
      <c r="M11748" s="14"/>
      <c r="N11748" s="14"/>
      <c r="O11748" s="14"/>
      <c r="P11748" s="14"/>
      <c r="S11748" s="16"/>
      <c r="T11748" s="16"/>
    </row>
    <row r="11749" spans="8:20">
      <c r="H11749" s="14"/>
      <c r="K11749" s="14"/>
      <c r="M11749" s="14"/>
      <c r="N11749" s="14"/>
      <c r="O11749" s="14"/>
      <c r="P11749" s="14"/>
      <c r="S11749" s="16"/>
      <c r="T11749" s="16"/>
    </row>
    <row r="11750" spans="8:20">
      <c r="H11750" s="14"/>
      <c r="K11750" s="14"/>
      <c r="M11750" s="14"/>
      <c r="N11750" s="14"/>
      <c r="O11750" s="14"/>
      <c r="P11750" s="14"/>
      <c r="S11750" s="16"/>
      <c r="T11750" s="16"/>
    </row>
    <row r="11751" spans="8:20">
      <c r="H11751" s="14"/>
      <c r="K11751" s="14"/>
      <c r="M11751" s="14"/>
      <c r="N11751" s="14"/>
      <c r="O11751" s="14"/>
      <c r="P11751" s="14"/>
      <c r="S11751" s="16"/>
      <c r="T11751" s="16"/>
    </row>
    <row r="11752" spans="8:20">
      <c r="H11752" s="14"/>
      <c r="K11752" s="14"/>
      <c r="M11752" s="14"/>
      <c r="N11752" s="14"/>
      <c r="O11752" s="14"/>
      <c r="P11752" s="14"/>
      <c r="S11752" s="16"/>
      <c r="T11752" s="16"/>
    </row>
    <row r="11753" spans="8:20">
      <c r="H11753" s="14"/>
      <c r="K11753" s="14"/>
      <c r="M11753" s="14"/>
      <c r="N11753" s="14"/>
      <c r="O11753" s="14"/>
      <c r="P11753" s="14"/>
      <c r="S11753" s="16"/>
      <c r="T11753" s="16"/>
    </row>
    <row r="11754" spans="8:20">
      <c r="H11754" s="14"/>
      <c r="K11754" s="14"/>
      <c r="M11754" s="14"/>
      <c r="N11754" s="14"/>
      <c r="O11754" s="14"/>
      <c r="P11754" s="14"/>
      <c r="S11754" s="16"/>
      <c r="T11754" s="16"/>
    </row>
    <row r="11755" spans="8:20">
      <c r="H11755" s="14"/>
      <c r="K11755" s="14"/>
      <c r="M11755" s="14"/>
      <c r="N11755" s="14"/>
      <c r="O11755" s="14"/>
      <c r="P11755" s="14"/>
      <c r="S11755" s="16"/>
      <c r="T11755" s="16"/>
    </row>
    <row r="11756" spans="8:20">
      <c r="H11756" s="14"/>
      <c r="K11756" s="14"/>
      <c r="M11756" s="14"/>
      <c r="N11756" s="14"/>
      <c r="O11756" s="14"/>
      <c r="P11756" s="14"/>
      <c r="S11756" s="16"/>
      <c r="T11756" s="16"/>
    </row>
    <row r="11757" spans="8:20">
      <c r="H11757" s="14"/>
      <c r="K11757" s="14"/>
      <c r="M11757" s="14"/>
      <c r="N11757" s="14"/>
      <c r="O11757" s="14"/>
      <c r="P11757" s="14"/>
      <c r="S11757" s="16"/>
      <c r="T11757" s="16"/>
    </row>
    <row r="11758" spans="8:20">
      <c r="H11758" s="14"/>
      <c r="K11758" s="14"/>
      <c r="M11758" s="14"/>
      <c r="N11758" s="14"/>
      <c r="O11758" s="14"/>
      <c r="P11758" s="14"/>
      <c r="S11758" s="16"/>
      <c r="T11758" s="16"/>
    </row>
    <row r="11759" spans="8:20">
      <c r="H11759" s="14"/>
      <c r="K11759" s="14"/>
      <c r="M11759" s="14"/>
      <c r="N11759" s="14"/>
      <c r="O11759" s="14"/>
      <c r="P11759" s="14"/>
      <c r="S11759" s="16"/>
      <c r="T11759" s="16"/>
    </row>
    <row r="11760" spans="8:20">
      <c r="H11760" s="14"/>
      <c r="K11760" s="14"/>
      <c r="M11760" s="14"/>
      <c r="N11760" s="14"/>
      <c r="O11760" s="14"/>
      <c r="P11760" s="14"/>
      <c r="S11760" s="16"/>
      <c r="T11760" s="16"/>
    </row>
    <row r="11761" spans="8:20">
      <c r="H11761" s="14"/>
      <c r="K11761" s="14"/>
      <c r="M11761" s="14"/>
      <c r="N11761" s="14"/>
      <c r="O11761" s="14"/>
      <c r="P11761" s="14"/>
      <c r="S11761" s="16"/>
      <c r="T11761" s="16"/>
    </row>
    <row r="11762" spans="8:20">
      <c r="H11762" s="14"/>
      <c r="K11762" s="14"/>
      <c r="M11762" s="14"/>
      <c r="N11762" s="14"/>
      <c r="O11762" s="14"/>
      <c r="P11762" s="14"/>
      <c r="S11762" s="16"/>
      <c r="T11762" s="16"/>
    </row>
    <row r="11763" spans="8:20">
      <c r="H11763" s="14"/>
      <c r="K11763" s="14"/>
      <c r="M11763" s="14"/>
      <c r="N11763" s="14"/>
      <c r="O11763" s="14"/>
      <c r="P11763" s="14"/>
      <c r="S11763" s="16"/>
      <c r="T11763" s="16"/>
    </row>
    <row r="11764" spans="8:20">
      <c r="H11764" s="14"/>
      <c r="K11764" s="14"/>
      <c r="M11764" s="14"/>
      <c r="N11764" s="14"/>
      <c r="O11764" s="14"/>
      <c r="P11764" s="14"/>
      <c r="S11764" s="16"/>
      <c r="T11764" s="16"/>
    </row>
    <row r="11765" spans="8:20">
      <c r="H11765" s="14"/>
      <c r="K11765" s="14"/>
      <c r="M11765" s="14"/>
      <c r="N11765" s="14"/>
      <c r="O11765" s="14"/>
      <c r="P11765" s="14"/>
      <c r="S11765" s="16"/>
      <c r="T11765" s="16"/>
    </row>
    <row r="11766" spans="8:20">
      <c r="H11766" s="14"/>
      <c r="K11766" s="14"/>
      <c r="M11766" s="14"/>
      <c r="N11766" s="14"/>
      <c r="O11766" s="14"/>
      <c r="P11766" s="14"/>
      <c r="S11766" s="16"/>
      <c r="T11766" s="16"/>
    </row>
    <row r="11767" spans="8:20">
      <c r="H11767" s="14"/>
      <c r="K11767" s="14"/>
      <c r="M11767" s="14"/>
      <c r="N11767" s="14"/>
      <c r="O11767" s="14"/>
      <c r="P11767" s="14"/>
      <c r="S11767" s="16"/>
      <c r="T11767" s="16"/>
    </row>
    <row r="11768" spans="8:20">
      <c r="H11768" s="14"/>
      <c r="K11768" s="14"/>
      <c r="M11768" s="14"/>
      <c r="N11768" s="14"/>
      <c r="O11768" s="14"/>
      <c r="P11768" s="14"/>
      <c r="S11768" s="16"/>
      <c r="T11768" s="16"/>
    </row>
    <row r="11769" spans="8:20">
      <c r="H11769" s="14"/>
      <c r="K11769" s="14"/>
      <c r="M11769" s="14"/>
      <c r="N11769" s="14"/>
      <c r="O11769" s="14"/>
      <c r="P11769" s="14"/>
      <c r="S11769" s="16"/>
      <c r="T11769" s="16"/>
    </row>
    <row r="11770" spans="8:20">
      <c r="H11770" s="14"/>
      <c r="K11770" s="14"/>
      <c r="M11770" s="14"/>
      <c r="N11770" s="14"/>
      <c r="O11770" s="14"/>
      <c r="P11770" s="14"/>
      <c r="S11770" s="16"/>
      <c r="T11770" s="16"/>
    </row>
    <row r="11771" spans="8:20">
      <c r="H11771" s="14"/>
      <c r="K11771" s="14"/>
      <c r="M11771" s="14"/>
      <c r="N11771" s="14"/>
      <c r="O11771" s="14"/>
      <c r="P11771" s="14"/>
      <c r="S11771" s="16"/>
      <c r="T11771" s="16"/>
    </row>
    <row r="11772" spans="8:20">
      <c r="H11772" s="14"/>
      <c r="K11772" s="14"/>
      <c r="M11772" s="14"/>
      <c r="N11772" s="14"/>
      <c r="O11772" s="14"/>
      <c r="P11772" s="14"/>
      <c r="S11772" s="16"/>
      <c r="T11772" s="16"/>
    </row>
    <row r="11773" spans="8:20">
      <c r="H11773" s="14"/>
      <c r="K11773" s="14"/>
      <c r="M11773" s="14"/>
      <c r="N11773" s="14"/>
      <c r="O11773" s="14"/>
      <c r="P11773" s="14"/>
      <c r="S11773" s="16"/>
      <c r="T11773" s="16"/>
    </row>
    <row r="11774" spans="8:20">
      <c r="H11774" s="14"/>
      <c r="K11774" s="14"/>
      <c r="M11774" s="14"/>
      <c r="N11774" s="14"/>
      <c r="O11774" s="14"/>
      <c r="P11774" s="14"/>
      <c r="S11774" s="16"/>
      <c r="T11774" s="16"/>
    </row>
    <row r="11775" spans="8:20">
      <c r="H11775" s="14"/>
      <c r="K11775" s="14"/>
      <c r="M11775" s="14"/>
      <c r="N11775" s="14"/>
      <c r="O11775" s="14"/>
      <c r="P11775" s="14"/>
      <c r="S11775" s="16"/>
      <c r="T11775" s="16"/>
    </row>
    <row r="11776" spans="8:20">
      <c r="H11776" s="14"/>
      <c r="K11776" s="14"/>
      <c r="M11776" s="14"/>
      <c r="N11776" s="14"/>
      <c r="O11776" s="14"/>
      <c r="P11776" s="14"/>
      <c r="S11776" s="16"/>
      <c r="T11776" s="16"/>
    </row>
    <row r="11777" spans="8:20">
      <c r="H11777" s="14"/>
      <c r="K11777" s="14"/>
      <c r="M11777" s="14"/>
      <c r="N11777" s="14"/>
      <c r="O11777" s="14"/>
      <c r="P11777" s="14"/>
      <c r="S11777" s="16"/>
      <c r="T11777" s="16"/>
    </row>
    <row r="11778" spans="8:20">
      <c r="H11778" s="14"/>
      <c r="K11778" s="14"/>
      <c r="M11778" s="14"/>
      <c r="N11778" s="14"/>
      <c r="O11778" s="14"/>
      <c r="P11778" s="14"/>
      <c r="S11778" s="16"/>
      <c r="T11778" s="16"/>
    </row>
    <row r="11779" spans="8:20">
      <c r="H11779" s="14"/>
      <c r="K11779" s="14"/>
      <c r="M11779" s="14"/>
      <c r="N11779" s="14"/>
      <c r="O11779" s="14"/>
      <c r="P11779" s="14"/>
      <c r="S11779" s="16"/>
      <c r="T11779" s="16"/>
    </row>
    <row r="11780" spans="8:20">
      <c r="H11780" s="14"/>
      <c r="K11780" s="14"/>
      <c r="M11780" s="14"/>
      <c r="N11780" s="14"/>
      <c r="O11780" s="14"/>
      <c r="P11780" s="14"/>
      <c r="S11780" s="16"/>
      <c r="T11780" s="16"/>
    </row>
    <row r="11781" spans="8:20">
      <c r="H11781" s="14"/>
      <c r="K11781" s="14"/>
      <c r="M11781" s="14"/>
      <c r="N11781" s="14"/>
      <c r="O11781" s="14"/>
      <c r="P11781" s="14"/>
      <c r="S11781" s="16"/>
      <c r="T11781" s="16"/>
    </row>
    <row r="11782" spans="8:20">
      <c r="H11782" s="14"/>
      <c r="K11782" s="14"/>
      <c r="M11782" s="14"/>
      <c r="N11782" s="14"/>
      <c r="O11782" s="14"/>
      <c r="P11782" s="14"/>
      <c r="S11782" s="16"/>
      <c r="T11782" s="16"/>
    </row>
    <row r="11783" spans="8:20">
      <c r="H11783" s="14"/>
      <c r="K11783" s="14"/>
      <c r="M11783" s="14"/>
      <c r="N11783" s="14"/>
      <c r="O11783" s="14"/>
      <c r="P11783" s="14"/>
      <c r="S11783" s="16"/>
      <c r="T11783" s="16"/>
    </row>
    <row r="11784" spans="8:20">
      <c r="H11784" s="14"/>
      <c r="K11784" s="14"/>
      <c r="M11784" s="14"/>
      <c r="N11784" s="14"/>
      <c r="O11784" s="14"/>
      <c r="P11784" s="14"/>
      <c r="S11784" s="16"/>
      <c r="T11784" s="16"/>
    </row>
    <row r="11785" spans="8:20">
      <c r="H11785" s="14"/>
      <c r="K11785" s="14"/>
      <c r="M11785" s="14"/>
      <c r="N11785" s="14"/>
      <c r="O11785" s="14"/>
      <c r="P11785" s="14"/>
      <c r="S11785" s="16"/>
      <c r="T11785" s="16"/>
    </row>
    <row r="11786" spans="8:20">
      <c r="H11786" s="14"/>
      <c r="K11786" s="14"/>
      <c r="M11786" s="14"/>
      <c r="N11786" s="14"/>
      <c r="O11786" s="14"/>
      <c r="P11786" s="14"/>
      <c r="S11786" s="16"/>
      <c r="T11786" s="16"/>
    </row>
    <row r="11787" spans="8:20">
      <c r="H11787" s="14"/>
      <c r="K11787" s="14"/>
      <c r="M11787" s="14"/>
      <c r="N11787" s="14"/>
      <c r="O11787" s="14"/>
      <c r="P11787" s="14"/>
      <c r="S11787" s="16"/>
      <c r="T11787" s="16"/>
    </row>
    <row r="11788" spans="8:20">
      <c r="H11788" s="14"/>
      <c r="K11788" s="14"/>
      <c r="M11788" s="14"/>
      <c r="N11788" s="14"/>
      <c r="O11788" s="14"/>
      <c r="P11788" s="14"/>
      <c r="S11788" s="16"/>
      <c r="T11788" s="16"/>
    </row>
    <row r="11789" spans="8:20">
      <c r="H11789" s="14"/>
      <c r="K11789" s="14"/>
      <c r="M11789" s="14"/>
      <c r="N11789" s="14"/>
      <c r="O11789" s="14"/>
      <c r="P11789" s="14"/>
      <c r="S11789" s="16"/>
      <c r="T11789" s="16"/>
    </row>
    <row r="11790" spans="8:20">
      <c r="H11790" s="14"/>
      <c r="K11790" s="14"/>
      <c r="M11790" s="14"/>
      <c r="N11790" s="14"/>
      <c r="O11790" s="14"/>
      <c r="P11790" s="14"/>
      <c r="S11790" s="16"/>
      <c r="T11790" s="16"/>
    </row>
    <row r="11791" spans="8:20">
      <c r="H11791" s="14"/>
      <c r="K11791" s="14"/>
      <c r="M11791" s="14"/>
      <c r="N11791" s="14"/>
      <c r="O11791" s="14"/>
      <c r="P11791" s="14"/>
      <c r="S11791" s="16"/>
      <c r="T11791" s="16"/>
    </row>
    <row r="11792" spans="8:20">
      <c r="H11792" s="14"/>
      <c r="K11792" s="14"/>
      <c r="M11792" s="14"/>
      <c r="N11792" s="14"/>
      <c r="O11792" s="14"/>
      <c r="P11792" s="14"/>
      <c r="S11792" s="16"/>
      <c r="T11792" s="16"/>
    </row>
    <row r="11793" spans="8:20">
      <c r="H11793" s="14"/>
      <c r="K11793" s="14"/>
      <c r="M11793" s="14"/>
      <c r="N11793" s="14"/>
      <c r="O11793" s="14"/>
      <c r="P11793" s="14"/>
      <c r="S11793" s="16"/>
      <c r="T11793" s="16"/>
    </row>
    <row r="11794" spans="8:20">
      <c r="H11794" s="14"/>
      <c r="K11794" s="14"/>
      <c r="M11794" s="14"/>
      <c r="N11794" s="14"/>
      <c r="O11794" s="14"/>
      <c r="P11794" s="14"/>
      <c r="S11794" s="16"/>
      <c r="T11794" s="16"/>
    </row>
    <row r="11795" spans="8:20">
      <c r="H11795" s="14"/>
      <c r="K11795" s="14"/>
      <c r="M11795" s="14"/>
      <c r="N11795" s="14"/>
      <c r="O11795" s="14"/>
      <c r="P11795" s="14"/>
      <c r="S11795" s="16"/>
      <c r="T11795" s="16"/>
    </row>
    <row r="11796" spans="8:20">
      <c r="H11796" s="14"/>
      <c r="K11796" s="14"/>
      <c r="M11796" s="14"/>
      <c r="N11796" s="14"/>
      <c r="O11796" s="14"/>
      <c r="P11796" s="14"/>
      <c r="S11796" s="16"/>
      <c r="T11796" s="16"/>
    </row>
    <row r="11797" spans="8:20">
      <c r="H11797" s="14"/>
      <c r="K11797" s="14"/>
      <c r="M11797" s="14"/>
      <c r="N11797" s="14"/>
      <c r="O11797" s="14"/>
      <c r="P11797" s="14"/>
      <c r="S11797" s="16"/>
      <c r="T11797" s="16"/>
    </row>
    <row r="11798" spans="8:20">
      <c r="H11798" s="14"/>
      <c r="K11798" s="14"/>
      <c r="M11798" s="14"/>
      <c r="N11798" s="14"/>
      <c r="O11798" s="14"/>
      <c r="P11798" s="14"/>
      <c r="S11798" s="16"/>
      <c r="T11798" s="16"/>
    </row>
    <row r="11799" spans="8:20">
      <c r="H11799" s="14"/>
      <c r="K11799" s="14"/>
      <c r="M11799" s="14"/>
      <c r="N11799" s="14"/>
      <c r="O11799" s="14"/>
      <c r="P11799" s="14"/>
      <c r="S11799" s="16"/>
      <c r="T11799" s="16"/>
    </row>
    <row r="11800" spans="8:20">
      <c r="H11800" s="14"/>
      <c r="K11800" s="14"/>
      <c r="M11800" s="14"/>
      <c r="N11800" s="14"/>
      <c r="O11800" s="14"/>
      <c r="P11800" s="14"/>
      <c r="S11800" s="16"/>
      <c r="T11800" s="16"/>
    </row>
    <row r="11801" spans="8:20">
      <c r="H11801" s="14"/>
      <c r="K11801" s="14"/>
      <c r="M11801" s="14"/>
      <c r="N11801" s="14"/>
      <c r="O11801" s="14"/>
      <c r="P11801" s="14"/>
      <c r="S11801" s="16"/>
      <c r="T11801" s="16"/>
    </row>
    <row r="11802" spans="8:20">
      <c r="H11802" s="14"/>
      <c r="K11802" s="14"/>
      <c r="M11802" s="14"/>
      <c r="N11802" s="14"/>
      <c r="O11802" s="14"/>
      <c r="P11802" s="14"/>
      <c r="S11802" s="16"/>
      <c r="T11802" s="16"/>
    </row>
    <row r="11803" spans="8:20">
      <c r="H11803" s="14"/>
      <c r="K11803" s="14"/>
      <c r="M11803" s="14"/>
      <c r="N11803" s="14"/>
      <c r="O11803" s="14"/>
      <c r="P11803" s="14"/>
      <c r="S11803" s="16"/>
      <c r="T11803" s="16"/>
    </row>
    <row r="11804" spans="8:20">
      <c r="H11804" s="14"/>
      <c r="K11804" s="14"/>
      <c r="M11804" s="14"/>
      <c r="N11804" s="14"/>
      <c r="O11804" s="14"/>
      <c r="P11804" s="14"/>
      <c r="S11804" s="16"/>
      <c r="T11804" s="16"/>
    </row>
    <row r="11805" spans="8:20">
      <c r="H11805" s="14"/>
      <c r="K11805" s="14"/>
      <c r="M11805" s="14"/>
      <c r="N11805" s="14"/>
      <c r="O11805" s="14"/>
      <c r="P11805" s="14"/>
      <c r="S11805" s="16"/>
      <c r="T11805" s="16"/>
    </row>
    <row r="11806" spans="8:20">
      <c r="H11806" s="14"/>
      <c r="K11806" s="14"/>
      <c r="M11806" s="14"/>
      <c r="N11806" s="14"/>
      <c r="O11806" s="14"/>
      <c r="P11806" s="14"/>
      <c r="S11806" s="16"/>
      <c r="T11806" s="16"/>
    </row>
    <row r="11807" spans="8:20">
      <c r="H11807" s="14"/>
      <c r="K11807" s="14"/>
      <c r="M11807" s="14"/>
      <c r="N11807" s="14"/>
      <c r="O11807" s="14"/>
      <c r="P11807" s="14"/>
      <c r="S11807" s="16"/>
      <c r="T11807" s="16"/>
    </row>
    <row r="11808" spans="8:20">
      <c r="H11808" s="14"/>
      <c r="K11808" s="14"/>
      <c r="M11808" s="14"/>
      <c r="N11808" s="14"/>
      <c r="O11808" s="14"/>
      <c r="P11808" s="14"/>
      <c r="S11808" s="16"/>
      <c r="T11808" s="16"/>
    </row>
    <row r="11809" spans="8:20">
      <c r="H11809" s="14"/>
      <c r="K11809" s="14"/>
      <c r="M11809" s="14"/>
      <c r="N11809" s="14"/>
      <c r="O11809" s="14"/>
      <c r="P11809" s="14"/>
      <c r="S11809" s="16"/>
      <c r="T11809" s="16"/>
    </row>
    <row r="11810" spans="8:20">
      <c r="H11810" s="14"/>
      <c r="K11810" s="14"/>
      <c r="M11810" s="14"/>
      <c r="N11810" s="14"/>
      <c r="O11810" s="14"/>
      <c r="P11810" s="14"/>
      <c r="S11810" s="16"/>
      <c r="T11810" s="16"/>
    </row>
    <row r="11811" spans="8:20">
      <c r="H11811" s="14"/>
      <c r="K11811" s="14"/>
      <c r="M11811" s="14"/>
      <c r="N11811" s="14"/>
      <c r="O11811" s="14"/>
      <c r="P11811" s="14"/>
      <c r="S11811" s="16"/>
      <c r="T11811" s="16"/>
    </row>
    <row r="11812" spans="8:20">
      <c r="H11812" s="14"/>
      <c r="K11812" s="14"/>
      <c r="M11812" s="14"/>
      <c r="N11812" s="14"/>
      <c r="O11812" s="14"/>
      <c r="P11812" s="14"/>
      <c r="S11812" s="16"/>
      <c r="T11812" s="16"/>
    </row>
    <row r="11813" spans="8:20">
      <c r="H11813" s="14"/>
      <c r="K11813" s="14"/>
      <c r="M11813" s="14"/>
      <c r="N11813" s="14"/>
      <c r="O11813" s="14"/>
      <c r="P11813" s="14"/>
      <c r="S11813" s="16"/>
      <c r="T11813" s="16"/>
    </row>
    <row r="11814" spans="8:20">
      <c r="H11814" s="14"/>
      <c r="K11814" s="14"/>
      <c r="M11814" s="14"/>
      <c r="N11814" s="14"/>
      <c r="O11814" s="14"/>
      <c r="P11814" s="14"/>
      <c r="S11814" s="16"/>
      <c r="T11814" s="16"/>
    </row>
    <row r="11815" spans="8:20">
      <c r="H11815" s="14"/>
      <c r="K11815" s="14"/>
      <c r="M11815" s="14"/>
      <c r="N11815" s="14"/>
      <c r="O11815" s="14"/>
      <c r="P11815" s="14"/>
      <c r="S11815" s="16"/>
      <c r="T11815" s="16"/>
    </row>
    <row r="11816" spans="8:20">
      <c r="H11816" s="14"/>
      <c r="K11816" s="14"/>
      <c r="M11816" s="14"/>
      <c r="N11816" s="14"/>
      <c r="O11816" s="14"/>
      <c r="P11816" s="14"/>
      <c r="S11816" s="16"/>
      <c r="T11816" s="16"/>
    </row>
    <row r="11817" spans="8:20">
      <c r="H11817" s="14"/>
      <c r="K11817" s="14"/>
      <c r="M11817" s="14"/>
      <c r="N11817" s="14"/>
      <c r="O11817" s="14"/>
      <c r="P11817" s="14"/>
      <c r="S11817" s="16"/>
      <c r="T11817" s="16"/>
    </row>
    <row r="11818" spans="8:20">
      <c r="H11818" s="14"/>
      <c r="K11818" s="14"/>
      <c r="M11818" s="14"/>
      <c r="N11818" s="14"/>
      <c r="O11818" s="14"/>
      <c r="P11818" s="14"/>
      <c r="S11818" s="16"/>
      <c r="T11818" s="16"/>
    </row>
    <row r="11819" spans="8:20">
      <c r="H11819" s="14"/>
      <c r="K11819" s="14"/>
      <c r="M11819" s="14"/>
      <c r="N11819" s="14"/>
      <c r="O11819" s="14"/>
      <c r="P11819" s="14"/>
      <c r="S11819" s="16"/>
      <c r="T11819" s="16"/>
    </row>
    <row r="11820" spans="8:20">
      <c r="H11820" s="14"/>
      <c r="K11820" s="14"/>
      <c r="M11820" s="14"/>
      <c r="N11820" s="14"/>
      <c r="O11820" s="14"/>
      <c r="P11820" s="14"/>
      <c r="S11820" s="16"/>
      <c r="T11820" s="16"/>
    </row>
    <row r="11821" spans="8:20">
      <c r="H11821" s="14"/>
      <c r="K11821" s="14"/>
      <c r="M11821" s="14"/>
      <c r="N11821" s="14"/>
      <c r="O11821" s="14"/>
      <c r="P11821" s="14"/>
      <c r="S11821" s="16"/>
      <c r="T11821" s="16"/>
    </row>
    <row r="11822" spans="8:20">
      <c r="H11822" s="14"/>
      <c r="K11822" s="14"/>
      <c r="M11822" s="14"/>
      <c r="N11822" s="14"/>
      <c r="O11822" s="14"/>
      <c r="P11822" s="14"/>
      <c r="S11822" s="16"/>
      <c r="T11822" s="16"/>
    </row>
    <row r="11823" spans="8:20">
      <c r="H11823" s="14"/>
      <c r="K11823" s="14"/>
      <c r="M11823" s="14"/>
      <c r="N11823" s="14"/>
      <c r="O11823" s="14"/>
      <c r="P11823" s="14"/>
      <c r="S11823" s="16"/>
      <c r="T11823" s="16"/>
    </row>
    <row r="11824" spans="8:20">
      <c r="H11824" s="14"/>
      <c r="K11824" s="14"/>
      <c r="M11824" s="14"/>
      <c r="N11824" s="14"/>
      <c r="O11824" s="14"/>
      <c r="P11824" s="14"/>
      <c r="S11824" s="16"/>
      <c r="T11824" s="16"/>
    </row>
    <row r="11825" spans="8:20">
      <c r="H11825" s="14"/>
      <c r="K11825" s="14"/>
      <c r="M11825" s="14"/>
      <c r="N11825" s="14"/>
      <c r="O11825" s="14"/>
      <c r="P11825" s="14"/>
      <c r="S11825" s="16"/>
      <c r="T11825" s="16"/>
    </row>
    <row r="11826" spans="8:20">
      <c r="H11826" s="14"/>
      <c r="K11826" s="14"/>
      <c r="M11826" s="14"/>
      <c r="N11826" s="14"/>
      <c r="O11826" s="14"/>
      <c r="P11826" s="14"/>
      <c r="S11826" s="16"/>
      <c r="T11826" s="16"/>
    </row>
    <row r="11827" spans="8:20">
      <c r="H11827" s="14"/>
      <c r="K11827" s="14"/>
      <c r="M11827" s="14"/>
      <c r="N11827" s="14"/>
      <c r="O11827" s="14"/>
      <c r="P11827" s="14"/>
      <c r="S11827" s="16"/>
      <c r="T11827" s="16"/>
    </row>
    <row r="11828" spans="8:20">
      <c r="H11828" s="14"/>
      <c r="K11828" s="14"/>
      <c r="M11828" s="14"/>
      <c r="N11828" s="14"/>
      <c r="O11828" s="14"/>
      <c r="P11828" s="14"/>
      <c r="S11828" s="16"/>
      <c r="T11828" s="16"/>
    </row>
    <row r="11829" spans="8:20">
      <c r="H11829" s="14"/>
      <c r="K11829" s="14"/>
      <c r="M11829" s="14"/>
      <c r="N11829" s="14"/>
      <c r="O11829" s="14"/>
      <c r="P11829" s="14"/>
      <c r="S11829" s="16"/>
      <c r="T11829" s="16"/>
    </row>
    <row r="11830" spans="8:20">
      <c r="H11830" s="14"/>
      <c r="K11830" s="14"/>
      <c r="M11830" s="14"/>
      <c r="N11830" s="14"/>
      <c r="O11830" s="14"/>
      <c r="P11830" s="14"/>
      <c r="S11830" s="16"/>
      <c r="T11830" s="16"/>
    </row>
    <row r="11831" spans="8:20">
      <c r="H11831" s="14"/>
      <c r="K11831" s="14"/>
      <c r="M11831" s="14"/>
      <c r="N11831" s="14"/>
      <c r="O11831" s="14"/>
      <c r="P11831" s="14"/>
      <c r="S11831" s="16"/>
      <c r="T11831" s="16"/>
    </row>
    <row r="11832" spans="8:20">
      <c r="H11832" s="14"/>
      <c r="K11832" s="14"/>
      <c r="M11832" s="14"/>
      <c r="N11832" s="14"/>
      <c r="O11832" s="14"/>
      <c r="P11832" s="14"/>
      <c r="S11832" s="16"/>
      <c r="T11832" s="16"/>
    </row>
    <row r="11833" spans="8:20">
      <c r="H11833" s="14"/>
      <c r="K11833" s="14"/>
      <c r="M11833" s="14"/>
      <c r="N11833" s="14"/>
      <c r="O11833" s="14"/>
      <c r="P11833" s="14"/>
      <c r="S11833" s="16"/>
      <c r="T11833" s="16"/>
    </row>
    <row r="11834" spans="8:20">
      <c r="H11834" s="14"/>
      <c r="K11834" s="14"/>
      <c r="M11834" s="14"/>
      <c r="N11834" s="14"/>
      <c r="O11834" s="14"/>
      <c r="P11834" s="14"/>
      <c r="S11834" s="16"/>
      <c r="T11834" s="16"/>
    </row>
    <row r="11835" spans="8:20">
      <c r="H11835" s="14"/>
      <c r="K11835" s="14"/>
      <c r="M11835" s="14"/>
      <c r="N11835" s="14"/>
      <c r="O11835" s="14"/>
      <c r="P11835" s="14"/>
      <c r="S11835" s="16"/>
      <c r="T11835" s="16"/>
    </row>
    <row r="11836" spans="8:20">
      <c r="H11836" s="14"/>
      <c r="K11836" s="14"/>
      <c r="M11836" s="14"/>
      <c r="N11836" s="14"/>
      <c r="O11836" s="14"/>
      <c r="P11836" s="14"/>
      <c r="S11836" s="16"/>
      <c r="T11836" s="16"/>
    </row>
    <row r="11837" spans="8:20">
      <c r="H11837" s="14"/>
      <c r="K11837" s="14"/>
      <c r="M11837" s="14"/>
      <c r="N11837" s="14"/>
      <c r="O11837" s="14"/>
      <c r="P11837" s="14"/>
      <c r="S11837" s="16"/>
      <c r="T11837" s="16"/>
    </row>
    <row r="11838" spans="8:20">
      <c r="H11838" s="14"/>
      <c r="K11838" s="14"/>
      <c r="M11838" s="14"/>
      <c r="N11838" s="14"/>
      <c r="O11838" s="14"/>
      <c r="P11838" s="14"/>
      <c r="S11838" s="16"/>
      <c r="T11838" s="16"/>
    </row>
    <row r="11839" spans="8:20">
      <c r="H11839" s="14"/>
      <c r="K11839" s="14"/>
      <c r="M11839" s="14"/>
      <c r="N11839" s="14"/>
      <c r="O11839" s="14"/>
      <c r="P11839" s="14"/>
      <c r="S11839" s="16"/>
      <c r="T11839" s="16"/>
    </row>
    <row r="11840" spans="8:20">
      <c r="H11840" s="14"/>
      <c r="K11840" s="14"/>
      <c r="M11840" s="14"/>
      <c r="N11840" s="14"/>
      <c r="O11840" s="14"/>
      <c r="P11840" s="14"/>
      <c r="S11840" s="16"/>
      <c r="T11840" s="16"/>
    </row>
    <row r="11841" spans="8:20">
      <c r="H11841" s="14"/>
      <c r="K11841" s="14"/>
      <c r="M11841" s="14"/>
      <c r="N11841" s="14"/>
      <c r="O11841" s="14"/>
      <c r="P11841" s="14"/>
      <c r="S11841" s="16"/>
      <c r="T11841" s="16"/>
    </row>
    <row r="11842" spans="8:20">
      <c r="H11842" s="14"/>
      <c r="K11842" s="14"/>
      <c r="M11842" s="14"/>
      <c r="N11842" s="14"/>
      <c r="O11842" s="14"/>
      <c r="P11842" s="14"/>
      <c r="S11842" s="16"/>
      <c r="T11842" s="16"/>
    </row>
    <row r="11843" spans="8:20">
      <c r="H11843" s="14"/>
      <c r="K11843" s="14"/>
      <c r="M11843" s="14"/>
      <c r="N11843" s="14"/>
      <c r="O11843" s="14"/>
      <c r="P11843" s="14"/>
      <c r="S11843" s="16"/>
      <c r="T11843" s="16"/>
    </row>
    <row r="11844" spans="8:20">
      <c r="H11844" s="14"/>
      <c r="K11844" s="14"/>
      <c r="M11844" s="14"/>
      <c r="N11844" s="14"/>
      <c r="O11844" s="14"/>
      <c r="P11844" s="14"/>
      <c r="S11844" s="16"/>
      <c r="T11844" s="16"/>
    </row>
    <row r="11845" spans="8:20">
      <c r="H11845" s="14"/>
      <c r="K11845" s="14"/>
      <c r="M11845" s="14"/>
      <c r="N11845" s="14"/>
      <c r="O11845" s="14"/>
      <c r="P11845" s="14"/>
      <c r="S11845" s="16"/>
      <c r="T11845" s="16"/>
    </row>
    <row r="11846" spans="8:20">
      <c r="H11846" s="14"/>
      <c r="K11846" s="14"/>
      <c r="M11846" s="14"/>
      <c r="N11846" s="14"/>
      <c r="O11846" s="14"/>
      <c r="P11846" s="14"/>
      <c r="S11846" s="16"/>
      <c r="T11846" s="16"/>
    </row>
    <row r="11847" spans="8:20">
      <c r="H11847" s="14"/>
      <c r="K11847" s="14"/>
      <c r="M11847" s="14"/>
      <c r="N11847" s="14"/>
      <c r="O11847" s="14"/>
      <c r="P11847" s="14"/>
      <c r="S11847" s="16"/>
      <c r="T11847" s="16"/>
    </row>
    <row r="11848" spans="8:20">
      <c r="H11848" s="14"/>
      <c r="K11848" s="14"/>
      <c r="M11848" s="14"/>
      <c r="N11848" s="14"/>
      <c r="O11848" s="14"/>
      <c r="P11848" s="14"/>
      <c r="S11848" s="16"/>
      <c r="T11848" s="16"/>
    </row>
    <row r="11849" spans="8:20">
      <c r="H11849" s="14"/>
      <c r="K11849" s="14"/>
      <c r="M11849" s="14"/>
      <c r="N11849" s="14"/>
      <c r="O11849" s="14"/>
      <c r="P11849" s="14"/>
      <c r="S11849" s="16"/>
      <c r="T11849" s="16"/>
    </row>
    <row r="11850" spans="8:20">
      <c r="H11850" s="14"/>
      <c r="K11850" s="14"/>
      <c r="M11850" s="14"/>
      <c r="N11850" s="14"/>
      <c r="O11850" s="14"/>
      <c r="P11850" s="14"/>
      <c r="S11850" s="16"/>
      <c r="T11850" s="16"/>
    </row>
    <row r="11851" spans="8:20">
      <c r="H11851" s="14"/>
      <c r="K11851" s="14"/>
      <c r="M11851" s="14"/>
      <c r="N11851" s="14"/>
      <c r="O11851" s="14"/>
      <c r="P11851" s="14"/>
      <c r="S11851" s="16"/>
      <c r="T11851" s="16"/>
    </row>
    <row r="11852" spans="8:20">
      <c r="H11852" s="14"/>
      <c r="K11852" s="14"/>
      <c r="M11852" s="14"/>
      <c r="N11852" s="14"/>
      <c r="O11852" s="14"/>
      <c r="P11852" s="14"/>
      <c r="S11852" s="16"/>
      <c r="T11852" s="16"/>
    </row>
    <row r="11853" spans="8:20">
      <c r="H11853" s="14"/>
      <c r="K11853" s="14"/>
      <c r="M11853" s="14"/>
      <c r="N11853" s="14"/>
      <c r="O11853" s="14"/>
      <c r="P11853" s="14"/>
      <c r="S11853" s="16"/>
      <c r="T11853" s="16"/>
    </row>
    <row r="11854" spans="8:20">
      <c r="H11854" s="14"/>
      <c r="K11854" s="14"/>
      <c r="M11854" s="14"/>
      <c r="N11854" s="14"/>
      <c r="O11854" s="14"/>
      <c r="P11854" s="14"/>
      <c r="S11854" s="16"/>
      <c r="T11854" s="16"/>
    </row>
    <row r="11855" spans="8:20">
      <c r="H11855" s="14"/>
      <c r="K11855" s="14"/>
      <c r="M11855" s="14"/>
      <c r="N11855" s="14"/>
      <c r="O11855" s="14"/>
      <c r="P11855" s="14"/>
      <c r="S11855" s="16"/>
      <c r="T11855" s="16"/>
    </row>
    <row r="11856" spans="8:20">
      <c r="H11856" s="14"/>
      <c r="K11856" s="14"/>
      <c r="M11856" s="14"/>
      <c r="N11856" s="14"/>
      <c r="O11856" s="14"/>
      <c r="P11856" s="14"/>
      <c r="S11856" s="16"/>
      <c r="T11856" s="16"/>
    </row>
    <row r="11857" spans="8:20">
      <c r="H11857" s="14"/>
      <c r="K11857" s="14"/>
      <c r="M11857" s="14"/>
      <c r="N11857" s="14"/>
      <c r="O11857" s="14"/>
      <c r="P11857" s="14"/>
      <c r="S11857" s="16"/>
      <c r="T11857" s="16"/>
    </row>
    <row r="11858" spans="8:20">
      <c r="H11858" s="14"/>
      <c r="K11858" s="14"/>
      <c r="M11858" s="14"/>
      <c r="N11858" s="14"/>
      <c r="O11858" s="14"/>
      <c r="P11858" s="14"/>
      <c r="S11858" s="16"/>
      <c r="T11858" s="16"/>
    </row>
    <row r="11859" spans="8:20">
      <c r="H11859" s="14"/>
      <c r="K11859" s="14"/>
      <c r="M11859" s="14"/>
      <c r="N11859" s="14"/>
      <c r="O11859" s="14"/>
      <c r="P11859" s="14"/>
      <c r="S11859" s="16"/>
      <c r="T11859" s="16"/>
    </row>
    <row r="11860" spans="8:20">
      <c r="H11860" s="14"/>
      <c r="K11860" s="14"/>
      <c r="M11860" s="14"/>
      <c r="N11860" s="14"/>
      <c r="O11860" s="14"/>
      <c r="P11860" s="14"/>
      <c r="S11860" s="16"/>
      <c r="T11860" s="16"/>
    </row>
    <row r="11861" spans="8:20">
      <c r="H11861" s="14"/>
      <c r="K11861" s="14"/>
      <c r="M11861" s="14"/>
      <c r="N11861" s="14"/>
      <c r="O11861" s="14"/>
      <c r="P11861" s="14"/>
      <c r="S11861" s="16"/>
      <c r="T11861" s="16"/>
    </row>
    <row r="11862" spans="8:20">
      <c r="H11862" s="14"/>
      <c r="K11862" s="14"/>
      <c r="M11862" s="14"/>
      <c r="N11862" s="14"/>
      <c r="O11862" s="14"/>
      <c r="P11862" s="14"/>
      <c r="S11862" s="16"/>
      <c r="T11862" s="16"/>
    </row>
    <row r="11863" spans="8:20">
      <c r="H11863" s="14"/>
      <c r="K11863" s="14"/>
      <c r="M11863" s="14"/>
      <c r="N11863" s="14"/>
      <c r="O11863" s="14"/>
      <c r="P11863" s="14"/>
      <c r="S11863" s="16"/>
      <c r="T11863" s="16"/>
    </row>
    <row r="11864" spans="8:20">
      <c r="H11864" s="14"/>
      <c r="K11864" s="14"/>
      <c r="M11864" s="14"/>
      <c r="N11864" s="14"/>
      <c r="O11864" s="14"/>
      <c r="P11864" s="14"/>
      <c r="S11864" s="16"/>
      <c r="T11864" s="16"/>
    </row>
    <row r="11865" spans="8:20">
      <c r="H11865" s="14"/>
      <c r="K11865" s="14"/>
      <c r="M11865" s="14"/>
      <c r="N11865" s="14"/>
      <c r="O11865" s="14"/>
      <c r="P11865" s="14"/>
      <c r="S11865" s="16"/>
      <c r="T11865" s="16"/>
    </row>
    <row r="11866" spans="8:20">
      <c r="H11866" s="14"/>
      <c r="K11866" s="14"/>
      <c r="M11866" s="14"/>
      <c r="N11866" s="14"/>
      <c r="O11866" s="14"/>
      <c r="P11866" s="14"/>
      <c r="S11866" s="16"/>
      <c r="T11866" s="16"/>
    </row>
    <row r="11867" spans="8:20">
      <c r="H11867" s="14"/>
      <c r="K11867" s="14"/>
      <c r="M11867" s="14"/>
      <c r="N11867" s="14"/>
      <c r="O11867" s="14"/>
      <c r="P11867" s="14"/>
      <c r="S11867" s="16"/>
      <c r="T11867" s="16"/>
    </row>
    <row r="11868" spans="8:20">
      <c r="H11868" s="14"/>
      <c r="K11868" s="14"/>
      <c r="M11868" s="14"/>
      <c r="N11868" s="14"/>
      <c r="O11868" s="14"/>
      <c r="P11868" s="14"/>
      <c r="S11868" s="16"/>
      <c r="T11868" s="16"/>
    </row>
    <row r="11869" spans="8:20">
      <c r="H11869" s="14"/>
      <c r="K11869" s="14"/>
      <c r="M11869" s="14"/>
      <c r="N11869" s="14"/>
      <c r="O11869" s="14"/>
      <c r="P11869" s="14"/>
      <c r="S11869" s="16"/>
      <c r="T11869" s="16"/>
    </row>
    <row r="11870" spans="8:20">
      <c r="H11870" s="14"/>
      <c r="K11870" s="14"/>
      <c r="M11870" s="14"/>
      <c r="N11870" s="14"/>
      <c r="O11870" s="14"/>
      <c r="P11870" s="14"/>
      <c r="S11870" s="16"/>
      <c r="T11870" s="16"/>
    </row>
    <row r="11871" spans="8:20">
      <c r="H11871" s="14"/>
      <c r="K11871" s="14"/>
      <c r="M11871" s="14"/>
      <c r="N11871" s="14"/>
      <c r="O11871" s="14"/>
      <c r="P11871" s="14"/>
      <c r="S11871" s="16"/>
      <c r="T11871" s="16"/>
    </row>
    <row r="11872" spans="8:20">
      <c r="H11872" s="14"/>
      <c r="K11872" s="14"/>
      <c r="M11872" s="14"/>
      <c r="N11872" s="14"/>
      <c r="O11872" s="14"/>
      <c r="P11872" s="14"/>
      <c r="S11872" s="16"/>
      <c r="T11872" s="16"/>
    </row>
    <row r="11873" spans="8:20">
      <c r="H11873" s="14"/>
      <c r="K11873" s="14"/>
      <c r="M11873" s="14"/>
      <c r="N11873" s="14"/>
      <c r="O11873" s="14"/>
      <c r="P11873" s="14"/>
      <c r="S11873" s="16"/>
      <c r="T11873" s="16"/>
    </row>
    <row r="11874" spans="8:20">
      <c r="H11874" s="14"/>
      <c r="K11874" s="14"/>
      <c r="M11874" s="14"/>
      <c r="N11874" s="14"/>
      <c r="O11874" s="14"/>
      <c r="P11874" s="14"/>
      <c r="S11874" s="16"/>
      <c r="T11874" s="16"/>
    </row>
    <row r="11875" spans="8:20">
      <c r="H11875" s="14"/>
      <c r="K11875" s="14"/>
      <c r="M11875" s="14"/>
      <c r="N11875" s="14"/>
      <c r="O11875" s="14"/>
      <c r="P11875" s="14"/>
      <c r="S11875" s="16"/>
      <c r="T11875" s="16"/>
    </row>
    <row r="11876" spans="8:20">
      <c r="H11876" s="14"/>
      <c r="K11876" s="14"/>
      <c r="M11876" s="14"/>
      <c r="N11876" s="14"/>
      <c r="O11876" s="14"/>
      <c r="P11876" s="14"/>
      <c r="S11876" s="16"/>
      <c r="T11876" s="16"/>
    </row>
    <row r="11877" spans="8:20">
      <c r="H11877" s="14"/>
      <c r="K11877" s="14"/>
      <c r="M11877" s="14"/>
      <c r="N11877" s="14"/>
      <c r="O11877" s="14"/>
      <c r="P11877" s="14"/>
      <c r="S11877" s="16"/>
      <c r="T11877" s="16"/>
    </row>
    <row r="11878" spans="8:20">
      <c r="H11878" s="14"/>
      <c r="K11878" s="14"/>
      <c r="M11878" s="14"/>
      <c r="N11878" s="14"/>
      <c r="O11878" s="14"/>
      <c r="P11878" s="14"/>
      <c r="S11878" s="16"/>
      <c r="T11878" s="16"/>
    </row>
    <row r="11879" spans="8:20">
      <c r="H11879" s="14"/>
      <c r="K11879" s="14"/>
      <c r="M11879" s="14"/>
      <c r="N11879" s="14"/>
      <c r="O11879" s="14"/>
      <c r="P11879" s="14"/>
      <c r="S11879" s="16"/>
      <c r="T11879" s="16"/>
    </row>
    <row r="11880" spans="8:20">
      <c r="H11880" s="14"/>
      <c r="K11880" s="14"/>
      <c r="M11880" s="14"/>
      <c r="N11880" s="14"/>
      <c r="O11880" s="14"/>
      <c r="P11880" s="14"/>
      <c r="S11880" s="16"/>
      <c r="T11880" s="16"/>
    </row>
    <row r="11881" spans="8:20">
      <c r="H11881" s="14"/>
      <c r="K11881" s="14"/>
      <c r="M11881" s="14"/>
      <c r="N11881" s="14"/>
      <c r="O11881" s="14"/>
      <c r="P11881" s="14"/>
      <c r="S11881" s="16"/>
      <c r="T11881" s="16"/>
    </row>
    <row r="11882" spans="8:20">
      <c r="H11882" s="14"/>
      <c r="K11882" s="14"/>
      <c r="M11882" s="14"/>
      <c r="N11882" s="14"/>
      <c r="O11882" s="14"/>
      <c r="P11882" s="14"/>
      <c r="S11882" s="16"/>
      <c r="T11882" s="16"/>
    </row>
    <row r="11883" spans="8:20">
      <c r="H11883" s="14"/>
      <c r="K11883" s="14"/>
      <c r="M11883" s="14"/>
      <c r="N11883" s="14"/>
      <c r="O11883" s="14"/>
      <c r="P11883" s="14"/>
      <c r="S11883" s="16"/>
      <c r="T11883" s="16"/>
    </row>
    <row r="11884" spans="8:20">
      <c r="H11884" s="14"/>
      <c r="K11884" s="14"/>
      <c r="M11884" s="14"/>
      <c r="N11884" s="14"/>
      <c r="O11884" s="14"/>
      <c r="P11884" s="14"/>
      <c r="S11884" s="16"/>
      <c r="T11884" s="16"/>
    </row>
    <row r="11885" spans="8:20">
      <c r="H11885" s="14"/>
      <c r="K11885" s="14"/>
      <c r="M11885" s="14"/>
      <c r="N11885" s="14"/>
      <c r="O11885" s="14"/>
      <c r="P11885" s="14"/>
      <c r="S11885" s="16"/>
      <c r="T11885" s="16"/>
    </row>
    <row r="11886" spans="8:20">
      <c r="H11886" s="14"/>
      <c r="K11886" s="14"/>
      <c r="M11886" s="14"/>
      <c r="N11886" s="14"/>
      <c r="O11886" s="14"/>
      <c r="P11886" s="14"/>
      <c r="S11886" s="16"/>
      <c r="T11886" s="16"/>
    </row>
    <row r="11887" spans="8:20">
      <c r="H11887" s="14"/>
      <c r="K11887" s="14"/>
      <c r="M11887" s="14"/>
      <c r="N11887" s="14"/>
      <c r="O11887" s="14"/>
      <c r="P11887" s="14"/>
      <c r="S11887" s="16"/>
      <c r="T11887" s="16"/>
    </row>
    <row r="11888" spans="8:20">
      <c r="H11888" s="14"/>
      <c r="K11888" s="14"/>
      <c r="M11888" s="14"/>
      <c r="N11888" s="14"/>
      <c r="O11888" s="14"/>
      <c r="P11888" s="14"/>
      <c r="S11888" s="16"/>
      <c r="T11888" s="16"/>
    </row>
    <row r="11889" spans="8:20">
      <c r="H11889" s="14"/>
      <c r="K11889" s="14"/>
      <c r="M11889" s="14"/>
      <c r="N11889" s="14"/>
      <c r="O11889" s="14"/>
      <c r="P11889" s="14"/>
      <c r="S11889" s="16"/>
      <c r="T11889" s="16"/>
    </row>
    <row r="11890" spans="8:20">
      <c r="H11890" s="14"/>
      <c r="K11890" s="14"/>
      <c r="M11890" s="14"/>
      <c r="N11890" s="14"/>
      <c r="O11890" s="14"/>
      <c r="P11890" s="14"/>
      <c r="S11890" s="16"/>
      <c r="T11890" s="16"/>
    </row>
    <row r="11891" spans="8:20">
      <c r="H11891" s="14"/>
      <c r="K11891" s="14"/>
      <c r="M11891" s="14"/>
      <c r="N11891" s="14"/>
      <c r="O11891" s="14"/>
      <c r="P11891" s="14"/>
      <c r="S11891" s="16"/>
      <c r="T11891" s="16"/>
    </row>
    <row r="11892" spans="8:20">
      <c r="H11892" s="14"/>
      <c r="K11892" s="14"/>
      <c r="M11892" s="14"/>
      <c r="N11892" s="14"/>
      <c r="O11892" s="14"/>
      <c r="P11892" s="14"/>
      <c r="S11892" s="16"/>
      <c r="T11892" s="16"/>
    </row>
    <row r="11893" spans="8:20">
      <c r="H11893" s="14"/>
      <c r="K11893" s="14"/>
      <c r="M11893" s="14"/>
      <c r="N11893" s="14"/>
      <c r="O11893" s="14"/>
      <c r="P11893" s="14"/>
      <c r="S11893" s="16"/>
      <c r="T11893" s="16"/>
    </row>
    <row r="11894" spans="8:20">
      <c r="H11894" s="14"/>
      <c r="K11894" s="14"/>
      <c r="M11894" s="14"/>
      <c r="N11894" s="14"/>
      <c r="O11894" s="14"/>
      <c r="P11894" s="14"/>
      <c r="S11894" s="16"/>
      <c r="T11894" s="16"/>
    </row>
    <row r="11895" spans="8:20">
      <c r="H11895" s="14"/>
      <c r="K11895" s="14"/>
      <c r="M11895" s="14"/>
      <c r="N11895" s="14"/>
      <c r="O11895" s="14"/>
      <c r="P11895" s="14"/>
      <c r="S11895" s="16"/>
      <c r="T11895" s="16"/>
    </row>
    <row r="11896" spans="8:20">
      <c r="H11896" s="14"/>
      <c r="K11896" s="14"/>
      <c r="M11896" s="14"/>
      <c r="N11896" s="14"/>
      <c r="O11896" s="14"/>
      <c r="P11896" s="14"/>
      <c r="S11896" s="16"/>
      <c r="T11896" s="16"/>
    </row>
    <row r="11897" spans="8:20">
      <c r="H11897" s="14"/>
      <c r="K11897" s="14"/>
      <c r="M11897" s="14"/>
      <c r="N11897" s="14"/>
      <c r="O11897" s="14"/>
      <c r="P11897" s="14"/>
      <c r="S11897" s="16"/>
      <c r="T11897" s="16"/>
    </row>
    <row r="11898" spans="8:20">
      <c r="H11898" s="14"/>
      <c r="K11898" s="14"/>
      <c r="M11898" s="14"/>
      <c r="N11898" s="14"/>
      <c r="O11898" s="14"/>
      <c r="P11898" s="14"/>
      <c r="S11898" s="16"/>
      <c r="T11898" s="16"/>
    </row>
    <row r="11899" spans="8:20">
      <c r="H11899" s="14"/>
      <c r="K11899" s="14"/>
      <c r="M11899" s="14"/>
      <c r="N11899" s="14"/>
      <c r="O11899" s="14"/>
      <c r="P11899" s="14"/>
      <c r="S11899" s="16"/>
      <c r="T11899" s="16"/>
    </row>
    <row r="11900" spans="8:20">
      <c r="H11900" s="14"/>
      <c r="K11900" s="14"/>
      <c r="M11900" s="14"/>
      <c r="N11900" s="14"/>
      <c r="O11900" s="14"/>
      <c r="P11900" s="14"/>
      <c r="S11900" s="16"/>
      <c r="T11900" s="16"/>
    </row>
    <row r="11901" spans="8:20">
      <c r="H11901" s="14"/>
      <c r="K11901" s="14"/>
      <c r="M11901" s="14"/>
      <c r="N11901" s="14"/>
      <c r="O11901" s="14"/>
      <c r="P11901" s="14"/>
      <c r="S11901" s="16"/>
      <c r="T11901" s="16"/>
    </row>
    <row r="11902" spans="8:20">
      <c r="H11902" s="14"/>
      <c r="K11902" s="14"/>
      <c r="M11902" s="14"/>
      <c r="N11902" s="14"/>
      <c r="O11902" s="14"/>
      <c r="P11902" s="14"/>
      <c r="S11902" s="16"/>
      <c r="T11902" s="16"/>
    </row>
    <row r="11903" spans="8:20">
      <c r="H11903" s="14"/>
      <c r="K11903" s="14"/>
      <c r="M11903" s="14"/>
      <c r="N11903" s="14"/>
      <c r="O11903" s="14"/>
      <c r="P11903" s="14"/>
      <c r="S11903" s="16"/>
      <c r="T11903" s="16"/>
    </row>
    <row r="11904" spans="8:20">
      <c r="H11904" s="14"/>
      <c r="K11904" s="14"/>
      <c r="M11904" s="14"/>
      <c r="N11904" s="14"/>
      <c r="O11904" s="14"/>
      <c r="P11904" s="14"/>
      <c r="S11904" s="16"/>
      <c r="T11904" s="16"/>
    </row>
    <row r="11905" spans="8:20">
      <c r="H11905" s="14"/>
      <c r="K11905" s="14"/>
      <c r="M11905" s="14"/>
      <c r="N11905" s="14"/>
      <c r="O11905" s="14"/>
      <c r="P11905" s="14"/>
      <c r="S11905" s="16"/>
      <c r="T11905" s="16"/>
    </row>
    <row r="11906" spans="8:20">
      <c r="H11906" s="14"/>
      <c r="K11906" s="14"/>
      <c r="M11906" s="14"/>
      <c r="N11906" s="14"/>
      <c r="O11906" s="14"/>
      <c r="P11906" s="14"/>
      <c r="S11906" s="16"/>
      <c r="T11906" s="16"/>
    </row>
    <row r="11907" spans="8:20">
      <c r="H11907" s="14"/>
      <c r="K11907" s="14"/>
      <c r="M11907" s="14"/>
      <c r="N11907" s="14"/>
      <c r="O11907" s="14"/>
      <c r="P11907" s="14"/>
      <c r="S11907" s="16"/>
      <c r="T11907" s="16"/>
    </row>
    <row r="11908" spans="8:20">
      <c r="H11908" s="14"/>
      <c r="K11908" s="14"/>
      <c r="M11908" s="14"/>
      <c r="N11908" s="14"/>
      <c r="O11908" s="14"/>
      <c r="P11908" s="14"/>
      <c r="S11908" s="16"/>
      <c r="T11908" s="16"/>
    </row>
    <row r="11909" spans="8:20">
      <c r="H11909" s="14"/>
      <c r="K11909" s="14"/>
      <c r="M11909" s="14"/>
      <c r="N11909" s="14"/>
      <c r="O11909" s="14"/>
      <c r="P11909" s="14"/>
      <c r="S11909" s="16"/>
      <c r="T11909" s="16"/>
    </row>
    <row r="11910" spans="8:20">
      <c r="H11910" s="14"/>
      <c r="K11910" s="14"/>
      <c r="M11910" s="14"/>
      <c r="N11910" s="14"/>
      <c r="O11910" s="14"/>
      <c r="P11910" s="14"/>
      <c r="S11910" s="16"/>
      <c r="T11910" s="16"/>
    </row>
    <row r="11911" spans="8:20">
      <c r="H11911" s="14"/>
      <c r="K11911" s="14"/>
      <c r="M11911" s="14"/>
      <c r="N11911" s="14"/>
      <c r="O11911" s="14"/>
      <c r="P11911" s="14"/>
      <c r="S11911" s="16"/>
      <c r="T11911" s="16"/>
    </row>
    <row r="11912" spans="8:20">
      <c r="H11912" s="14"/>
      <c r="K11912" s="14"/>
      <c r="M11912" s="14"/>
      <c r="N11912" s="14"/>
      <c r="O11912" s="14"/>
      <c r="P11912" s="14"/>
      <c r="S11912" s="16"/>
      <c r="T11912" s="16"/>
    </row>
    <row r="11913" spans="8:20">
      <c r="H11913" s="14"/>
      <c r="K11913" s="14"/>
      <c r="M11913" s="14"/>
      <c r="N11913" s="14"/>
      <c r="O11913" s="14"/>
      <c r="P11913" s="14"/>
      <c r="S11913" s="16"/>
      <c r="T11913" s="16"/>
    </row>
    <row r="11914" spans="8:20">
      <c r="H11914" s="14"/>
      <c r="K11914" s="14"/>
      <c r="M11914" s="14"/>
      <c r="N11914" s="14"/>
      <c r="O11914" s="14"/>
      <c r="P11914" s="14"/>
      <c r="S11914" s="16"/>
      <c r="T11914" s="16"/>
    </row>
    <row r="11915" spans="8:20">
      <c r="H11915" s="14"/>
      <c r="K11915" s="14"/>
      <c r="M11915" s="14"/>
      <c r="N11915" s="14"/>
      <c r="O11915" s="14"/>
      <c r="P11915" s="14"/>
      <c r="S11915" s="16"/>
      <c r="T11915" s="16"/>
    </row>
    <row r="11916" spans="8:20">
      <c r="H11916" s="14"/>
      <c r="K11916" s="14"/>
      <c r="M11916" s="14"/>
      <c r="N11916" s="14"/>
      <c r="O11916" s="14"/>
      <c r="P11916" s="14"/>
      <c r="S11916" s="16"/>
      <c r="T11916" s="16"/>
    </row>
    <row r="11917" spans="8:20">
      <c r="H11917" s="14"/>
      <c r="K11917" s="14"/>
      <c r="M11917" s="14"/>
      <c r="N11917" s="14"/>
      <c r="O11917" s="14"/>
      <c r="P11917" s="14"/>
      <c r="S11917" s="16"/>
      <c r="T11917" s="16"/>
    </row>
    <row r="11918" spans="8:20">
      <c r="H11918" s="14"/>
      <c r="K11918" s="14"/>
      <c r="M11918" s="14"/>
      <c r="N11918" s="14"/>
      <c r="O11918" s="14"/>
      <c r="P11918" s="14"/>
      <c r="S11918" s="16"/>
      <c r="T11918" s="16"/>
    </row>
    <row r="11919" spans="8:20">
      <c r="H11919" s="14"/>
      <c r="K11919" s="14"/>
      <c r="M11919" s="14"/>
      <c r="N11919" s="14"/>
      <c r="O11919" s="14"/>
      <c r="P11919" s="14"/>
      <c r="S11919" s="16"/>
      <c r="T11919" s="16"/>
    </row>
    <row r="11920" spans="8:20">
      <c r="H11920" s="14"/>
      <c r="K11920" s="14"/>
      <c r="M11920" s="14"/>
      <c r="N11920" s="14"/>
      <c r="O11920" s="14"/>
      <c r="P11920" s="14"/>
      <c r="S11920" s="16"/>
      <c r="T11920" s="16"/>
    </row>
    <row r="11921" spans="8:20">
      <c r="H11921" s="14"/>
      <c r="K11921" s="14"/>
      <c r="M11921" s="14"/>
      <c r="N11921" s="14"/>
      <c r="O11921" s="14"/>
      <c r="P11921" s="14"/>
      <c r="S11921" s="16"/>
      <c r="T11921" s="16"/>
    </row>
    <row r="11922" spans="8:20">
      <c r="H11922" s="14"/>
      <c r="K11922" s="14"/>
      <c r="M11922" s="14"/>
      <c r="N11922" s="14"/>
      <c r="O11922" s="14"/>
      <c r="P11922" s="14"/>
      <c r="S11922" s="16"/>
      <c r="T11922" s="16"/>
    </row>
    <row r="11923" spans="8:20">
      <c r="H11923" s="14"/>
      <c r="K11923" s="14"/>
      <c r="M11923" s="14"/>
      <c r="N11923" s="14"/>
      <c r="O11923" s="14"/>
      <c r="P11923" s="14"/>
      <c r="S11923" s="16"/>
      <c r="T11923" s="16"/>
    </row>
    <row r="11924" spans="8:20">
      <c r="H11924" s="14"/>
      <c r="K11924" s="14"/>
      <c r="M11924" s="14"/>
      <c r="N11924" s="14"/>
      <c r="O11924" s="14"/>
      <c r="P11924" s="14"/>
      <c r="S11924" s="16"/>
      <c r="T11924" s="16"/>
    </row>
    <row r="11925" spans="8:20">
      <c r="H11925" s="14"/>
      <c r="K11925" s="14"/>
      <c r="M11925" s="14"/>
      <c r="N11925" s="14"/>
      <c r="O11925" s="14"/>
      <c r="P11925" s="14"/>
      <c r="S11925" s="16"/>
      <c r="T11925" s="16"/>
    </row>
    <row r="11926" spans="8:20">
      <c r="H11926" s="14"/>
      <c r="K11926" s="14"/>
      <c r="M11926" s="14"/>
      <c r="N11926" s="14"/>
      <c r="O11926" s="14"/>
      <c r="P11926" s="14"/>
      <c r="S11926" s="16"/>
      <c r="T11926" s="16"/>
    </row>
    <row r="11927" spans="8:20">
      <c r="H11927" s="14"/>
      <c r="K11927" s="14"/>
      <c r="M11927" s="14"/>
      <c r="N11927" s="14"/>
      <c r="O11927" s="14"/>
      <c r="P11927" s="14"/>
      <c r="S11927" s="16"/>
      <c r="T11927" s="16"/>
    </row>
    <row r="11928" spans="8:20">
      <c r="H11928" s="14"/>
      <c r="K11928" s="14"/>
      <c r="M11928" s="14"/>
      <c r="N11928" s="14"/>
      <c r="O11928" s="14"/>
      <c r="P11928" s="14"/>
      <c r="S11928" s="16"/>
      <c r="T11928" s="16"/>
    </row>
    <row r="11929" spans="8:20">
      <c r="H11929" s="14"/>
      <c r="K11929" s="14"/>
      <c r="M11929" s="14"/>
      <c r="N11929" s="14"/>
      <c r="O11929" s="14"/>
      <c r="P11929" s="14"/>
      <c r="S11929" s="16"/>
      <c r="T11929" s="16"/>
    </row>
    <row r="11930" spans="8:20">
      <c r="H11930" s="14"/>
      <c r="K11930" s="14"/>
      <c r="M11930" s="14"/>
      <c r="N11930" s="14"/>
      <c r="O11930" s="14"/>
      <c r="P11930" s="14"/>
      <c r="S11930" s="16"/>
      <c r="T11930" s="16"/>
    </row>
    <row r="11931" spans="8:20">
      <c r="H11931" s="14"/>
      <c r="K11931" s="14"/>
      <c r="M11931" s="14"/>
      <c r="N11931" s="14"/>
      <c r="O11931" s="14"/>
      <c r="P11931" s="14"/>
      <c r="S11931" s="16"/>
      <c r="T11931" s="16"/>
    </row>
    <row r="11932" spans="8:20">
      <c r="H11932" s="14"/>
      <c r="K11932" s="14"/>
      <c r="M11932" s="14"/>
      <c r="N11932" s="14"/>
      <c r="O11932" s="14"/>
      <c r="P11932" s="14"/>
      <c r="S11932" s="16"/>
      <c r="T11932" s="16"/>
    </row>
    <row r="11933" spans="8:20">
      <c r="H11933" s="14"/>
      <c r="K11933" s="14"/>
      <c r="M11933" s="14"/>
      <c r="N11933" s="14"/>
      <c r="O11933" s="14"/>
      <c r="P11933" s="14"/>
      <c r="S11933" s="16"/>
      <c r="T11933" s="16"/>
    </row>
    <row r="11934" spans="8:20">
      <c r="H11934" s="14"/>
      <c r="K11934" s="14"/>
      <c r="M11934" s="14"/>
      <c r="N11934" s="14"/>
      <c r="O11934" s="14"/>
      <c r="P11934" s="14"/>
      <c r="S11934" s="16"/>
      <c r="T11934" s="16"/>
    </row>
    <row r="11935" spans="8:20">
      <c r="H11935" s="14"/>
      <c r="K11935" s="14"/>
      <c r="M11935" s="14"/>
      <c r="N11935" s="14"/>
      <c r="O11935" s="14"/>
      <c r="P11935" s="14"/>
      <c r="S11935" s="16"/>
      <c r="T11935" s="16"/>
    </row>
    <row r="11936" spans="8:20">
      <c r="H11936" s="14"/>
      <c r="K11936" s="14"/>
      <c r="M11936" s="14"/>
      <c r="N11936" s="14"/>
      <c r="O11936" s="14"/>
      <c r="P11936" s="14"/>
      <c r="S11936" s="16"/>
      <c r="T11936" s="16"/>
    </row>
    <row r="11937" spans="8:20">
      <c r="H11937" s="14"/>
      <c r="K11937" s="14"/>
      <c r="M11937" s="14"/>
      <c r="N11937" s="14"/>
      <c r="O11937" s="14"/>
      <c r="P11937" s="14"/>
      <c r="S11937" s="16"/>
      <c r="T11937" s="16"/>
    </row>
    <row r="11938" spans="8:20">
      <c r="H11938" s="14"/>
      <c r="K11938" s="14"/>
      <c r="M11938" s="14"/>
      <c r="N11938" s="14"/>
      <c r="O11938" s="14"/>
      <c r="P11938" s="14"/>
      <c r="S11938" s="16"/>
      <c r="T11938" s="16"/>
    </row>
    <row r="11939" spans="8:20">
      <c r="H11939" s="14"/>
      <c r="K11939" s="14"/>
      <c r="M11939" s="14"/>
      <c r="N11939" s="14"/>
      <c r="O11939" s="14"/>
      <c r="P11939" s="14"/>
      <c r="S11939" s="16"/>
      <c r="T11939" s="16"/>
    </row>
    <row r="11940" spans="8:20">
      <c r="H11940" s="14"/>
      <c r="K11940" s="14"/>
      <c r="M11940" s="14"/>
      <c r="N11940" s="14"/>
      <c r="O11940" s="14"/>
      <c r="P11940" s="14"/>
      <c r="S11940" s="16"/>
      <c r="T11940" s="16"/>
    </row>
    <row r="11941" spans="8:20">
      <c r="H11941" s="14"/>
      <c r="K11941" s="14"/>
      <c r="M11941" s="14"/>
      <c r="N11941" s="14"/>
      <c r="O11941" s="14"/>
      <c r="P11941" s="14"/>
      <c r="S11941" s="16"/>
      <c r="T11941" s="16"/>
    </row>
    <row r="11942" spans="8:20">
      <c r="H11942" s="14"/>
      <c r="K11942" s="14"/>
      <c r="M11942" s="14"/>
      <c r="N11942" s="14"/>
      <c r="O11942" s="14"/>
      <c r="P11942" s="14"/>
      <c r="S11942" s="16"/>
      <c r="T11942" s="16"/>
    </row>
    <row r="11943" spans="8:20">
      <c r="H11943" s="14"/>
      <c r="K11943" s="14"/>
      <c r="M11943" s="14"/>
      <c r="N11943" s="14"/>
      <c r="O11943" s="14"/>
      <c r="P11943" s="14"/>
      <c r="S11943" s="16"/>
      <c r="T11943" s="16"/>
    </row>
    <row r="11944" spans="8:20">
      <c r="H11944" s="14"/>
      <c r="K11944" s="14"/>
      <c r="M11944" s="14"/>
      <c r="N11944" s="14"/>
      <c r="O11944" s="14"/>
      <c r="P11944" s="14"/>
      <c r="S11944" s="16"/>
      <c r="T11944" s="16"/>
    </row>
    <row r="11945" spans="8:20">
      <c r="H11945" s="14"/>
      <c r="K11945" s="14"/>
      <c r="M11945" s="14"/>
      <c r="N11945" s="14"/>
      <c r="O11945" s="14"/>
      <c r="P11945" s="14"/>
      <c r="S11945" s="16"/>
      <c r="T11945" s="16"/>
    </row>
    <row r="11946" spans="8:20">
      <c r="H11946" s="14"/>
      <c r="K11946" s="14"/>
      <c r="M11946" s="14"/>
      <c r="N11946" s="14"/>
      <c r="O11946" s="14"/>
      <c r="P11946" s="14"/>
      <c r="S11946" s="16"/>
      <c r="T11946" s="16"/>
    </row>
    <row r="11947" spans="8:20">
      <c r="H11947" s="14"/>
      <c r="K11947" s="14"/>
      <c r="M11947" s="14"/>
      <c r="N11947" s="14"/>
      <c r="O11947" s="14"/>
      <c r="P11947" s="14"/>
      <c r="S11947" s="16"/>
      <c r="T11947" s="16"/>
    </row>
    <row r="11948" spans="8:20">
      <c r="H11948" s="14"/>
      <c r="K11948" s="14"/>
      <c r="M11948" s="14"/>
      <c r="N11948" s="14"/>
      <c r="O11948" s="14"/>
      <c r="P11948" s="14"/>
      <c r="S11948" s="16"/>
      <c r="T11948" s="16"/>
    </row>
    <row r="11949" spans="8:20">
      <c r="H11949" s="14"/>
      <c r="K11949" s="14"/>
      <c r="M11949" s="14"/>
      <c r="N11949" s="14"/>
      <c r="O11949" s="14"/>
      <c r="P11949" s="14"/>
      <c r="S11949" s="16"/>
      <c r="T11949" s="16"/>
    </row>
    <row r="11950" spans="8:20">
      <c r="H11950" s="14"/>
      <c r="K11950" s="14"/>
      <c r="M11950" s="14"/>
      <c r="N11950" s="14"/>
      <c r="O11950" s="14"/>
      <c r="P11950" s="14"/>
      <c r="S11950" s="16"/>
      <c r="T11950" s="16"/>
    </row>
    <row r="11951" spans="8:20">
      <c r="H11951" s="14"/>
      <c r="K11951" s="14"/>
      <c r="M11951" s="14"/>
      <c r="N11951" s="14"/>
      <c r="O11951" s="14"/>
      <c r="P11951" s="14"/>
      <c r="S11951" s="16"/>
      <c r="T11951" s="16"/>
    </row>
    <row r="11952" spans="8:20">
      <c r="H11952" s="14"/>
      <c r="K11952" s="14"/>
      <c r="M11952" s="14"/>
      <c r="N11952" s="14"/>
      <c r="O11952" s="14"/>
      <c r="P11952" s="14"/>
      <c r="S11952" s="16"/>
      <c r="T11952" s="16"/>
    </row>
    <row r="11953" spans="8:20">
      <c r="H11953" s="14"/>
      <c r="K11953" s="14"/>
      <c r="M11953" s="14"/>
      <c r="N11953" s="14"/>
      <c r="O11953" s="14"/>
      <c r="P11953" s="14"/>
      <c r="S11953" s="16"/>
      <c r="T11953" s="16"/>
    </row>
    <row r="11954" spans="8:20">
      <c r="H11954" s="14"/>
      <c r="K11954" s="14"/>
      <c r="M11954" s="14"/>
      <c r="N11954" s="14"/>
      <c r="O11954" s="14"/>
      <c r="P11954" s="14"/>
      <c r="S11954" s="16"/>
      <c r="T11954" s="16"/>
    </row>
    <row r="11955" spans="8:20">
      <c r="H11955" s="14"/>
      <c r="K11955" s="14"/>
      <c r="M11955" s="14"/>
      <c r="N11955" s="14"/>
      <c r="O11955" s="14"/>
      <c r="P11955" s="14"/>
      <c r="S11955" s="16"/>
      <c r="T11955" s="16"/>
    </row>
    <row r="11956" spans="8:20">
      <c r="H11956" s="14"/>
      <c r="K11956" s="14"/>
      <c r="M11956" s="14"/>
      <c r="N11956" s="14"/>
      <c r="O11956" s="14"/>
      <c r="P11956" s="14"/>
      <c r="S11956" s="16"/>
      <c r="T11956" s="16"/>
    </row>
    <row r="11957" spans="8:20">
      <c r="H11957" s="14"/>
      <c r="K11957" s="14"/>
      <c r="M11957" s="14"/>
      <c r="N11957" s="14"/>
      <c r="O11957" s="14"/>
      <c r="P11957" s="14"/>
      <c r="S11957" s="16"/>
      <c r="T11957" s="16"/>
    </row>
    <row r="11958" spans="8:20">
      <c r="H11958" s="14"/>
      <c r="K11958" s="14"/>
      <c r="M11958" s="14"/>
      <c r="N11958" s="14"/>
      <c r="O11958" s="14"/>
      <c r="P11958" s="14"/>
      <c r="S11958" s="16"/>
      <c r="T11958" s="16"/>
    </row>
    <row r="11959" spans="8:20">
      <c r="H11959" s="14"/>
      <c r="K11959" s="14"/>
      <c r="M11959" s="14"/>
      <c r="N11959" s="14"/>
      <c r="O11959" s="14"/>
      <c r="P11959" s="14"/>
      <c r="S11959" s="16"/>
      <c r="T11959" s="16"/>
    </row>
    <row r="11960" spans="8:20">
      <c r="H11960" s="14"/>
      <c r="K11960" s="14"/>
      <c r="M11960" s="14"/>
      <c r="N11960" s="14"/>
      <c r="O11960" s="14"/>
      <c r="P11960" s="14"/>
      <c r="S11960" s="16"/>
      <c r="T11960" s="16"/>
    </row>
    <row r="11961" spans="8:20">
      <c r="H11961" s="14"/>
      <c r="K11961" s="14"/>
      <c r="M11961" s="14"/>
      <c r="N11961" s="14"/>
      <c r="O11961" s="14"/>
      <c r="P11961" s="14"/>
      <c r="S11961" s="16"/>
      <c r="T11961" s="16"/>
    </row>
    <row r="11962" spans="8:20">
      <c r="H11962" s="14"/>
      <c r="K11962" s="14"/>
      <c r="M11962" s="14"/>
      <c r="N11962" s="14"/>
      <c r="O11962" s="14"/>
      <c r="P11962" s="14"/>
      <c r="S11962" s="16"/>
      <c r="T11962" s="16"/>
    </row>
    <row r="11963" spans="8:20">
      <c r="H11963" s="14"/>
      <c r="K11963" s="14"/>
      <c r="M11963" s="14"/>
      <c r="N11963" s="14"/>
      <c r="O11963" s="14"/>
      <c r="P11963" s="14"/>
      <c r="S11963" s="16"/>
      <c r="T11963" s="16"/>
    </row>
    <row r="11964" spans="8:20">
      <c r="H11964" s="14"/>
      <c r="K11964" s="14"/>
      <c r="M11964" s="14"/>
      <c r="N11964" s="14"/>
      <c r="O11964" s="14"/>
      <c r="P11964" s="14"/>
      <c r="S11964" s="16"/>
      <c r="T11964" s="16"/>
    </row>
    <row r="11965" spans="8:20">
      <c r="H11965" s="14"/>
      <c r="K11965" s="14"/>
      <c r="M11965" s="14"/>
      <c r="N11965" s="14"/>
      <c r="O11965" s="14"/>
      <c r="P11965" s="14"/>
      <c r="S11965" s="16"/>
      <c r="T11965" s="16"/>
    </row>
    <row r="11966" spans="8:20">
      <c r="H11966" s="14"/>
      <c r="K11966" s="14"/>
      <c r="M11966" s="14"/>
      <c r="N11966" s="14"/>
      <c r="O11966" s="14"/>
      <c r="P11966" s="14"/>
      <c r="S11966" s="16"/>
      <c r="T11966" s="16"/>
    </row>
    <row r="11967" spans="8:20">
      <c r="H11967" s="14"/>
      <c r="K11967" s="14"/>
      <c r="M11967" s="14"/>
      <c r="N11967" s="14"/>
      <c r="O11967" s="14"/>
      <c r="P11967" s="14"/>
      <c r="S11967" s="16"/>
      <c r="T11967" s="16"/>
    </row>
    <row r="11968" spans="8:20">
      <c r="H11968" s="14"/>
      <c r="K11968" s="14"/>
      <c r="M11968" s="14"/>
      <c r="N11968" s="14"/>
      <c r="O11968" s="14"/>
      <c r="P11968" s="14"/>
      <c r="S11968" s="16"/>
      <c r="T11968" s="16"/>
    </row>
    <row r="11969" spans="8:20">
      <c r="H11969" s="14"/>
      <c r="K11969" s="14"/>
      <c r="M11969" s="14"/>
      <c r="N11969" s="14"/>
      <c r="O11969" s="14"/>
      <c r="P11969" s="14"/>
      <c r="S11969" s="16"/>
      <c r="T11969" s="16"/>
    </row>
    <row r="11970" spans="8:20">
      <c r="H11970" s="14"/>
      <c r="K11970" s="14"/>
      <c r="M11970" s="14"/>
      <c r="N11970" s="14"/>
      <c r="O11970" s="14"/>
      <c r="P11970" s="14"/>
      <c r="S11970" s="16"/>
      <c r="T11970" s="16"/>
    </row>
    <row r="11971" spans="8:20">
      <c r="H11971" s="14"/>
      <c r="K11971" s="14"/>
      <c r="M11971" s="14"/>
      <c r="N11971" s="14"/>
      <c r="O11971" s="14"/>
      <c r="P11971" s="14"/>
      <c r="S11971" s="16"/>
      <c r="T11971" s="16"/>
    </row>
    <row r="11972" spans="8:20">
      <c r="H11972" s="14"/>
      <c r="K11972" s="14"/>
      <c r="M11972" s="14"/>
      <c r="N11972" s="14"/>
      <c r="O11972" s="14"/>
      <c r="P11972" s="14"/>
      <c r="S11972" s="16"/>
      <c r="T11972" s="16"/>
    </row>
    <row r="11973" spans="8:20">
      <c r="H11973" s="14"/>
      <c r="K11973" s="14"/>
      <c r="M11973" s="14"/>
      <c r="N11973" s="14"/>
      <c r="O11973" s="14"/>
      <c r="P11973" s="14"/>
      <c r="S11973" s="16"/>
      <c r="T11973" s="16"/>
    </row>
    <row r="11974" spans="8:20">
      <c r="H11974" s="14"/>
      <c r="K11974" s="14"/>
      <c r="M11974" s="14"/>
      <c r="N11974" s="14"/>
      <c r="O11974" s="14"/>
      <c r="P11974" s="14"/>
      <c r="S11974" s="16"/>
      <c r="T11974" s="16"/>
    </row>
    <row r="11975" spans="8:20">
      <c r="H11975" s="14"/>
      <c r="K11975" s="14"/>
      <c r="M11975" s="14"/>
      <c r="N11975" s="14"/>
      <c r="O11975" s="14"/>
      <c r="P11975" s="14"/>
      <c r="S11975" s="16"/>
      <c r="T11975" s="16"/>
    </row>
    <row r="11976" spans="8:20">
      <c r="H11976" s="14"/>
      <c r="K11976" s="14"/>
      <c r="M11976" s="14"/>
      <c r="N11976" s="14"/>
      <c r="O11976" s="14"/>
      <c r="P11976" s="14"/>
      <c r="S11976" s="16"/>
      <c r="T11976" s="16"/>
    </row>
    <row r="11977" spans="8:20">
      <c r="H11977" s="14"/>
      <c r="K11977" s="14"/>
      <c r="M11977" s="14"/>
      <c r="N11977" s="14"/>
      <c r="O11977" s="14"/>
      <c r="P11977" s="14"/>
      <c r="S11977" s="16"/>
      <c r="T11977" s="16"/>
    </row>
    <row r="11978" spans="8:20">
      <c r="H11978" s="14"/>
      <c r="K11978" s="14"/>
      <c r="M11978" s="14"/>
      <c r="N11978" s="14"/>
      <c r="O11978" s="14"/>
      <c r="P11978" s="14"/>
      <c r="S11978" s="16"/>
      <c r="T11978" s="16"/>
    </row>
    <row r="11979" spans="8:20">
      <c r="H11979" s="14"/>
      <c r="K11979" s="14"/>
      <c r="M11979" s="14"/>
      <c r="N11979" s="14"/>
      <c r="O11979" s="14"/>
      <c r="P11979" s="14"/>
      <c r="S11979" s="16"/>
      <c r="T11979" s="16"/>
    </row>
    <row r="11980" spans="8:20">
      <c r="H11980" s="14"/>
      <c r="K11980" s="14"/>
      <c r="M11980" s="14"/>
      <c r="N11980" s="14"/>
      <c r="O11980" s="14"/>
      <c r="P11980" s="14"/>
      <c r="S11980" s="16"/>
      <c r="T11980" s="16"/>
    </row>
    <row r="11981" spans="8:20">
      <c r="H11981" s="14"/>
      <c r="K11981" s="14"/>
      <c r="M11981" s="14"/>
      <c r="N11981" s="14"/>
      <c r="O11981" s="14"/>
      <c r="P11981" s="14"/>
      <c r="S11981" s="16"/>
      <c r="T11981" s="16"/>
    </row>
    <row r="11982" spans="8:20">
      <c r="H11982" s="14"/>
      <c r="K11982" s="14"/>
      <c r="M11982" s="14"/>
      <c r="N11982" s="14"/>
      <c r="O11982" s="14"/>
      <c r="P11982" s="14"/>
      <c r="S11982" s="16"/>
      <c r="T11982" s="16"/>
    </row>
    <row r="11983" spans="8:20">
      <c r="H11983" s="14"/>
      <c r="K11983" s="14"/>
      <c r="M11983" s="14"/>
      <c r="N11983" s="14"/>
      <c r="O11983" s="14"/>
      <c r="P11983" s="14"/>
      <c r="S11983" s="16"/>
      <c r="T11983" s="16"/>
    </row>
    <row r="11984" spans="8:20">
      <c r="H11984" s="14"/>
      <c r="K11984" s="14"/>
      <c r="M11984" s="14"/>
      <c r="N11984" s="14"/>
      <c r="O11984" s="14"/>
      <c r="P11984" s="14"/>
      <c r="S11984" s="16"/>
      <c r="T11984" s="16"/>
    </row>
    <row r="11985" spans="8:20">
      <c r="H11985" s="14"/>
      <c r="K11985" s="14"/>
      <c r="M11985" s="14"/>
      <c r="N11985" s="14"/>
      <c r="O11985" s="14"/>
      <c r="P11985" s="14"/>
      <c r="S11985" s="16"/>
      <c r="T11985" s="16"/>
    </row>
    <row r="11986" spans="8:20">
      <c r="H11986" s="14"/>
      <c r="K11986" s="14"/>
      <c r="M11986" s="14"/>
      <c r="N11986" s="14"/>
      <c r="O11986" s="14"/>
      <c r="P11986" s="14"/>
      <c r="S11986" s="16"/>
      <c r="T11986" s="16"/>
    </row>
    <row r="11987" spans="8:20">
      <c r="H11987" s="14"/>
      <c r="K11987" s="14"/>
      <c r="M11987" s="14"/>
      <c r="N11987" s="14"/>
      <c r="O11987" s="14"/>
      <c r="P11987" s="14"/>
      <c r="S11987" s="16"/>
      <c r="T11987" s="16"/>
    </row>
    <row r="11988" spans="8:20">
      <c r="H11988" s="14"/>
      <c r="K11988" s="14"/>
      <c r="M11988" s="14"/>
      <c r="N11988" s="14"/>
      <c r="O11988" s="14"/>
      <c r="P11988" s="14"/>
      <c r="S11988" s="16"/>
      <c r="T11988" s="16"/>
    </row>
    <row r="11989" spans="8:20">
      <c r="H11989" s="14"/>
      <c r="K11989" s="14"/>
      <c r="M11989" s="14"/>
      <c r="N11989" s="14"/>
      <c r="O11989" s="14"/>
      <c r="P11989" s="14"/>
      <c r="S11989" s="16"/>
      <c r="T11989" s="16"/>
    </row>
    <row r="11990" spans="8:20">
      <c r="H11990" s="14"/>
      <c r="K11990" s="14"/>
      <c r="M11990" s="14"/>
      <c r="N11990" s="14"/>
      <c r="O11990" s="14"/>
      <c r="P11990" s="14"/>
      <c r="S11990" s="16"/>
      <c r="T11990" s="16"/>
    </row>
    <row r="11991" spans="8:20">
      <c r="H11991" s="14"/>
      <c r="K11991" s="14"/>
      <c r="M11991" s="14"/>
      <c r="N11991" s="14"/>
      <c r="O11991" s="14"/>
      <c r="P11991" s="14"/>
      <c r="S11991" s="16"/>
      <c r="T11991" s="16"/>
    </row>
    <row r="11992" spans="8:20">
      <c r="H11992" s="14"/>
      <c r="K11992" s="14"/>
      <c r="M11992" s="14"/>
      <c r="N11992" s="14"/>
      <c r="O11992" s="14"/>
      <c r="P11992" s="14"/>
      <c r="S11992" s="16"/>
      <c r="T11992" s="16"/>
    </row>
    <row r="11993" spans="8:20">
      <c r="H11993" s="14"/>
      <c r="K11993" s="14"/>
      <c r="M11993" s="14"/>
      <c r="N11993" s="14"/>
      <c r="O11993" s="14"/>
      <c r="P11993" s="14"/>
      <c r="S11993" s="16"/>
      <c r="T11993" s="16"/>
    </row>
    <row r="11994" spans="8:20">
      <c r="H11994" s="14"/>
      <c r="K11994" s="14"/>
      <c r="M11994" s="14"/>
      <c r="N11994" s="14"/>
      <c r="O11994" s="14"/>
      <c r="P11994" s="14"/>
      <c r="S11994" s="16"/>
      <c r="T11994" s="16"/>
    </row>
    <row r="11995" spans="8:20">
      <c r="H11995" s="14"/>
      <c r="K11995" s="14"/>
      <c r="M11995" s="14"/>
      <c r="N11995" s="14"/>
      <c r="O11995" s="14"/>
      <c r="P11995" s="14"/>
      <c r="S11995" s="16"/>
      <c r="T11995" s="16"/>
    </row>
    <row r="11996" spans="8:20">
      <c r="H11996" s="14"/>
      <c r="K11996" s="14"/>
      <c r="M11996" s="14"/>
      <c r="N11996" s="14"/>
      <c r="O11996" s="14"/>
      <c r="P11996" s="14"/>
      <c r="S11996" s="16"/>
      <c r="T11996" s="16"/>
    </row>
    <row r="11997" spans="8:20">
      <c r="H11997" s="14"/>
      <c r="K11997" s="14"/>
      <c r="M11997" s="14"/>
      <c r="N11997" s="14"/>
      <c r="O11997" s="14"/>
      <c r="P11997" s="14"/>
      <c r="S11997" s="16"/>
      <c r="T11997" s="16"/>
    </row>
    <row r="11998" spans="8:20">
      <c r="H11998" s="14"/>
      <c r="K11998" s="14"/>
      <c r="M11998" s="14"/>
      <c r="N11998" s="14"/>
      <c r="O11998" s="14"/>
      <c r="P11998" s="14"/>
      <c r="S11998" s="16"/>
      <c r="T11998" s="16"/>
    </row>
    <row r="11999" spans="8:20">
      <c r="H11999" s="14"/>
      <c r="K11999" s="14"/>
      <c r="M11999" s="14"/>
      <c r="N11999" s="14"/>
      <c r="O11999" s="14"/>
      <c r="P11999" s="14"/>
      <c r="S11999" s="16"/>
      <c r="T11999" s="16"/>
    </row>
    <row r="12000" spans="8:20">
      <c r="H12000" s="14"/>
      <c r="K12000" s="14"/>
      <c r="M12000" s="14"/>
      <c r="N12000" s="14"/>
      <c r="O12000" s="14"/>
      <c r="P12000" s="14"/>
      <c r="S12000" s="16"/>
      <c r="T12000" s="16"/>
    </row>
    <row r="12001" spans="8:20">
      <c r="H12001" s="14"/>
      <c r="K12001" s="14"/>
      <c r="M12001" s="14"/>
      <c r="N12001" s="14"/>
      <c r="O12001" s="14"/>
      <c r="P12001" s="14"/>
      <c r="S12001" s="16"/>
      <c r="T12001" s="16"/>
    </row>
    <row r="12002" spans="8:20">
      <c r="H12002" s="14"/>
      <c r="K12002" s="14"/>
      <c r="M12002" s="14"/>
      <c r="N12002" s="14"/>
      <c r="O12002" s="14"/>
      <c r="P12002" s="14"/>
      <c r="S12002" s="16"/>
      <c r="T12002" s="16"/>
    </row>
    <row r="12003" spans="8:20">
      <c r="H12003" s="14"/>
      <c r="K12003" s="14"/>
      <c r="M12003" s="14"/>
      <c r="N12003" s="14"/>
      <c r="O12003" s="14"/>
      <c r="P12003" s="14"/>
      <c r="S12003" s="16"/>
      <c r="T12003" s="16"/>
    </row>
    <row r="12004" spans="8:20">
      <c r="H12004" s="14"/>
      <c r="K12004" s="14"/>
      <c r="M12004" s="14"/>
      <c r="N12004" s="14"/>
      <c r="O12004" s="14"/>
      <c r="P12004" s="14"/>
      <c r="S12004" s="16"/>
      <c r="T12004" s="16"/>
    </row>
    <row r="12005" spans="8:20">
      <c r="H12005" s="14"/>
      <c r="K12005" s="14"/>
      <c r="M12005" s="14"/>
      <c r="N12005" s="14"/>
      <c r="O12005" s="14"/>
      <c r="P12005" s="14"/>
      <c r="S12005" s="16"/>
      <c r="T12005" s="16"/>
    </row>
    <row r="12006" spans="8:20">
      <c r="H12006" s="14"/>
      <c r="K12006" s="14"/>
      <c r="M12006" s="14"/>
      <c r="N12006" s="14"/>
      <c r="O12006" s="14"/>
      <c r="P12006" s="14"/>
      <c r="S12006" s="16"/>
      <c r="T12006" s="16"/>
    </row>
    <row r="12007" spans="8:20">
      <c r="H12007" s="14"/>
      <c r="K12007" s="14"/>
      <c r="M12007" s="14"/>
      <c r="N12007" s="14"/>
      <c r="O12007" s="14"/>
      <c r="P12007" s="14"/>
      <c r="S12007" s="16"/>
      <c r="T12007" s="16"/>
    </row>
    <row r="12008" spans="8:20">
      <c r="H12008" s="14"/>
      <c r="K12008" s="14"/>
      <c r="M12008" s="14"/>
      <c r="N12008" s="14"/>
      <c r="O12008" s="14"/>
      <c r="P12008" s="14"/>
      <c r="S12008" s="16"/>
      <c r="T12008" s="16"/>
    </row>
    <row r="12009" spans="8:20">
      <c r="H12009" s="14"/>
      <c r="K12009" s="14"/>
      <c r="M12009" s="14"/>
      <c r="N12009" s="14"/>
      <c r="O12009" s="14"/>
      <c r="P12009" s="14"/>
      <c r="S12009" s="16"/>
      <c r="T12009" s="16"/>
    </row>
    <row r="12010" spans="8:20">
      <c r="H12010" s="14"/>
      <c r="K12010" s="14"/>
      <c r="M12010" s="14"/>
      <c r="N12010" s="14"/>
      <c r="O12010" s="14"/>
      <c r="P12010" s="14"/>
      <c r="S12010" s="16"/>
      <c r="T12010" s="16"/>
    </row>
    <row r="12011" spans="8:20">
      <c r="H12011" s="14"/>
      <c r="K12011" s="14"/>
      <c r="M12011" s="14"/>
      <c r="N12011" s="14"/>
      <c r="O12011" s="14"/>
      <c r="P12011" s="14"/>
      <c r="S12011" s="16"/>
      <c r="T12011" s="16"/>
    </row>
    <row r="12012" spans="8:20">
      <c r="H12012" s="14"/>
      <c r="K12012" s="14"/>
      <c r="M12012" s="14"/>
      <c r="N12012" s="14"/>
      <c r="O12012" s="14"/>
      <c r="P12012" s="14"/>
      <c r="S12012" s="16"/>
      <c r="T12012" s="16"/>
    </row>
    <row r="12013" spans="8:20">
      <c r="H12013" s="14"/>
      <c r="K12013" s="14"/>
      <c r="M12013" s="14"/>
      <c r="N12013" s="14"/>
      <c r="O12013" s="14"/>
      <c r="P12013" s="14"/>
      <c r="S12013" s="16"/>
      <c r="T12013" s="16"/>
    </row>
    <row r="12014" spans="8:20">
      <c r="H12014" s="14"/>
      <c r="K12014" s="14"/>
      <c r="M12014" s="14"/>
      <c r="N12014" s="14"/>
      <c r="O12014" s="14"/>
      <c r="P12014" s="14"/>
      <c r="S12014" s="16"/>
      <c r="T12014" s="16"/>
    </row>
    <row r="12015" spans="8:20">
      <c r="H12015" s="14"/>
      <c r="K12015" s="14"/>
      <c r="M12015" s="14"/>
      <c r="N12015" s="14"/>
      <c r="O12015" s="14"/>
      <c r="P12015" s="14"/>
      <c r="S12015" s="16"/>
      <c r="T12015" s="16"/>
    </row>
    <row r="12016" spans="8:20">
      <c r="H12016" s="14"/>
      <c r="K12016" s="14"/>
      <c r="M12016" s="14"/>
      <c r="N12016" s="14"/>
      <c r="O12016" s="14"/>
      <c r="P12016" s="14"/>
      <c r="S12016" s="16"/>
      <c r="T12016" s="16"/>
    </row>
    <row r="12017" spans="8:20">
      <c r="H12017" s="14"/>
      <c r="K12017" s="14"/>
      <c r="M12017" s="14"/>
      <c r="N12017" s="14"/>
      <c r="O12017" s="14"/>
      <c r="P12017" s="14"/>
      <c r="S12017" s="16"/>
      <c r="T12017" s="16"/>
    </row>
    <row r="12018" spans="8:20">
      <c r="H12018" s="14"/>
      <c r="K12018" s="14"/>
      <c r="M12018" s="14"/>
      <c r="N12018" s="14"/>
      <c r="O12018" s="14"/>
      <c r="P12018" s="14"/>
      <c r="S12018" s="16"/>
      <c r="T12018" s="16"/>
    </row>
    <row r="12019" spans="8:20">
      <c r="H12019" s="14"/>
      <c r="K12019" s="14"/>
      <c r="M12019" s="14"/>
      <c r="N12019" s="14"/>
      <c r="O12019" s="14"/>
      <c r="P12019" s="14"/>
      <c r="S12019" s="16"/>
      <c r="T12019" s="16"/>
    </row>
    <row r="12020" spans="8:20">
      <c r="H12020" s="14"/>
      <c r="K12020" s="14"/>
      <c r="M12020" s="14"/>
      <c r="N12020" s="14"/>
      <c r="O12020" s="14"/>
      <c r="P12020" s="14"/>
      <c r="S12020" s="16"/>
      <c r="T12020" s="16"/>
    </row>
    <row r="12021" spans="8:20">
      <c r="H12021" s="14"/>
      <c r="K12021" s="14"/>
      <c r="M12021" s="14"/>
      <c r="N12021" s="14"/>
      <c r="O12021" s="14"/>
      <c r="P12021" s="14"/>
      <c r="S12021" s="16"/>
      <c r="T12021" s="16"/>
    </row>
    <row r="12022" spans="8:20">
      <c r="H12022" s="14"/>
      <c r="K12022" s="14"/>
      <c r="M12022" s="14"/>
      <c r="N12022" s="14"/>
      <c r="O12022" s="14"/>
      <c r="P12022" s="14"/>
      <c r="S12022" s="16"/>
      <c r="T12022" s="16"/>
    </row>
    <row r="12023" spans="8:20">
      <c r="H12023" s="14"/>
      <c r="K12023" s="14"/>
      <c r="M12023" s="14"/>
      <c r="N12023" s="14"/>
      <c r="O12023" s="14"/>
      <c r="P12023" s="14"/>
      <c r="S12023" s="16"/>
      <c r="T12023" s="16"/>
    </row>
    <row r="12024" spans="8:20">
      <c r="H12024" s="14"/>
      <c r="K12024" s="14"/>
      <c r="M12024" s="14"/>
      <c r="N12024" s="14"/>
      <c r="O12024" s="14"/>
      <c r="P12024" s="14"/>
      <c r="S12024" s="16"/>
      <c r="T12024" s="16"/>
    </row>
    <row r="12025" spans="8:20">
      <c r="H12025" s="14"/>
      <c r="K12025" s="14"/>
      <c r="M12025" s="14"/>
      <c r="N12025" s="14"/>
      <c r="O12025" s="14"/>
      <c r="P12025" s="14"/>
      <c r="S12025" s="16"/>
      <c r="T12025" s="16"/>
    </row>
    <row r="12026" spans="8:20">
      <c r="H12026" s="14"/>
      <c r="K12026" s="14"/>
      <c r="M12026" s="14"/>
      <c r="N12026" s="14"/>
      <c r="O12026" s="14"/>
      <c r="P12026" s="14"/>
      <c r="S12026" s="16"/>
      <c r="T12026" s="16"/>
    </row>
    <row r="12027" spans="8:20">
      <c r="H12027" s="14"/>
      <c r="K12027" s="14"/>
      <c r="M12027" s="14"/>
      <c r="N12027" s="14"/>
      <c r="O12027" s="14"/>
      <c r="P12027" s="14"/>
      <c r="S12027" s="16"/>
      <c r="T12027" s="16"/>
    </row>
    <row r="12028" spans="8:20">
      <c r="H12028" s="14"/>
      <c r="K12028" s="14"/>
      <c r="M12028" s="14"/>
      <c r="N12028" s="14"/>
      <c r="O12028" s="14"/>
      <c r="P12028" s="14"/>
      <c r="S12028" s="16"/>
      <c r="T12028" s="16"/>
    </row>
    <row r="12029" spans="8:20">
      <c r="H12029" s="14"/>
      <c r="K12029" s="14"/>
      <c r="M12029" s="14"/>
      <c r="N12029" s="14"/>
      <c r="O12029" s="14"/>
      <c r="P12029" s="14"/>
      <c r="S12029" s="16"/>
      <c r="T12029" s="16"/>
    </row>
    <row r="12030" spans="8:20">
      <c r="H12030" s="14"/>
      <c r="K12030" s="14"/>
      <c r="M12030" s="14"/>
      <c r="N12030" s="14"/>
      <c r="O12030" s="14"/>
      <c r="P12030" s="14"/>
      <c r="S12030" s="16"/>
      <c r="T12030" s="16"/>
    </row>
    <row r="12031" spans="8:20">
      <c r="H12031" s="14"/>
      <c r="K12031" s="14"/>
      <c r="M12031" s="14"/>
      <c r="N12031" s="14"/>
      <c r="O12031" s="14"/>
      <c r="P12031" s="14"/>
      <c r="S12031" s="16"/>
      <c r="T12031" s="16"/>
    </row>
    <row r="12032" spans="8:20">
      <c r="H12032" s="14"/>
      <c r="K12032" s="14"/>
      <c r="M12032" s="14"/>
      <c r="N12032" s="14"/>
      <c r="O12032" s="14"/>
      <c r="P12032" s="14"/>
      <c r="S12032" s="16"/>
      <c r="T12032" s="16"/>
    </row>
    <row r="12033" spans="8:20">
      <c r="H12033" s="14"/>
      <c r="K12033" s="14"/>
      <c r="M12033" s="14"/>
      <c r="N12033" s="14"/>
      <c r="O12033" s="14"/>
      <c r="P12033" s="14"/>
      <c r="S12033" s="16"/>
      <c r="T12033" s="16"/>
    </row>
    <row r="12034" spans="8:20">
      <c r="H12034" s="14"/>
      <c r="K12034" s="14"/>
      <c r="M12034" s="14"/>
      <c r="N12034" s="14"/>
      <c r="O12034" s="14"/>
      <c r="P12034" s="14"/>
      <c r="S12034" s="16"/>
      <c r="T12034" s="16"/>
    </row>
    <row r="12035" spans="8:20">
      <c r="H12035" s="14"/>
      <c r="K12035" s="14"/>
      <c r="M12035" s="14"/>
      <c r="N12035" s="14"/>
      <c r="O12035" s="14"/>
      <c r="P12035" s="14"/>
      <c r="S12035" s="16"/>
      <c r="T12035" s="16"/>
    </row>
    <row r="12036" spans="8:20">
      <c r="H12036" s="14"/>
      <c r="K12036" s="14"/>
      <c r="M12036" s="14"/>
      <c r="N12036" s="14"/>
      <c r="O12036" s="14"/>
      <c r="P12036" s="14"/>
      <c r="S12036" s="16"/>
      <c r="T12036" s="16"/>
    </row>
    <row r="12037" spans="8:20">
      <c r="H12037" s="14"/>
      <c r="K12037" s="14"/>
      <c r="M12037" s="14"/>
      <c r="N12037" s="14"/>
      <c r="O12037" s="14"/>
      <c r="P12037" s="14"/>
      <c r="S12037" s="16"/>
      <c r="T12037" s="16"/>
    </row>
    <row r="12038" spans="8:20">
      <c r="H12038" s="14"/>
      <c r="K12038" s="14"/>
      <c r="M12038" s="14"/>
      <c r="N12038" s="14"/>
      <c r="O12038" s="14"/>
      <c r="P12038" s="14"/>
      <c r="S12038" s="16"/>
      <c r="T12038" s="16"/>
    </row>
    <row r="12039" spans="8:20">
      <c r="H12039" s="14"/>
      <c r="K12039" s="14"/>
      <c r="M12039" s="14"/>
      <c r="N12039" s="14"/>
      <c r="O12039" s="14"/>
      <c r="P12039" s="14"/>
      <c r="S12039" s="16"/>
      <c r="T12039" s="16"/>
    </row>
    <row r="12040" spans="8:20">
      <c r="H12040" s="14"/>
      <c r="K12040" s="14"/>
      <c r="M12040" s="14"/>
      <c r="N12040" s="14"/>
      <c r="O12040" s="14"/>
      <c r="P12040" s="14"/>
      <c r="S12040" s="16"/>
      <c r="T12040" s="16"/>
    </row>
    <row r="12041" spans="8:20">
      <c r="H12041" s="14"/>
      <c r="K12041" s="14"/>
      <c r="M12041" s="14"/>
      <c r="N12041" s="14"/>
      <c r="O12041" s="14"/>
      <c r="P12041" s="14"/>
      <c r="S12041" s="16"/>
      <c r="T12041" s="16"/>
    </row>
    <row r="12042" spans="8:20">
      <c r="H12042" s="14"/>
      <c r="K12042" s="14"/>
      <c r="M12042" s="14"/>
      <c r="N12042" s="14"/>
      <c r="O12042" s="14"/>
      <c r="P12042" s="14"/>
      <c r="S12042" s="16"/>
      <c r="T12042" s="16"/>
    </row>
    <row r="12043" spans="8:20">
      <c r="H12043" s="14"/>
      <c r="K12043" s="14"/>
      <c r="M12043" s="14"/>
      <c r="N12043" s="14"/>
      <c r="O12043" s="14"/>
      <c r="P12043" s="14"/>
      <c r="S12043" s="16"/>
      <c r="T12043" s="16"/>
    </row>
    <row r="12044" spans="8:20">
      <c r="H12044" s="14"/>
      <c r="K12044" s="14"/>
      <c r="M12044" s="14"/>
      <c r="N12044" s="14"/>
      <c r="O12044" s="14"/>
      <c r="P12044" s="14"/>
      <c r="S12044" s="16"/>
      <c r="T12044" s="16"/>
    </row>
    <row r="12045" spans="8:20">
      <c r="H12045" s="14"/>
      <c r="K12045" s="14"/>
      <c r="M12045" s="14"/>
      <c r="N12045" s="14"/>
      <c r="O12045" s="14"/>
      <c r="P12045" s="14"/>
      <c r="S12045" s="16"/>
      <c r="T12045" s="16"/>
    </row>
    <row r="12046" spans="8:20">
      <c r="H12046" s="14"/>
      <c r="K12046" s="14"/>
      <c r="M12046" s="14"/>
      <c r="N12046" s="14"/>
      <c r="O12046" s="14"/>
      <c r="P12046" s="14"/>
      <c r="S12046" s="16"/>
      <c r="T12046" s="16"/>
    </row>
    <row r="12047" spans="8:20">
      <c r="H12047" s="14"/>
      <c r="K12047" s="14"/>
      <c r="M12047" s="14"/>
      <c r="N12047" s="14"/>
      <c r="O12047" s="14"/>
      <c r="P12047" s="14"/>
      <c r="S12047" s="16"/>
      <c r="T12047" s="16"/>
    </row>
    <row r="12048" spans="8:20">
      <c r="H12048" s="14"/>
      <c r="K12048" s="14"/>
      <c r="M12048" s="14"/>
      <c r="N12048" s="14"/>
      <c r="O12048" s="14"/>
      <c r="P12048" s="14"/>
      <c r="S12048" s="16"/>
      <c r="T12048" s="16"/>
    </row>
    <row r="12049" spans="8:20">
      <c r="H12049" s="14"/>
      <c r="K12049" s="14"/>
      <c r="M12049" s="14"/>
      <c r="N12049" s="14"/>
      <c r="O12049" s="14"/>
      <c r="P12049" s="14"/>
      <c r="S12049" s="16"/>
      <c r="T12049" s="16"/>
    </row>
    <row r="12050" spans="8:20">
      <c r="H12050" s="14"/>
      <c r="K12050" s="14"/>
      <c r="M12050" s="14"/>
      <c r="N12050" s="14"/>
      <c r="O12050" s="14"/>
      <c r="P12050" s="14"/>
      <c r="S12050" s="16"/>
      <c r="T12050" s="16"/>
    </row>
    <row r="12051" spans="8:20">
      <c r="H12051" s="14"/>
      <c r="K12051" s="14"/>
      <c r="M12051" s="14"/>
      <c r="N12051" s="14"/>
      <c r="O12051" s="14"/>
      <c r="P12051" s="14"/>
      <c r="S12051" s="16"/>
      <c r="T12051" s="16"/>
    </row>
    <row r="12052" spans="8:20">
      <c r="H12052" s="14"/>
      <c r="K12052" s="14"/>
      <c r="M12052" s="14"/>
      <c r="N12052" s="14"/>
      <c r="O12052" s="14"/>
      <c r="P12052" s="14"/>
      <c r="S12052" s="16"/>
      <c r="T12052" s="16"/>
    </row>
    <row r="12053" spans="8:20">
      <c r="H12053" s="14"/>
      <c r="K12053" s="14"/>
      <c r="M12053" s="14"/>
      <c r="N12053" s="14"/>
      <c r="O12053" s="14"/>
      <c r="P12053" s="14"/>
      <c r="S12053" s="16"/>
      <c r="T12053" s="16"/>
    </row>
    <row r="12054" spans="8:20">
      <c r="H12054" s="14"/>
      <c r="K12054" s="14"/>
      <c r="M12054" s="14"/>
      <c r="N12054" s="14"/>
      <c r="O12054" s="14"/>
      <c r="P12054" s="14"/>
      <c r="S12054" s="16"/>
      <c r="T12054" s="16"/>
    </row>
    <row r="12055" spans="8:20">
      <c r="H12055" s="14"/>
      <c r="K12055" s="14"/>
      <c r="M12055" s="14"/>
      <c r="N12055" s="14"/>
      <c r="O12055" s="14"/>
      <c r="P12055" s="14"/>
      <c r="S12055" s="16"/>
      <c r="T12055" s="16"/>
    </row>
    <row r="12056" spans="8:20">
      <c r="H12056" s="14"/>
      <c r="K12056" s="14"/>
      <c r="M12056" s="14"/>
      <c r="N12056" s="14"/>
      <c r="O12056" s="14"/>
      <c r="P12056" s="14"/>
      <c r="S12056" s="16"/>
      <c r="T12056" s="16"/>
    </row>
    <row r="12057" spans="8:20">
      <c r="H12057" s="14"/>
      <c r="K12057" s="14"/>
      <c r="M12057" s="14"/>
      <c r="N12057" s="14"/>
      <c r="O12057" s="14"/>
      <c r="P12057" s="14"/>
      <c r="S12057" s="16"/>
      <c r="T12057" s="16"/>
    </row>
    <row r="12058" spans="8:20">
      <c r="H12058" s="14"/>
      <c r="K12058" s="14"/>
      <c r="M12058" s="14"/>
      <c r="N12058" s="14"/>
      <c r="O12058" s="14"/>
      <c r="P12058" s="14"/>
      <c r="S12058" s="16"/>
      <c r="T12058" s="16"/>
    </row>
    <row r="12059" spans="8:20">
      <c r="H12059" s="14"/>
      <c r="K12059" s="14"/>
      <c r="M12059" s="14"/>
      <c r="N12059" s="14"/>
      <c r="O12059" s="14"/>
      <c r="P12059" s="14"/>
      <c r="S12059" s="16"/>
      <c r="T12059" s="16"/>
    </row>
    <row r="12060" spans="8:20">
      <c r="H12060" s="14"/>
      <c r="K12060" s="14"/>
      <c r="M12060" s="14"/>
      <c r="N12060" s="14"/>
      <c r="O12060" s="14"/>
      <c r="P12060" s="14"/>
      <c r="S12060" s="16"/>
      <c r="T12060" s="16"/>
    </row>
    <row r="12061" spans="8:20">
      <c r="H12061" s="14"/>
      <c r="K12061" s="14"/>
      <c r="M12061" s="14"/>
      <c r="N12061" s="14"/>
      <c r="O12061" s="14"/>
      <c r="P12061" s="14"/>
      <c r="S12061" s="16"/>
      <c r="T12061" s="16"/>
    </row>
    <row r="12062" spans="8:20">
      <c r="H12062" s="14"/>
      <c r="K12062" s="14"/>
      <c r="M12062" s="14"/>
      <c r="N12062" s="14"/>
      <c r="O12062" s="14"/>
      <c r="P12062" s="14"/>
      <c r="S12062" s="16"/>
      <c r="T12062" s="16"/>
    </row>
    <row r="12063" spans="8:20">
      <c r="H12063" s="14"/>
      <c r="K12063" s="14"/>
      <c r="M12063" s="14"/>
      <c r="N12063" s="14"/>
      <c r="O12063" s="14"/>
      <c r="P12063" s="14"/>
      <c r="S12063" s="16"/>
      <c r="T12063" s="16"/>
    </row>
    <row r="12064" spans="8:20">
      <c r="H12064" s="14"/>
      <c r="K12064" s="14"/>
      <c r="M12064" s="14"/>
      <c r="N12064" s="14"/>
      <c r="O12064" s="14"/>
      <c r="P12064" s="14"/>
      <c r="S12064" s="16"/>
      <c r="T12064" s="16"/>
    </row>
    <row r="12065" spans="8:20">
      <c r="H12065" s="14"/>
      <c r="K12065" s="14"/>
      <c r="M12065" s="14"/>
      <c r="N12065" s="14"/>
      <c r="O12065" s="14"/>
      <c r="P12065" s="14"/>
      <c r="S12065" s="16"/>
      <c r="T12065" s="16"/>
    </row>
    <row r="12066" spans="8:20">
      <c r="H12066" s="14"/>
      <c r="K12066" s="14"/>
      <c r="M12066" s="14"/>
      <c r="N12066" s="14"/>
      <c r="O12066" s="14"/>
      <c r="P12066" s="14"/>
      <c r="S12066" s="16"/>
      <c r="T12066" s="16"/>
    </row>
    <row r="12067" spans="8:20">
      <c r="H12067" s="14"/>
      <c r="K12067" s="14"/>
      <c r="M12067" s="14"/>
      <c r="N12067" s="14"/>
      <c r="O12067" s="14"/>
      <c r="P12067" s="14"/>
      <c r="S12067" s="16"/>
      <c r="T12067" s="16"/>
    </row>
    <row r="12068" spans="8:20">
      <c r="H12068" s="14"/>
      <c r="K12068" s="14"/>
      <c r="M12068" s="14"/>
      <c r="N12068" s="14"/>
      <c r="O12068" s="14"/>
      <c r="P12068" s="14"/>
      <c r="S12068" s="16"/>
      <c r="T12068" s="16"/>
    </row>
    <row r="12069" spans="8:20">
      <c r="H12069" s="14"/>
      <c r="K12069" s="14"/>
      <c r="M12069" s="14"/>
      <c r="N12069" s="14"/>
      <c r="O12069" s="14"/>
      <c r="P12069" s="14"/>
      <c r="S12069" s="16"/>
      <c r="T12069" s="16"/>
    </row>
    <row r="12070" spans="8:20">
      <c r="H12070" s="14"/>
      <c r="K12070" s="14"/>
      <c r="M12070" s="14"/>
      <c r="N12070" s="14"/>
      <c r="O12070" s="14"/>
      <c r="P12070" s="14"/>
      <c r="S12070" s="16"/>
      <c r="T12070" s="16"/>
    </row>
    <row r="12071" spans="8:20">
      <c r="H12071" s="14"/>
      <c r="K12071" s="14"/>
      <c r="M12071" s="14"/>
      <c r="N12071" s="14"/>
      <c r="O12071" s="14"/>
      <c r="P12071" s="14"/>
      <c r="S12071" s="16"/>
      <c r="T12071" s="16"/>
    </row>
    <row r="12072" spans="8:20">
      <c r="H12072" s="14"/>
      <c r="K12072" s="14"/>
      <c r="M12072" s="14"/>
      <c r="N12072" s="14"/>
      <c r="O12072" s="14"/>
      <c r="P12072" s="14"/>
      <c r="S12072" s="16"/>
      <c r="T12072" s="16"/>
    </row>
    <row r="12073" spans="8:20">
      <c r="H12073" s="14"/>
      <c r="K12073" s="14"/>
      <c r="M12073" s="14"/>
      <c r="N12073" s="14"/>
      <c r="O12073" s="14"/>
      <c r="P12073" s="14"/>
      <c r="S12073" s="16"/>
      <c r="T12073" s="16"/>
    </row>
    <row r="12074" spans="8:20">
      <c r="H12074" s="14"/>
      <c r="K12074" s="14"/>
      <c r="M12074" s="14"/>
      <c r="N12074" s="14"/>
      <c r="O12074" s="14"/>
      <c r="P12074" s="14"/>
      <c r="S12074" s="16"/>
      <c r="T12074" s="16"/>
    </row>
    <row r="12075" spans="8:20">
      <c r="H12075" s="14"/>
      <c r="K12075" s="14"/>
      <c r="M12075" s="14"/>
      <c r="N12075" s="14"/>
      <c r="O12075" s="14"/>
      <c r="P12075" s="14"/>
      <c r="S12075" s="16"/>
      <c r="T12075" s="16"/>
    </row>
    <row r="12076" spans="8:20">
      <c r="H12076" s="14"/>
      <c r="K12076" s="14"/>
      <c r="M12076" s="14"/>
      <c r="N12076" s="14"/>
      <c r="O12076" s="14"/>
      <c r="P12076" s="14"/>
      <c r="S12076" s="16"/>
      <c r="T12076" s="16"/>
    </row>
    <row r="12077" spans="8:20">
      <c r="H12077" s="14"/>
      <c r="K12077" s="14"/>
      <c r="M12077" s="14"/>
      <c r="N12077" s="14"/>
      <c r="O12077" s="14"/>
      <c r="P12077" s="14"/>
      <c r="S12077" s="16"/>
      <c r="T12077" s="16"/>
    </row>
    <row r="12078" spans="8:20">
      <c r="H12078" s="14"/>
      <c r="K12078" s="14"/>
      <c r="M12078" s="14"/>
      <c r="N12078" s="14"/>
      <c r="O12078" s="14"/>
      <c r="P12078" s="14"/>
      <c r="S12078" s="16"/>
      <c r="T12078" s="16"/>
    </row>
    <row r="12079" spans="8:20">
      <c r="H12079" s="14"/>
      <c r="K12079" s="14"/>
      <c r="M12079" s="14"/>
      <c r="N12079" s="14"/>
      <c r="O12079" s="14"/>
      <c r="P12079" s="14"/>
      <c r="S12079" s="16"/>
      <c r="T12079" s="16"/>
    </row>
    <row r="12080" spans="8:20">
      <c r="H12080" s="14"/>
      <c r="K12080" s="14"/>
      <c r="M12080" s="14"/>
      <c r="N12080" s="14"/>
      <c r="O12080" s="14"/>
      <c r="P12080" s="14"/>
      <c r="S12080" s="16"/>
      <c r="T12080" s="16"/>
    </row>
    <row r="12081" spans="8:20">
      <c r="H12081" s="14"/>
      <c r="K12081" s="14"/>
      <c r="M12081" s="14"/>
      <c r="N12081" s="14"/>
      <c r="O12081" s="14"/>
      <c r="P12081" s="14"/>
      <c r="S12081" s="16"/>
      <c r="T12081" s="16"/>
    </row>
    <row r="12082" spans="8:20">
      <c r="H12082" s="14"/>
      <c r="K12082" s="14"/>
      <c r="M12082" s="14"/>
      <c r="N12082" s="14"/>
      <c r="O12082" s="14"/>
      <c r="P12082" s="14"/>
      <c r="S12082" s="16"/>
      <c r="T12082" s="16"/>
    </row>
    <row r="12083" spans="8:20">
      <c r="H12083" s="14"/>
      <c r="K12083" s="14"/>
      <c r="M12083" s="14"/>
      <c r="N12083" s="14"/>
      <c r="O12083" s="14"/>
      <c r="P12083" s="14"/>
      <c r="S12083" s="16"/>
      <c r="T12083" s="16"/>
    </row>
    <row r="12084" spans="8:20">
      <c r="H12084" s="14"/>
      <c r="K12084" s="14"/>
      <c r="M12084" s="14"/>
      <c r="N12084" s="14"/>
      <c r="O12084" s="14"/>
      <c r="P12084" s="14"/>
      <c r="S12084" s="16"/>
      <c r="T12084" s="16"/>
    </row>
    <row r="12085" spans="8:20">
      <c r="H12085" s="14"/>
      <c r="K12085" s="14"/>
      <c r="M12085" s="14"/>
      <c r="N12085" s="14"/>
      <c r="O12085" s="14"/>
      <c r="P12085" s="14"/>
      <c r="S12085" s="16"/>
      <c r="T12085" s="16"/>
    </row>
    <row r="12086" spans="8:20">
      <c r="H12086" s="14"/>
      <c r="K12086" s="14"/>
      <c r="M12086" s="14"/>
      <c r="N12086" s="14"/>
      <c r="O12086" s="14"/>
      <c r="P12086" s="14"/>
      <c r="S12086" s="16"/>
      <c r="T12086" s="16"/>
    </row>
    <row r="12087" spans="8:20">
      <c r="H12087" s="14"/>
      <c r="K12087" s="14"/>
      <c r="M12087" s="14"/>
      <c r="N12087" s="14"/>
      <c r="O12087" s="14"/>
      <c r="P12087" s="14"/>
      <c r="S12087" s="16"/>
      <c r="T12087" s="16"/>
    </row>
    <row r="12088" spans="8:20">
      <c r="H12088" s="14"/>
      <c r="K12088" s="14"/>
      <c r="M12088" s="14"/>
      <c r="N12088" s="14"/>
      <c r="O12088" s="14"/>
      <c r="P12088" s="14"/>
      <c r="S12088" s="16"/>
      <c r="T12088" s="16"/>
    </row>
    <row r="12089" spans="8:20">
      <c r="H12089" s="14"/>
      <c r="K12089" s="14"/>
      <c r="M12089" s="14"/>
      <c r="N12089" s="14"/>
      <c r="O12089" s="14"/>
      <c r="P12089" s="14"/>
      <c r="S12089" s="16"/>
      <c r="T12089" s="16"/>
    </row>
    <row r="12090" spans="8:20">
      <c r="H12090" s="14"/>
      <c r="K12090" s="14"/>
      <c r="M12090" s="14"/>
      <c r="N12090" s="14"/>
      <c r="O12090" s="14"/>
      <c r="P12090" s="14"/>
      <c r="S12090" s="16"/>
      <c r="T12090" s="16"/>
    </row>
    <row r="12091" spans="8:20">
      <c r="H12091" s="14"/>
      <c r="K12091" s="14"/>
      <c r="M12091" s="14"/>
      <c r="N12091" s="14"/>
      <c r="O12091" s="14"/>
      <c r="P12091" s="14"/>
      <c r="S12091" s="16"/>
      <c r="T12091" s="16"/>
    </row>
    <row r="12092" spans="8:20">
      <c r="H12092" s="14"/>
      <c r="K12092" s="14"/>
      <c r="M12092" s="14"/>
      <c r="N12092" s="14"/>
      <c r="O12092" s="14"/>
      <c r="P12092" s="14"/>
      <c r="S12092" s="16"/>
      <c r="T12092" s="16"/>
    </row>
    <row r="12093" spans="8:20">
      <c r="H12093" s="14"/>
      <c r="K12093" s="14"/>
      <c r="M12093" s="14"/>
      <c r="N12093" s="14"/>
      <c r="O12093" s="14"/>
      <c r="P12093" s="14"/>
      <c r="S12093" s="16"/>
      <c r="T12093" s="16"/>
    </row>
    <row r="12094" spans="8:20">
      <c r="H12094" s="14"/>
      <c r="K12094" s="14"/>
      <c r="M12094" s="14"/>
      <c r="N12094" s="14"/>
      <c r="O12094" s="14"/>
      <c r="P12094" s="14"/>
      <c r="S12094" s="16"/>
      <c r="T12094" s="16"/>
    </row>
    <row r="12095" spans="8:20">
      <c r="H12095" s="14"/>
      <c r="K12095" s="14"/>
      <c r="M12095" s="14"/>
      <c r="N12095" s="14"/>
      <c r="O12095" s="14"/>
      <c r="P12095" s="14"/>
      <c r="S12095" s="16"/>
      <c r="T12095" s="16"/>
    </row>
    <row r="12096" spans="8:20">
      <c r="H12096" s="14"/>
      <c r="K12096" s="14"/>
      <c r="M12096" s="14"/>
      <c r="N12096" s="14"/>
      <c r="O12096" s="14"/>
      <c r="P12096" s="14"/>
      <c r="S12096" s="16"/>
      <c r="T12096" s="16"/>
    </row>
    <row r="12097" spans="8:20">
      <c r="H12097" s="14"/>
      <c r="K12097" s="14"/>
      <c r="M12097" s="14"/>
      <c r="N12097" s="14"/>
      <c r="O12097" s="14"/>
      <c r="P12097" s="14"/>
      <c r="S12097" s="16"/>
      <c r="T12097" s="16"/>
    </row>
    <row r="12098" spans="8:20">
      <c r="H12098" s="14"/>
      <c r="K12098" s="14"/>
      <c r="M12098" s="14"/>
      <c r="N12098" s="14"/>
      <c r="O12098" s="14"/>
      <c r="P12098" s="14"/>
      <c r="S12098" s="16"/>
      <c r="T12098" s="16"/>
    </row>
    <row r="12099" spans="8:20">
      <c r="H12099" s="14"/>
      <c r="K12099" s="14"/>
      <c r="M12099" s="14"/>
      <c r="N12099" s="14"/>
      <c r="O12099" s="14"/>
      <c r="P12099" s="14"/>
      <c r="S12099" s="16"/>
      <c r="T12099" s="16"/>
    </row>
    <row r="12100" spans="8:20">
      <c r="H12100" s="14"/>
      <c r="K12100" s="14"/>
      <c r="M12100" s="14"/>
      <c r="N12100" s="14"/>
      <c r="O12100" s="14"/>
      <c r="P12100" s="14"/>
      <c r="S12100" s="16"/>
      <c r="T12100" s="16"/>
    </row>
    <row r="12101" spans="8:20">
      <c r="H12101" s="14"/>
      <c r="K12101" s="14"/>
      <c r="M12101" s="14"/>
      <c r="N12101" s="14"/>
      <c r="O12101" s="14"/>
      <c r="P12101" s="14"/>
      <c r="S12101" s="16"/>
      <c r="T12101" s="16"/>
    </row>
    <row r="12102" spans="8:20">
      <c r="H12102" s="14"/>
      <c r="K12102" s="14"/>
      <c r="M12102" s="14"/>
      <c r="N12102" s="14"/>
      <c r="O12102" s="14"/>
      <c r="P12102" s="14"/>
      <c r="S12102" s="16"/>
      <c r="T12102" s="16"/>
    </row>
    <row r="12103" spans="8:20">
      <c r="H12103" s="14"/>
      <c r="K12103" s="14"/>
      <c r="M12103" s="14"/>
      <c r="N12103" s="14"/>
      <c r="O12103" s="14"/>
      <c r="P12103" s="14"/>
      <c r="S12103" s="16"/>
      <c r="T12103" s="16"/>
    </row>
    <row r="12104" spans="8:20">
      <c r="H12104" s="14"/>
      <c r="K12104" s="14"/>
      <c r="M12104" s="14"/>
      <c r="N12104" s="14"/>
      <c r="O12104" s="14"/>
      <c r="P12104" s="14"/>
      <c r="S12104" s="16"/>
      <c r="T12104" s="16"/>
    </row>
    <row r="12105" spans="8:20">
      <c r="H12105" s="14"/>
      <c r="K12105" s="14"/>
      <c r="M12105" s="14"/>
      <c r="N12105" s="14"/>
      <c r="O12105" s="14"/>
      <c r="P12105" s="14"/>
      <c r="S12105" s="16"/>
      <c r="T12105" s="16"/>
    </row>
    <row r="12106" spans="8:20">
      <c r="H12106" s="14"/>
      <c r="K12106" s="14"/>
      <c r="M12106" s="14"/>
      <c r="N12106" s="14"/>
      <c r="O12106" s="14"/>
      <c r="P12106" s="14"/>
      <c r="S12106" s="16"/>
      <c r="T12106" s="16"/>
    </row>
    <row r="12107" spans="8:20">
      <c r="H12107" s="14"/>
      <c r="K12107" s="14"/>
      <c r="M12107" s="14"/>
      <c r="N12107" s="14"/>
      <c r="O12107" s="14"/>
      <c r="P12107" s="14"/>
      <c r="S12107" s="16"/>
      <c r="T12107" s="16"/>
    </row>
    <row r="12108" spans="8:20">
      <c r="H12108" s="14"/>
      <c r="K12108" s="14"/>
      <c r="M12108" s="14"/>
      <c r="N12108" s="14"/>
      <c r="O12108" s="14"/>
      <c r="P12108" s="14"/>
      <c r="S12108" s="16"/>
      <c r="T12108" s="16"/>
    </row>
    <row r="12109" spans="8:20">
      <c r="H12109" s="14"/>
      <c r="K12109" s="14"/>
      <c r="M12109" s="14"/>
      <c r="N12109" s="14"/>
      <c r="O12109" s="14"/>
      <c r="P12109" s="14"/>
      <c r="S12109" s="16"/>
      <c r="T12109" s="16"/>
    </row>
    <row r="12110" spans="8:20">
      <c r="H12110" s="14"/>
      <c r="K12110" s="14"/>
      <c r="M12110" s="14"/>
      <c r="N12110" s="14"/>
      <c r="O12110" s="14"/>
      <c r="P12110" s="14"/>
      <c r="S12110" s="16"/>
      <c r="T12110" s="16"/>
    </row>
    <row r="12111" spans="8:20">
      <c r="H12111" s="14"/>
      <c r="K12111" s="14"/>
      <c r="M12111" s="14"/>
      <c r="N12111" s="14"/>
      <c r="O12111" s="14"/>
      <c r="P12111" s="14"/>
      <c r="S12111" s="16"/>
      <c r="T12111" s="16"/>
    </row>
    <row r="12112" spans="8:20">
      <c r="H12112" s="14"/>
      <c r="K12112" s="14"/>
      <c r="M12112" s="14"/>
      <c r="N12112" s="14"/>
      <c r="O12112" s="14"/>
      <c r="P12112" s="14"/>
      <c r="S12112" s="16"/>
      <c r="T12112" s="16"/>
    </row>
    <row r="12113" spans="8:20">
      <c r="H12113" s="14"/>
      <c r="K12113" s="14"/>
      <c r="M12113" s="14"/>
      <c r="N12113" s="14"/>
      <c r="O12113" s="14"/>
      <c r="P12113" s="14"/>
      <c r="S12113" s="16"/>
      <c r="T12113" s="16"/>
    </row>
    <row r="12114" spans="8:20">
      <c r="H12114" s="14"/>
      <c r="K12114" s="14"/>
      <c r="M12114" s="14"/>
      <c r="N12114" s="14"/>
      <c r="O12114" s="14"/>
      <c r="P12114" s="14"/>
      <c r="S12114" s="16"/>
      <c r="T12114" s="16"/>
    </row>
    <row r="12115" spans="8:20">
      <c r="H12115" s="14"/>
      <c r="K12115" s="14"/>
      <c r="M12115" s="14"/>
      <c r="N12115" s="14"/>
      <c r="O12115" s="14"/>
      <c r="P12115" s="14"/>
      <c r="S12115" s="16"/>
      <c r="T12115" s="16"/>
    </row>
    <row r="12116" spans="8:20">
      <c r="H12116" s="14"/>
      <c r="K12116" s="14"/>
      <c r="M12116" s="14"/>
      <c r="N12116" s="14"/>
      <c r="O12116" s="14"/>
      <c r="P12116" s="14"/>
      <c r="S12116" s="16"/>
      <c r="T12116" s="16"/>
    </row>
    <row r="12117" spans="8:20">
      <c r="H12117" s="14"/>
      <c r="K12117" s="14"/>
      <c r="M12117" s="14"/>
      <c r="N12117" s="14"/>
      <c r="O12117" s="14"/>
      <c r="P12117" s="14"/>
      <c r="S12117" s="16"/>
      <c r="T12117" s="16"/>
    </row>
    <row r="12118" spans="8:20">
      <c r="H12118" s="14"/>
      <c r="K12118" s="14"/>
      <c r="M12118" s="14"/>
      <c r="N12118" s="14"/>
      <c r="O12118" s="14"/>
      <c r="P12118" s="14"/>
      <c r="S12118" s="16"/>
      <c r="T12118" s="16"/>
    </row>
    <row r="12119" spans="8:20">
      <c r="H12119" s="14"/>
      <c r="K12119" s="14"/>
      <c r="M12119" s="14"/>
      <c r="N12119" s="14"/>
      <c r="O12119" s="14"/>
      <c r="P12119" s="14"/>
      <c r="S12119" s="16"/>
      <c r="T12119" s="16"/>
    </row>
    <row r="12120" spans="8:20">
      <c r="H12120" s="14"/>
      <c r="K12120" s="14"/>
      <c r="M12120" s="14"/>
      <c r="N12120" s="14"/>
      <c r="O12120" s="14"/>
      <c r="P12120" s="14"/>
      <c r="S12120" s="16"/>
      <c r="T12120" s="16"/>
    </row>
    <row r="12121" spans="8:20">
      <c r="H12121" s="14"/>
      <c r="K12121" s="14"/>
      <c r="M12121" s="14"/>
      <c r="N12121" s="14"/>
      <c r="O12121" s="14"/>
      <c r="P12121" s="14"/>
      <c r="S12121" s="16"/>
      <c r="T12121" s="16"/>
    </row>
    <row r="12122" spans="8:20">
      <c r="H12122" s="14"/>
      <c r="K12122" s="14"/>
      <c r="M12122" s="14"/>
      <c r="N12122" s="14"/>
      <c r="O12122" s="14"/>
      <c r="P12122" s="14"/>
      <c r="S12122" s="16"/>
      <c r="T12122" s="16"/>
    </row>
    <row r="12123" spans="8:20">
      <c r="H12123" s="14"/>
      <c r="K12123" s="14"/>
      <c r="M12123" s="14"/>
      <c r="N12123" s="14"/>
      <c r="O12123" s="14"/>
      <c r="P12123" s="14"/>
      <c r="S12123" s="16"/>
      <c r="T12123" s="16"/>
    </row>
    <row r="12124" spans="8:20">
      <c r="H12124" s="14"/>
      <c r="K12124" s="14"/>
      <c r="M12124" s="14"/>
      <c r="N12124" s="14"/>
      <c r="O12124" s="14"/>
      <c r="P12124" s="14"/>
      <c r="S12124" s="16"/>
      <c r="T12124" s="16"/>
    </row>
    <row r="12125" spans="8:20">
      <c r="H12125" s="14"/>
      <c r="K12125" s="14"/>
      <c r="M12125" s="14"/>
      <c r="N12125" s="14"/>
      <c r="O12125" s="14"/>
      <c r="P12125" s="14"/>
      <c r="S12125" s="16"/>
      <c r="T12125" s="16"/>
    </row>
    <row r="12126" spans="8:20">
      <c r="H12126" s="14"/>
      <c r="K12126" s="14"/>
      <c r="M12126" s="14"/>
      <c r="N12126" s="14"/>
      <c r="O12126" s="14"/>
      <c r="P12126" s="14"/>
      <c r="S12126" s="16"/>
      <c r="T12126" s="16"/>
    </row>
    <row r="12127" spans="8:20">
      <c r="H12127" s="14"/>
      <c r="K12127" s="14"/>
      <c r="M12127" s="14"/>
      <c r="N12127" s="14"/>
      <c r="O12127" s="14"/>
      <c r="P12127" s="14"/>
      <c r="S12127" s="16"/>
      <c r="T12127" s="16"/>
    </row>
    <row r="12128" spans="8:20">
      <c r="H12128" s="14"/>
      <c r="K12128" s="14"/>
      <c r="M12128" s="14"/>
      <c r="N12128" s="14"/>
      <c r="O12128" s="14"/>
      <c r="P12128" s="14"/>
      <c r="S12128" s="16"/>
      <c r="T12128" s="16"/>
    </row>
    <row r="12129" spans="8:20">
      <c r="H12129" s="14"/>
      <c r="K12129" s="14"/>
      <c r="M12129" s="14"/>
      <c r="N12129" s="14"/>
      <c r="O12129" s="14"/>
      <c r="P12129" s="14"/>
      <c r="S12129" s="16"/>
      <c r="T12129" s="16"/>
    </row>
    <row r="12130" spans="8:20">
      <c r="H12130" s="14"/>
      <c r="K12130" s="14"/>
      <c r="M12130" s="14"/>
      <c r="N12130" s="14"/>
      <c r="O12130" s="14"/>
      <c r="P12130" s="14"/>
      <c r="S12130" s="16"/>
      <c r="T12130" s="16"/>
    </row>
    <row r="12131" spans="8:20">
      <c r="H12131" s="14"/>
      <c r="K12131" s="14"/>
      <c r="M12131" s="14"/>
      <c r="N12131" s="14"/>
      <c r="O12131" s="14"/>
      <c r="P12131" s="14"/>
      <c r="S12131" s="16"/>
      <c r="T12131" s="16"/>
    </row>
    <row r="12132" spans="8:20">
      <c r="H12132" s="14"/>
      <c r="K12132" s="14"/>
      <c r="M12132" s="14"/>
      <c r="N12132" s="14"/>
      <c r="O12132" s="14"/>
      <c r="P12132" s="14"/>
      <c r="S12132" s="16"/>
      <c r="T12132" s="16"/>
    </row>
    <row r="12133" spans="8:20">
      <c r="H12133" s="14"/>
      <c r="K12133" s="14"/>
      <c r="M12133" s="14"/>
      <c r="N12133" s="14"/>
      <c r="O12133" s="14"/>
      <c r="P12133" s="14"/>
      <c r="S12133" s="16"/>
      <c r="T12133" s="16"/>
    </row>
    <row r="12134" spans="8:20">
      <c r="H12134" s="14"/>
      <c r="K12134" s="14"/>
      <c r="M12134" s="14"/>
      <c r="N12134" s="14"/>
      <c r="O12134" s="14"/>
      <c r="P12134" s="14"/>
      <c r="S12134" s="16"/>
      <c r="T12134" s="16"/>
    </row>
    <row r="12135" spans="8:20">
      <c r="H12135" s="14"/>
      <c r="K12135" s="14"/>
      <c r="M12135" s="14"/>
      <c r="N12135" s="14"/>
      <c r="O12135" s="14"/>
      <c r="P12135" s="14"/>
      <c r="S12135" s="16"/>
      <c r="T12135" s="16"/>
    </row>
    <row r="12136" spans="8:20">
      <c r="H12136" s="14"/>
      <c r="K12136" s="14"/>
      <c r="M12136" s="14"/>
      <c r="N12136" s="14"/>
      <c r="O12136" s="14"/>
      <c r="P12136" s="14"/>
      <c r="S12136" s="16"/>
      <c r="T12136" s="16"/>
    </row>
    <row r="12137" spans="8:20">
      <c r="H12137" s="14"/>
      <c r="K12137" s="14"/>
      <c r="M12137" s="14"/>
      <c r="N12137" s="14"/>
      <c r="O12137" s="14"/>
      <c r="P12137" s="14"/>
      <c r="S12137" s="16"/>
      <c r="T12137" s="16"/>
    </row>
    <row r="12138" spans="8:20">
      <c r="H12138" s="14"/>
      <c r="K12138" s="14"/>
      <c r="M12138" s="14"/>
      <c r="N12138" s="14"/>
      <c r="O12138" s="14"/>
      <c r="P12138" s="14"/>
      <c r="S12138" s="16"/>
      <c r="T12138" s="16"/>
    </row>
    <row r="12139" spans="8:20">
      <c r="H12139" s="14"/>
      <c r="K12139" s="14"/>
      <c r="M12139" s="14"/>
      <c r="N12139" s="14"/>
      <c r="O12139" s="14"/>
      <c r="P12139" s="14"/>
      <c r="S12139" s="16"/>
      <c r="T12139" s="16"/>
    </row>
    <row r="12140" spans="8:20">
      <c r="H12140" s="14"/>
      <c r="K12140" s="14"/>
      <c r="M12140" s="14"/>
      <c r="N12140" s="14"/>
      <c r="O12140" s="14"/>
      <c r="P12140" s="14"/>
      <c r="S12140" s="16"/>
      <c r="T12140" s="16"/>
    </row>
    <row r="12141" spans="8:20">
      <c r="H12141" s="14"/>
      <c r="K12141" s="14"/>
      <c r="M12141" s="14"/>
      <c r="N12141" s="14"/>
      <c r="O12141" s="14"/>
      <c r="P12141" s="14"/>
      <c r="S12141" s="16"/>
      <c r="T12141" s="16"/>
    </row>
    <row r="12142" spans="8:20">
      <c r="H12142" s="14"/>
      <c r="K12142" s="14"/>
      <c r="M12142" s="14"/>
      <c r="N12142" s="14"/>
      <c r="O12142" s="14"/>
      <c r="P12142" s="14"/>
      <c r="S12142" s="16"/>
      <c r="T12142" s="16"/>
    </row>
    <row r="12143" spans="8:20">
      <c r="H12143" s="14"/>
      <c r="K12143" s="14"/>
      <c r="M12143" s="14"/>
      <c r="N12143" s="14"/>
      <c r="O12143" s="14"/>
      <c r="P12143" s="14"/>
      <c r="S12143" s="16"/>
      <c r="T12143" s="16"/>
    </row>
    <row r="12144" spans="8:20">
      <c r="H12144" s="14"/>
      <c r="K12144" s="14"/>
      <c r="M12144" s="14"/>
      <c r="N12144" s="14"/>
      <c r="O12144" s="14"/>
      <c r="P12144" s="14"/>
      <c r="S12144" s="16"/>
      <c r="T12144" s="16"/>
    </row>
    <row r="12145" spans="8:20">
      <c r="H12145" s="14"/>
      <c r="K12145" s="14"/>
      <c r="M12145" s="14"/>
      <c r="N12145" s="14"/>
      <c r="O12145" s="14"/>
      <c r="P12145" s="14"/>
      <c r="S12145" s="16"/>
      <c r="T12145" s="16"/>
    </row>
    <row r="12146" spans="8:20">
      <c r="H12146" s="14"/>
      <c r="K12146" s="14"/>
      <c r="M12146" s="14"/>
      <c r="N12146" s="14"/>
      <c r="O12146" s="14"/>
      <c r="P12146" s="14"/>
      <c r="S12146" s="16"/>
      <c r="T12146" s="16"/>
    </row>
    <row r="12147" spans="8:20">
      <c r="H12147" s="14"/>
      <c r="K12147" s="14"/>
      <c r="M12147" s="14"/>
      <c r="N12147" s="14"/>
      <c r="O12147" s="14"/>
      <c r="P12147" s="14"/>
      <c r="S12147" s="16"/>
      <c r="T12147" s="16"/>
    </row>
    <row r="12148" spans="8:20">
      <c r="H12148" s="14"/>
      <c r="K12148" s="14"/>
      <c r="M12148" s="14"/>
      <c r="N12148" s="14"/>
      <c r="O12148" s="14"/>
      <c r="P12148" s="14"/>
      <c r="S12148" s="16"/>
      <c r="T12148" s="16"/>
    </row>
    <row r="12149" spans="8:20">
      <c r="H12149" s="14"/>
      <c r="K12149" s="14"/>
      <c r="M12149" s="14"/>
      <c r="N12149" s="14"/>
      <c r="O12149" s="14"/>
      <c r="P12149" s="14"/>
      <c r="S12149" s="16"/>
      <c r="T12149" s="16"/>
    </row>
    <row r="12150" spans="8:20">
      <c r="H12150" s="14"/>
      <c r="K12150" s="14"/>
      <c r="M12150" s="14"/>
      <c r="N12150" s="14"/>
      <c r="O12150" s="14"/>
      <c r="P12150" s="14"/>
      <c r="S12150" s="16"/>
      <c r="T12150" s="16"/>
    </row>
    <row r="12151" spans="8:20">
      <c r="H12151" s="14"/>
      <c r="K12151" s="14"/>
      <c r="M12151" s="14"/>
      <c r="N12151" s="14"/>
      <c r="O12151" s="14"/>
      <c r="P12151" s="14"/>
      <c r="S12151" s="16"/>
      <c r="T12151" s="16"/>
    </row>
    <row r="12152" spans="8:20">
      <c r="H12152" s="14"/>
      <c r="K12152" s="14"/>
      <c r="M12152" s="14"/>
      <c r="N12152" s="14"/>
      <c r="O12152" s="14"/>
      <c r="P12152" s="14"/>
      <c r="S12152" s="16"/>
      <c r="T12152" s="16"/>
    </row>
    <row r="12153" spans="8:20">
      <c r="H12153" s="14"/>
      <c r="K12153" s="14"/>
      <c r="M12153" s="14"/>
      <c r="N12153" s="14"/>
      <c r="O12153" s="14"/>
      <c r="P12153" s="14"/>
      <c r="S12153" s="16"/>
      <c r="T12153" s="16"/>
    </row>
    <row r="12154" spans="8:20">
      <c r="H12154" s="14"/>
      <c r="K12154" s="14"/>
      <c r="M12154" s="14"/>
      <c r="N12154" s="14"/>
      <c r="O12154" s="14"/>
      <c r="P12154" s="14"/>
      <c r="S12154" s="16"/>
      <c r="T12154" s="16"/>
    </row>
    <row r="12155" spans="8:20">
      <c r="H12155" s="14"/>
      <c r="K12155" s="14"/>
      <c r="M12155" s="14"/>
      <c r="N12155" s="14"/>
      <c r="O12155" s="14"/>
      <c r="P12155" s="14"/>
      <c r="S12155" s="16"/>
      <c r="T12155" s="16"/>
    </row>
    <row r="12156" spans="8:20">
      <c r="H12156" s="14"/>
      <c r="K12156" s="14"/>
      <c r="M12156" s="14"/>
      <c r="N12156" s="14"/>
      <c r="O12156" s="14"/>
      <c r="P12156" s="14"/>
      <c r="S12156" s="16"/>
      <c r="T12156" s="16"/>
    </row>
    <row r="12157" spans="8:20">
      <c r="H12157" s="14"/>
      <c r="K12157" s="14"/>
      <c r="M12157" s="14"/>
      <c r="N12157" s="14"/>
      <c r="O12157" s="14"/>
      <c r="P12157" s="14"/>
      <c r="S12157" s="16"/>
      <c r="T12157" s="16"/>
    </row>
    <row r="12158" spans="8:20">
      <c r="H12158" s="14"/>
      <c r="K12158" s="14"/>
      <c r="M12158" s="14"/>
      <c r="N12158" s="14"/>
      <c r="O12158" s="14"/>
      <c r="P12158" s="14"/>
      <c r="S12158" s="16"/>
      <c r="T12158" s="16"/>
    </row>
    <row r="12159" spans="8:20">
      <c r="H12159" s="14"/>
      <c r="K12159" s="14"/>
      <c r="M12159" s="14"/>
      <c r="N12159" s="14"/>
      <c r="O12159" s="14"/>
      <c r="P12159" s="14"/>
      <c r="S12159" s="16"/>
      <c r="T12159" s="16"/>
    </row>
    <row r="12160" spans="8:20">
      <c r="H12160" s="14"/>
      <c r="K12160" s="14"/>
      <c r="M12160" s="14"/>
      <c r="N12160" s="14"/>
      <c r="O12160" s="14"/>
      <c r="P12160" s="14"/>
      <c r="S12160" s="16"/>
      <c r="T12160" s="16"/>
    </row>
    <row r="12161" spans="8:20">
      <c r="H12161" s="14"/>
      <c r="K12161" s="14"/>
      <c r="M12161" s="14"/>
      <c r="N12161" s="14"/>
      <c r="O12161" s="14"/>
      <c r="P12161" s="14"/>
      <c r="S12161" s="16"/>
      <c r="T12161" s="16"/>
    </row>
    <row r="12162" spans="8:20">
      <c r="H12162" s="14"/>
      <c r="K12162" s="14"/>
      <c r="M12162" s="14"/>
      <c r="N12162" s="14"/>
      <c r="O12162" s="14"/>
      <c r="P12162" s="14"/>
      <c r="S12162" s="16"/>
      <c r="T12162" s="16"/>
    </row>
    <row r="12163" spans="8:20">
      <c r="H12163" s="14"/>
      <c r="K12163" s="14"/>
      <c r="M12163" s="14"/>
      <c r="N12163" s="14"/>
      <c r="O12163" s="14"/>
      <c r="P12163" s="14"/>
      <c r="S12163" s="16"/>
      <c r="T12163" s="16"/>
    </row>
    <row r="12164" spans="8:20">
      <c r="H12164" s="14"/>
      <c r="K12164" s="14"/>
      <c r="M12164" s="14"/>
      <c r="N12164" s="14"/>
      <c r="O12164" s="14"/>
      <c r="P12164" s="14"/>
      <c r="S12164" s="16"/>
      <c r="T12164" s="16"/>
    </row>
    <row r="12165" spans="8:20">
      <c r="H12165" s="14"/>
      <c r="K12165" s="14"/>
      <c r="M12165" s="14"/>
      <c r="N12165" s="14"/>
      <c r="O12165" s="14"/>
      <c r="P12165" s="14"/>
      <c r="S12165" s="16"/>
      <c r="T12165" s="16"/>
    </row>
    <row r="12166" spans="8:20">
      <c r="H12166" s="14"/>
      <c r="K12166" s="14"/>
      <c r="M12166" s="14"/>
      <c r="N12166" s="14"/>
      <c r="O12166" s="14"/>
      <c r="P12166" s="14"/>
      <c r="S12166" s="16"/>
      <c r="T12166" s="16"/>
    </row>
    <row r="12167" spans="8:20">
      <c r="H12167" s="14"/>
      <c r="K12167" s="14"/>
      <c r="M12167" s="14"/>
      <c r="N12167" s="14"/>
      <c r="O12167" s="14"/>
      <c r="P12167" s="14"/>
      <c r="S12167" s="16"/>
      <c r="T12167" s="16"/>
    </row>
    <row r="12168" spans="8:20">
      <c r="H12168" s="14"/>
      <c r="K12168" s="14"/>
      <c r="M12168" s="14"/>
      <c r="N12168" s="14"/>
      <c r="O12168" s="14"/>
      <c r="P12168" s="14"/>
      <c r="S12168" s="16"/>
      <c r="T12168" s="16"/>
    </row>
    <row r="12169" spans="8:20">
      <c r="H12169" s="14"/>
      <c r="K12169" s="14"/>
      <c r="M12169" s="14"/>
      <c r="N12169" s="14"/>
      <c r="O12169" s="14"/>
      <c r="P12169" s="14"/>
      <c r="S12169" s="16"/>
      <c r="T12169" s="16"/>
    </row>
    <row r="12170" spans="8:20">
      <c r="H12170" s="14"/>
      <c r="K12170" s="14"/>
      <c r="M12170" s="14"/>
      <c r="N12170" s="14"/>
      <c r="O12170" s="14"/>
      <c r="P12170" s="14"/>
      <c r="S12170" s="16"/>
      <c r="T12170" s="16"/>
    </row>
    <row r="12171" spans="8:20">
      <c r="H12171" s="14"/>
      <c r="K12171" s="14"/>
      <c r="M12171" s="14"/>
      <c r="N12171" s="14"/>
      <c r="O12171" s="14"/>
      <c r="P12171" s="14"/>
      <c r="S12171" s="16"/>
      <c r="T12171" s="16"/>
    </row>
    <row r="12172" spans="8:20">
      <c r="H12172" s="14"/>
      <c r="K12172" s="14"/>
      <c r="M12172" s="14"/>
      <c r="N12172" s="14"/>
      <c r="O12172" s="14"/>
      <c r="P12172" s="14"/>
      <c r="S12172" s="16"/>
      <c r="T12172" s="16"/>
    </row>
    <row r="12173" spans="8:20">
      <c r="H12173" s="14"/>
      <c r="K12173" s="14"/>
      <c r="M12173" s="14"/>
      <c r="N12173" s="14"/>
      <c r="O12173" s="14"/>
      <c r="P12173" s="14"/>
      <c r="S12173" s="16"/>
      <c r="T12173" s="16"/>
    </row>
    <row r="12174" spans="8:20">
      <c r="H12174" s="14"/>
      <c r="K12174" s="14"/>
      <c r="M12174" s="14"/>
      <c r="N12174" s="14"/>
      <c r="O12174" s="14"/>
      <c r="P12174" s="14"/>
      <c r="S12174" s="16"/>
      <c r="T12174" s="16"/>
    </row>
    <row r="12175" spans="8:20">
      <c r="H12175" s="14"/>
      <c r="K12175" s="14"/>
      <c r="M12175" s="14"/>
      <c r="N12175" s="14"/>
      <c r="O12175" s="14"/>
      <c r="P12175" s="14"/>
      <c r="S12175" s="16"/>
      <c r="T12175" s="16"/>
    </row>
    <row r="12176" spans="8:20">
      <c r="H12176" s="14"/>
      <c r="K12176" s="14"/>
      <c r="M12176" s="14"/>
      <c r="N12176" s="14"/>
      <c r="O12176" s="14"/>
      <c r="P12176" s="14"/>
      <c r="S12176" s="16"/>
      <c r="T12176" s="16"/>
    </row>
    <row r="12177" spans="8:20">
      <c r="H12177" s="14"/>
      <c r="K12177" s="14"/>
      <c r="M12177" s="14"/>
      <c r="N12177" s="14"/>
      <c r="O12177" s="14"/>
      <c r="P12177" s="14"/>
      <c r="S12177" s="16"/>
      <c r="T12177" s="16"/>
    </row>
    <row r="12178" spans="8:20">
      <c r="H12178" s="14"/>
      <c r="K12178" s="14"/>
      <c r="M12178" s="14"/>
      <c r="N12178" s="14"/>
      <c r="O12178" s="14"/>
      <c r="P12178" s="14"/>
      <c r="S12178" s="16"/>
      <c r="T12178" s="16"/>
    </row>
    <row r="12179" spans="8:20">
      <c r="H12179" s="14"/>
      <c r="K12179" s="14"/>
      <c r="M12179" s="14"/>
      <c r="N12179" s="14"/>
      <c r="O12179" s="14"/>
      <c r="P12179" s="14"/>
      <c r="S12179" s="16"/>
      <c r="T12179" s="16"/>
    </row>
    <row r="12180" spans="8:20">
      <c r="H12180" s="14"/>
      <c r="K12180" s="14"/>
      <c r="M12180" s="14"/>
      <c r="N12180" s="14"/>
      <c r="O12180" s="14"/>
      <c r="P12180" s="14"/>
      <c r="S12180" s="16"/>
      <c r="T12180" s="16"/>
    </row>
    <row r="12181" spans="8:20">
      <c r="H12181" s="14"/>
      <c r="K12181" s="14"/>
      <c r="M12181" s="14"/>
      <c r="N12181" s="14"/>
      <c r="O12181" s="14"/>
      <c r="P12181" s="14"/>
      <c r="S12181" s="16"/>
      <c r="T12181" s="16"/>
    </row>
    <row r="12182" spans="8:20">
      <c r="H12182" s="14"/>
      <c r="K12182" s="14"/>
      <c r="M12182" s="14"/>
      <c r="N12182" s="14"/>
      <c r="O12182" s="14"/>
      <c r="P12182" s="14"/>
      <c r="S12182" s="16"/>
      <c r="T12182" s="16"/>
    </row>
    <row r="12183" spans="8:20">
      <c r="H12183" s="14"/>
      <c r="K12183" s="14"/>
      <c r="M12183" s="14"/>
      <c r="N12183" s="14"/>
      <c r="O12183" s="14"/>
      <c r="P12183" s="14"/>
      <c r="S12183" s="16"/>
      <c r="T12183" s="16"/>
    </row>
    <row r="12184" spans="8:20">
      <c r="H12184" s="14"/>
      <c r="K12184" s="14"/>
      <c r="M12184" s="14"/>
      <c r="N12184" s="14"/>
      <c r="O12184" s="14"/>
      <c r="P12184" s="14"/>
      <c r="S12184" s="16"/>
      <c r="T12184" s="16"/>
    </row>
    <row r="12185" spans="8:20">
      <c r="H12185" s="14"/>
      <c r="K12185" s="14"/>
      <c r="M12185" s="14"/>
      <c r="N12185" s="14"/>
      <c r="O12185" s="14"/>
      <c r="P12185" s="14"/>
      <c r="S12185" s="16"/>
      <c r="T12185" s="16"/>
    </row>
    <row r="12186" spans="8:20">
      <c r="H12186" s="14"/>
      <c r="K12186" s="14"/>
      <c r="M12186" s="14"/>
      <c r="N12186" s="14"/>
      <c r="O12186" s="14"/>
      <c r="P12186" s="14"/>
      <c r="S12186" s="16"/>
      <c r="T12186" s="16"/>
    </row>
    <row r="12187" spans="8:20">
      <c r="H12187" s="14"/>
      <c r="K12187" s="14"/>
      <c r="M12187" s="14"/>
      <c r="N12187" s="14"/>
      <c r="O12187" s="14"/>
      <c r="P12187" s="14"/>
      <c r="S12187" s="16"/>
      <c r="T12187" s="16"/>
    </row>
    <row r="12188" spans="8:20">
      <c r="H12188" s="14"/>
      <c r="K12188" s="14"/>
      <c r="M12188" s="14"/>
      <c r="N12188" s="14"/>
      <c r="O12188" s="14"/>
      <c r="P12188" s="14"/>
      <c r="S12188" s="16"/>
      <c r="T12188" s="16"/>
    </row>
    <row r="12189" spans="8:20">
      <c r="H12189" s="14"/>
      <c r="K12189" s="14"/>
      <c r="M12189" s="14"/>
      <c r="N12189" s="14"/>
      <c r="O12189" s="14"/>
      <c r="P12189" s="14"/>
      <c r="S12189" s="16"/>
      <c r="T12189" s="16"/>
    </row>
    <row r="12190" spans="8:20">
      <c r="H12190" s="14"/>
      <c r="K12190" s="14"/>
      <c r="M12190" s="14"/>
      <c r="N12190" s="14"/>
      <c r="O12190" s="14"/>
      <c r="P12190" s="14"/>
      <c r="S12190" s="16"/>
      <c r="T12190" s="16"/>
    </row>
    <row r="12191" spans="8:20">
      <c r="H12191" s="14"/>
      <c r="K12191" s="14"/>
      <c r="M12191" s="14"/>
      <c r="N12191" s="14"/>
      <c r="O12191" s="14"/>
      <c r="P12191" s="14"/>
      <c r="S12191" s="16"/>
      <c r="T12191" s="16"/>
    </row>
    <row r="12192" spans="8:20">
      <c r="H12192" s="14"/>
      <c r="K12192" s="14"/>
      <c r="M12192" s="14"/>
      <c r="N12192" s="14"/>
      <c r="O12192" s="14"/>
      <c r="P12192" s="14"/>
      <c r="S12192" s="16"/>
      <c r="T12192" s="16"/>
    </row>
    <row r="12193" spans="8:20">
      <c r="H12193" s="14"/>
      <c r="K12193" s="14"/>
      <c r="M12193" s="14"/>
      <c r="N12193" s="14"/>
      <c r="O12193" s="14"/>
      <c r="P12193" s="14"/>
      <c r="S12193" s="16"/>
      <c r="T12193" s="16"/>
    </row>
    <row r="12194" spans="8:20">
      <c r="H12194" s="14"/>
      <c r="K12194" s="14"/>
      <c r="M12194" s="14"/>
      <c r="N12194" s="14"/>
      <c r="O12194" s="14"/>
      <c r="P12194" s="14"/>
      <c r="S12194" s="16"/>
      <c r="T12194" s="16"/>
    </row>
    <row r="12195" spans="8:20">
      <c r="H12195" s="14"/>
      <c r="K12195" s="14"/>
      <c r="M12195" s="14"/>
      <c r="N12195" s="14"/>
      <c r="O12195" s="14"/>
      <c r="P12195" s="14"/>
      <c r="S12195" s="16"/>
      <c r="T12195" s="16"/>
    </row>
    <row r="12196" spans="8:20">
      <c r="H12196" s="14"/>
      <c r="K12196" s="14"/>
      <c r="M12196" s="14"/>
      <c r="N12196" s="14"/>
      <c r="O12196" s="14"/>
      <c r="P12196" s="14"/>
      <c r="S12196" s="16"/>
      <c r="T12196" s="16"/>
    </row>
    <row r="12197" spans="8:20">
      <c r="H12197" s="14"/>
      <c r="K12197" s="14"/>
      <c r="M12197" s="14"/>
      <c r="N12197" s="14"/>
      <c r="O12197" s="14"/>
      <c r="P12197" s="14"/>
      <c r="S12197" s="16"/>
      <c r="T12197" s="16"/>
    </row>
    <row r="12198" spans="8:20">
      <c r="H12198" s="14"/>
      <c r="K12198" s="14"/>
      <c r="M12198" s="14"/>
      <c r="N12198" s="14"/>
      <c r="O12198" s="14"/>
      <c r="P12198" s="14"/>
      <c r="S12198" s="16"/>
      <c r="T12198" s="16"/>
    </row>
    <row r="12199" spans="8:20">
      <c r="H12199" s="14"/>
      <c r="K12199" s="14"/>
      <c r="M12199" s="14"/>
      <c r="N12199" s="14"/>
      <c r="O12199" s="14"/>
      <c r="P12199" s="14"/>
      <c r="S12199" s="16"/>
      <c r="T12199" s="16"/>
    </row>
    <row r="12200" spans="8:20">
      <c r="H12200" s="14"/>
      <c r="K12200" s="14"/>
      <c r="M12200" s="14"/>
      <c r="N12200" s="14"/>
      <c r="O12200" s="14"/>
      <c r="P12200" s="14"/>
      <c r="S12200" s="16"/>
      <c r="T12200" s="16"/>
    </row>
    <row r="12201" spans="8:20">
      <c r="H12201" s="14"/>
      <c r="K12201" s="14"/>
      <c r="M12201" s="14"/>
      <c r="N12201" s="14"/>
      <c r="O12201" s="14"/>
      <c r="P12201" s="14"/>
      <c r="S12201" s="16"/>
      <c r="T12201" s="16"/>
    </row>
    <row r="12202" spans="8:20">
      <c r="H12202" s="14"/>
      <c r="K12202" s="14"/>
      <c r="M12202" s="14"/>
      <c r="N12202" s="14"/>
      <c r="O12202" s="14"/>
      <c r="P12202" s="14"/>
      <c r="S12202" s="16"/>
      <c r="T12202" s="16"/>
    </row>
    <row r="12203" spans="8:20">
      <c r="H12203" s="14"/>
      <c r="K12203" s="14"/>
      <c r="M12203" s="14"/>
      <c r="N12203" s="14"/>
      <c r="O12203" s="14"/>
      <c r="P12203" s="14"/>
      <c r="S12203" s="16"/>
      <c r="T12203" s="16"/>
    </row>
    <row r="12204" spans="8:20">
      <c r="H12204" s="14"/>
      <c r="K12204" s="14"/>
      <c r="M12204" s="14"/>
      <c r="N12204" s="14"/>
      <c r="O12204" s="14"/>
      <c r="P12204" s="14"/>
      <c r="S12204" s="16"/>
      <c r="T12204" s="16"/>
    </row>
    <row r="12205" spans="8:20">
      <c r="H12205" s="14"/>
      <c r="K12205" s="14"/>
      <c r="M12205" s="14"/>
      <c r="N12205" s="14"/>
      <c r="O12205" s="14"/>
      <c r="P12205" s="14"/>
      <c r="S12205" s="16"/>
      <c r="T12205" s="16"/>
    </row>
    <row r="12206" spans="8:20">
      <c r="H12206" s="14"/>
      <c r="K12206" s="14"/>
      <c r="M12206" s="14"/>
      <c r="N12206" s="14"/>
      <c r="O12206" s="14"/>
      <c r="P12206" s="14"/>
      <c r="S12206" s="16"/>
      <c r="T12206" s="16"/>
    </row>
    <row r="12207" spans="8:20">
      <c r="H12207" s="14"/>
      <c r="K12207" s="14"/>
      <c r="M12207" s="14"/>
      <c r="N12207" s="14"/>
      <c r="O12207" s="14"/>
      <c r="P12207" s="14"/>
      <c r="S12207" s="16"/>
      <c r="T12207" s="16"/>
    </row>
    <row r="12208" spans="8:20">
      <c r="H12208" s="14"/>
      <c r="K12208" s="14"/>
      <c r="M12208" s="14"/>
      <c r="N12208" s="14"/>
      <c r="O12208" s="14"/>
      <c r="P12208" s="14"/>
      <c r="S12208" s="16"/>
      <c r="T12208" s="16"/>
    </row>
    <row r="12209" spans="8:20">
      <c r="H12209" s="14"/>
      <c r="K12209" s="14"/>
      <c r="M12209" s="14"/>
      <c r="N12209" s="14"/>
      <c r="O12209" s="14"/>
      <c r="P12209" s="14"/>
      <c r="S12209" s="16"/>
      <c r="T12209" s="16"/>
    </row>
    <row r="12210" spans="8:20">
      <c r="H12210" s="14"/>
      <c r="K12210" s="14"/>
      <c r="M12210" s="14"/>
      <c r="N12210" s="14"/>
      <c r="O12210" s="14"/>
      <c r="P12210" s="14"/>
      <c r="S12210" s="16"/>
      <c r="T12210" s="16"/>
    </row>
    <row r="12211" spans="8:20">
      <c r="H12211" s="14"/>
      <c r="K12211" s="14"/>
      <c r="M12211" s="14"/>
      <c r="N12211" s="14"/>
      <c r="O12211" s="14"/>
      <c r="P12211" s="14"/>
      <c r="S12211" s="16"/>
      <c r="T12211" s="16"/>
    </row>
    <row r="12212" spans="8:20">
      <c r="H12212" s="14"/>
      <c r="K12212" s="14"/>
      <c r="M12212" s="14"/>
      <c r="N12212" s="14"/>
      <c r="O12212" s="14"/>
      <c r="P12212" s="14"/>
      <c r="S12212" s="16"/>
      <c r="T12212" s="16"/>
    </row>
    <row r="12213" spans="8:20">
      <c r="H12213" s="14"/>
      <c r="K12213" s="14"/>
      <c r="M12213" s="14"/>
      <c r="N12213" s="14"/>
      <c r="O12213" s="14"/>
      <c r="P12213" s="14"/>
      <c r="S12213" s="16"/>
      <c r="T12213" s="16"/>
    </row>
    <row r="12214" spans="8:20">
      <c r="H12214" s="14"/>
      <c r="K12214" s="14"/>
      <c r="M12214" s="14"/>
      <c r="N12214" s="14"/>
      <c r="O12214" s="14"/>
      <c r="P12214" s="14"/>
      <c r="S12214" s="16"/>
      <c r="T12214" s="16"/>
    </row>
    <row r="12215" spans="8:20">
      <c r="H12215" s="14"/>
      <c r="K12215" s="14"/>
      <c r="M12215" s="14"/>
      <c r="N12215" s="14"/>
      <c r="O12215" s="14"/>
      <c r="P12215" s="14"/>
      <c r="S12215" s="16"/>
      <c r="T12215" s="16"/>
    </row>
    <row r="12216" spans="8:20">
      <c r="H12216" s="14"/>
      <c r="K12216" s="14"/>
      <c r="M12216" s="14"/>
      <c r="N12216" s="14"/>
      <c r="O12216" s="14"/>
      <c r="P12216" s="14"/>
      <c r="S12216" s="16"/>
      <c r="T12216" s="16"/>
    </row>
    <row r="12217" spans="8:20">
      <c r="H12217" s="14"/>
      <c r="K12217" s="14"/>
      <c r="M12217" s="14"/>
      <c r="N12217" s="14"/>
      <c r="O12217" s="14"/>
      <c r="P12217" s="14"/>
      <c r="S12217" s="16"/>
      <c r="T12217" s="16"/>
    </row>
    <row r="12218" spans="8:20">
      <c r="H12218" s="14"/>
      <c r="K12218" s="14"/>
      <c r="M12218" s="14"/>
      <c r="N12218" s="14"/>
      <c r="O12218" s="14"/>
      <c r="P12218" s="14"/>
      <c r="S12218" s="16"/>
      <c r="T12218" s="16"/>
    </row>
    <row r="12219" spans="8:20">
      <c r="H12219" s="14"/>
      <c r="K12219" s="14"/>
      <c r="M12219" s="14"/>
      <c r="N12219" s="14"/>
      <c r="O12219" s="14"/>
      <c r="P12219" s="14"/>
      <c r="S12219" s="16"/>
      <c r="T12219" s="16"/>
    </row>
    <row r="12220" spans="8:20">
      <c r="H12220" s="14"/>
      <c r="K12220" s="14"/>
      <c r="M12220" s="14"/>
      <c r="N12220" s="14"/>
      <c r="O12220" s="14"/>
      <c r="P12220" s="14"/>
      <c r="S12220" s="16"/>
      <c r="T12220" s="16"/>
    </row>
    <row r="12221" spans="8:20">
      <c r="H12221" s="14"/>
      <c r="K12221" s="14"/>
      <c r="M12221" s="14"/>
      <c r="N12221" s="14"/>
      <c r="O12221" s="14"/>
      <c r="P12221" s="14"/>
      <c r="S12221" s="16"/>
      <c r="T12221" s="16"/>
    </row>
    <row r="12222" spans="8:20">
      <c r="H12222" s="14"/>
      <c r="K12222" s="14"/>
      <c r="M12222" s="14"/>
      <c r="N12222" s="14"/>
      <c r="O12222" s="14"/>
      <c r="P12222" s="14"/>
      <c r="S12222" s="16"/>
      <c r="T12222" s="16"/>
    </row>
    <row r="12223" spans="8:20">
      <c r="H12223" s="14"/>
      <c r="K12223" s="14"/>
      <c r="M12223" s="14"/>
      <c r="N12223" s="14"/>
      <c r="O12223" s="14"/>
      <c r="P12223" s="14"/>
      <c r="S12223" s="16"/>
      <c r="T12223" s="16"/>
    </row>
    <row r="12224" spans="8:20">
      <c r="H12224" s="14"/>
      <c r="K12224" s="14"/>
      <c r="M12224" s="14"/>
      <c r="N12224" s="14"/>
      <c r="O12224" s="14"/>
      <c r="P12224" s="14"/>
      <c r="S12224" s="16"/>
      <c r="T12224" s="16"/>
    </row>
    <row r="12225" spans="8:20">
      <c r="H12225" s="14"/>
      <c r="K12225" s="14"/>
      <c r="M12225" s="14"/>
      <c r="N12225" s="14"/>
      <c r="O12225" s="14"/>
      <c r="P12225" s="14"/>
      <c r="S12225" s="16"/>
      <c r="T12225" s="16"/>
    </row>
    <row r="12226" spans="8:20">
      <c r="H12226" s="14"/>
      <c r="K12226" s="14"/>
      <c r="M12226" s="14"/>
      <c r="N12226" s="14"/>
      <c r="O12226" s="14"/>
      <c r="P12226" s="14"/>
      <c r="S12226" s="16"/>
      <c r="T12226" s="16"/>
    </row>
    <row r="12227" spans="8:20">
      <c r="H12227" s="14"/>
      <c r="K12227" s="14"/>
      <c r="M12227" s="14"/>
      <c r="N12227" s="14"/>
      <c r="O12227" s="14"/>
      <c r="P12227" s="14"/>
      <c r="S12227" s="16"/>
      <c r="T12227" s="16"/>
    </row>
    <row r="12228" spans="8:20">
      <c r="H12228" s="14"/>
      <c r="K12228" s="14"/>
      <c r="M12228" s="14"/>
      <c r="N12228" s="14"/>
      <c r="O12228" s="14"/>
      <c r="P12228" s="14"/>
      <c r="S12228" s="16"/>
      <c r="T12228" s="16"/>
    </row>
    <row r="12229" spans="8:20">
      <c r="H12229" s="14"/>
      <c r="K12229" s="14"/>
      <c r="M12229" s="14"/>
      <c r="N12229" s="14"/>
      <c r="O12229" s="14"/>
      <c r="P12229" s="14"/>
      <c r="S12229" s="16"/>
      <c r="T12229" s="16"/>
    </row>
    <row r="12230" spans="8:20">
      <c r="H12230" s="14"/>
      <c r="K12230" s="14"/>
      <c r="M12230" s="14"/>
      <c r="N12230" s="14"/>
      <c r="O12230" s="14"/>
      <c r="P12230" s="14"/>
      <c r="S12230" s="16"/>
      <c r="T12230" s="16"/>
    </row>
    <row r="12231" spans="8:20">
      <c r="H12231" s="14"/>
      <c r="K12231" s="14"/>
      <c r="M12231" s="14"/>
      <c r="N12231" s="14"/>
      <c r="O12231" s="14"/>
      <c r="P12231" s="14"/>
      <c r="S12231" s="16"/>
      <c r="T12231" s="16"/>
    </row>
    <row r="12232" spans="8:20">
      <c r="H12232" s="14"/>
      <c r="K12232" s="14"/>
      <c r="M12232" s="14"/>
      <c r="N12232" s="14"/>
      <c r="O12232" s="14"/>
      <c r="P12232" s="14"/>
      <c r="S12232" s="16"/>
      <c r="T12232" s="16"/>
    </row>
    <row r="12233" spans="8:20">
      <c r="H12233" s="14"/>
      <c r="K12233" s="14"/>
      <c r="M12233" s="14"/>
      <c r="N12233" s="14"/>
      <c r="O12233" s="14"/>
      <c r="P12233" s="14"/>
      <c r="S12233" s="16"/>
      <c r="T12233" s="16"/>
    </row>
    <row r="12234" spans="8:20">
      <c r="H12234" s="14"/>
      <c r="K12234" s="14"/>
      <c r="M12234" s="14"/>
      <c r="N12234" s="14"/>
      <c r="O12234" s="14"/>
      <c r="P12234" s="14"/>
      <c r="S12234" s="16"/>
      <c r="T12234" s="16"/>
    </row>
    <row r="12235" spans="8:20">
      <c r="H12235" s="14"/>
      <c r="K12235" s="14"/>
      <c r="M12235" s="14"/>
      <c r="N12235" s="14"/>
      <c r="O12235" s="14"/>
      <c r="P12235" s="14"/>
      <c r="S12235" s="16"/>
      <c r="T12235" s="16"/>
    </row>
    <row r="12236" spans="8:20">
      <c r="H12236" s="14"/>
      <c r="K12236" s="14"/>
      <c r="M12236" s="14"/>
      <c r="N12236" s="14"/>
      <c r="O12236" s="14"/>
      <c r="P12236" s="14"/>
      <c r="S12236" s="16"/>
      <c r="T12236" s="16"/>
    </row>
    <row r="12237" spans="8:20">
      <c r="H12237" s="14"/>
      <c r="K12237" s="14"/>
      <c r="M12237" s="14"/>
      <c r="N12237" s="14"/>
      <c r="O12237" s="14"/>
      <c r="P12237" s="14"/>
      <c r="S12237" s="16"/>
      <c r="T12237" s="16"/>
    </row>
    <row r="12238" spans="8:20">
      <c r="H12238" s="14"/>
      <c r="K12238" s="14"/>
      <c r="M12238" s="14"/>
      <c r="N12238" s="14"/>
      <c r="O12238" s="14"/>
      <c r="P12238" s="14"/>
      <c r="S12238" s="16"/>
      <c r="T12238" s="16"/>
    </row>
    <row r="12239" spans="8:20">
      <c r="H12239" s="14"/>
      <c r="K12239" s="14"/>
      <c r="M12239" s="14"/>
      <c r="N12239" s="14"/>
      <c r="O12239" s="14"/>
      <c r="P12239" s="14"/>
      <c r="S12239" s="16"/>
      <c r="T12239" s="16"/>
    </row>
    <row r="12240" spans="8:20">
      <c r="H12240" s="14"/>
      <c r="K12240" s="14"/>
      <c r="M12240" s="14"/>
      <c r="N12240" s="14"/>
      <c r="O12240" s="14"/>
      <c r="P12240" s="14"/>
      <c r="S12240" s="16"/>
      <c r="T12240" s="16"/>
    </row>
    <row r="12241" spans="8:20">
      <c r="H12241" s="14"/>
      <c r="K12241" s="14"/>
      <c r="M12241" s="14"/>
      <c r="N12241" s="14"/>
      <c r="O12241" s="14"/>
      <c r="P12241" s="14"/>
      <c r="S12241" s="16"/>
      <c r="T12241" s="16"/>
    </row>
    <row r="12242" spans="8:20">
      <c r="H12242" s="14"/>
      <c r="K12242" s="14"/>
      <c r="M12242" s="14"/>
      <c r="N12242" s="14"/>
      <c r="O12242" s="14"/>
      <c r="P12242" s="14"/>
      <c r="S12242" s="16"/>
      <c r="T12242" s="16"/>
    </row>
    <row r="12243" spans="8:20">
      <c r="H12243" s="14"/>
      <c r="K12243" s="14"/>
      <c r="M12243" s="14"/>
      <c r="N12243" s="14"/>
      <c r="O12243" s="14"/>
      <c r="P12243" s="14"/>
      <c r="S12243" s="16"/>
      <c r="T12243" s="16"/>
    </row>
    <row r="12244" spans="8:20">
      <c r="H12244" s="14"/>
      <c r="K12244" s="14"/>
      <c r="M12244" s="14"/>
      <c r="N12244" s="14"/>
      <c r="O12244" s="14"/>
      <c r="P12244" s="14"/>
      <c r="S12244" s="16"/>
      <c r="T12244" s="16"/>
    </row>
    <row r="12245" spans="8:20">
      <c r="H12245" s="14"/>
      <c r="K12245" s="14"/>
      <c r="M12245" s="14"/>
      <c r="N12245" s="14"/>
      <c r="O12245" s="14"/>
      <c r="P12245" s="14"/>
      <c r="S12245" s="16"/>
      <c r="T12245" s="16"/>
    </row>
    <row r="12246" spans="8:20">
      <c r="H12246" s="14"/>
      <c r="K12246" s="14"/>
      <c r="M12246" s="14"/>
      <c r="N12246" s="14"/>
      <c r="O12246" s="14"/>
      <c r="P12246" s="14"/>
      <c r="S12246" s="16"/>
      <c r="T12246" s="16"/>
    </row>
    <row r="12247" spans="8:20">
      <c r="H12247" s="14"/>
      <c r="K12247" s="14"/>
      <c r="M12247" s="14"/>
      <c r="N12247" s="14"/>
      <c r="O12247" s="14"/>
      <c r="P12247" s="14"/>
      <c r="S12247" s="16"/>
      <c r="T12247" s="16"/>
    </row>
    <row r="12248" spans="8:20">
      <c r="H12248" s="14"/>
      <c r="K12248" s="14"/>
      <c r="M12248" s="14"/>
      <c r="N12248" s="14"/>
      <c r="O12248" s="14"/>
      <c r="P12248" s="14"/>
      <c r="S12248" s="16"/>
      <c r="T12248" s="16"/>
    </row>
    <row r="12249" spans="8:20">
      <c r="H12249" s="14"/>
      <c r="K12249" s="14"/>
      <c r="M12249" s="14"/>
      <c r="N12249" s="14"/>
      <c r="O12249" s="14"/>
      <c r="P12249" s="14"/>
      <c r="S12249" s="16"/>
      <c r="T12249" s="16"/>
    </row>
    <row r="12250" spans="8:20">
      <c r="H12250" s="14"/>
      <c r="K12250" s="14"/>
      <c r="M12250" s="14"/>
      <c r="N12250" s="14"/>
      <c r="O12250" s="14"/>
      <c r="P12250" s="14"/>
      <c r="S12250" s="16"/>
      <c r="T12250" s="16"/>
    </row>
    <row r="12251" spans="8:20">
      <c r="H12251" s="14"/>
      <c r="K12251" s="14"/>
      <c r="M12251" s="14"/>
      <c r="N12251" s="14"/>
      <c r="O12251" s="14"/>
      <c r="P12251" s="14"/>
      <c r="S12251" s="16"/>
      <c r="T12251" s="16"/>
    </row>
    <row r="12252" spans="8:20">
      <c r="H12252" s="14"/>
      <c r="K12252" s="14"/>
      <c r="M12252" s="14"/>
      <c r="N12252" s="14"/>
      <c r="O12252" s="14"/>
      <c r="P12252" s="14"/>
      <c r="S12252" s="16"/>
      <c r="T12252" s="16"/>
    </row>
    <row r="12253" spans="8:20">
      <c r="H12253" s="14"/>
      <c r="K12253" s="14"/>
      <c r="M12253" s="14"/>
      <c r="N12253" s="14"/>
      <c r="O12253" s="14"/>
      <c r="P12253" s="14"/>
      <c r="S12253" s="16"/>
      <c r="T12253" s="16"/>
    </row>
    <row r="12254" spans="8:20">
      <c r="H12254" s="14"/>
      <c r="K12254" s="14"/>
      <c r="M12254" s="14"/>
      <c r="N12254" s="14"/>
      <c r="O12254" s="14"/>
      <c r="P12254" s="14"/>
      <c r="S12254" s="16"/>
      <c r="T12254" s="16"/>
    </row>
    <row r="12255" spans="8:20">
      <c r="H12255" s="14"/>
      <c r="K12255" s="14"/>
      <c r="M12255" s="14"/>
      <c r="N12255" s="14"/>
      <c r="O12255" s="14"/>
      <c r="P12255" s="14"/>
      <c r="S12255" s="16"/>
      <c r="T12255" s="16"/>
    </row>
    <row r="12256" spans="8:20">
      <c r="H12256" s="14"/>
      <c r="K12256" s="14"/>
      <c r="M12256" s="14"/>
      <c r="N12256" s="14"/>
      <c r="O12256" s="14"/>
      <c r="P12256" s="14"/>
      <c r="S12256" s="16"/>
      <c r="T12256" s="16"/>
    </row>
    <row r="12257" spans="8:20">
      <c r="H12257" s="14"/>
      <c r="K12257" s="14"/>
      <c r="M12257" s="14"/>
      <c r="N12257" s="14"/>
      <c r="O12257" s="14"/>
      <c r="P12257" s="14"/>
      <c r="S12257" s="16"/>
      <c r="T12257" s="16"/>
    </row>
    <row r="12258" spans="8:20">
      <c r="H12258" s="14"/>
      <c r="K12258" s="14"/>
      <c r="M12258" s="14"/>
      <c r="N12258" s="14"/>
      <c r="O12258" s="14"/>
      <c r="P12258" s="14"/>
      <c r="S12258" s="16"/>
      <c r="T12258" s="16"/>
    </row>
    <row r="12259" spans="8:20">
      <c r="H12259" s="14"/>
      <c r="K12259" s="14"/>
      <c r="M12259" s="14"/>
      <c r="N12259" s="14"/>
      <c r="O12259" s="14"/>
      <c r="P12259" s="14"/>
      <c r="S12259" s="16"/>
      <c r="T12259" s="16"/>
    </row>
    <row r="12260" spans="8:20">
      <c r="H12260" s="14"/>
      <c r="K12260" s="14"/>
      <c r="M12260" s="14"/>
      <c r="N12260" s="14"/>
      <c r="O12260" s="14"/>
      <c r="P12260" s="14"/>
      <c r="S12260" s="16"/>
      <c r="T12260" s="16"/>
    </row>
    <row r="12261" spans="8:20">
      <c r="H12261" s="14"/>
      <c r="K12261" s="14"/>
      <c r="M12261" s="14"/>
      <c r="N12261" s="14"/>
      <c r="O12261" s="14"/>
      <c r="P12261" s="14"/>
      <c r="S12261" s="16"/>
      <c r="T12261" s="16"/>
    </row>
    <row r="12262" spans="8:20">
      <c r="H12262" s="14"/>
      <c r="K12262" s="14"/>
      <c r="M12262" s="14"/>
      <c r="N12262" s="14"/>
      <c r="O12262" s="14"/>
      <c r="P12262" s="14"/>
      <c r="S12262" s="16"/>
      <c r="T12262" s="16"/>
    </row>
    <row r="12263" spans="8:20">
      <c r="H12263" s="14"/>
      <c r="K12263" s="14"/>
      <c r="M12263" s="14"/>
      <c r="N12263" s="14"/>
      <c r="O12263" s="14"/>
      <c r="P12263" s="14"/>
      <c r="S12263" s="16"/>
      <c r="T12263" s="16"/>
    </row>
    <row r="12264" spans="8:20">
      <c r="H12264" s="14"/>
      <c r="K12264" s="14"/>
      <c r="M12264" s="14"/>
      <c r="N12264" s="14"/>
      <c r="O12264" s="14"/>
      <c r="P12264" s="14"/>
      <c r="S12264" s="16"/>
      <c r="T12264" s="16"/>
    </row>
    <row r="12265" spans="8:20">
      <c r="H12265" s="14"/>
      <c r="K12265" s="14"/>
      <c r="M12265" s="14"/>
      <c r="N12265" s="14"/>
      <c r="O12265" s="14"/>
      <c r="P12265" s="14"/>
      <c r="S12265" s="16"/>
      <c r="T12265" s="16"/>
    </row>
    <row r="12266" spans="8:20">
      <c r="H12266" s="14"/>
      <c r="K12266" s="14"/>
      <c r="M12266" s="14"/>
      <c r="N12266" s="14"/>
      <c r="O12266" s="14"/>
      <c r="P12266" s="14"/>
      <c r="S12266" s="16"/>
      <c r="T12266" s="16"/>
    </row>
    <row r="12267" spans="8:20">
      <c r="H12267" s="14"/>
      <c r="K12267" s="14"/>
      <c r="M12267" s="14"/>
      <c r="N12267" s="14"/>
      <c r="O12267" s="14"/>
      <c r="P12267" s="14"/>
      <c r="S12267" s="16"/>
      <c r="T12267" s="16"/>
    </row>
    <row r="12268" spans="8:20">
      <c r="H12268" s="14"/>
      <c r="K12268" s="14"/>
      <c r="M12268" s="14"/>
      <c r="N12268" s="14"/>
      <c r="O12268" s="14"/>
      <c r="P12268" s="14"/>
      <c r="S12268" s="16"/>
      <c r="T12268" s="16"/>
    </row>
    <row r="12269" spans="8:20">
      <c r="H12269" s="14"/>
      <c r="K12269" s="14"/>
      <c r="M12269" s="14"/>
      <c r="N12269" s="14"/>
      <c r="O12269" s="14"/>
      <c r="P12269" s="14"/>
      <c r="S12269" s="16"/>
      <c r="T12269" s="16"/>
    </row>
    <row r="12270" spans="8:20">
      <c r="H12270" s="14"/>
      <c r="K12270" s="14"/>
      <c r="M12270" s="14"/>
      <c r="N12270" s="14"/>
      <c r="O12270" s="14"/>
      <c r="P12270" s="14"/>
      <c r="S12270" s="16"/>
      <c r="T12270" s="16"/>
    </row>
    <row r="12271" spans="8:20">
      <c r="H12271" s="14"/>
      <c r="K12271" s="14"/>
      <c r="M12271" s="14"/>
      <c r="N12271" s="14"/>
      <c r="O12271" s="14"/>
      <c r="P12271" s="14"/>
      <c r="S12271" s="16"/>
      <c r="T12271" s="16"/>
    </row>
    <row r="12272" spans="8:20">
      <c r="H12272" s="14"/>
      <c r="K12272" s="14"/>
      <c r="M12272" s="14"/>
      <c r="N12272" s="14"/>
      <c r="O12272" s="14"/>
      <c r="P12272" s="14"/>
      <c r="S12272" s="16"/>
      <c r="T12272" s="16"/>
    </row>
    <row r="12273" spans="8:20">
      <c r="H12273" s="14"/>
      <c r="K12273" s="14"/>
      <c r="M12273" s="14"/>
      <c r="N12273" s="14"/>
      <c r="O12273" s="14"/>
      <c r="P12273" s="14"/>
      <c r="S12273" s="16"/>
      <c r="T12273" s="16"/>
    </row>
    <row r="12274" spans="8:20">
      <c r="H12274" s="14"/>
      <c r="K12274" s="14"/>
      <c r="M12274" s="14"/>
      <c r="N12274" s="14"/>
      <c r="O12274" s="14"/>
      <c r="P12274" s="14"/>
      <c r="S12274" s="16"/>
      <c r="T12274" s="16"/>
    </row>
    <row r="12275" spans="8:20">
      <c r="H12275" s="14"/>
      <c r="K12275" s="14"/>
      <c r="M12275" s="14"/>
      <c r="N12275" s="14"/>
      <c r="O12275" s="14"/>
      <c r="P12275" s="14"/>
      <c r="S12275" s="16"/>
      <c r="T12275" s="16"/>
    </row>
    <row r="12276" spans="8:20">
      <c r="H12276" s="14"/>
      <c r="K12276" s="14"/>
      <c r="M12276" s="14"/>
      <c r="N12276" s="14"/>
      <c r="O12276" s="14"/>
      <c r="P12276" s="14"/>
      <c r="S12276" s="16"/>
      <c r="T12276" s="16"/>
    </row>
    <row r="12277" spans="8:20">
      <c r="H12277" s="14"/>
      <c r="K12277" s="14"/>
      <c r="M12277" s="14"/>
      <c r="N12277" s="14"/>
      <c r="O12277" s="14"/>
      <c r="P12277" s="14"/>
      <c r="S12277" s="16"/>
      <c r="T12277" s="16"/>
    </row>
    <row r="12278" spans="8:20">
      <c r="H12278" s="14"/>
      <c r="K12278" s="14"/>
      <c r="M12278" s="14"/>
      <c r="N12278" s="14"/>
      <c r="O12278" s="14"/>
      <c r="P12278" s="14"/>
      <c r="S12278" s="16"/>
      <c r="T12278" s="16"/>
    </row>
    <row r="12279" spans="8:20">
      <c r="H12279" s="14"/>
      <c r="K12279" s="14"/>
      <c r="M12279" s="14"/>
      <c r="N12279" s="14"/>
      <c r="O12279" s="14"/>
      <c r="P12279" s="14"/>
      <c r="S12279" s="16"/>
      <c r="T12279" s="16"/>
    </row>
    <row r="12280" spans="8:20">
      <c r="H12280" s="14"/>
      <c r="K12280" s="14"/>
      <c r="M12280" s="14"/>
      <c r="N12280" s="14"/>
      <c r="O12280" s="14"/>
      <c r="P12280" s="14"/>
      <c r="S12280" s="16"/>
      <c r="T12280" s="16"/>
    </row>
    <row r="12281" spans="8:20">
      <c r="H12281" s="14"/>
      <c r="K12281" s="14"/>
      <c r="M12281" s="14"/>
      <c r="N12281" s="14"/>
      <c r="O12281" s="14"/>
      <c r="P12281" s="14"/>
      <c r="S12281" s="16"/>
      <c r="T12281" s="16"/>
    </row>
    <row r="12282" spans="8:20">
      <c r="H12282" s="14"/>
      <c r="K12282" s="14"/>
      <c r="M12282" s="14"/>
      <c r="N12282" s="14"/>
      <c r="O12282" s="14"/>
      <c r="P12282" s="14"/>
      <c r="S12282" s="16"/>
      <c r="T12282" s="16"/>
    </row>
    <row r="12283" spans="8:20">
      <c r="H12283" s="14"/>
      <c r="K12283" s="14"/>
      <c r="M12283" s="14"/>
      <c r="N12283" s="14"/>
      <c r="O12283" s="14"/>
      <c r="P12283" s="14"/>
      <c r="S12283" s="16"/>
      <c r="T12283" s="16"/>
    </row>
    <row r="12284" spans="8:20">
      <c r="H12284" s="14"/>
      <c r="K12284" s="14"/>
      <c r="M12284" s="14"/>
      <c r="N12284" s="14"/>
      <c r="O12284" s="14"/>
      <c r="P12284" s="14"/>
      <c r="S12284" s="16"/>
      <c r="T12284" s="16"/>
    </row>
    <row r="12285" spans="8:20">
      <c r="H12285" s="14"/>
      <c r="K12285" s="14"/>
      <c r="M12285" s="14"/>
      <c r="N12285" s="14"/>
      <c r="O12285" s="14"/>
      <c r="P12285" s="14"/>
      <c r="S12285" s="16"/>
      <c r="T12285" s="16"/>
    </row>
    <row r="12286" spans="8:20">
      <c r="H12286" s="14"/>
      <c r="K12286" s="14"/>
      <c r="M12286" s="14"/>
      <c r="N12286" s="14"/>
      <c r="O12286" s="14"/>
      <c r="P12286" s="14"/>
      <c r="S12286" s="16"/>
      <c r="T12286" s="16"/>
    </row>
    <row r="12287" spans="8:20">
      <c r="H12287" s="14"/>
      <c r="K12287" s="14"/>
      <c r="M12287" s="14"/>
      <c r="N12287" s="14"/>
      <c r="O12287" s="14"/>
      <c r="P12287" s="14"/>
      <c r="S12287" s="16"/>
      <c r="T12287" s="16"/>
    </row>
    <row r="12288" spans="8:20">
      <c r="H12288" s="14"/>
      <c r="K12288" s="14"/>
      <c r="M12288" s="14"/>
      <c r="N12288" s="14"/>
      <c r="O12288" s="14"/>
      <c r="P12288" s="14"/>
      <c r="S12288" s="16"/>
      <c r="T12288" s="16"/>
    </row>
    <row r="12289" spans="8:20">
      <c r="H12289" s="14"/>
      <c r="K12289" s="14"/>
      <c r="M12289" s="14"/>
      <c r="N12289" s="14"/>
      <c r="O12289" s="14"/>
      <c r="P12289" s="14"/>
      <c r="S12289" s="16"/>
      <c r="T12289" s="16"/>
    </row>
    <row r="12290" spans="8:20">
      <c r="H12290" s="14"/>
      <c r="K12290" s="14"/>
      <c r="M12290" s="14"/>
      <c r="N12290" s="14"/>
      <c r="O12290" s="14"/>
      <c r="P12290" s="14"/>
      <c r="S12290" s="16"/>
      <c r="T12290" s="16"/>
    </row>
    <row r="12291" spans="8:20">
      <c r="H12291" s="14"/>
      <c r="K12291" s="14"/>
      <c r="M12291" s="14"/>
      <c r="N12291" s="14"/>
      <c r="O12291" s="14"/>
      <c r="P12291" s="14"/>
      <c r="S12291" s="16"/>
      <c r="T12291" s="16"/>
    </row>
    <row r="12292" spans="8:20">
      <c r="H12292" s="14"/>
      <c r="K12292" s="14"/>
      <c r="M12292" s="14"/>
      <c r="N12292" s="14"/>
      <c r="O12292" s="14"/>
      <c r="P12292" s="14"/>
      <c r="S12292" s="16"/>
      <c r="T12292" s="16"/>
    </row>
    <row r="12293" spans="8:20">
      <c r="H12293" s="14"/>
      <c r="K12293" s="14"/>
      <c r="M12293" s="14"/>
      <c r="N12293" s="14"/>
      <c r="O12293" s="14"/>
      <c r="P12293" s="14"/>
      <c r="S12293" s="16"/>
      <c r="T12293" s="16"/>
    </row>
    <row r="12294" spans="8:20">
      <c r="H12294" s="14"/>
      <c r="K12294" s="14"/>
      <c r="M12294" s="14"/>
      <c r="N12294" s="14"/>
      <c r="O12294" s="14"/>
      <c r="P12294" s="14"/>
      <c r="S12294" s="16"/>
      <c r="T12294" s="16"/>
    </row>
    <row r="12295" spans="8:20">
      <c r="H12295" s="14"/>
      <c r="K12295" s="14"/>
      <c r="M12295" s="14"/>
      <c r="N12295" s="14"/>
      <c r="O12295" s="14"/>
      <c r="P12295" s="14"/>
      <c r="S12295" s="16"/>
      <c r="T12295" s="16"/>
    </row>
    <row r="12296" spans="8:20">
      <c r="H12296" s="14"/>
      <c r="K12296" s="14"/>
      <c r="M12296" s="14"/>
      <c r="N12296" s="14"/>
      <c r="O12296" s="14"/>
      <c r="P12296" s="14"/>
      <c r="S12296" s="16"/>
      <c r="T12296" s="16"/>
    </row>
    <row r="12297" spans="8:20">
      <c r="H12297" s="14"/>
      <c r="K12297" s="14"/>
      <c r="M12297" s="14"/>
      <c r="N12297" s="14"/>
      <c r="O12297" s="14"/>
      <c r="P12297" s="14"/>
      <c r="S12297" s="16"/>
      <c r="T12297" s="16"/>
    </row>
    <row r="12298" spans="8:20">
      <c r="H12298" s="14"/>
      <c r="K12298" s="14"/>
      <c r="M12298" s="14"/>
      <c r="N12298" s="14"/>
      <c r="O12298" s="14"/>
      <c r="P12298" s="14"/>
      <c r="S12298" s="16"/>
      <c r="T12298" s="16"/>
    </row>
    <row r="12299" spans="8:20">
      <c r="H12299" s="14"/>
      <c r="K12299" s="14"/>
      <c r="M12299" s="14"/>
      <c r="N12299" s="14"/>
      <c r="O12299" s="14"/>
      <c r="P12299" s="14"/>
      <c r="S12299" s="16"/>
      <c r="T12299" s="16"/>
    </row>
    <row r="12300" spans="8:20">
      <c r="H12300" s="14"/>
      <c r="K12300" s="14"/>
      <c r="M12300" s="14"/>
      <c r="N12300" s="14"/>
      <c r="O12300" s="14"/>
      <c r="P12300" s="14"/>
      <c r="S12300" s="16"/>
      <c r="T12300" s="16"/>
    </row>
    <row r="12301" spans="8:20">
      <c r="H12301" s="14"/>
      <c r="K12301" s="14"/>
      <c r="M12301" s="14"/>
      <c r="N12301" s="14"/>
      <c r="O12301" s="14"/>
      <c r="P12301" s="14"/>
      <c r="S12301" s="16"/>
      <c r="T12301" s="16"/>
    </row>
    <row r="12302" spans="8:20">
      <c r="H12302" s="14"/>
      <c r="K12302" s="14"/>
      <c r="M12302" s="14"/>
      <c r="N12302" s="14"/>
      <c r="O12302" s="14"/>
      <c r="P12302" s="14"/>
      <c r="S12302" s="16"/>
      <c r="T12302" s="16"/>
    </row>
    <row r="12303" spans="8:20">
      <c r="H12303" s="14"/>
      <c r="K12303" s="14"/>
      <c r="M12303" s="14"/>
      <c r="N12303" s="14"/>
      <c r="O12303" s="14"/>
      <c r="P12303" s="14"/>
      <c r="S12303" s="16"/>
      <c r="T12303" s="16"/>
    </row>
    <row r="12304" spans="8:20">
      <c r="H12304" s="14"/>
      <c r="K12304" s="14"/>
      <c r="M12304" s="14"/>
      <c r="N12304" s="14"/>
      <c r="O12304" s="14"/>
      <c r="P12304" s="14"/>
      <c r="S12304" s="16"/>
      <c r="T12304" s="16"/>
    </row>
    <row r="12305" spans="8:20">
      <c r="H12305" s="14"/>
      <c r="K12305" s="14"/>
      <c r="M12305" s="14"/>
      <c r="N12305" s="14"/>
      <c r="O12305" s="14"/>
      <c r="P12305" s="14"/>
      <c r="S12305" s="16"/>
      <c r="T12305" s="16"/>
    </row>
    <row r="12306" spans="8:20">
      <c r="H12306" s="14"/>
      <c r="K12306" s="14"/>
      <c r="M12306" s="14"/>
      <c r="N12306" s="14"/>
      <c r="O12306" s="14"/>
      <c r="P12306" s="14"/>
      <c r="S12306" s="16"/>
      <c r="T12306" s="16"/>
    </row>
    <row r="12307" spans="8:20">
      <c r="H12307" s="14"/>
      <c r="K12307" s="14"/>
      <c r="M12307" s="14"/>
      <c r="N12307" s="14"/>
      <c r="O12307" s="14"/>
      <c r="P12307" s="14"/>
      <c r="S12307" s="16"/>
      <c r="T12307" s="16"/>
    </row>
    <row r="12308" spans="8:20">
      <c r="H12308" s="14"/>
      <c r="K12308" s="14"/>
      <c r="M12308" s="14"/>
      <c r="N12308" s="14"/>
      <c r="O12308" s="14"/>
      <c r="P12308" s="14"/>
      <c r="S12308" s="16"/>
      <c r="T12308" s="16"/>
    </row>
    <row r="12309" spans="8:20">
      <c r="H12309" s="14"/>
      <c r="K12309" s="14"/>
      <c r="M12309" s="14"/>
      <c r="N12309" s="14"/>
      <c r="O12309" s="14"/>
      <c r="P12309" s="14"/>
      <c r="S12309" s="16"/>
      <c r="T12309" s="16"/>
    </row>
    <row r="12310" spans="8:20">
      <c r="H12310" s="14"/>
      <c r="K12310" s="14"/>
      <c r="M12310" s="14"/>
      <c r="N12310" s="14"/>
      <c r="O12310" s="14"/>
      <c r="P12310" s="14"/>
      <c r="S12310" s="16"/>
      <c r="T12310" s="16"/>
    </row>
    <row r="12311" spans="8:20">
      <c r="H12311" s="14"/>
      <c r="K12311" s="14"/>
      <c r="M12311" s="14"/>
      <c r="N12311" s="14"/>
      <c r="O12311" s="14"/>
      <c r="P12311" s="14"/>
      <c r="S12311" s="16"/>
      <c r="T12311" s="16"/>
    </row>
    <row r="12312" spans="8:20">
      <c r="H12312" s="14"/>
      <c r="K12312" s="14"/>
      <c r="M12312" s="14"/>
      <c r="N12312" s="14"/>
      <c r="O12312" s="14"/>
      <c r="P12312" s="14"/>
      <c r="S12312" s="16"/>
      <c r="T12312" s="16"/>
    </row>
    <row r="12313" spans="8:20">
      <c r="H12313" s="14"/>
      <c r="K12313" s="14"/>
      <c r="M12313" s="14"/>
      <c r="N12313" s="14"/>
      <c r="O12313" s="14"/>
      <c r="P12313" s="14"/>
      <c r="S12313" s="16"/>
      <c r="T12313" s="16"/>
    </row>
    <row r="12314" spans="8:20">
      <c r="H12314" s="14"/>
      <c r="K12314" s="14"/>
      <c r="M12314" s="14"/>
      <c r="N12314" s="14"/>
      <c r="O12314" s="14"/>
      <c r="P12314" s="14"/>
      <c r="S12314" s="16"/>
      <c r="T12314" s="16"/>
    </row>
    <row r="12315" spans="8:20">
      <c r="H12315" s="14"/>
      <c r="K12315" s="14"/>
      <c r="M12315" s="14"/>
      <c r="N12315" s="14"/>
      <c r="O12315" s="14"/>
      <c r="P12315" s="14"/>
      <c r="S12315" s="16"/>
      <c r="T12315" s="16"/>
    </row>
    <row r="12316" spans="8:20">
      <c r="H12316" s="14"/>
      <c r="K12316" s="14"/>
      <c r="M12316" s="14"/>
      <c r="N12316" s="14"/>
      <c r="O12316" s="14"/>
      <c r="P12316" s="14"/>
      <c r="S12316" s="16"/>
      <c r="T12316" s="16"/>
    </row>
    <row r="12317" spans="8:20">
      <c r="H12317" s="14"/>
      <c r="K12317" s="14"/>
      <c r="M12317" s="14"/>
      <c r="N12317" s="14"/>
      <c r="O12317" s="14"/>
      <c r="P12317" s="14"/>
      <c r="S12317" s="16"/>
      <c r="T12317" s="16"/>
    </row>
    <row r="12318" spans="8:20">
      <c r="H12318" s="14"/>
      <c r="K12318" s="14"/>
      <c r="M12318" s="14"/>
      <c r="N12318" s="14"/>
      <c r="O12318" s="14"/>
      <c r="P12318" s="14"/>
      <c r="S12318" s="16"/>
      <c r="T12318" s="16"/>
    </row>
    <row r="12319" spans="8:20">
      <c r="H12319" s="14"/>
      <c r="K12319" s="14"/>
      <c r="M12319" s="14"/>
      <c r="N12319" s="14"/>
      <c r="O12319" s="14"/>
      <c r="P12319" s="14"/>
      <c r="S12319" s="16"/>
      <c r="T12319" s="16"/>
    </row>
    <row r="12320" spans="8:20">
      <c r="H12320" s="14"/>
      <c r="K12320" s="14"/>
      <c r="M12320" s="14"/>
      <c r="N12320" s="14"/>
      <c r="O12320" s="14"/>
      <c r="P12320" s="14"/>
      <c r="S12320" s="16"/>
      <c r="T12320" s="16"/>
    </row>
    <row r="12321" spans="8:20">
      <c r="H12321" s="14"/>
      <c r="K12321" s="14"/>
      <c r="M12321" s="14"/>
      <c r="N12321" s="14"/>
      <c r="O12321" s="14"/>
      <c r="P12321" s="14"/>
      <c r="S12321" s="16"/>
      <c r="T12321" s="16"/>
    </row>
    <row r="12322" spans="8:20">
      <c r="H12322" s="14"/>
      <c r="K12322" s="14"/>
      <c r="M12322" s="14"/>
      <c r="N12322" s="14"/>
      <c r="O12322" s="14"/>
      <c r="P12322" s="14"/>
      <c r="S12322" s="16"/>
      <c r="T12322" s="16"/>
    </row>
    <row r="12323" spans="8:20">
      <c r="H12323" s="14"/>
      <c r="K12323" s="14"/>
      <c r="M12323" s="14"/>
      <c r="N12323" s="14"/>
      <c r="O12323" s="14"/>
      <c r="P12323" s="14"/>
      <c r="S12323" s="16"/>
      <c r="T12323" s="16"/>
    </row>
    <row r="12324" spans="8:20">
      <c r="H12324" s="14"/>
      <c r="K12324" s="14"/>
      <c r="M12324" s="14"/>
      <c r="N12324" s="14"/>
      <c r="O12324" s="14"/>
      <c r="P12324" s="14"/>
      <c r="S12324" s="16"/>
      <c r="T12324" s="16"/>
    </row>
    <row r="12325" spans="8:20">
      <c r="H12325" s="14"/>
      <c r="K12325" s="14"/>
      <c r="M12325" s="14"/>
      <c r="N12325" s="14"/>
      <c r="O12325" s="14"/>
      <c r="P12325" s="14"/>
      <c r="S12325" s="16"/>
      <c r="T12325" s="16"/>
    </row>
    <row r="12326" spans="8:20">
      <c r="H12326" s="14"/>
      <c r="K12326" s="14"/>
      <c r="M12326" s="14"/>
      <c r="N12326" s="14"/>
      <c r="O12326" s="14"/>
      <c r="P12326" s="14"/>
      <c r="S12326" s="16"/>
      <c r="T12326" s="16"/>
    </row>
    <row r="12327" spans="8:20">
      <c r="H12327" s="14"/>
      <c r="K12327" s="14"/>
      <c r="M12327" s="14"/>
      <c r="N12327" s="14"/>
      <c r="O12327" s="14"/>
      <c r="P12327" s="14"/>
      <c r="S12327" s="16"/>
      <c r="T12327" s="16"/>
    </row>
    <row r="12328" spans="8:20">
      <c r="H12328" s="14"/>
      <c r="K12328" s="14"/>
      <c r="M12328" s="14"/>
      <c r="N12328" s="14"/>
      <c r="O12328" s="14"/>
      <c r="P12328" s="14"/>
      <c r="S12328" s="16"/>
      <c r="T12328" s="16"/>
    </row>
    <row r="12329" spans="8:20">
      <c r="H12329" s="14"/>
      <c r="K12329" s="14"/>
      <c r="M12329" s="14"/>
      <c r="N12329" s="14"/>
      <c r="O12329" s="14"/>
      <c r="P12329" s="14"/>
      <c r="S12329" s="16"/>
      <c r="T12329" s="16"/>
    </row>
    <row r="12330" spans="8:20">
      <c r="H12330" s="14"/>
      <c r="K12330" s="14"/>
      <c r="M12330" s="14"/>
      <c r="N12330" s="14"/>
      <c r="O12330" s="14"/>
      <c r="P12330" s="14"/>
      <c r="S12330" s="16"/>
      <c r="T12330" s="16"/>
    </row>
    <row r="12331" spans="8:20">
      <c r="H12331" s="14"/>
      <c r="K12331" s="14"/>
      <c r="M12331" s="14"/>
      <c r="N12331" s="14"/>
      <c r="O12331" s="14"/>
      <c r="P12331" s="14"/>
      <c r="S12331" s="16"/>
      <c r="T12331" s="16"/>
    </row>
    <row r="12332" spans="8:20">
      <c r="H12332" s="14"/>
      <c r="K12332" s="14"/>
      <c r="M12332" s="14"/>
      <c r="N12332" s="14"/>
      <c r="O12332" s="14"/>
      <c r="P12332" s="14"/>
      <c r="S12332" s="16"/>
      <c r="T12332" s="16"/>
    </row>
    <row r="12333" spans="8:20">
      <c r="H12333" s="14"/>
      <c r="K12333" s="14"/>
      <c r="M12333" s="14"/>
      <c r="N12333" s="14"/>
      <c r="O12333" s="14"/>
      <c r="P12333" s="14"/>
      <c r="S12333" s="16"/>
      <c r="T12333" s="16"/>
    </row>
    <row r="12334" spans="8:20">
      <c r="H12334" s="14"/>
      <c r="K12334" s="14"/>
      <c r="M12334" s="14"/>
      <c r="N12334" s="14"/>
      <c r="O12334" s="14"/>
      <c r="P12334" s="14"/>
      <c r="S12334" s="16"/>
      <c r="T12334" s="16"/>
    </row>
    <row r="12335" spans="8:20">
      <c r="H12335" s="14"/>
      <c r="K12335" s="14"/>
      <c r="M12335" s="14"/>
      <c r="N12335" s="14"/>
      <c r="O12335" s="14"/>
      <c r="P12335" s="14"/>
      <c r="S12335" s="16"/>
      <c r="T12335" s="16"/>
    </row>
    <row r="12336" spans="8:20">
      <c r="H12336" s="14"/>
      <c r="K12336" s="14"/>
      <c r="M12336" s="14"/>
      <c r="N12336" s="14"/>
      <c r="O12336" s="14"/>
      <c r="P12336" s="14"/>
      <c r="S12336" s="16"/>
      <c r="T12336" s="16"/>
    </row>
    <row r="12337" spans="8:20">
      <c r="H12337" s="14"/>
      <c r="K12337" s="14"/>
      <c r="M12337" s="14"/>
      <c r="N12337" s="14"/>
      <c r="O12337" s="14"/>
      <c r="P12337" s="14"/>
      <c r="S12337" s="16"/>
      <c r="T12337" s="16"/>
    </row>
    <row r="12338" spans="8:20">
      <c r="H12338" s="14"/>
      <c r="K12338" s="14"/>
      <c r="M12338" s="14"/>
      <c r="N12338" s="14"/>
      <c r="O12338" s="14"/>
      <c r="P12338" s="14"/>
      <c r="S12338" s="16"/>
      <c r="T12338" s="16"/>
    </row>
    <row r="12339" spans="8:20">
      <c r="H12339" s="14"/>
      <c r="K12339" s="14"/>
      <c r="M12339" s="14"/>
      <c r="N12339" s="14"/>
      <c r="O12339" s="14"/>
      <c r="P12339" s="14"/>
      <c r="S12339" s="16"/>
      <c r="T12339" s="16"/>
    </row>
    <row r="12340" spans="8:20">
      <c r="H12340" s="14"/>
      <c r="K12340" s="14"/>
      <c r="M12340" s="14"/>
      <c r="N12340" s="14"/>
      <c r="O12340" s="14"/>
      <c r="P12340" s="14"/>
      <c r="S12340" s="16"/>
      <c r="T12340" s="16"/>
    </row>
    <row r="12341" spans="8:20">
      <c r="H12341" s="14"/>
      <c r="K12341" s="14"/>
      <c r="M12341" s="14"/>
      <c r="N12341" s="14"/>
      <c r="O12341" s="14"/>
      <c r="P12341" s="14"/>
      <c r="S12341" s="16"/>
      <c r="T12341" s="16"/>
    </row>
    <row r="12342" spans="8:20">
      <c r="H12342" s="14"/>
      <c r="K12342" s="14"/>
      <c r="M12342" s="14"/>
      <c r="N12342" s="14"/>
      <c r="O12342" s="14"/>
      <c r="P12342" s="14"/>
      <c r="S12342" s="16"/>
      <c r="T12342" s="16"/>
    </row>
    <row r="12343" spans="8:20">
      <c r="H12343" s="14"/>
      <c r="K12343" s="14"/>
      <c r="M12343" s="14"/>
      <c r="N12343" s="14"/>
      <c r="O12343" s="14"/>
      <c r="P12343" s="14"/>
      <c r="S12343" s="16"/>
      <c r="T12343" s="16"/>
    </row>
    <row r="12344" spans="8:20">
      <c r="H12344" s="14"/>
      <c r="K12344" s="14"/>
      <c r="M12344" s="14"/>
      <c r="N12344" s="14"/>
      <c r="O12344" s="14"/>
      <c r="P12344" s="14"/>
      <c r="S12344" s="16"/>
      <c r="T12344" s="16"/>
    </row>
    <row r="12345" spans="8:20">
      <c r="H12345" s="14"/>
      <c r="K12345" s="14"/>
      <c r="M12345" s="14"/>
      <c r="N12345" s="14"/>
      <c r="O12345" s="14"/>
      <c r="P12345" s="14"/>
      <c r="S12345" s="16"/>
      <c r="T12345" s="16"/>
    </row>
    <row r="12346" spans="8:20">
      <c r="H12346" s="14"/>
      <c r="K12346" s="14"/>
      <c r="M12346" s="14"/>
      <c r="N12346" s="14"/>
      <c r="O12346" s="14"/>
      <c r="P12346" s="14"/>
      <c r="S12346" s="16"/>
      <c r="T12346" s="16"/>
    </row>
    <row r="12347" spans="8:20">
      <c r="H12347" s="14"/>
      <c r="K12347" s="14"/>
      <c r="M12347" s="14"/>
      <c r="N12347" s="14"/>
      <c r="O12347" s="14"/>
      <c r="P12347" s="14"/>
      <c r="S12347" s="16"/>
      <c r="T12347" s="16"/>
    </row>
    <row r="12348" spans="8:20">
      <c r="H12348" s="14"/>
      <c r="K12348" s="14"/>
      <c r="M12348" s="14"/>
      <c r="N12348" s="14"/>
      <c r="O12348" s="14"/>
      <c r="P12348" s="14"/>
      <c r="S12348" s="16"/>
      <c r="T12348" s="16"/>
    </row>
    <row r="12349" spans="8:20">
      <c r="H12349" s="14"/>
      <c r="K12349" s="14"/>
      <c r="M12349" s="14"/>
      <c r="N12349" s="14"/>
      <c r="O12349" s="14"/>
      <c r="P12349" s="14"/>
      <c r="S12349" s="16"/>
      <c r="T12349" s="16"/>
    </row>
    <row r="12350" spans="8:20">
      <c r="H12350" s="14"/>
      <c r="K12350" s="14"/>
      <c r="M12350" s="14"/>
      <c r="N12350" s="14"/>
      <c r="O12350" s="14"/>
      <c r="P12350" s="14"/>
      <c r="S12350" s="16"/>
      <c r="T12350" s="16"/>
    </row>
    <row r="12351" spans="8:20">
      <c r="H12351" s="14"/>
      <c r="K12351" s="14"/>
      <c r="M12351" s="14"/>
      <c r="N12351" s="14"/>
      <c r="O12351" s="14"/>
      <c r="P12351" s="14"/>
      <c r="S12351" s="16"/>
      <c r="T12351" s="16"/>
    </row>
    <row r="12352" spans="8:20">
      <c r="H12352" s="14"/>
      <c r="K12352" s="14"/>
      <c r="M12352" s="14"/>
      <c r="N12352" s="14"/>
      <c r="O12352" s="14"/>
      <c r="P12352" s="14"/>
      <c r="S12352" s="16"/>
      <c r="T12352" s="16"/>
    </row>
    <row r="12353" spans="8:20">
      <c r="H12353" s="14"/>
      <c r="K12353" s="14"/>
      <c r="M12353" s="14"/>
      <c r="N12353" s="14"/>
      <c r="O12353" s="14"/>
      <c r="P12353" s="14"/>
      <c r="S12353" s="16"/>
      <c r="T12353" s="16"/>
    </row>
    <row r="12354" spans="8:20">
      <c r="H12354" s="14"/>
      <c r="K12354" s="14"/>
      <c r="M12354" s="14"/>
      <c r="N12354" s="14"/>
      <c r="O12354" s="14"/>
      <c r="P12354" s="14"/>
      <c r="S12354" s="16"/>
      <c r="T12354" s="16"/>
    </row>
    <row r="12355" spans="8:20">
      <c r="H12355" s="14"/>
      <c r="K12355" s="14"/>
      <c r="M12355" s="14"/>
      <c r="N12355" s="14"/>
      <c r="O12355" s="14"/>
      <c r="P12355" s="14"/>
      <c r="S12355" s="16"/>
      <c r="T12355" s="16"/>
    </row>
    <row r="12356" spans="8:20">
      <c r="H12356" s="14"/>
      <c r="K12356" s="14"/>
      <c r="M12356" s="14"/>
      <c r="N12356" s="14"/>
      <c r="O12356" s="14"/>
      <c r="P12356" s="14"/>
      <c r="S12356" s="16"/>
      <c r="T12356" s="16"/>
    </row>
    <row r="12357" spans="8:20">
      <c r="H12357" s="14"/>
      <c r="K12357" s="14"/>
      <c r="M12357" s="14"/>
      <c r="N12357" s="14"/>
      <c r="O12357" s="14"/>
      <c r="P12357" s="14"/>
      <c r="S12357" s="16"/>
      <c r="T12357" s="16"/>
    </row>
    <row r="12358" spans="8:20">
      <c r="H12358" s="14"/>
      <c r="K12358" s="14"/>
      <c r="M12358" s="14"/>
      <c r="N12358" s="14"/>
      <c r="O12358" s="14"/>
      <c r="P12358" s="14"/>
      <c r="S12358" s="16"/>
      <c r="T12358" s="16"/>
    </row>
    <row r="12359" spans="8:20">
      <c r="H12359" s="14"/>
      <c r="K12359" s="14"/>
      <c r="M12359" s="14"/>
      <c r="N12359" s="14"/>
      <c r="O12359" s="14"/>
      <c r="P12359" s="14"/>
      <c r="S12359" s="16"/>
      <c r="T12359" s="16"/>
    </row>
    <row r="12360" spans="8:20">
      <c r="H12360" s="14"/>
      <c r="K12360" s="14"/>
      <c r="M12360" s="14"/>
      <c r="N12360" s="14"/>
      <c r="O12360" s="14"/>
      <c r="P12360" s="14"/>
      <c r="S12360" s="16"/>
      <c r="T12360" s="16"/>
    </row>
    <row r="12361" spans="8:20">
      <c r="H12361" s="14"/>
      <c r="K12361" s="14"/>
      <c r="M12361" s="14"/>
      <c r="N12361" s="14"/>
      <c r="O12361" s="14"/>
      <c r="P12361" s="14"/>
      <c r="S12361" s="16"/>
      <c r="T12361" s="16"/>
    </row>
    <row r="12362" spans="8:20">
      <c r="H12362" s="14"/>
      <c r="K12362" s="14"/>
      <c r="M12362" s="14"/>
      <c r="N12362" s="14"/>
      <c r="O12362" s="14"/>
      <c r="P12362" s="14"/>
      <c r="S12362" s="16"/>
      <c r="T12362" s="16"/>
    </row>
    <row r="12363" spans="8:20">
      <c r="H12363" s="14"/>
      <c r="K12363" s="14"/>
      <c r="M12363" s="14"/>
      <c r="N12363" s="14"/>
      <c r="O12363" s="14"/>
      <c r="P12363" s="14"/>
      <c r="S12363" s="16"/>
      <c r="T12363" s="16"/>
    </row>
    <row r="12364" spans="8:20">
      <c r="H12364" s="14"/>
      <c r="K12364" s="14"/>
      <c r="M12364" s="14"/>
      <c r="N12364" s="14"/>
      <c r="O12364" s="14"/>
      <c r="P12364" s="14"/>
      <c r="S12364" s="16"/>
      <c r="T12364" s="16"/>
    </row>
    <row r="12365" spans="8:20">
      <c r="H12365" s="14"/>
      <c r="K12365" s="14"/>
      <c r="M12365" s="14"/>
      <c r="N12365" s="14"/>
      <c r="O12365" s="14"/>
      <c r="P12365" s="14"/>
      <c r="S12365" s="16"/>
      <c r="T12365" s="16"/>
    </row>
    <row r="12366" spans="8:20">
      <c r="H12366" s="14"/>
      <c r="K12366" s="14"/>
      <c r="M12366" s="14"/>
      <c r="N12366" s="14"/>
      <c r="O12366" s="14"/>
      <c r="P12366" s="14"/>
      <c r="S12366" s="16"/>
      <c r="T12366" s="16"/>
    </row>
    <row r="12367" spans="8:20">
      <c r="H12367" s="14"/>
      <c r="K12367" s="14"/>
      <c r="M12367" s="14"/>
      <c r="N12367" s="14"/>
      <c r="O12367" s="14"/>
      <c r="P12367" s="14"/>
      <c r="S12367" s="16"/>
      <c r="T12367" s="16"/>
    </row>
    <row r="12368" spans="8:20">
      <c r="H12368" s="14"/>
      <c r="K12368" s="14"/>
      <c r="M12368" s="14"/>
      <c r="N12368" s="14"/>
      <c r="O12368" s="14"/>
      <c r="P12368" s="14"/>
      <c r="S12368" s="16"/>
      <c r="T12368" s="16"/>
    </row>
    <row r="12369" spans="8:20">
      <c r="H12369" s="14"/>
      <c r="K12369" s="14"/>
      <c r="M12369" s="14"/>
      <c r="N12369" s="14"/>
      <c r="O12369" s="14"/>
      <c r="P12369" s="14"/>
      <c r="S12369" s="16"/>
      <c r="T12369" s="16"/>
    </row>
    <row r="12370" spans="8:20">
      <c r="H12370" s="14"/>
      <c r="K12370" s="14"/>
      <c r="M12370" s="14"/>
      <c r="N12370" s="14"/>
      <c r="O12370" s="14"/>
      <c r="P12370" s="14"/>
      <c r="S12370" s="16"/>
      <c r="T12370" s="16"/>
    </row>
    <row r="12371" spans="8:20">
      <c r="H12371" s="14"/>
      <c r="K12371" s="14"/>
      <c r="M12371" s="14"/>
      <c r="N12371" s="14"/>
      <c r="O12371" s="14"/>
      <c r="P12371" s="14"/>
      <c r="S12371" s="16"/>
      <c r="T12371" s="16"/>
    </row>
    <row r="12372" spans="8:20">
      <c r="H12372" s="14"/>
      <c r="K12372" s="14"/>
      <c r="M12372" s="14"/>
      <c r="N12372" s="14"/>
      <c r="O12372" s="14"/>
      <c r="P12372" s="14"/>
      <c r="S12372" s="16"/>
      <c r="T12372" s="16"/>
    </row>
    <row r="12373" spans="8:20">
      <c r="H12373" s="14"/>
      <c r="K12373" s="14"/>
      <c r="M12373" s="14"/>
      <c r="N12373" s="14"/>
      <c r="O12373" s="14"/>
      <c r="P12373" s="14"/>
      <c r="S12373" s="16"/>
      <c r="T12373" s="16"/>
    </row>
    <row r="12374" spans="8:20">
      <c r="H12374" s="14"/>
      <c r="K12374" s="14"/>
      <c r="M12374" s="14"/>
      <c r="N12374" s="14"/>
      <c r="O12374" s="14"/>
      <c r="P12374" s="14"/>
      <c r="S12374" s="16"/>
      <c r="T12374" s="16"/>
    </row>
    <row r="12375" spans="8:20">
      <c r="H12375" s="14"/>
      <c r="K12375" s="14"/>
      <c r="M12375" s="14"/>
      <c r="N12375" s="14"/>
      <c r="O12375" s="14"/>
      <c r="P12375" s="14"/>
      <c r="S12375" s="16"/>
      <c r="T12375" s="16"/>
    </row>
    <row r="12376" spans="8:20">
      <c r="H12376" s="14"/>
      <c r="K12376" s="14"/>
      <c r="M12376" s="14"/>
      <c r="N12376" s="14"/>
      <c r="O12376" s="14"/>
      <c r="P12376" s="14"/>
      <c r="S12376" s="16"/>
      <c r="T12376" s="16"/>
    </row>
    <row r="12377" spans="8:20">
      <c r="H12377" s="14"/>
      <c r="K12377" s="14"/>
      <c r="M12377" s="14"/>
      <c r="N12377" s="14"/>
      <c r="O12377" s="14"/>
      <c r="P12377" s="14"/>
      <c r="S12377" s="16"/>
      <c r="T12377" s="16"/>
    </row>
    <row r="12378" spans="8:20">
      <c r="H12378" s="14"/>
      <c r="K12378" s="14"/>
      <c r="M12378" s="14"/>
      <c r="N12378" s="14"/>
      <c r="O12378" s="14"/>
      <c r="P12378" s="14"/>
      <c r="S12378" s="16"/>
      <c r="T12378" s="16"/>
    </row>
    <row r="12379" spans="8:20">
      <c r="H12379" s="14"/>
      <c r="K12379" s="14"/>
      <c r="M12379" s="14"/>
      <c r="N12379" s="14"/>
      <c r="O12379" s="14"/>
      <c r="P12379" s="14"/>
      <c r="S12379" s="16"/>
      <c r="T12379" s="16"/>
    </row>
    <row r="12380" spans="8:20">
      <c r="H12380" s="14"/>
      <c r="K12380" s="14"/>
      <c r="M12380" s="14"/>
      <c r="N12380" s="14"/>
      <c r="O12380" s="14"/>
      <c r="P12380" s="14"/>
      <c r="S12380" s="16"/>
      <c r="T12380" s="16"/>
    </row>
    <row r="12381" spans="8:20">
      <c r="H12381" s="14"/>
      <c r="K12381" s="14"/>
      <c r="M12381" s="14"/>
      <c r="N12381" s="14"/>
      <c r="O12381" s="14"/>
      <c r="P12381" s="14"/>
      <c r="S12381" s="16"/>
      <c r="T12381" s="16"/>
    </row>
    <row r="12382" spans="8:20">
      <c r="H12382" s="14"/>
      <c r="K12382" s="14"/>
      <c r="M12382" s="14"/>
      <c r="N12382" s="14"/>
      <c r="O12382" s="14"/>
      <c r="P12382" s="14"/>
      <c r="S12382" s="16"/>
      <c r="T12382" s="16"/>
    </row>
    <row r="12383" spans="8:20">
      <c r="H12383" s="14"/>
      <c r="K12383" s="14"/>
      <c r="M12383" s="14"/>
      <c r="N12383" s="14"/>
      <c r="O12383" s="14"/>
      <c r="P12383" s="14"/>
      <c r="S12383" s="16"/>
      <c r="T12383" s="16"/>
    </row>
    <row r="12384" spans="8:20">
      <c r="H12384" s="14"/>
      <c r="K12384" s="14"/>
      <c r="M12384" s="14"/>
      <c r="N12384" s="14"/>
      <c r="O12384" s="14"/>
      <c r="P12384" s="14"/>
      <c r="S12384" s="16"/>
      <c r="T12384" s="16"/>
    </row>
    <row r="12385" spans="8:20">
      <c r="H12385" s="14"/>
      <c r="K12385" s="14"/>
      <c r="M12385" s="14"/>
      <c r="N12385" s="14"/>
      <c r="O12385" s="14"/>
      <c r="P12385" s="14"/>
      <c r="S12385" s="16"/>
      <c r="T12385" s="16"/>
    </row>
    <row r="12386" spans="8:20">
      <c r="H12386" s="14"/>
      <c r="K12386" s="14"/>
      <c r="M12386" s="14"/>
      <c r="N12386" s="14"/>
      <c r="O12386" s="14"/>
      <c r="P12386" s="14"/>
      <c r="S12386" s="16"/>
      <c r="T12386" s="16"/>
    </row>
    <row r="12387" spans="8:20">
      <c r="H12387" s="14"/>
      <c r="K12387" s="14"/>
      <c r="M12387" s="14"/>
      <c r="N12387" s="14"/>
      <c r="O12387" s="14"/>
      <c r="P12387" s="14"/>
      <c r="S12387" s="16"/>
      <c r="T12387" s="16"/>
    </row>
    <row r="12388" spans="8:20">
      <c r="H12388" s="14"/>
      <c r="K12388" s="14"/>
      <c r="M12388" s="14"/>
      <c r="N12388" s="14"/>
      <c r="O12388" s="14"/>
      <c r="P12388" s="14"/>
      <c r="S12388" s="16"/>
      <c r="T12388" s="16"/>
    </row>
    <row r="12389" spans="8:20">
      <c r="H12389" s="14"/>
      <c r="K12389" s="14"/>
      <c r="M12389" s="14"/>
      <c r="N12389" s="14"/>
      <c r="O12389" s="14"/>
      <c r="P12389" s="14"/>
      <c r="S12389" s="16"/>
      <c r="T12389" s="16"/>
    </row>
    <row r="12390" spans="8:20">
      <c r="H12390" s="14"/>
      <c r="K12390" s="14"/>
      <c r="M12390" s="14"/>
      <c r="N12390" s="14"/>
      <c r="O12390" s="14"/>
      <c r="P12390" s="14"/>
      <c r="S12390" s="16"/>
      <c r="T12390" s="16"/>
    </row>
    <row r="12391" spans="8:20">
      <c r="H12391" s="14"/>
      <c r="K12391" s="14"/>
      <c r="M12391" s="14"/>
      <c r="N12391" s="14"/>
      <c r="O12391" s="14"/>
      <c r="P12391" s="14"/>
      <c r="S12391" s="16"/>
      <c r="T12391" s="16"/>
    </row>
    <row r="12392" spans="8:20">
      <c r="H12392" s="14"/>
      <c r="K12392" s="14"/>
      <c r="M12392" s="14"/>
      <c r="N12392" s="14"/>
      <c r="O12392" s="14"/>
      <c r="P12392" s="14"/>
      <c r="S12392" s="16"/>
      <c r="T12392" s="16"/>
    </row>
    <row r="12393" spans="8:20">
      <c r="H12393" s="14"/>
      <c r="K12393" s="14"/>
      <c r="M12393" s="14"/>
      <c r="N12393" s="14"/>
      <c r="O12393" s="14"/>
      <c r="P12393" s="14"/>
      <c r="S12393" s="16"/>
      <c r="T12393" s="16"/>
    </row>
    <row r="12394" spans="8:20">
      <c r="H12394" s="14"/>
      <c r="K12394" s="14"/>
      <c r="M12394" s="14"/>
      <c r="N12394" s="14"/>
      <c r="O12394" s="14"/>
      <c r="P12394" s="14"/>
      <c r="S12394" s="16"/>
      <c r="T12394" s="16"/>
    </row>
    <row r="12395" spans="8:20">
      <c r="H12395" s="14"/>
      <c r="K12395" s="14"/>
      <c r="M12395" s="14"/>
      <c r="N12395" s="14"/>
      <c r="O12395" s="14"/>
      <c r="P12395" s="14"/>
      <c r="S12395" s="16"/>
      <c r="T12395" s="16"/>
    </row>
    <row r="12396" spans="8:20">
      <c r="H12396" s="14"/>
      <c r="K12396" s="14"/>
      <c r="M12396" s="14"/>
      <c r="N12396" s="14"/>
      <c r="O12396" s="14"/>
      <c r="P12396" s="14"/>
      <c r="S12396" s="16"/>
      <c r="T12396" s="16"/>
    </row>
    <row r="12397" spans="8:20">
      <c r="H12397" s="14"/>
      <c r="K12397" s="14"/>
      <c r="M12397" s="14"/>
      <c r="N12397" s="14"/>
      <c r="O12397" s="14"/>
      <c r="P12397" s="14"/>
      <c r="S12397" s="16"/>
      <c r="T12397" s="16"/>
    </row>
    <row r="12398" spans="8:20">
      <c r="H12398" s="14"/>
      <c r="K12398" s="14"/>
      <c r="M12398" s="14"/>
      <c r="N12398" s="14"/>
      <c r="O12398" s="14"/>
      <c r="P12398" s="14"/>
      <c r="S12398" s="16"/>
      <c r="T12398" s="16"/>
    </row>
    <row r="12399" spans="8:20">
      <c r="H12399" s="14"/>
      <c r="K12399" s="14"/>
      <c r="M12399" s="14"/>
      <c r="N12399" s="14"/>
      <c r="O12399" s="14"/>
      <c r="P12399" s="14"/>
      <c r="S12399" s="16"/>
      <c r="T12399" s="16"/>
    </row>
    <row r="12400" spans="8:20">
      <c r="H12400" s="14"/>
      <c r="K12400" s="14"/>
      <c r="M12400" s="14"/>
      <c r="N12400" s="14"/>
      <c r="O12400" s="14"/>
      <c r="P12400" s="14"/>
      <c r="S12400" s="16"/>
      <c r="T12400" s="16"/>
    </row>
    <row r="12401" spans="8:20">
      <c r="H12401" s="14"/>
      <c r="K12401" s="14"/>
      <c r="M12401" s="14"/>
      <c r="N12401" s="14"/>
      <c r="O12401" s="14"/>
      <c r="P12401" s="14"/>
      <c r="S12401" s="16"/>
      <c r="T12401" s="16"/>
    </row>
    <row r="12402" spans="8:20">
      <c r="H12402" s="14"/>
      <c r="K12402" s="14"/>
      <c r="M12402" s="14"/>
      <c r="N12402" s="14"/>
      <c r="O12402" s="14"/>
      <c r="P12402" s="14"/>
      <c r="S12402" s="16"/>
      <c r="T12402" s="16"/>
    </row>
    <row r="12403" spans="8:20">
      <c r="H12403" s="14"/>
      <c r="K12403" s="14"/>
      <c r="M12403" s="14"/>
      <c r="N12403" s="14"/>
      <c r="O12403" s="14"/>
      <c r="P12403" s="14"/>
      <c r="S12403" s="16"/>
      <c r="T12403" s="16"/>
    </row>
    <row r="12404" spans="8:20">
      <c r="H12404" s="14"/>
      <c r="K12404" s="14"/>
      <c r="M12404" s="14"/>
      <c r="N12404" s="14"/>
      <c r="O12404" s="14"/>
      <c r="P12404" s="14"/>
      <c r="S12404" s="16"/>
      <c r="T12404" s="16"/>
    </row>
    <row r="12405" spans="8:20">
      <c r="H12405" s="14"/>
      <c r="K12405" s="14"/>
      <c r="M12405" s="14"/>
      <c r="N12405" s="14"/>
      <c r="O12405" s="14"/>
      <c r="P12405" s="14"/>
      <c r="S12405" s="16"/>
      <c r="T12405" s="16"/>
    </row>
    <row r="12406" spans="8:20">
      <c r="H12406" s="14"/>
      <c r="K12406" s="14"/>
      <c r="M12406" s="14"/>
      <c r="N12406" s="14"/>
      <c r="O12406" s="14"/>
      <c r="P12406" s="14"/>
      <c r="S12406" s="16"/>
      <c r="T12406" s="16"/>
    </row>
    <row r="12407" spans="8:20">
      <c r="H12407" s="14"/>
      <c r="K12407" s="14"/>
      <c r="M12407" s="14"/>
      <c r="N12407" s="14"/>
      <c r="O12407" s="14"/>
      <c r="P12407" s="14"/>
      <c r="S12407" s="16"/>
      <c r="T12407" s="16"/>
    </row>
    <row r="12408" spans="8:20">
      <c r="H12408" s="14"/>
      <c r="K12408" s="14"/>
      <c r="M12408" s="14"/>
      <c r="N12408" s="14"/>
      <c r="O12408" s="14"/>
      <c r="P12408" s="14"/>
      <c r="S12408" s="16"/>
      <c r="T12408" s="16"/>
    </row>
    <row r="12409" spans="8:20">
      <c r="H12409" s="14"/>
      <c r="K12409" s="14"/>
      <c r="M12409" s="14"/>
      <c r="N12409" s="14"/>
      <c r="O12409" s="14"/>
      <c r="P12409" s="14"/>
      <c r="S12409" s="16"/>
      <c r="T12409" s="16"/>
    </row>
    <row r="12410" spans="8:20">
      <c r="H12410" s="14"/>
      <c r="K12410" s="14"/>
      <c r="M12410" s="14"/>
      <c r="N12410" s="14"/>
      <c r="O12410" s="14"/>
      <c r="P12410" s="14"/>
      <c r="S12410" s="16"/>
      <c r="T12410" s="16"/>
    </row>
    <row r="12411" spans="8:20">
      <c r="H12411" s="14"/>
      <c r="K12411" s="14"/>
      <c r="M12411" s="14"/>
      <c r="N12411" s="14"/>
      <c r="O12411" s="14"/>
      <c r="P12411" s="14"/>
      <c r="S12411" s="16"/>
      <c r="T12411" s="16"/>
    </row>
    <row r="12412" spans="8:20">
      <c r="H12412" s="14"/>
      <c r="K12412" s="14"/>
      <c r="M12412" s="14"/>
      <c r="N12412" s="14"/>
      <c r="O12412" s="14"/>
      <c r="P12412" s="14"/>
      <c r="S12412" s="16"/>
      <c r="T12412" s="16"/>
    </row>
    <row r="12413" spans="8:20">
      <c r="H12413" s="14"/>
      <c r="K12413" s="14"/>
      <c r="M12413" s="14"/>
      <c r="N12413" s="14"/>
      <c r="O12413" s="14"/>
      <c r="P12413" s="14"/>
      <c r="S12413" s="16"/>
      <c r="T12413" s="16"/>
    </row>
    <row r="12414" spans="8:20">
      <c r="H12414" s="14"/>
      <c r="K12414" s="14"/>
      <c r="M12414" s="14"/>
      <c r="N12414" s="14"/>
      <c r="O12414" s="14"/>
      <c r="P12414" s="14"/>
      <c r="S12414" s="16"/>
      <c r="T12414" s="16"/>
    </row>
    <row r="12415" spans="8:20">
      <c r="H12415" s="14"/>
      <c r="K12415" s="14"/>
      <c r="M12415" s="14"/>
      <c r="N12415" s="14"/>
      <c r="O12415" s="14"/>
      <c r="P12415" s="14"/>
      <c r="S12415" s="16"/>
      <c r="T12415" s="16"/>
    </row>
    <row r="12416" spans="8:20">
      <c r="H12416" s="14"/>
      <c r="K12416" s="14"/>
      <c r="M12416" s="14"/>
      <c r="N12416" s="14"/>
      <c r="O12416" s="14"/>
      <c r="P12416" s="14"/>
      <c r="S12416" s="16"/>
      <c r="T12416" s="16"/>
    </row>
    <row r="12417" spans="8:20">
      <c r="H12417" s="14"/>
      <c r="K12417" s="14"/>
      <c r="M12417" s="14"/>
      <c r="N12417" s="14"/>
      <c r="O12417" s="14"/>
      <c r="P12417" s="14"/>
      <c r="S12417" s="16"/>
      <c r="T12417" s="16"/>
    </row>
    <row r="12418" spans="8:20">
      <c r="H12418" s="14"/>
      <c r="K12418" s="14"/>
      <c r="M12418" s="14"/>
      <c r="N12418" s="14"/>
      <c r="O12418" s="14"/>
      <c r="P12418" s="14"/>
      <c r="S12418" s="16"/>
      <c r="T12418" s="16"/>
    </row>
    <row r="12419" spans="8:20">
      <c r="H12419" s="14"/>
      <c r="K12419" s="14"/>
      <c r="M12419" s="14"/>
      <c r="N12419" s="14"/>
      <c r="O12419" s="14"/>
      <c r="P12419" s="14"/>
      <c r="S12419" s="16"/>
      <c r="T12419" s="16"/>
    </row>
    <row r="12420" spans="8:20">
      <c r="H12420" s="14"/>
      <c r="K12420" s="14"/>
      <c r="M12420" s="14"/>
      <c r="N12420" s="14"/>
      <c r="O12420" s="14"/>
      <c r="P12420" s="14"/>
      <c r="S12420" s="16"/>
      <c r="T12420" s="16"/>
    </row>
    <row r="12421" spans="8:20">
      <c r="H12421" s="14"/>
      <c r="K12421" s="14"/>
      <c r="M12421" s="14"/>
      <c r="N12421" s="14"/>
      <c r="O12421" s="14"/>
      <c r="P12421" s="14"/>
      <c r="S12421" s="16"/>
      <c r="T12421" s="16"/>
    </row>
    <row r="12422" spans="8:20">
      <c r="H12422" s="14"/>
      <c r="K12422" s="14"/>
      <c r="M12422" s="14"/>
      <c r="N12422" s="14"/>
      <c r="O12422" s="14"/>
      <c r="P12422" s="14"/>
      <c r="S12422" s="16"/>
      <c r="T12422" s="16"/>
    </row>
    <row r="12423" spans="8:20">
      <c r="H12423" s="14"/>
      <c r="K12423" s="14"/>
      <c r="M12423" s="14"/>
      <c r="N12423" s="14"/>
      <c r="O12423" s="14"/>
      <c r="P12423" s="14"/>
      <c r="S12423" s="16"/>
      <c r="T12423" s="16"/>
    </row>
    <row r="12424" spans="8:20">
      <c r="H12424" s="14"/>
      <c r="K12424" s="14"/>
      <c r="M12424" s="14"/>
      <c r="N12424" s="14"/>
      <c r="O12424" s="14"/>
      <c r="P12424" s="14"/>
      <c r="S12424" s="16"/>
      <c r="T12424" s="16"/>
    </row>
    <row r="12425" spans="8:20">
      <c r="H12425" s="14"/>
      <c r="K12425" s="14"/>
      <c r="M12425" s="14"/>
      <c r="N12425" s="14"/>
      <c r="O12425" s="14"/>
      <c r="P12425" s="14"/>
      <c r="S12425" s="16"/>
      <c r="T12425" s="16"/>
    </row>
    <row r="12426" spans="8:20">
      <c r="H12426" s="14"/>
      <c r="K12426" s="14"/>
      <c r="M12426" s="14"/>
      <c r="N12426" s="14"/>
      <c r="O12426" s="14"/>
      <c r="P12426" s="14"/>
      <c r="S12426" s="16"/>
      <c r="T12426" s="16"/>
    </row>
    <row r="12427" spans="8:20">
      <c r="H12427" s="14"/>
      <c r="K12427" s="14"/>
      <c r="M12427" s="14"/>
      <c r="N12427" s="14"/>
      <c r="O12427" s="14"/>
      <c r="P12427" s="14"/>
      <c r="S12427" s="16"/>
      <c r="T12427" s="16"/>
    </row>
    <row r="12428" spans="8:20">
      <c r="H12428" s="14"/>
      <c r="K12428" s="14"/>
      <c r="M12428" s="14"/>
      <c r="N12428" s="14"/>
      <c r="O12428" s="14"/>
      <c r="P12428" s="14"/>
      <c r="S12428" s="16"/>
      <c r="T12428" s="16"/>
    </row>
    <row r="12429" spans="8:20">
      <c r="H12429" s="14"/>
      <c r="K12429" s="14"/>
      <c r="M12429" s="14"/>
      <c r="N12429" s="14"/>
      <c r="O12429" s="14"/>
      <c r="P12429" s="14"/>
      <c r="S12429" s="16"/>
      <c r="T12429" s="16"/>
    </row>
    <row r="12430" spans="8:20">
      <c r="H12430" s="14"/>
      <c r="K12430" s="14"/>
      <c r="M12430" s="14"/>
      <c r="N12430" s="14"/>
      <c r="O12430" s="14"/>
      <c r="P12430" s="14"/>
      <c r="S12430" s="16"/>
      <c r="T12430" s="16"/>
    </row>
    <row r="12431" spans="8:20">
      <c r="H12431" s="14"/>
      <c r="K12431" s="14"/>
      <c r="M12431" s="14"/>
      <c r="N12431" s="14"/>
      <c r="O12431" s="14"/>
      <c r="P12431" s="14"/>
      <c r="S12431" s="16"/>
      <c r="T12431" s="16"/>
    </row>
    <row r="12432" spans="8:20">
      <c r="H12432" s="14"/>
      <c r="K12432" s="14"/>
      <c r="M12432" s="14"/>
      <c r="N12432" s="14"/>
      <c r="O12432" s="14"/>
      <c r="P12432" s="14"/>
      <c r="S12432" s="16"/>
      <c r="T12432" s="16"/>
    </row>
    <row r="12433" spans="8:20">
      <c r="H12433" s="14"/>
      <c r="K12433" s="14"/>
      <c r="M12433" s="14"/>
      <c r="N12433" s="14"/>
      <c r="O12433" s="14"/>
      <c r="P12433" s="14"/>
      <c r="S12433" s="16"/>
      <c r="T12433" s="16"/>
    </row>
    <row r="12434" spans="8:20">
      <c r="H12434" s="14"/>
      <c r="K12434" s="14"/>
      <c r="M12434" s="14"/>
      <c r="N12434" s="14"/>
      <c r="O12434" s="14"/>
      <c r="P12434" s="14"/>
      <c r="S12434" s="16"/>
      <c r="T12434" s="16"/>
    </row>
    <row r="12435" spans="8:20">
      <c r="H12435" s="14"/>
      <c r="K12435" s="14"/>
      <c r="M12435" s="14"/>
      <c r="N12435" s="14"/>
      <c r="O12435" s="14"/>
      <c r="P12435" s="14"/>
      <c r="S12435" s="16"/>
      <c r="T12435" s="16"/>
    </row>
    <row r="12436" spans="8:20">
      <c r="H12436" s="14"/>
      <c r="K12436" s="14"/>
      <c r="M12436" s="14"/>
      <c r="N12436" s="14"/>
      <c r="O12436" s="14"/>
      <c r="P12436" s="14"/>
      <c r="S12436" s="16"/>
      <c r="T12436" s="16"/>
    </row>
    <row r="12437" spans="8:20">
      <c r="H12437" s="14"/>
      <c r="K12437" s="14"/>
      <c r="M12437" s="14"/>
      <c r="N12437" s="14"/>
      <c r="O12437" s="14"/>
      <c r="P12437" s="14"/>
      <c r="S12437" s="16"/>
      <c r="T12437" s="16"/>
    </row>
    <row r="12438" spans="8:20">
      <c r="H12438" s="14"/>
      <c r="K12438" s="14"/>
      <c r="M12438" s="14"/>
      <c r="N12438" s="14"/>
      <c r="O12438" s="14"/>
      <c r="P12438" s="14"/>
      <c r="S12438" s="16"/>
      <c r="T12438" s="16"/>
    </row>
    <row r="12439" spans="8:20">
      <c r="H12439" s="14"/>
      <c r="K12439" s="14"/>
      <c r="M12439" s="14"/>
      <c r="N12439" s="14"/>
      <c r="O12439" s="14"/>
      <c r="P12439" s="14"/>
      <c r="S12439" s="16"/>
      <c r="T12439" s="16"/>
    </row>
    <row r="12440" spans="8:20">
      <c r="H12440" s="14"/>
      <c r="K12440" s="14"/>
      <c r="M12440" s="14"/>
      <c r="N12440" s="14"/>
      <c r="O12440" s="14"/>
      <c r="P12440" s="14"/>
      <c r="S12440" s="16"/>
      <c r="T12440" s="16"/>
    </row>
    <row r="12441" spans="8:20">
      <c r="H12441" s="14"/>
      <c r="K12441" s="14"/>
      <c r="M12441" s="14"/>
      <c r="N12441" s="14"/>
      <c r="O12441" s="14"/>
      <c r="P12441" s="14"/>
      <c r="S12441" s="16"/>
      <c r="T12441" s="16"/>
    </row>
    <row r="12442" spans="8:20">
      <c r="H12442" s="14"/>
      <c r="K12442" s="14"/>
      <c r="M12442" s="14"/>
      <c r="N12442" s="14"/>
      <c r="O12442" s="14"/>
      <c r="P12442" s="14"/>
      <c r="S12442" s="16"/>
      <c r="T12442" s="16"/>
    </row>
    <row r="12443" spans="8:20">
      <c r="H12443" s="14"/>
      <c r="K12443" s="14"/>
      <c r="M12443" s="14"/>
      <c r="N12443" s="14"/>
      <c r="O12443" s="14"/>
      <c r="P12443" s="14"/>
      <c r="S12443" s="16"/>
      <c r="T12443" s="16"/>
    </row>
    <row r="12444" spans="8:20">
      <c r="H12444" s="14"/>
      <c r="K12444" s="14"/>
      <c r="M12444" s="14"/>
      <c r="N12444" s="14"/>
      <c r="O12444" s="14"/>
      <c r="P12444" s="14"/>
      <c r="S12444" s="16"/>
      <c r="T12444" s="16"/>
    </row>
    <row r="12445" spans="8:20">
      <c r="H12445" s="14"/>
      <c r="K12445" s="14"/>
      <c r="M12445" s="14"/>
      <c r="N12445" s="14"/>
      <c r="O12445" s="14"/>
      <c r="P12445" s="14"/>
      <c r="S12445" s="16"/>
      <c r="T12445" s="16"/>
    </row>
    <row r="12446" spans="8:20">
      <c r="H12446" s="14"/>
      <c r="K12446" s="14"/>
      <c r="M12446" s="14"/>
      <c r="N12446" s="14"/>
      <c r="O12446" s="14"/>
      <c r="P12446" s="14"/>
      <c r="S12446" s="16"/>
      <c r="T12446" s="16"/>
    </row>
    <row r="12447" spans="8:20">
      <c r="H12447" s="14"/>
      <c r="K12447" s="14"/>
      <c r="M12447" s="14"/>
      <c r="N12447" s="14"/>
      <c r="O12447" s="14"/>
      <c r="P12447" s="14"/>
      <c r="S12447" s="16"/>
      <c r="T12447" s="16"/>
    </row>
    <row r="12448" spans="8:20">
      <c r="H12448" s="14"/>
      <c r="K12448" s="14"/>
      <c r="M12448" s="14"/>
      <c r="N12448" s="14"/>
      <c r="O12448" s="14"/>
      <c r="P12448" s="14"/>
      <c r="S12448" s="16"/>
      <c r="T12448" s="16"/>
    </row>
    <row r="12449" spans="8:20">
      <c r="H12449" s="14"/>
      <c r="K12449" s="14"/>
      <c r="M12449" s="14"/>
      <c r="N12449" s="14"/>
      <c r="O12449" s="14"/>
      <c r="P12449" s="14"/>
      <c r="S12449" s="16"/>
      <c r="T12449" s="16"/>
    </row>
    <row r="12450" spans="8:20">
      <c r="H12450" s="14"/>
      <c r="K12450" s="14"/>
      <c r="M12450" s="14"/>
      <c r="N12450" s="14"/>
      <c r="O12450" s="14"/>
      <c r="P12450" s="14"/>
      <c r="S12450" s="16"/>
      <c r="T12450" s="16"/>
    </row>
    <row r="12451" spans="8:20">
      <c r="H12451" s="14"/>
      <c r="K12451" s="14"/>
      <c r="M12451" s="14"/>
      <c r="N12451" s="14"/>
      <c r="O12451" s="14"/>
      <c r="P12451" s="14"/>
      <c r="S12451" s="16"/>
      <c r="T12451" s="16"/>
    </row>
    <row r="12452" spans="8:20">
      <c r="H12452" s="14"/>
      <c r="K12452" s="14"/>
      <c r="M12452" s="14"/>
      <c r="N12452" s="14"/>
      <c r="O12452" s="14"/>
      <c r="P12452" s="14"/>
      <c r="S12452" s="16"/>
      <c r="T12452" s="16"/>
    </row>
    <row r="12453" spans="8:20">
      <c r="H12453" s="14"/>
      <c r="K12453" s="14"/>
      <c r="M12453" s="14"/>
      <c r="N12453" s="14"/>
      <c r="O12453" s="14"/>
      <c r="P12453" s="14"/>
      <c r="S12453" s="16"/>
      <c r="T12453" s="16"/>
    </row>
    <row r="12454" spans="8:20">
      <c r="H12454" s="14"/>
      <c r="K12454" s="14"/>
      <c r="M12454" s="14"/>
      <c r="N12454" s="14"/>
      <c r="O12454" s="14"/>
      <c r="P12454" s="14"/>
      <c r="S12454" s="16"/>
      <c r="T12454" s="16"/>
    </row>
    <row r="12455" spans="8:20">
      <c r="H12455" s="14"/>
      <c r="K12455" s="14"/>
      <c r="M12455" s="14"/>
      <c r="N12455" s="14"/>
      <c r="O12455" s="14"/>
      <c r="P12455" s="14"/>
      <c r="S12455" s="16"/>
      <c r="T12455" s="16"/>
    </row>
    <row r="12456" spans="8:20">
      <c r="H12456" s="14"/>
      <c r="K12456" s="14"/>
      <c r="M12456" s="14"/>
      <c r="N12456" s="14"/>
      <c r="O12456" s="14"/>
      <c r="P12456" s="14"/>
      <c r="S12456" s="16"/>
      <c r="T12456" s="16"/>
    </row>
    <row r="12457" spans="8:20">
      <c r="H12457" s="14"/>
      <c r="K12457" s="14"/>
      <c r="M12457" s="14"/>
      <c r="N12457" s="14"/>
      <c r="O12457" s="14"/>
      <c r="P12457" s="14"/>
      <c r="S12457" s="16"/>
      <c r="T12457" s="16"/>
    </row>
    <row r="12458" spans="8:20">
      <c r="H12458" s="14"/>
      <c r="K12458" s="14"/>
      <c r="M12458" s="14"/>
      <c r="N12458" s="14"/>
      <c r="O12458" s="14"/>
      <c r="P12458" s="14"/>
      <c r="S12458" s="16"/>
      <c r="T12458" s="16"/>
    </row>
    <row r="12459" spans="8:20">
      <c r="H12459" s="14"/>
      <c r="K12459" s="14"/>
      <c r="M12459" s="14"/>
      <c r="N12459" s="14"/>
      <c r="O12459" s="14"/>
      <c r="P12459" s="14"/>
      <c r="S12459" s="16"/>
      <c r="T12459" s="16"/>
    </row>
    <row r="12460" spans="8:20">
      <c r="H12460" s="14"/>
      <c r="K12460" s="14"/>
      <c r="M12460" s="14"/>
      <c r="N12460" s="14"/>
      <c r="O12460" s="14"/>
      <c r="P12460" s="14"/>
      <c r="S12460" s="16"/>
      <c r="T12460" s="16"/>
    </row>
    <row r="12461" spans="8:20">
      <c r="H12461" s="14"/>
      <c r="K12461" s="14"/>
      <c r="M12461" s="14"/>
      <c r="N12461" s="14"/>
      <c r="O12461" s="14"/>
      <c r="P12461" s="14"/>
      <c r="S12461" s="16"/>
      <c r="T12461" s="16"/>
    </row>
    <row r="12462" spans="8:20">
      <c r="H12462" s="14"/>
      <c r="K12462" s="14"/>
      <c r="M12462" s="14"/>
      <c r="N12462" s="14"/>
      <c r="O12462" s="14"/>
      <c r="P12462" s="14"/>
      <c r="S12462" s="16"/>
      <c r="T12462" s="16"/>
    </row>
    <row r="12463" spans="8:20">
      <c r="H12463" s="14"/>
      <c r="K12463" s="14"/>
      <c r="M12463" s="14"/>
      <c r="N12463" s="14"/>
      <c r="O12463" s="14"/>
      <c r="P12463" s="14"/>
      <c r="S12463" s="16"/>
      <c r="T12463" s="16"/>
    </row>
    <row r="12464" spans="8:20">
      <c r="H12464" s="14"/>
      <c r="K12464" s="14"/>
      <c r="M12464" s="14"/>
      <c r="N12464" s="14"/>
      <c r="O12464" s="14"/>
      <c r="P12464" s="14"/>
      <c r="S12464" s="16"/>
      <c r="T12464" s="16"/>
    </row>
    <row r="12465" spans="8:20">
      <c r="H12465" s="14"/>
      <c r="K12465" s="14"/>
      <c r="M12465" s="14"/>
      <c r="N12465" s="14"/>
      <c r="O12465" s="14"/>
      <c r="P12465" s="14"/>
      <c r="S12465" s="16"/>
      <c r="T12465" s="16"/>
    </row>
    <row r="12466" spans="8:20">
      <c r="H12466" s="14"/>
      <c r="K12466" s="14"/>
      <c r="M12466" s="14"/>
      <c r="N12466" s="14"/>
      <c r="O12466" s="14"/>
      <c r="P12466" s="14"/>
      <c r="S12466" s="16"/>
      <c r="T12466" s="16"/>
    </row>
    <row r="12467" spans="8:20">
      <c r="H12467" s="14"/>
      <c r="K12467" s="14"/>
      <c r="M12467" s="14"/>
      <c r="N12467" s="14"/>
      <c r="O12467" s="14"/>
      <c r="P12467" s="14"/>
      <c r="S12467" s="16"/>
      <c r="T12467" s="16"/>
    </row>
    <row r="12468" spans="8:20">
      <c r="H12468" s="14"/>
      <c r="K12468" s="14"/>
      <c r="M12468" s="14"/>
      <c r="N12468" s="14"/>
      <c r="O12468" s="14"/>
      <c r="P12468" s="14"/>
      <c r="S12468" s="16"/>
      <c r="T12468" s="16"/>
    </row>
    <row r="12469" spans="8:20">
      <c r="H12469" s="14"/>
      <c r="K12469" s="14"/>
      <c r="M12469" s="14"/>
      <c r="N12469" s="14"/>
      <c r="O12469" s="14"/>
      <c r="P12469" s="14"/>
      <c r="S12469" s="16"/>
      <c r="T12469" s="16"/>
    </row>
    <row r="12470" spans="8:20">
      <c r="H12470" s="14"/>
      <c r="K12470" s="14"/>
      <c r="M12470" s="14"/>
      <c r="N12470" s="14"/>
      <c r="O12470" s="14"/>
      <c r="P12470" s="14"/>
      <c r="S12470" s="16"/>
      <c r="T12470" s="16"/>
    </row>
    <row r="12471" spans="8:20">
      <c r="H12471" s="14"/>
      <c r="K12471" s="14"/>
      <c r="M12471" s="14"/>
      <c r="N12471" s="14"/>
      <c r="O12471" s="14"/>
      <c r="P12471" s="14"/>
      <c r="S12471" s="16"/>
      <c r="T12471" s="16"/>
    </row>
    <row r="12472" spans="8:20">
      <c r="H12472" s="14"/>
      <c r="K12472" s="14"/>
      <c r="M12472" s="14"/>
      <c r="N12472" s="14"/>
      <c r="O12472" s="14"/>
      <c r="P12472" s="14"/>
      <c r="S12472" s="16"/>
      <c r="T12472" s="16"/>
    </row>
    <row r="12473" spans="8:20">
      <c r="H12473" s="14"/>
      <c r="K12473" s="14"/>
      <c r="M12473" s="14"/>
      <c r="N12473" s="14"/>
      <c r="O12473" s="14"/>
      <c r="P12473" s="14"/>
      <c r="S12473" s="16"/>
      <c r="T12473" s="16"/>
    </row>
    <row r="12474" spans="8:20">
      <c r="H12474" s="14"/>
      <c r="K12474" s="14"/>
      <c r="M12474" s="14"/>
      <c r="N12474" s="14"/>
      <c r="O12474" s="14"/>
      <c r="P12474" s="14"/>
      <c r="S12474" s="16"/>
      <c r="T12474" s="16"/>
    </row>
    <row r="12475" spans="8:20">
      <c r="H12475" s="14"/>
      <c r="K12475" s="14"/>
      <c r="M12475" s="14"/>
      <c r="N12475" s="14"/>
      <c r="O12475" s="14"/>
      <c r="P12475" s="14"/>
      <c r="S12475" s="16"/>
      <c r="T12475" s="16"/>
    </row>
    <row r="12476" spans="8:20">
      <c r="H12476" s="14"/>
      <c r="K12476" s="14"/>
      <c r="M12476" s="14"/>
      <c r="N12476" s="14"/>
      <c r="O12476" s="14"/>
      <c r="P12476" s="14"/>
      <c r="S12476" s="16"/>
      <c r="T12476" s="16"/>
    </row>
    <row r="12477" spans="8:20">
      <c r="H12477" s="14"/>
      <c r="K12477" s="14"/>
      <c r="M12477" s="14"/>
      <c r="N12477" s="14"/>
      <c r="O12477" s="14"/>
      <c r="P12477" s="14"/>
      <c r="S12477" s="16"/>
      <c r="T12477" s="16"/>
    </row>
    <row r="12478" spans="8:20">
      <c r="H12478" s="14"/>
      <c r="K12478" s="14"/>
      <c r="M12478" s="14"/>
      <c r="N12478" s="14"/>
      <c r="O12478" s="14"/>
      <c r="P12478" s="14"/>
      <c r="S12478" s="16"/>
      <c r="T12478" s="16"/>
    </row>
    <row r="12479" spans="8:20">
      <c r="H12479" s="14"/>
      <c r="K12479" s="14"/>
      <c r="M12479" s="14"/>
      <c r="N12479" s="14"/>
      <c r="O12479" s="14"/>
      <c r="P12479" s="14"/>
      <c r="S12479" s="16"/>
      <c r="T12479" s="16"/>
    </row>
    <row r="12480" spans="8:20">
      <c r="H12480" s="14"/>
      <c r="K12480" s="14"/>
      <c r="M12480" s="14"/>
      <c r="N12480" s="14"/>
      <c r="O12480" s="14"/>
      <c r="P12480" s="14"/>
      <c r="S12480" s="16"/>
      <c r="T12480" s="16"/>
    </row>
    <row r="12481" spans="8:20">
      <c r="H12481" s="14"/>
      <c r="K12481" s="14"/>
      <c r="M12481" s="14"/>
      <c r="N12481" s="14"/>
      <c r="O12481" s="14"/>
      <c r="P12481" s="14"/>
      <c r="S12481" s="16"/>
      <c r="T12481" s="16"/>
    </row>
    <row r="12482" spans="8:20">
      <c r="H12482" s="14"/>
      <c r="K12482" s="14"/>
      <c r="M12482" s="14"/>
      <c r="N12482" s="14"/>
      <c r="O12482" s="14"/>
      <c r="P12482" s="14"/>
      <c r="S12482" s="16"/>
      <c r="T12482" s="16"/>
    </row>
    <row r="12483" spans="8:20">
      <c r="H12483" s="14"/>
      <c r="K12483" s="14"/>
      <c r="M12483" s="14"/>
      <c r="N12483" s="14"/>
      <c r="O12483" s="14"/>
      <c r="P12483" s="14"/>
      <c r="S12483" s="16"/>
      <c r="T12483" s="16"/>
    </row>
    <row r="12484" spans="8:20">
      <c r="H12484" s="14"/>
      <c r="K12484" s="14"/>
      <c r="M12484" s="14"/>
      <c r="N12484" s="14"/>
      <c r="O12484" s="14"/>
      <c r="P12484" s="14"/>
      <c r="S12484" s="16"/>
      <c r="T12484" s="16"/>
    </row>
    <row r="12485" spans="8:20">
      <c r="H12485" s="14"/>
      <c r="K12485" s="14"/>
      <c r="M12485" s="14"/>
      <c r="N12485" s="14"/>
      <c r="O12485" s="14"/>
      <c r="P12485" s="14"/>
      <c r="S12485" s="16"/>
      <c r="T12485" s="16"/>
    </row>
    <row r="12486" spans="8:20">
      <c r="H12486" s="14"/>
      <c r="K12486" s="14"/>
      <c r="M12486" s="14"/>
      <c r="N12486" s="14"/>
      <c r="O12486" s="14"/>
      <c r="P12486" s="14"/>
      <c r="S12486" s="16"/>
      <c r="T12486" s="16"/>
    </row>
    <row r="12487" spans="8:20">
      <c r="H12487" s="14"/>
      <c r="K12487" s="14"/>
      <c r="M12487" s="14"/>
      <c r="N12487" s="14"/>
      <c r="O12487" s="14"/>
      <c r="P12487" s="14"/>
      <c r="S12487" s="16"/>
      <c r="T12487" s="16"/>
    </row>
    <row r="12488" spans="8:20">
      <c r="H12488" s="14"/>
      <c r="K12488" s="14"/>
      <c r="M12488" s="14"/>
      <c r="N12488" s="14"/>
      <c r="O12488" s="14"/>
      <c r="P12488" s="14"/>
      <c r="S12488" s="16"/>
      <c r="T12488" s="16"/>
    </row>
    <row r="12489" spans="8:20">
      <c r="H12489" s="14"/>
      <c r="K12489" s="14"/>
      <c r="M12489" s="14"/>
      <c r="N12489" s="14"/>
      <c r="O12489" s="14"/>
      <c r="P12489" s="14"/>
      <c r="S12489" s="16"/>
      <c r="T12489" s="16"/>
    </row>
    <row r="12490" spans="8:20">
      <c r="H12490" s="14"/>
      <c r="K12490" s="14"/>
      <c r="M12490" s="14"/>
      <c r="N12490" s="14"/>
      <c r="O12490" s="14"/>
      <c r="P12490" s="14"/>
      <c r="S12490" s="16"/>
      <c r="T12490" s="16"/>
    </row>
    <row r="12491" spans="8:20">
      <c r="H12491" s="14"/>
      <c r="K12491" s="14"/>
      <c r="M12491" s="14"/>
      <c r="N12491" s="14"/>
      <c r="O12491" s="14"/>
      <c r="P12491" s="14"/>
      <c r="S12491" s="16"/>
      <c r="T12491" s="16"/>
    </row>
    <row r="12492" spans="8:20">
      <c r="H12492" s="14"/>
      <c r="K12492" s="14"/>
      <c r="M12492" s="14"/>
      <c r="N12492" s="14"/>
      <c r="O12492" s="14"/>
      <c r="P12492" s="14"/>
      <c r="S12492" s="16"/>
      <c r="T12492" s="16"/>
    </row>
    <row r="12493" spans="8:20">
      <c r="H12493" s="14"/>
      <c r="K12493" s="14"/>
      <c r="M12493" s="14"/>
      <c r="N12493" s="14"/>
      <c r="O12493" s="14"/>
      <c r="P12493" s="14"/>
      <c r="S12493" s="16"/>
      <c r="T12493" s="16"/>
    </row>
    <row r="12494" spans="8:20">
      <c r="H12494" s="14"/>
      <c r="K12494" s="14"/>
      <c r="M12494" s="14"/>
      <c r="N12494" s="14"/>
      <c r="O12494" s="14"/>
      <c r="P12494" s="14"/>
      <c r="S12494" s="16"/>
      <c r="T12494" s="16"/>
    </row>
    <row r="12495" spans="8:20">
      <c r="H12495" s="14"/>
      <c r="K12495" s="14"/>
      <c r="M12495" s="14"/>
      <c r="N12495" s="14"/>
      <c r="O12495" s="14"/>
      <c r="P12495" s="14"/>
      <c r="S12495" s="16"/>
      <c r="T12495" s="16"/>
    </row>
    <row r="12496" spans="8:20">
      <c r="H12496" s="14"/>
      <c r="K12496" s="14"/>
      <c r="M12496" s="14"/>
      <c r="N12496" s="14"/>
      <c r="O12496" s="14"/>
      <c r="P12496" s="14"/>
      <c r="S12496" s="16"/>
      <c r="T12496" s="16"/>
    </row>
    <row r="12497" spans="8:20">
      <c r="H12497" s="14"/>
      <c r="K12497" s="14"/>
      <c r="M12497" s="14"/>
      <c r="N12497" s="14"/>
      <c r="O12497" s="14"/>
      <c r="P12497" s="14"/>
      <c r="S12497" s="16"/>
      <c r="T12497" s="16"/>
    </row>
    <row r="12498" spans="8:20">
      <c r="H12498" s="14"/>
      <c r="K12498" s="14"/>
      <c r="M12498" s="14"/>
      <c r="N12498" s="14"/>
      <c r="O12498" s="14"/>
      <c r="P12498" s="14"/>
      <c r="S12498" s="16"/>
      <c r="T12498" s="16"/>
    </row>
    <row r="12499" spans="8:20">
      <c r="H12499" s="14"/>
      <c r="K12499" s="14"/>
      <c r="M12499" s="14"/>
      <c r="N12499" s="14"/>
      <c r="O12499" s="14"/>
      <c r="P12499" s="14"/>
      <c r="S12499" s="16"/>
      <c r="T12499" s="16"/>
    </row>
    <row r="12500" spans="8:20">
      <c r="H12500" s="14"/>
      <c r="K12500" s="14"/>
      <c r="M12500" s="14"/>
      <c r="N12500" s="14"/>
      <c r="O12500" s="14"/>
      <c r="P12500" s="14"/>
      <c r="S12500" s="16"/>
      <c r="T12500" s="16"/>
    </row>
    <row r="12501" spans="8:20">
      <c r="H12501" s="14"/>
      <c r="K12501" s="14"/>
      <c r="M12501" s="14"/>
      <c r="N12501" s="14"/>
      <c r="O12501" s="14"/>
      <c r="P12501" s="14"/>
      <c r="S12501" s="16"/>
      <c r="T12501" s="16"/>
    </row>
    <row r="12502" spans="8:20">
      <c r="H12502" s="14"/>
      <c r="K12502" s="14"/>
      <c r="M12502" s="14"/>
      <c r="N12502" s="14"/>
      <c r="O12502" s="14"/>
      <c r="P12502" s="14"/>
      <c r="S12502" s="16"/>
      <c r="T12502" s="16"/>
    </row>
    <row r="12503" spans="8:20">
      <c r="H12503" s="14"/>
      <c r="K12503" s="14"/>
      <c r="M12503" s="14"/>
      <c r="N12503" s="14"/>
      <c r="O12503" s="14"/>
      <c r="P12503" s="14"/>
      <c r="S12503" s="16"/>
      <c r="T12503" s="16"/>
    </row>
    <row r="12504" spans="8:20">
      <c r="H12504" s="14"/>
      <c r="K12504" s="14"/>
      <c r="M12504" s="14"/>
      <c r="N12504" s="14"/>
      <c r="O12504" s="14"/>
      <c r="P12504" s="14"/>
      <c r="S12504" s="16"/>
      <c r="T12504" s="16"/>
    </row>
    <row r="12505" spans="8:20">
      <c r="H12505" s="14"/>
      <c r="K12505" s="14"/>
      <c r="M12505" s="14"/>
      <c r="N12505" s="14"/>
      <c r="O12505" s="14"/>
      <c r="P12505" s="14"/>
      <c r="S12505" s="16"/>
      <c r="T12505" s="16"/>
    </row>
    <row r="12506" spans="8:20">
      <c r="H12506" s="14"/>
      <c r="K12506" s="14"/>
      <c r="M12506" s="14"/>
      <c r="N12506" s="14"/>
      <c r="O12506" s="14"/>
      <c r="P12506" s="14"/>
      <c r="S12506" s="16"/>
      <c r="T12506" s="16"/>
    </row>
    <row r="12507" spans="8:20">
      <c r="H12507" s="14"/>
      <c r="K12507" s="14"/>
      <c r="M12507" s="14"/>
      <c r="N12507" s="14"/>
      <c r="O12507" s="14"/>
      <c r="P12507" s="14"/>
      <c r="S12507" s="16"/>
      <c r="T12507" s="16"/>
    </row>
    <row r="12508" spans="8:20">
      <c r="H12508" s="14"/>
      <c r="K12508" s="14"/>
      <c r="M12508" s="14"/>
      <c r="N12508" s="14"/>
      <c r="O12508" s="14"/>
      <c r="P12508" s="14"/>
      <c r="S12508" s="16"/>
      <c r="T12508" s="16"/>
    </row>
    <row r="12509" spans="8:20">
      <c r="H12509" s="14"/>
      <c r="K12509" s="14"/>
      <c r="M12509" s="14"/>
      <c r="N12509" s="14"/>
      <c r="O12509" s="14"/>
      <c r="P12509" s="14"/>
      <c r="S12509" s="16"/>
      <c r="T12509" s="16"/>
    </row>
    <row r="12510" spans="8:20">
      <c r="H12510" s="14"/>
      <c r="K12510" s="14"/>
      <c r="M12510" s="14"/>
      <c r="N12510" s="14"/>
      <c r="O12510" s="14"/>
      <c r="P12510" s="14"/>
      <c r="S12510" s="16"/>
      <c r="T12510" s="16"/>
    </row>
    <row r="12511" spans="8:20">
      <c r="H12511" s="14"/>
      <c r="K12511" s="14"/>
      <c r="M12511" s="14"/>
      <c r="N12511" s="14"/>
      <c r="O12511" s="14"/>
      <c r="P12511" s="14"/>
      <c r="S12511" s="16"/>
      <c r="T12511" s="16"/>
    </row>
    <row r="12512" spans="8:20">
      <c r="H12512" s="14"/>
      <c r="K12512" s="14"/>
      <c r="M12512" s="14"/>
      <c r="N12512" s="14"/>
      <c r="O12512" s="14"/>
      <c r="P12512" s="14"/>
      <c r="S12512" s="16"/>
      <c r="T12512" s="16"/>
    </row>
    <row r="12513" spans="8:20">
      <c r="H12513" s="14"/>
      <c r="K12513" s="14"/>
      <c r="M12513" s="14"/>
      <c r="N12513" s="14"/>
      <c r="O12513" s="14"/>
      <c r="P12513" s="14"/>
      <c r="S12513" s="16"/>
      <c r="T12513" s="16"/>
    </row>
    <row r="12514" spans="8:20">
      <c r="H12514" s="14"/>
      <c r="K12514" s="14"/>
      <c r="M12514" s="14"/>
      <c r="N12514" s="14"/>
      <c r="O12514" s="14"/>
      <c r="P12514" s="14"/>
      <c r="S12514" s="16"/>
      <c r="T12514" s="16"/>
    </row>
    <row r="12515" spans="8:20">
      <c r="H12515" s="14"/>
      <c r="K12515" s="14"/>
      <c r="M12515" s="14"/>
      <c r="N12515" s="14"/>
      <c r="O12515" s="14"/>
      <c r="P12515" s="14"/>
      <c r="S12515" s="16"/>
      <c r="T12515" s="16"/>
    </row>
    <row r="12516" spans="8:20">
      <c r="H12516" s="14"/>
      <c r="K12516" s="14"/>
      <c r="M12516" s="14"/>
      <c r="N12516" s="14"/>
      <c r="O12516" s="14"/>
      <c r="P12516" s="14"/>
      <c r="S12516" s="16"/>
      <c r="T12516" s="16"/>
    </row>
    <row r="12517" spans="8:20">
      <c r="H12517" s="14"/>
      <c r="K12517" s="14"/>
      <c r="M12517" s="14"/>
      <c r="N12517" s="14"/>
      <c r="O12517" s="14"/>
      <c r="P12517" s="14"/>
      <c r="S12517" s="16"/>
      <c r="T12517" s="16"/>
    </row>
    <row r="12518" spans="8:20">
      <c r="H12518" s="14"/>
      <c r="K12518" s="14"/>
      <c r="M12518" s="14"/>
      <c r="N12518" s="14"/>
      <c r="O12518" s="14"/>
      <c r="P12518" s="14"/>
      <c r="S12518" s="16"/>
      <c r="T12518" s="16"/>
    </row>
    <row r="12519" spans="8:20">
      <c r="H12519" s="14"/>
      <c r="K12519" s="14"/>
      <c r="M12519" s="14"/>
      <c r="N12519" s="14"/>
      <c r="O12519" s="14"/>
      <c r="P12519" s="14"/>
      <c r="S12519" s="16"/>
      <c r="T12519" s="16"/>
    </row>
    <row r="12520" spans="8:20">
      <c r="H12520" s="14"/>
      <c r="K12520" s="14"/>
      <c r="M12520" s="14"/>
      <c r="N12520" s="14"/>
      <c r="O12520" s="14"/>
      <c r="P12520" s="14"/>
      <c r="S12520" s="16"/>
      <c r="T12520" s="16"/>
    </row>
    <row r="12521" spans="8:20">
      <c r="H12521" s="14"/>
      <c r="K12521" s="14"/>
      <c r="M12521" s="14"/>
      <c r="N12521" s="14"/>
      <c r="O12521" s="14"/>
      <c r="P12521" s="14"/>
      <c r="S12521" s="16"/>
      <c r="T12521" s="16"/>
    </row>
    <row r="12522" spans="8:20">
      <c r="H12522" s="14"/>
      <c r="K12522" s="14"/>
      <c r="M12522" s="14"/>
      <c r="N12522" s="14"/>
      <c r="O12522" s="14"/>
      <c r="P12522" s="14"/>
      <c r="S12522" s="16"/>
      <c r="T12522" s="16"/>
    </row>
    <row r="12523" spans="8:20">
      <c r="H12523" s="14"/>
      <c r="K12523" s="14"/>
      <c r="M12523" s="14"/>
      <c r="N12523" s="14"/>
      <c r="O12523" s="14"/>
      <c r="P12523" s="14"/>
      <c r="S12523" s="16"/>
      <c r="T12523" s="16"/>
    </row>
    <row r="12524" spans="8:20">
      <c r="H12524" s="14"/>
      <c r="K12524" s="14"/>
      <c r="M12524" s="14"/>
      <c r="N12524" s="14"/>
      <c r="O12524" s="14"/>
      <c r="P12524" s="14"/>
      <c r="S12524" s="16"/>
      <c r="T12524" s="16"/>
    </row>
    <row r="12525" spans="8:20">
      <c r="H12525" s="14"/>
      <c r="K12525" s="14"/>
      <c r="M12525" s="14"/>
      <c r="N12525" s="14"/>
      <c r="O12525" s="14"/>
      <c r="P12525" s="14"/>
      <c r="S12525" s="16"/>
      <c r="T12525" s="16"/>
    </row>
    <row r="12526" spans="8:20">
      <c r="H12526" s="14"/>
      <c r="K12526" s="14"/>
      <c r="M12526" s="14"/>
      <c r="N12526" s="14"/>
      <c r="O12526" s="14"/>
      <c r="P12526" s="14"/>
      <c r="S12526" s="16"/>
      <c r="T12526" s="16"/>
    </row>
    <row r="12527" spans="8:20">
      <c r="H12527" s="14"/>
      <c r="K12527" s="14"/>
      <c r="M12527" s="14"/>
      <c r="N12527" s="14"/>
      <c r="O12527" s="14"/>
      <c r="P12527" s="14"/>
      <c r="S12527" s="16"/>
      <c r="T12527" s="16"/>
    </row>
    <row r="12528" spans="8:20">
      <c r="H12528" s="14"/>
      <c r="K12528" s="14"/>
      <c r="M12528" s="14"/>
      <c r="N12528" s="14"/>
      <c r="O12528" s="14"/>
      <c r="P12528" s="14"/>
      <c r="S12528" s="16"/>
      <c r="T12528" s="16"/>
    </row>
    <row r="12529" spans="8:20">
      <c r="H12529" s="14"/>
      <c r="K12529" s="14"/>
      <c r="M12529" s="14"/>
      <c r="N12529" s="14"/>
      <c r="O12529" s="14"/>
      <c r="P12529" s="14"/>
      <c r="S12529" s="16"/>
      <c r="T12529" s="16"/>
    </row>
    <row r="12530" spans="8:20">
      <c r="H12530" s="14"/>
      <c r="K12530" s="14"/>
      <c r="M12530" s="14"/>
      <c r="N12530" s="14"/>
      <c r="O12530" s="14"/>
      <c r="P12530" s="14"/>
      <c r="S12530" s="16"/>
      <c r="T12530" s="16"/>
    </row>
    <row r="12531" spans="8:20">
      <c r="H12531" s="14"/>
      <c r="K12531" s="14"/>
      <c r="M12531" s="14"/>
      <c r="N12531" s="14"/>
      <c r="O12531" s="14"/>
      <c r="P12531" s="14"/>
      <c r="S12531" s="16"/>
      <c r="T12531" s="16"/>
    </row>
    <row r="12532" spans="8:20">
      <c r="H12532" s="14"/>
      <c r="K12532" s="14"/>
      <c r="M12532" s="14"/>
      <c r="N12532" s="14"/>
      <c r="O12532" s="14"/>
      <c r="P12532" s="14"/>
      <c r="S12532" s="16"/>
      <c r="T12532" s="16"/>
    </row>
    <row r="12533" spans="8:20">
      <c r="H12533" s="14"/>
      <c r="K12533" s="14"/>
      <c r="M12533" s="14"/>
      <c r="N12533" s="14"/>
      <c r="O12533" s="14"/>
      <c r="P12533" s="14"/>
      <c r="S12533" s="16"/>
      <c r="T12533" s="16"/>
    </row>
    <row r="12534" spans="8:20">
      <c r="H12534" s="14"/>
      <c r="K12534" s="14"/>
      <c r="M12534" s="14"/>
      <c r="N12534" s="14"/>
      <c r="O12534" s="14"/>
      <c r="P12534" s="14"/>
      <c r="S12534" s="16"/>
      <c r="T12534" s="16"/>
    </row>
    <row r="12535" spans="8:20">
      <c r="H12535" s="14"/>
      <c r="K12535" s="14"/>
      <c r="M12535" s="14"/>
      <c r="N12535" s="14"/>
      <c r="O12535" s="14"/>
      <c r="P12535" s="14"/>
      <c r="S12535" s="16"/>
      <c r="T12535" s="16"/>
    </row>
    <row r="12536" spans="8:20">
      <c r="H12536" s="14"/>
      <c r="K12536" s="14"/>
      <c r="M12536" s="14"/>
      <c r="N12536" s="14"/>
      <c r="O12536" s="14"/>
      <c r="P12536" s="14"/>
      <c r="S12536" s="16"/>
      <c r="T12536" s="16"/>
    </row>
    <row r="12537" spans="8:20">
      <c r="H12537" s="14"/>
      <c r="K12537" s="14"/>
      <c r="M12537" s="14"/>
      <c r="N12537" s="14"/>
      <c r="O12537" s="14"/>
      <c r="P12537" s="14"/>
      <c r="S12537" s="16"/>
      <c r="T12537" s="16"/>
    </row>
    <row r="12538" spans="8:20">
      <c r="H12538" s="14"/>
      <c r="K12538" s="14"/>
      <c r="M12538" s="14"/>
      <c r="N12538" s="14"/>
      <c r="O12538" s="14"/>
      <c r="P12538" s="14"/>
      <c r="S12538" s="16"/>
      <c r="T12538" s="16"/>
    </row>
    <row r="12539" spans="8:20">
      <c r="H12539" s="14"/>
      <c r="K12539" s="14"/>
      <c r="M12539" s="14"/>
      <c r="N12539" s="14"/>
      <c r="O12539" s="14"/>
      <c r="P12539" s="14"/>
      <c r="S12539" s="16"/>
      <c r="T12539" s="16"/>
    </row>
    <row r="12540" spans="8:20">
      <c r="H12540" s="14"/>
      <c r="K12540" s="14"/>
      <c r="M12540" s="14"/>
      <c r="N12540" s="14"/>
      <c r="O12540" s="14"/>
      <c r="P12540" s="14"/>
      <c r="S12540" s="16"/>
      <c r="T12540" s="16"/>
    </row>
    <row r="12541" spans="8:20">
      <c r="H12541" s="14"/>
      <c r="K12541" s="14"/>
      <c r="M12541" s="14"/>
      <c r="N12541" s="14"/>
      <c r="O12541" s="14"/>
      <c r="P12541" s="14"/>
      <c r="S12541" s="16"/>
      <c r="T12541" s="16"/>
    </row>
    <row r="12542" spans="8:20">
      <c r="H12542" s="14"/>
      <c r="K12542" s="14"/>
      <c r="M12542" s="14"/>
      <c r="N12542" s="14"/>
      <c r="O12542" s="14"/>
      <c r="P12542" s="14"/>
      <c r="S12542" s="16"/>
      <c r="T12542" s="16"/>
    </row>
    <row r="12543" spans="8:20">
      <c r="H12543" s="14"/>
      <c r="K12543" s="14"/>
      <c r="M12543" s="14"/>
      <c r="N12543" s="14"/>
      <c r="O12543" s="14"/>
      <c r="P12543" s="14"/>
      <c r="S12543" s="16"/>
      <c r="T12543" s="16"/>
    </row>
    <row r="12544" spans="8:20">
      <c r="H12544" s="14"/>
      <c r="K12544" s="14"/>
      <c r="M12544" s="14"/>
      <c r="N12544" s="14"/>
      <c r="O12544" s="14"/>
      <c r="P12544" s="14"/>
      <c r="S12544" s="16"/>
      <c r="T12544" s="16"/>
    </row>
    <row r="12545" spans="8:20">
      <c r="H12545" s="14"/>
      <c r="K12545" s="14"/>
      <c r="M12545" s="14"/>
      <c r="N12545" s="14"/>
      <c r="O12545" s="14"/>
      <c r="P12545" s="14"/>
      <c r="S12545" s="16"/>
      <c r="T12545" s="16"/>
    </row>
    <row r="12546" spans="8:20">
      <c r="H12546" s="14"/>
      <c r="K12546" s="14"/>
      <c r="M12546" s="14"/>
      <c r="N12546" s="14"/>
      <c r="O12546" s="14"/>
      <c r="P12546" s="14"/>
      <c r="S12546" s="16"/>
      <c r="T12546" s="16"/>
    </row>
    <row r="12547" spans="8:20">
      <c r="H12547" s="14"/>
      <c r="K12547" s="14"/>
      <c r="M12547" s="14"/>
      <c r="N12547" s="14"/>
      <c r="O12547" s="14"/>
      <c r="P12547" s="14"/>
      <c r="S12547" s="16"/>
      <c r="T12547" s="16"/>
    </row>
    <row r="12548" spans="8:20">
      <c r="H12548" s="14"/>
      <c r="K12548" s="14"/>
      <c r="M12548" s="14"/>
      <c r="N12548" s="14"/>
      <c r="O12548" s="14"/>
      <c r="P12548" s="14"/>
      <c r="S12548" s="16"/>
      <c r="T12548" s="16"/>
    </row>
    <row r="12549" spans="8:20">
      <c r="H12549" s="14"/>
      <c r="K12549" s="14"/>
      <c r="M12549" s="14"/>
      <c r="N12549" s="14"/>
      <c r="O12549" s="14"/>
      <c r="P12549" s="14"/>
      <c r="S12549" s="16"/>
      <c r="T12549" s="16"/>
    </row>
    <row r="12550" spans="8:20">
      <c r="H12550" s="14"/>
      <c r="K12550" s="14"/>
      <c r="M12550" s="14"/>
      <c r="N12550" s="14"/>
      <c r="O12550" s="14"/>
      <c r="P12550" s="14"/>
      <c r="S12550" s="16"/>
      <c r="T12550" s="16"/>
    </row>
    <row r="12551" spans="8:20">
      <c r="H12551" s="14"/>
      <c r="K12551" s="14"/>
      <c r="M12551" s="14"/>
      <c r="N12551" s="14"/>
      <c r="O12551" s="14"/>
      <c r="P12551" s="14"/>
      <c r="S12551" s="16"/>
      <c r="T12551" s="16"/>
    </row>
    <row r="12552" spans="8:20">
      <c r="H12552" s="14"/>
      <c r="K12552" s="14"/>
      <c r="M12552" s="14"/>
      <c r="N12552" s="14"/>
      <c r="O12552" s="14"/>
      <c r="P12552" s="14"/>
      <c r="S12552" s="16"/>
      <c r="T12552" s="16"/>
    </row>
    <row r="12553" spans="8:20">
      <c r="H12553" s="14"/>
      <c r="K12553" s="14"/>
      <c r="M12553" s="14"/>
      <c r="N12553" s="14"/>
      <c r="O12553" s="14"/>
      <c r="P12553" s="14"/>
      <c r="S12553" s="16"/>
      <c r="T12553" s="16"/>
    </row>
    <row r="12554" spans="8:20">
      <c r="H12554" s="14"/>
      <c r="K12554" s="14"/>
      <c r="M12554" s="14"/>
      <c r="N12554" s="14"/>
      <c r="O12554" s="14"/>
      <c r="P12554" s="14"/>
      <c r="S12554" s="16"/>
      <c r="T12554" s="16"/>
    </row>
    <row r="12555" spans="8:20">
      <c r="H12555" s="14"/>
      <c r="K12555" s="14"/>
      <c r="M12555" s="14"/>
      <c r="N12555" s="14"/>
      <c r="O12555" s="14"/>
      <c r="P12555" s="14"/>
      <c r="S12555" s="16"/>
      <c r="T12555" s="16"/>
    </row>
    <row r="12556" spans="8:20">
      <c r="H12556" s="14"/>
      <c r="K12556" s="14"/>
      <c r="M12556" s="14"/>
      <c r="N12556" s="14"/>
      <c r="O12556" s="14"/>
      <c r="P12556" s="14"/>
      <c r="S12556" s="16"/>
      <c r="T12556" s="16"/>
    </row>
    <row r="12557" spans="8:20">
      <c r="H12557" s="14"/>
      <c r="K12557" s="14"/>
      <c r="M12557" s="14"/>
      <c r="N12557" s="14"/>
      <c r="O12557" s="14"/>
      <c r="P12557" s="14"/>
      <c r="S12557" s="16"/>
      <c r="T12557" s="16"/>
    </row>
    <row r="12558" spans="8:20">
      <c r="H12558" s="14"/>
      <c r="K12558" s="14"/>
      <c r="M12558" s="14"/>
      <c r="N12558" s="14"/>
      <c r="O12558" s="14"/>
      <c r="P12558" s="14"/>
      <c r="S12558" s="16"/>
      <c r="T12558" s="16"/>
    </row>
    <row r="12559" spans="8:20">
      <c r="H12559" s="14"/>
      <c r="K12559" s="14"/>
      <c r="M12559" s="14"/>
      <c r="N12559" s="14"/>
      <c r="O12559" s="14"/>
      <c r="P12559" s="14"/>
      <c r="S12559" s="16"/>
      <c r="T12559" s="16"/>
    </row>
    <row r="12560" spans="8:20">
      <c r="H12560" s="14"/>
      <c r="K12560" s="14"/>
      <c r="M12560" s="14"/>
      <c r="N12560" s="14"/>
      <c r="O12560" s="14"/>
      <c r="P12560" s="14"/>
      <c r="S12560" s="16"/>
      <c r="T12560" s="16"/>
    </row>
    <row r="12561" spans="8:20">
      <c r="H12561" s="14"/>
      <c r="K12561" s="14"/>
      <c r="M12561" s="14"/>
      <c r="N12561" s="14"/>
      <c r="O12561" s="14"/>
      <c r="P12561" s="14"/>
      <c r="S12561" s="16"/>
      <c r="T12561" s="16"/>
    </row>
    <row r="12562" spans="8:20">
      <c r="H12562" s="14"/>
      <c r="K12562" s="14"/>
      <c r="M12562" s="14"/>
      <c r="N12562" s="14"/>
      <c r="O12562" s="14"/>
      <c r="P12562" s="14"/>
      <c r="S12562" s="16"/>
      <c r="T12562" s="16"/>
    </row>
    <row r="12563" spans="8:20">
      <c r="H12563" s="14"/>
      <c r="K12563" s="14"/>
      <c r="M12563" s="14"/>
      <c r="N12563" s="14"/>
      <c r="O12563" s="14"/>
      <c r="P12563" s="14"/>
      <c r="S12563" s="16"/>
      <c r="T12563" s="16"/>
    </row>
    <row r="12564" spans="8:20">
      <c r="H12564" s="14"/>
      <c r="K12564" s="14"/>
      <c r="M12564" s="14"/>
      <c r="N12564" s="14"/>
      <c r="O12564" s="14"/>
      <c r="P12564" s="14"/>
      <c r="S12564" s="16"/>
      <c r="T12564" s="16"/>
    </row>
    <row r="12565" spans="8:20">
      <c r="H12565" s="14"/>
      <c r="K12565" s="14"/>
      <c r="M12565" s="14"/>
      <c r="N12565" s="14"/>
      <c r="O12565" s="14"/>
      <c r="P12565" s="14"/>
      <c r="S12565" s="16"/>
      <c r="T12565" s="16"/>
    </row>
    <row r="12566" spans="8:20">
      <c r="H12566" s="14"/>
      <c r="K12566" s="14"/>
      <c r="M12566" s="14"/>
      <c r="N12566" s="14"/>
      <c r="O12566" s="14"/>
      <c r="P12566" s="14"/>
      <c r="S12566" s="16"/>
      <c r="T12566" s="16"/>
    </row>
    <row r="12567" spans="8:20">
      <c r="H12567" s="14"/>
      <c r="K12567" s="14"/>
      <c r="M12567" s="14"/>
      <c r="N12567" s="14"/>
      <c r="O12567" s="14"/>
      <c r="P12567" s="14"/>
      <c r="S12567" s="16"/>
      <c r="T12567" s="16"/>
    </row>
    <row r="12568" spans="8:20">
      <c r="H12568" s="14"/>
      <c r="K12568" s="14"/>
      <c r="M12568" s="14"/>
      <c r="N12568" s="14"/>
      <c r="O12568" s="14"/>
      <c r="P12568" s="14"/>
      <c r="S12568" s="16"/>
      <c r="T12568" s="16"/>
    </row>
    <row r="12569" spans="8:20">
      <c r="H12569" s="14"/>
      <c r="K12569" s="14"/>
      <c r="M12569" s="14"/>
      <c r="N12569" s="14"/>
      <c r="O12569" s="14"/>
      <c r="P12569" s="14"/>
      <c r="S12569" s="16"/>
      <c r="T12569" s="16"/>
    </row>
    <row r="12570" spans="8:20">
      <c r="H12570" s="14"/>
      <c r="K12570" s="14"/>
      <c r="M12570" s="14"/>
      <c r="N12570" s="14"/>
      <c r="O12570" s="14"/>
      <c r="P12570" s="14"/>
      <c r="S12570" s="16"/>
      <c r="T12570" s="16"/>
    </row>
    <row r="12571" spans="8:20">
      <c r="H12571" s="14"/>
      <c r="K12571" s="14"/>
      <c r="M12571" s="14"/>
      <c r="N12571" s="14"/>
      <c r="O12571" s="14"/>
      <c r="P12571" s="14"/>
      <c r="S12571" s="16"/>
      <c r="T12571" s="16"/>
    </row>
    <row r="12572" spans="8:20">
      <c r="H12572" s="14"/>
      <c r="K12572" s="14"/>
      <c r="M12572" s="14"/>
      <c r="N12572" s="14"/>
      <c r="O12572" s="14"/>
      <c r="P12572" s="14"/>
      <c r="S12572" s="16"/>
      <c r="T12572" s="16"/>
    </row>
    <row r="12573" spans="8:20">
      <c r="H12573" s="14"/>
      <c r="K12573" s="14"/>
      <c r="M12573" s="14"/>
      <c r="N12573" s="14"/>
      <c r="O12573" s="14"/>
      <c r="P12573" s="14"/>
      <c r="S12573" s="16"/>
      <c r="T12573" s="16"/>
    </row>
    <row r="12574" spans="8:20">
      <c r="H12574" s="14"/>
      <c r="K12574" s="14"/>
      <c r="M12574" s="14"/>
      <c r="N12574" s="14"/>
      <c r="O12574" s="14"/>
      <c r="P12574" s="14"/>
      <c r="S12574" s="16"/>
      <c r="T12574" s="16"/>
    </row>
    <row r="12575" spans="8:20">
      <c r="H12575" s="14"/>
      <c r="K12575" s="14"/>
      <c r="M12575" s="14"/>
      <c r="N12575" s="14"/>
      <c r="O12575" s="14"/>
      <c r="P12575" s="14"/>
      <c r="S12575" s="16"/>
      <c r="T12575" s="16"/>
    </row>
    <row r="12576" spans="8:20">
      <c r="H12576" s="14"/>
      <c r="K12576" s="14"/>
      <c r="M12576" s="14"/>
      <c r="N12576" s="14"/>
      <c r="O12576" s="14"/>
      <c r="P12576" s="14"/>
      <c r="S12576" s="16"/>
      <c r="T12576" s="16"/>
    </row>
    <row r="12577" spans="8:20">
      <c r="H12577" s="14"/>
      <c r="K12577" s="14"/>
      <c r="M12577" s="14"/>
      <c r="N12577" s="14"/>
      <c r="O12577" s="14"/>
      <c r="P12577" s="14"/>
      <c r="S12577" s="16"/>
      <c r="T12577" s="16"/>
    </row>
    <row r="12578" spans="8:20">
      <c r="H12578" s="14"/>
      <c r="K12578" s="14"/>
      <c r="M12578" s="14"/>
      <c r="N12578" s="14"/>
      <c r="O12578" s="14"/>
      <c r="P12578" s="14"/>
      <c r="S12578" s="16"/>
      <c r="T12578" s="16"/>
    </row>
    <row r="12579" spans="8:20">
      <c r="H12579" s="14"/>
      <c r="K12579" s="14"/>
      <c r="M12579" s="14"/>
      <c r="N12579" s="14"/>
      <c r="O12579" s="14"/>
      <c r="P12579" s="14"/>
      <c r="S12579" s="16"/>
      <c r="T12579" s="16"/>
    </row>
    <row r="12580" spans="8:20">
      <c r="H12580" s="14"/>
      <c r="K12580" s="14"/>
      <c r="M12580" s="14"/>
      <c r="N12580" s="14"/>
      <c r="O12580" s="14"/>
      <c r="P12580" s="14"/>
      <c r="S12580" s="16"/>
      <c r="T12580" s="16"/>
    </row>
    <row r="12581" spans="8:20">
      <c r="H12581" s="14"/>
      <c r="K12581" s="14"/>
      <c r="M12581" s="14"/>
      <c r="N12581" s="14"/>
      <c r="O12581" s="14"/>
      <c r="P12581" s="14"/>
      <c r="S12581" s="16"/>
      <c r="T12581" s="16"/>
    </row>
    <row r="12582" spans="8:20">
      <c r="H12582" s="14"/>
      <c r="K12582" s="14"/>
      <c r="M12582" s="14"/>
      <c r="N12582" s="14"/>
      <c r="O12582" s="14"/>
      <c r="P12582" s="14"/>
      <c r="S12582" s="16"/>
      <c r="T12582" s="16"/>
    </row>
    <row r="12583" spans="8:20">
      <c r="H12583" s="14"/>
      <c r="K12583" s="14"/>
      <c r="M12583" s="14"/>
      <c r="N12583" s="14"/>
      <c r="O12583" s="14"/>
      <c r="P12583" s="14"/>
      <c r="S12583" s="16"/>
      <c r="T12583" s="16"/>
    </row>
    <row r="12584" spans="8:20">
      <c r="H12584" s="14"/>
      <c r="K12584" s="14"/>
      <c r="M12584" s="14"/>
      <c r="N12584" s="14"/>
      <c r="O12584" s="14"/>
      <c r="P12584" s="14"/>
      <c r="S12584" s="16"/>
      <c r="T12584" s="16"/>
    </row>
    <row r="12585" spans="8:20">
      <c r="H12585" s="14"/>
      <c r="K12585" s="14"/>
      <c r="M12585" s="14"/>
      <c r="N12585" s="14"/>
      <c r="O12585" s="14"/>
      <c r="P12585" s="14"/>
      <c r="S12585" s="16"/>
      <c r="T12585" s="16"/>
    </row>
    <row r="12586" spans="8:20">
      <c r="H12586" s="14"/>
      <c r="K12586" s="14"/>
      <c r="M12586" s="14"/>
      <c r="N12586" s="14"/>
      <c r="O12586" s="14"/>
      <c r="P12586" s="14"/>
      <c r="S12586" s="16"/>
      <c r="T12586" s="16"/>
    </row>
    <row r="12587" spans="8:20">
      <c r="H12587" s="14"/>
      <c r="K12587" s="14"/>
      <c r="M12587" s="14"/>
      <c r="N12587" s="14"/>
      <c r="O12587" s="14"/>
      <c r="P12587" s="14"/>
      <c r="S12587" s="16"/>
      <c r="T12587" s="16"/>
    </row>
    <row r="12588" spans="8:20">
      <c r="H12588" s="14"/>
      <c r="K12588" s="14"/>
      <c r="M12588" s="14"/>
      <c r="N12588" s="14"/>
      <c r="O12588" s="14"/>
      <c r="P12588" s="14"/>
      <c r="S12588" s="16"/>
      <c r="T12588" s="16"/>
    </row>
    <row r="12589" spans="8:20">
      <c r="H12589" s="14"/>
      <c r="K12589" s="14"/>
      <c r="M12589" s="14"/>
      <c r="N12589" s="14"/>
      <c r="O12589" s="14"/>
      <c r="P12589" s="14"/>
      <c r="S12589" s="16"/>
      <c r="T12589" s="16"/>
    </row>
    <row r="12590" spans="8:20">
      <c r="H12590" s="14"/>
      <c r="K12590" s="14"/>
      <c r="M12590" s="14"/>
      <c r="N12590" s="14"/>
      <c r="O12590" s="14"/>
      <c r="P12590" s="14"/>
      <c r="S12590" s="16"/>
      <c r="T12590" s="16"/>
    </row>
    <row r="12591" spans="8:20">
      <c r="H12591" s="14"/>
      <c r="K12591" s="14"/>
      <c r="M12591" s="14"/>
      <c r="N12591" s="14"/>
      <c r="O12591" s="14"/>
      <c r="P12591" s="14"/>
      <c r="S12591" s="16"/>
      <c r="T12591" s="16"/>
    </row>
    <row r="12592" spans="8:20">
      <c r="H12592" s="14"/>
      <c r="K12592" s="14"/>
      <c r="M12592" s="14"/>
      <c r="N12592" s="14"/>
      <c r="O12592" s="14"/>
      <c r="P12592" s="14"/>
      <c r="S12592" s="16"/>
      <c r="T12592" s="16"/>
    </row>
    <row r="12593" spans="8:20">
      <c r="H12593" s="14"/>
      <c r="K12593" s="14"/>
      <c r="M12593" s="14"/>
      <c r="N12593" s="14"/>
      <c r="O12593" s="14"/>
      <c r="P12593" s="14"/>
      <c r="S12593" s="16"/>
      <c r="T12593" s="16"/>
    </row>
    <row r="12594" spans="8:20">
      <c r="H12594" s="14"/>
      <c r="K12594" s="14"/>
      <c r="M12594" s="14"/>
      <c r="N12594" s="14"/>
      <c r="O12594" s="14"/>
      <c r="P12594" s="14"/>
      <c r="S12594" s="16"/>
      <c r="T12594" s="16"/>
    </row>
    <row r="12595" spans="8:20">
      <c r="H12595" s="14"/>
      <c r="K12595" s="14"/>
      <c r="M12595" s="14"/>
      <c r="N12595" s="14"/>
      <c r="O12595" s="14"/>
      <c r="P12595" s="14"/>
      <c r="S12595" s="16"/>
      <c r="T12595" s="16"/>
    </row>
    <row r="12596" spans="8:20">
      <c r="H12596" s="14"/>
      <c r="K12596" s="14"/>
      <c r="M12596" s="14"/>
      <c r="N12596" s="14"/>
      <c r="O12596" s="14"/>
      <c r="P12596" s="14"/>
      <c r="S12596" s="16"/>
      <c r="T12596" s="16"/>
    </row>
    <row r="12597" spans="8:20">
      <c r="H12597" s="14"/>
      <c r="K12597" s="14"/>
      <c r="M12597" s="14"/>
      <c r="N12597" s="14"/>
      <c r="O12597" s="14"/>
      <c r="P12597" s="14"/>
      <c r="S12597" s="16"/>
      <c r="T12597" s="16"/>
    </row>
    <row r="12598" spans="8:20">
      <c r="H12598" s="14"/>
      <c r="K12598" s="14"/>
      <c r="M12598" s="14"/>
      <c r="N12598" s="14"/>
      <c r="O12598" s="14"/>
      <c r="P12598" s="14"/>
      <c r="S12598" s="16"/>
      <c r="T12598" s="16"/>
    </row>
    <row r="12599" spans="8:20">
      <c r="H12599" s="14"/>
      <c r="K12599" s="14"/>
      <c r="M12599" s="14"/>
      <c r="N12599" s="14"/>
      <c r="O12599" s="14"/>
      <c r="P12599" s="14"/>
      <c r="S12599" s="16"/>
      <c r="T12599" s="16"/>
    </row>
    <row r="12600" spans="8:20">
      <c r="H12600" s="14"/>
      <c r="K12600" s="14"/>
      <c r="M12600" s="14"/>
      <c r="N12600" s="14"/>
      <c r="O12600" s="14"/>
      <c r="P12600" s="14"/>
      <c r="S12600" s="16"/>
      <c r="T12600" s="16"/>
    </row>
    <row r="12601" spans="8:20">
      <c r="H12601" s="14"/>
      <c r="K12601" s="14"/>
      <c r="M12601" s="14"/>
      <c r="N12601" s="14"/>
      <c r="O12601" s="14"/>
      <c r="P12601" s="14"/>
      <c r="S12601" s="16"/>
      <c r="T12601" s="16"/>
    </row>
    <row r="12602" spans="8:20">
      <c r="H12602" s="14"/>
      <c r="K12602" s="14"/>
      <c r="M12602" s="14"/>
      <c r="N12602" s="14"/>
      <c r="O12602" s="14"/>
      <c r="P12602" s="14"/>
      <c r="S12602" s="16"/>
      <c r="T12602" s="16"/>
    </row>
    <row r="12603" spans="8:20">
      <c r="H12603" s="14"/>
      <c r="K12603" s="14"/>
      <c r="M12603" s="14"/>
      <c r="N12603" s="14"/>
      <c r="O12603" s="14"/>
      <c r="P12603" s="14"/>
      <c r="S12603" s="16"/>
      <c r="T12603" s="16"/>
    </row>
    <row r="12604" spans="8:20">
      <c r="H12604" s="14"/>
      <c r="K12604" s="14"/>
      <c r="M12604" s="14"/>
      <c r="N12604" s="14"/>
      <c r="O12604" s="14"/>
      <c r="P12604" s="14"/>
      <c r="S12604" s="16"/>
      <c r="T12604" s="16"/>
    </row>
    <row r="12605" spans="8:20">
      <c r="H12605" s="14"/>
      <c r="K12605" s="14"/>
      <c r="M12605" s="14"/>
      <c r="N12605" s="14"/>
      <c r="O12605" s="14"/>
      <c r="P12605" s="14"/>
      <c r="S12605" s="16"/>
      <c r="T12605" s="16"/>
    </row>
    <row r="12606" spans="8:20">
      <c r="H12606" s="14"/>
      <c r="K12606" s="14"/>
      <c r="M12606" s="14"/>
      <c r="N12606" s="14"/>
      <c r="O12606" s="14"/>
      <c r="P12606" s="14"/>
      <c r="S12606" s="16"/>
      <c r="T12606" s="16"/>
    </row>
    <row r="12607" spans="8:20">
      <c r="H12607" s="14"/>
      <c r="K12607" s="14"/>
      <c r="M12607" s="14"/>
      <c r="N12607" s="14"/>
      <c r="O12607" s="14"/>
      <c r="P12607" s="14"/>
      <c r="S12607" s="16"/>
      <c r="T12607" s="16"/>
    </row>
    <row r="12608" spans="8:20">
      <c r="H12608" s="14"/>
      <c r="K12608" s="14"/>
      <c r="M12608" s="14"/>
      <c r="N12608" s="14"/>
      <c r="O12608" s="14"/>
      <c r="P12608" s="14"/>
      <c r="S12608" s="16"/>
      <c r="T12608" s="16"/>
    </row>
    <row r="12609" spans="8:20">
      <c r="H12609" s="14"/>
      <c r="K12609" s="14"/>
      <c r="M12609" s="14"/>
      <c r="N12609" s="14"/>
      <c r="O12609" s="14"/>
      <c r="P12609" s="14"/>
      <c r="S12609" s="16"/>
      <c r="T12609" s="16"/>
    </row>
    <row r="12610" spans="8:20">
      <c r="H12610" s="14"/>
      <c r="K12610" s="14"/>
      <c r="M12610" s="14"/>
      <c r="N12610" s="14"/>
      <c r="O12610" s="14"/>
      <c r="P12610" s="14"/>
      <c r="S12610" s="16"/>
      <c r="T12610" s="16"/>
    </row>
    <row r="12611" spans="8:20">
      <c r="H12611" s="14"/>
      <c r="K12611" s="14"/>
      <c r="M12611" s="14"/>
      <c r="N12611" s="14"/>
      <c r="O12611" s="14"/>
      <c r="P12611" s="14"/>
      <c r="S12611" s="16"/>
      <c r="T12611" s="16"/>
    </row>
    <row r="12612" spans="8:20">
      <c r="H12612" s="14"/>
      <c r="K12612" s="14"/>
      <c r="M12612" s="14"/>
      <c r="N12612" s="14"/>
      <c r="O12612" s="14"/>
      <c r="P12612" s="14"/>
      <c r="S12612" s="16"/>
      <c r="T12612" s="16"/>
    </row>
    <row r="12613" spans="8:20">
      <c r="H12613" s="14"/>
      <c r="K12613" s="14"/>
      <c r="M12613" s="14"/>
      <c r="N12613" s="14"/>
      <c r="O12613" s="14"/>
      <c r="P12613" s="14"/>
      <c r="S12613" s="16"/>
      <c r="T12613" s="16"/>
    </row>
    <row r="12614" spans="8:20">
      <c r="H12614" s="14"/>
      <c r="K12614" s="14"/>
      <c r="M12614" s="14"/>
      <c r="N12614" s="14"/>
      <c r="O12614" s="14"/>
      <c r="P12614" s="14"/>
      <c r="S12614" s="16"/>
      <c r="T12614" s="16"/>
    </row>
    <row r="12615" spans="8:20">
      <c r="H12615" s="14"/>
      <c r="K12615" s="14"/>
      <c r="M12615" s="14"/>
      <c r="N12615" s="14"/>
      <c r="O12615" s="14"/>
      <c r="P12615" s="14"/>
      <c r="S12615" s="16"/>
      <c r="T12615" s="16"/>
    </row>
    <row r="12616" spans="8:20">
      <c r="H12616" s="14"/>
      <c r="K12616" s="14"/>
      <c r="M12616" s="14"/>
      <c r="N12616" s="14"/>
      <c r="O12616" s="14"/>
      <c r="P12616" s="14"/>
      <c r="S12616" s="16"/>
      <c r="T12616" s="16"/>
    </row>
    <row r="12617" spans="8:20">
      <c r="H12617" s="14"/>
      <c r="K12617" s="14"/>
      <c r="M12617" s="14"/>
      <c r="N12617" s="14"/>
      <c r="O12617" s="14"/>
      <c r="P12617" s="14"/>
      <c r="S12617" s="16"/>
      <c r="T12617" s="16"/>
    </row>
    <row r="12618" spans="8:20">
      <c r="H12618" s="14"/>
      <c r="K12618" s="14"/>
      <c r="M12618" s="14"/>
      <c r="N12618" s="14"/>
      <c r="O12618" s="14"/>
      <c r="P12618" s="14"/>
      <c r="S12618" s="16"/>
      <c r="T12618" s="16"/>
    </row>
    <row r="12619" spans="8:20">
      <c r="H12619" s="14"/>
      <c r="K12619" s="14"/>
      <c r="M12619" s="14"/>
      <c r="N12619" s="14"/>
      <c r="O12619" s="14"/>
      <c r="P12619" s="14"/>
      <c r="S12619" s="16"/>
      <c r="T12619" s="16"/>
    </row>
    <row r="12620" spans="8:20">
      <c r="H12620" s="14"/>
      <c r="K12620" s="14"/>
      <c r="M12620" s="14"/>
      <c r="N12620" s="14"/>
      <c r="O12620" s="14"/>
      <c r="P12620" s="14"/>
      <c r="S12620" s="16"/>
      <c r="T12620" s="16"/>
    </row>
    <row r="12621" spans="8:20">
      <c r="H12621" s="14"/>
      <c r="K12621" s="14"/>
      <c r="M12621" s="14"/>
      <c r="N12621" s="14"/>
      <c r="O12621" s="14"/>
      <c r="P12621" s="14"/>
      <c r="S12621" s="16"/>
      <c r="T12621" s="16"/>
    </row>
    <row r="12622" spans="8:20">
      <c r="H12622" s="14"/>
      <c r="K12622" s="14"/>
      <c r="M12622" s="14"/>
      <c r="N12622" s="14"/>
      <c r="O12622" s="14"/>
      <c r="P12622" s="14"/>
      <c r="S12622" s="16"/>
      <c r="T12622" s="16"/>
    </row>
    <row r="12623" spans="8:20">
      <c r="H12623" s="14"/>
      <c r="K12623" s="14"/>
      <c r="M12623" s="14"/>
      <c r="N12623" s="14"/>
      <c r="O12623" s="14"/>
      <c r="P12623" s="14"/>
      <c r="S12623" s="16"/>
      <c r="T12623" s="16"/>
    </row>
    <row r="12624" spans="8:20">
      <c r="H12624" s="14"/>
      <c r="K12624" s="14"/>
      <c r="M12624" s="14"/>
      <c r="N12624" s="14"/>
      <c r="O12624" s="14"/>
      <c r="P12624" s="14"/>
      <c r="S12624" s="16"/>
      <c r="T12624" s="16"/>
    </row>
    <row r="12625" spans="8:20">
      <c r="H12625" s="14"/>
      <c r="K12625" s="14"/>
      <c r="M12625" s="14"/>
      <c r="N12625" s="14"/>
      <c r="O12625" s="14"/>
      <c r="P12625" s="14"/>
      <c r="S12625" s="16"/>
      <c r="T12625" s="16"/>
    </row>
    <row r="12626" spans="8:20">
      <c r="H12626" s="14"/>
      <c r="K12626" s="14"/>
      <c r="M12626" s="14"/>
      <c r="N12626" s="14"/>
      <c r="O12626" s="14"/>
      <c r="P12626" s="14"/>
      <c r="S12626" s="16"/>
      <c r="T12626" s="16"/>
    </row>
    <row r="12627" spans="8:20">
      <c r="H12627" s="14"/>
      <c r="K12627" s="14"/>
      <c r="M12627" s="14"/>
      <c r="N12627" s="14"/>
      <c r="O12627" s="14"/>
      <c r="P12627" s="14"/>
      <c r="S12627" s="16"/>
      <c r="T12627" s="16"/>
    </row>
    <row r="12628" spans="8:20">
      <c r="H12628" s="14"/>
      <c r="K12628" s="14"/>
      <c r="M12628" s="14"/>
      <c r="N12628" s="14"/>
      <c r="O12628" s="14"/>
      <c r="P12628" s="14"/>
      <c r="S12628" s="16"/>
      <c r="T12628" s="16"/>
    </row>
    <row r="12629" spans="8:20">
      <c r="H12629" s="14"/>
      <c r="K12629" s="14"/>
      <c r="M12629" s="14"/>
      <c r="N12629" s="14"/>
      <c r="O12629" s="14"/>
      <c r="P12629" s="14"/>
      <c r="S12629" s="16"/>
      <c r="T12629" s="16"/>
    </row>
    <row r="12630" spans="8:20">
      <c r="H12630" s="14"/>
      <c r="K12630" s="14"/>
      <c r="M12630" s="14"/>
      <c r="N12630" s="14"/>
      <c r="O12630" s="14"/>
      <c r="P12630" s="14"/>
      <c r="S12630" s="16"/>
      <c r="T12630" s="16"/>
    </row>
    <row r="12631" spans="8:20">
      <c r="H12631" s="14"/>
      <c r="K12631" s="14"/>
      <c r="M12631" s="14"/>
      <c r="N12631" s="14"/>
      <c r="O12631" s="14"/>
      <c r="P12631" s="14"/>
      <c r="S12631" s="16"/>
      <c r="T12631" s="16"/>
    </row>
    <row r="12632" spans="8:20">
      <c r="H12632" s="14"/>
      <c r="K12632" s="14"/>
      <c r="M12632" s="14"/>
      <c r="N12632" s="14"/>
      <c r="O12632" s="14"/>
      <c r="P12632" s="14"/>
      <c r="S12632" s="16"/>
      <c r="T12632" s="16"/>
    </row>
    <row r="12633" spans="8:20">
      <c r="H12633" s="14"/>
      <c r="K12633" s="14"/>
      <c r="M12633" s="14"/>
      <c r="N12633" s="14"/>
      <c r="O12633" s="14"/>
      <c r="P12633" s="14"/>
      <c r="S12633" s="16"/>
      <c r="T12633" s="16"/>
    </row>
    <row r="12634" spans="8:20">
      <c r="H12634" s="14"/>
      <c r="K12634" s="14"/>
      <c r="M12634" s="14"/>
      <c r="N12634" s="14"/>
      <c r="O12634" s="14"/>
      <c r="P12634" s="14"/>
      <c r="S12634" s="16"/>
      <c r="T12634" s="16"/>
    </row>
    <row r="12635" spans="8:20">
      <c r="H12635" s="14"/>
      <c r="K12635" s="14"/>
      <c r="M12635" s="14"/>
      <c r="N12635" s="14"/>
      <c r="O12635" s="14"/>
      <c r="P12635" s="14"/>
      <c r="S12635" s="16"/>
      <c r="T12635" s="16"/>
    </row>
    <row r="12636" spans="8:20">
      <c r="H12636" s="14"/>
      <c r="K12636" s="14"/>
      <c r="M12636" s="14"/>
      <c r="N12636" s="14"/>
      <c r="O12636" s="14"/>
      <c r="P12636" s="14"/>
      <c r="S12636" s="16"/>
      <c r="T12636" s="16"/>
    </row>
    <row r="12637" spans="8:20">
      <c r="H12637" s="14"/>
      <c r="K12637" s="14"/>
      <c r="M12637" s="14"/>
      <c r="N12637" s="14"/>
      <c r="O12637" s="14"/>
      <c r="P12637" s="14"/>
      <c r="S12637" s="16"/>
      <c r="T12637" s="16"/>
    </row>
    <row r="12638" spans="8:20">
      <c r="H12638" s="14"/>
      <c r="K12638" s="14"/>
      <c r="M12638" s="14"/>
      <c r="N12638" s="14"/>
      <c r="O12638" s="14"/>
      <c r="P12638" s="14"/>
      <c r="S12638" s="16"/>
      <c r="T12638" s="16"/>
    </row>
    <row r="12639" spans="8:20">
      <c r="H12639" s="14"/>
      <c r="K12639" s="14"/>
      <c r="M12639" s="14"/>
      <c r="N12639" s="14"/>
      <c r="O12639" s="14"/>
      <c r="P12639" s="14"/>
      <c r="S12639" s="16"/>
      <c r="T12639" s="16"/>
    </row>
    <row r="12640" spans="8:20">
      <c r="H12640" s="14"/>
      <c r="K12640" s="14"/>
      <c r="M12640" s="14"/>
      <c r="N12640" s="14"/>
      <c r="O12640" s="14"/>
      <c r="P12640" s="14"/>
      <c r="S12640" s="16"/>
      <c r="T12640" s="16"/>
    </row>
    <row r="12641" spans="8:20">
      <c r="H12641" s="14"/>
      <c r="K12641" s="14"/>
      <c r="M12641" s="14"/>
      <c r="N12641" s="14"/>
      <c r="O12641" s="14"/>
      <c r="P12641" s="14"/>
      <c r="S12641" s="16"/>
      <c r="T12641" s="16"/>
    </row>
    <row r="12642" spans="8:20">
      <c r="H12642" s="14"/>
      <c r="K12642" s="14"/>
      <c r="M12642" s="14"/>
      <c r="N12642" s="14"/>
      <c r="O12642" s="14"/>
      <c r="P12642" s="14"/>
      <c r="S12642" s="16"/>
      <c r="T12642" s="16"/>
    </row>
    <row r="12643" spans="8:20">
      <c r="H12643" s="14"/>
      <c r="K12643" s="14"/>
      <c r="M12643" s="14"/>
      <c r="N12643" s="14"/>
      <c r="O12643" s="14"/>
      <c r="P12643" s="14"/>
      <c r="S12643" s="16"/>
      <c r="T12643" s="16"/>
    </row>
    <row r="12644" spans="8:20">
      <c r="H12644" s="14"/>
      <c r="K12644" s="14"/>
      <c r="M12644" s="14"/>
      <c r="N12644" s="14"/>
      <c r="O12644" s="14"/>
      <c r="P12644" s="14"/>
      <c r="S12644" s="16"/>
      <c r="T12644" s="16"/>
    </row>
    <row r="12645" spans="8:20">
      <c r="H12645" s="14"/>
      <c r="K12645" s="14"/>
      <c r="M12645" s="14"/>
      <c r="N12645" s="14"/>
      <c r="O12645" s="14"/>
      <c r="P12645" s="14"/>
      <c r="S12645" s="16"/>
      <c r="T12645" s="16"/>
    </row>
    <row r="12646" spans="8:20">
      <c r="H12646" s="14"/>
      <c r="K12646" s="14"/>
      <c r="M12646" s="14"/>
      <c r="N12646" s="14"/>
      <c r="O12646" s="14"/>
      <c r="P12646" s="14"/>
      <c r="S12646" s="16"/>
      <c r="T12646" s="16"/>
    </row>
    <row r="12647" spans="8:20">
      <c r="H12647" s="14"/>
      <c r="K12647" s="14"/>
      <c r="M12647" s="14"/>
      <c r="N12647" s="14"/>
      <c r="O12647" s="14"/>
      <c r="P12647" s="14"/>
      <c r="S12647" s="16"/>
      <c r="T12647" s="16"/>
    </row>
    <row r="12648" spans="8:20">
      <c r="H12648" s="14"/>
      <c r="K12648" s="14"/>
      <c r="M12648" s="14"/>
      <c r="N12648" s="14"/>
      <c r="O12648" s="14"/>
      <c r="P12648" s="14"/>
      <c r="S12648" s="16"/>
      <c r="T12648" s="16"/>
    </row>
    <row r="12649" spans="8:20">
      <c r="H12649" s="14"/>
      <c r="K12649" s="14"/>
      <c r="M12649" s="14"/>
      <c r="N12649" s="14"/>
      <c r="O12649" s="14"/>
      <c r="P12649" s="14"/>
      <c r="S12649" s="16"/>
      <c r="T12649" s="16"/>
    </row>
    <row r="12650" spans="8:20">
      <c r="H12650" s="14"/>
      <c r="K12650" s="14"/>
      <c r="M12650" s="14"/>
      <c r="N12650" s="14"/>
      <c r="O12650" s="14"/>
      <c r="P12650" s="14"/>
      <c r="S12650" s="16"/>
      <c r="T12650" s="16"/>
    </row>
    <row r="12651" spans="8:20">
      <c r="H12651" s="14"/>
      <c r="K12651" s="14"/>
      <c r="M12651" s="14"/>
      <c r="N12651" s="14"/>
      <c r="O12651" s="14"/>
      <c r="P12651" s="14"/>
      <c r="S12651" s="16"/>
      <c r="T12651" s="16"/>
    </row>
    <row r="12652" spans="8:20">
      <c r="H12652" s="14"/>
      <c r="K12652" s="14"/>
      <c r="M12652" s="14"/>
      <c r="N12652" s="14"/>
      <c r="O12652" s="14"/>
      <c r="P12652" s="14"/>
      <c r="S12652" s="16"/>
      <c r="T12652" s="16"/>
    </row>
    <row r="12653" spans="8:20">
      <c r="H12653" s="14"/>
      <c r="K12653" s="14"/>
      <c r="M12653" s="14"/>
      <c r="N12653" s="14"/>
      <c r="O12653" s="14"/>
      <c r="P12653" s="14"/>
      <c r="S12653" s="16"/>
      <c r="T12653" s="16"/>
    </row>
    <row r="12654" spans="8:20">
      <c r="H12654" s="14"/>
      <c r="K12654" s="14"/>
      <c r="M12654" s="14"/>
      <c r="N12654" s="14"/>
      <c r="O12654" s="14"/>
      <c r="P12654" s="14"/>
      <c r="S12654" s="16"/>
      <c r="T12654" s="16"/>
    </row>
    <row r="12655" spans="8:20">
      <c r="H12655" s="14"/>
      <c r="K12655" s="14"/>
      <c r="M12655" s="14"/>
      <c r="N12655" s="14"/>
      <c r="O12655" s="14"/>
      <c r="P12655" s="14"/>
      <c r="S12655" s="16"/>
      <c r="T12655" s="16"/>
    </row>
    <row r="12656" spans="8:20">
      <c r="H12656" s="14"/>
      <c r="K12656" s="14"/>
      <c r="M12656" s="14"/>
      <c r="N12656" s="14"/>
      <c r="O12656" s="14"/>
      <c r="P12656" s="14"/>
      <c r="S12656" s="16"/>
      <c r="T12656" s="16"/>
    </row>
    <row r="12657" spans="8:20">
      <c r="H12657" s="14"/>
      <c r="K12657" s="14"/>
      <c r="M12657" s="14"/>
      <c r="N12657" s="14"/>
      <c r="O12657" s="14"/>
      <c r="P12657" s="14"/>
      <c r="S12657" s="16"/>
      <c r="T12657" s="16"/>
    </row>
    <row r="12658" spans="8:20">
      <c r="H12658" s="14"/>
      <c r="K12658" s="14"/>
      <c r="M12658" s="14"/>
      <c r="N12658" s="14"/>
      <c r="O12658" s="14"/>
      <c r="P12658" s="14"/>
      <c r="S12658" s="16"/>
      <c r="T12658" s="16"/>
    </row>
    <row r="12659" spans="8:20">
      <c r="H12659" s="14"/>
      <c r="K12659" s="14"/>
      <c r="M12659" s="14"/>
      <c r="N12659" s="14"/>
      <c r="O12659" s="14"/>
      <c r="P12659" s="14"/>
      <c r="S12659" s="16"/>
      <c r="T12659" s="16"/>
    </row>
    <row r="12660" spans="8:20">
      <c r="H12660" s="14"/>
      <c r="K12660" s="14"/>
      <c r="M12660" s="14"/>
      <c r="N12660" s="14"/>
      <c r="O12660" s="14"/>
      <c r="P12660" s="14"/>
      <c r="S12660" s="16"/>
      <c r="T12660" s="16"/>
    </row>
    <row r="12661" spans="8:20">
      <c r="H12661" s="14"/>
      <c r="K12661" s="14"/>
      <c r="M12661" s="14"/>
      <c r="N12661" s="14"/>
      <c r="O12661" s="14"/>
      <c r="P12661" s="14"/>
      <c r="S12661" s="16"/>
      <c r="T12661" s="16"/>
    </row>
    <row r="12662" spans="8:20">
      <c r="H12662" s="14"/>
      <c r="K12662" s="14"/>
      <c r="M12662" s="14"/>
      <c r="N12662" s="14"/>
      <c r="O12662" s="14"/>
      <c r="P12662" s="14"/>
      <c r="S12662" s="16"/>
      <c r="T12662" s="16"/>
    </row>
    <row r="12663" spans="8:20">
      <c r="H12663" s="14"/>
      <c r="K12663" s="14"/>
      <c r="M12663" s="14"/>
      <c r="N12663" s="14"/>
      <c r="O12663" s="14"/>
      <c r="P12663" s="14"/>
      <c r="S12663" s="16"/>
      <c r="T12663" s="16"/>
    </row>
    <row r="12664" spans="8:20">
      <c r="H12664" s="14"/>
      <c r="K12664" s="14"/>
      <c r="M12664" s="14"/>
      <c r="N12664" s="14"/>
      <c r="O12664" s="14"/>
      <c r="P12664" s="14"/>
      <c r="S12664" s="16"/>
      <c r="T12664" s="16"/>
    </row>
    <row r="12665" spans="8:20">
      <c r="H12665" s="14"/>
      <c r="K12665" s="14"/>
      <c r="M12665" s="14"/>
      <c r="N12665" s="14"/>
      <c r="O12665" s="14"/>
      <c r="P12665" s="14"/>
      <c r="S12665" s="16"/>
      <c r="T12665" s="16"/>
    </row>
    <row r="12666" spans="8:20">
      <c r="H12666" s="14"/>
      <c r="K12666" s="14"/>
      <c r="M12666" s="14"/>
      <c r="N12666" s="14"/>
      <c r="O12666" s="14"/>
      <c r="P12666" s="14"/>
      <c r="S12666" s="16"/>
      <c r="T12666" s="16"/>
    </row>
    <row r="12667" spans="8:20">
      <c r="H12667" s="14"/>
      <c r="K12667" s="14"/>
      <c r="M12667" s="14"/>
      <c r="N12667" s="14"/>
      <c r="O12667" s="14"/>
      <c r="P12667" s="14"/>
      <c r="S12667" s="16"/>
      <c r="T12667" s="16"/>
    </row>
    <row r="12668" spans="8:20">
      <c r="H12668" s="14"/>
      <c r="K12668" s="14"/>
      <c r="M12668" s="14"/>
      <c r="N12668" s="14"/>
      <c r="O12668" s="14"/>
      <c r="P12668" s="14"/>
      <c r="S12668" s="16"/>
      <c r="T12668" s="16"/>
    </row>
    <row r="12669" spans="8:20">
      <c r="H12669" s="14"/>
      <c r="K12669" s="14"/>
      <c r="M12669" s="14"/>
      <c r="N12669" s="14"/>
      <c r="O12669" s="14"/>
      <c r="P12669" s="14"/>
      <c r="S12669" s="16"/>
      <c r="T12669" s="16"/>
    </row>
    <row r="12670" spans="8:20">
      <c r="H12670" s="14"/>
      <c r="K12670" s="14"/>
      <c r="M12670" s="14"/>
      <c r="N12670" s="14"/>
      <c r="O12670" s="14"/>
      <c r="P12670" s="14"/>
      <c r="S12670" s="16"/>
      <c r="T12670" s="16"/>
    </row>
    <row r="12671" spans="8:20">
      <c r="H12671" s="14"/>
      <c r="K12671" s="14"/>
      <c r="M12671" s="14"/>
      <c r="N12671" s="14"/>
      <c r="O12671" s="14"/>
      <c r="P12671" s="14"/>
      <c r="S12671" s="16"/>
      <c r="T12671" s="16"/>
    </row>
    <row r="12672" spans="8:20">
      <c r="H12672" s="14"/>
      <c r="K12672" s="14"/>
      <c r="M12672" s="14"/>
      <c r="N12672" s="14"/>
      <c r="O12672" s="14"/>
      <c r="P12672" s="14"/>
      <c r="S12672" s="16"/>
      <c r="T12672" s="16"/>
    </row>
    <row r="12673" spans="8:20">
      <c r="H12673" s="14"/>
      <c r="K12673" s="14"/>
      <c r="M12673" s="14"/>
      <c r="N12673" s="14"/>
      <c r="O12673" s="14"/>
      <c r="P12673" s="14"/>
      <c r="S12673" s="16"/>
      <c r="T12673" s="16"/>
    </row>
    <row r="12674" spans="8:20">
      <c r="H12674" s="14"/>
      <c r="K12674" s="14"/>
      <c r="M12674" s="14"/>
      <c r="N12674" s="14"/>
      <c r="O12674" s="14"/>
      <c r="P12674" s="14"/>
      <c r="S12674" s="16"/>
      <c r="T12674" s="16"/>
    </row>
    <row r="12675" spans="8:20">
      <c r="H12675" s="14"/>
      <c r="K12675" s="14"/>
      <c r="M12675" s="14"/>
      <c r="N12675" s="14"/>
      <c r="O12675" s="14"/>
      <c r="P12675" s="14"/>
      <c r="S12675" s="16"/>
      <c r="T12675" s="16"/>
    </row>
    <row r="12676" spans="8:20">
      <c r="H12676" s="14"/>
      <c r="K12676" s="14"/>
      <c r="M12676" s="14"/>
      <c r="N12676" s="14"/>
      <c r="O12676" s="14"/>
      <c r="P12676" s="14"/>
      <c r="S12676" s="16"/>
      <c r="T12676" s="16"/>
    </row>
    <row r="12677" spans="8:20">
      <c r="H12677" s="14"/>
      <c r="K12677" s="14"/>
      <c r="M12677" s="14"/>
      <c r="N12677" s="14"/>
      <c r="O12677" s="14"/>
      <c r="P12677" s="14"/>
      <c r="S12677" s="16"/>
      <c r="T12677" s="16"/>
    </row>
    <row r="12678" spans="8:20">
      <c r="H12678" s="14"/>
      <c r="K12678" s="14"/>
      <c r="M12678" s="14"/>
      <c r="N12678" s="14"/>
      <c r="O12678" s="14"/>
      <c r="P12678" s="14"/>
      <c r="S12678" s="16"/>
      <c r="T12678" s="16"/>
    </row>
    <row r="12679" spans="8:20">
      <c r="H12679" s="14"/>
      <c r="K12679" s="14"/>
      <c r="M12679" s="14"/>
      <c r="N12679" s="14"/>
      <c r="O12679" s="14"/>
      <c r="P12679" s="14"/>
      <c r="S12679" s="16"/>
      <c r="T12679" s="16"/>
    </row>
    <row r="12680" spans="8:20">
      <c r="H12680" s="14"/>
      <c r="K12680" s="14"/>
      <c r="M12680" s="14"/>
      <c r="N12680" s="14"/>
      <c r="O12680" s="14"/>
      <c r="P12680" s="14"/>
      <c r="S12680" s="16"/>
      <c r="T12680" s="16"/>
    </row>
    <row r="12681" spans="8:20">
      <c r="H12681" s="14"/>
      <c r="K12681" s="14"/>
      <c r="M12681" s="14"/>
      <c r="N12681" s="14"/>
      <c r="O12681" s="14"/>
      <c r="P12681" s="14"/>
      <c r="S12681" s="16"/>
      <c r="T12681" s="16"/>
    </row>
    <row r="12682" spans="8:20">
      <c r="H12682" s="14"/>
      <c r="K12682" s="14"/>
      <c r="M12682" s="14"/>
      <c r="N12682" s="14"/>
      <c r="O12682" s="14"/>
      <c r="P12682" s="14"/>
      <c r="S12682" s="16"/>
      <c r="T12682" s="16"/>
    </row>
    <row r="12683" spans="8:20">
      <c r="H12683" s="14"/>
      <c r="K12683" s="14"/>
      <c r="M12683" s="14"/>
      <c r="N12683" s="14"/>
      <c r="O12683" s="14"/>
      <c r="P12683" s="14"/>
      <c r="S12683" s="16"/>
      <c r="T12683" s="16"/>
    </row>
    <row r="12684" spans="8:20">
      <c r="H12684" s="14"/>
      <c r="K12684" s="14"/>
      <c r="M12684" s="14"/>
      <c r="N12684" s="14"/>
      <c r="O12684" s="14"/>
      <c r="P12684" s="14"/>
      <c r="S12684" s="16"/>
      <c r="T12684" s="16"/>
    </row>
    <row r="12685" spans="8:20">
      <c r="H12685" s="14"/>
      <c r="K12685" s="14"/>
      <c r="M12685" s="14"/>
      <c r="N12685" s="14"/>
      <c r="O12685" s="14"/>
      <c r="P12685" s="14"/>
      <c r="S12685" s="16"/>
      <c r="T12685" s="16"/>
    </row>
    <row r="12686" spans="8:20">
      <c r="H12686" s="14"/>
      <c r="K12686" s="14"/>
      <c r="M12686" s="14"/>
      <c r="N12686" s="14"/>
      <c r="O12686" s="14"/>
      <c r="P12686" s="14"/>
      <c r="S12686" s="16"/>
      <c r="T12686" s="16"/>
    </row>
    <row r="12687" spans="8:20">
      <c r="H12687" s="14"/>
      <c r="K12687" s="14"/>
      <c r="M12687" s="14"/>
      <c r="N12687" s="14"/>
      <c r="O12687" s="14"/>
      <c r="P12687" s="14"/>
      <c r="S12687" s="16"/>
      <c r="T12687" s="16"/>
    </row>
    <row r="12688" spans="8:20">
      <c r="H12688" s="14"/>
      <c r="K12688" s="14"/>
      <c r="M12688" s="14"/>
      <c r="N12688" s="14"/>
      <c r="O12688" s="14"/>
      <c r="P12688" s="14"/>
      <c r="S12688" s="16"/>
      <c r="T12688" s="16"/>
    </row>
    <row r="12689" spans="8:20">
      <c r="H12689" s="14"/>
      <c r="K12689" s="14"/>
      <c r="M12689" s="14"/>
      <c r="N12689" s="14"/>
      <c r="O12689" s="14"/>
      <c r="P12689" s="14"/>
      <c r="S12689" s="16"/>
      <c r="T12689" s="16"/>
    </row>
    <row r="12690" spans="8:20">
      <c r="H12690" s="14"/>
      <c r="K12690" s="14"/>
      <c r="M12690" s="14"/>
      <c r="N12690" s="14"/>
      <c r="O12690" s="14"/>
      <c r="P12690" s="14"/>
      <c r="S12690" s="16"/>
      <c r="T12690" s="16"/>
    </row>
    <row r="12691" spans="8:20">
      <c r="H12691" s="14"/>
      <c r="K12691" s="14"/>
      <c r="M12691" s="14"/>
      <c r="N12691" s="14"/>
      <c r="O12691" s="14"/>
      <c r="P12691" s="14"/>
      <c r="S12691" s="16"/>
      <c r="T12691" s="16"/>
    </row>
    <row r="12692" spans="8:20">
      <c r="H12692" s="14"/>
      <c r="K12692" s="14"/>
      <c r="M12692" s="14"/>
      <c r="N12692" s="14"/>
      <c r="O12692" s="14"/>
      <c r="P12692" s="14"/>
      <c r="S12692" s="16"/>
      <c r="T12692" s="16"/>
    </row>
    <row r="12693" spans="8:20">
      <c r="H12693" s="14"/>
      <c r="K12693" s="14"/>
      <c r="M12693" s="14"/>
      <c r="N12693" s="14"/>
      <c r="O12693" s="14"/>
      <c r="P12693" s="14"/>
      <c r="S12693" s="16"/>
      <c r="T12693" s="16"/>
    </row>
    <row r="12694" spans="8:20">
      <c r="H12694" s="14"/>
      <c r="K12694" s="14"/>
      <c r="M12694" s="14"/>
      <c r="N12694" s="14"/>
      <c r="O12694" s="14"/>
      <c r="P12694" s="14"/>
      <c r="S12694" s="16"/>
      <c r="T12694" s="16"/>
    </row>
    <row r="12695" spans="8:20">
      <c r="H12695" s="14"/>
      <c r="K12695" s="14"/>
      <c r="M12695" s="14"/>
      <c r="N12695" s="14"/>
      <c r="O12695" s="14"/>
      <c r="P12695" s="14"/>
      <c r="S12695" s="16"/>
      <c r="T12695" s="16"/>
    </row>
    <row r="12696" spans="8:20">
      <c r="H12696" s="14"/>
      <c r="K12696" s="14"/>
      <c r="M12696" s="14"/>
      <c r="N12696" s="14"/>
      <c r="O12696" s="14"/>
      <c r="P12696" s="14"/>
      <c r="S12696" s="16"/>
      <c r="T12696" s="16"/>
    </row>
    <row r="12697" spans="8:20">
      <c r="H12697" s="14"/>
      <c r="K12697" s="14"/>
      <c r="M12697" s="14"/>
      <c r="N12697" s="14"/>
      <c r="O12697" s="14"/>
      <c r="P12697" s="14"/>
      <c r="S12697" s="16"/>
      <c r="T12697" s="16"/>
    </row>
    <row r="12698" spans="8:20">
      <c r="H12698" s="14"/>
      <c r="K12698" s="14"/>
      <c r="M12698" s="14"/>
      <c r="N12698" s="14"/>
      <c r="O12698" s="14"/>
      <c r="P12698" s="14"/>
      <c r="S12698" s="16"/>
      <c r="T12698" s="16"/>
    </row>
    <row r="12699" spans="8:20">
      <c r="H12699" s="14"/>
      <c r="K12699" s="14"/>
      <c r="M12699" s="14"/>
      <c r="N12699" s="14"/>
      <c r="O12699" s="14"/>
      <c r="P12699" s="14"/>
      <c r="S12699" s="16"/>
      <c r="T12699" s="16"/>
    </row>
    <row r="12700" spans="8:20">
      <c r="H12700" s="14"/>
      <c r="K12700" s="14"/>
      <c r="M12700" s="14"/>
      <c r="N12700" s="14"/>
      <c r="O12700" s="14"/>
      <c r="P12700" s="14"/>
      <c r="S12700" s="16"/>
      <c r="T12700" s="16"/>
    </row>
    <row r="12701" spans="8:20">
      <c r="H12701" s="14"/>
      <c r="K12701" s="14"/>
      <c r="M12701" s="14"/>
      <c r="N12701" s="14"/>
      <c r="O12701" s="14"/>
      <c r="P12701" s="14"/>
      <c r="S12701" s="16"/>
      <c r="T12701" s="16"/>
    </row>
    <row r="12702" spans="8:20">
      <c r="H12702" s="14"/>
      <c r="K12702" s="14"/>
      <c r="M12702" s="14"/>
      <c r="N12702" s="14"/>
      <c r="O12702" s="14"/>
      <c r="P12702" s="14"/>
      <c r="S12702" s="16"/>
      <c r="T12702" s="16"/>
    </row>
    <row r="12703" spans="8:20">
      <c r="H12703" s="14"/>
      <c r="K12703" s="14"/>
      <c r="M12703" s="14"/>
      <c r="N12703" s="14"/>
      <c r="O12703" s="14"/>
      <c r="P12703" s="14"/>
      <c r="S12703" s="16"/>
      <c r="T12703" s="16"/>
    </row>
    <row r="12704" spans="8:20">
      <c r="H12704" s="14"/>
      <c r="K12704" s="14"/>
      <c r="M12704" s="14"/>
      <c r="N12704" s="14"/>
      <c r="O12704" s="14"/>
      <c r="P12704" s="14"/>
      <c r="S12704" s="16"/>
      <c r="T12704" s="16"/>
    </row>
    <row r="12705" spans="8:20">
      <c r="H12705" s="14"/>
      <c r="K12705" s="14"/>
      <c r="M12705" s="14"/>
      <c r="N12705" s="14"/>
      <c r="O12705" s="14"/>
      <c r="P12705" s="14"/>
      <c r="S12705" s="16"/>
      <c r="T12705" s="16"/>
    </row>
    <row r="12706" spans="8:20">
      <c r="H12706" s="14"/>
      <c r="K12706" s="14"/>
      <c r="M12706" s="14"/>
      <c r="N12706" s="14"/>
      <c r="O12706" s="14"/>
      <c r="P12706" s="14"/>
      <c r="S12706" s="16"/>
      <c r="T12706" s="16"/>
    </row>
    <row r="12707" spans="8:20">
      <c r="H12707" s="14"/>
      <c r="K12707" s="14"/>
      <c r="M12707" s="14"/>
      <c r="N12707" s="14"/>
      <c r="O12707" s="14"/>
      <c r="P12707" s="14"/>
      <c r="S12707" s="16"/>
      <c r="T12707" s="16"/>
    </row>
    <row r="12708" spans="8:20">
      <c r="H12708" s="14"/>
      <c r="K12708" s="14"/>
      <c r="M12708" s="14"/>
      <c r="N12708" s="14"/>
      <c r="O12708" s="14"/>
      <c r="P12708" s="14"/>
      <c r="S12708" s="16"/>
      <c r="T12708" s="16"/>
    </row>
    <row r="12709" spans="8:20">
      <c r="H12709" s="14"/>
      <c r="K12709" s="14"/>
      <c r="M12709" s="14"/>
      <c r="N12709" s="14"/>
      <c r="O12709" s="14"/>
      <c r="P12709" s="14"/>
      <c r="S12709" s="16"/>
      <c r="T12709" s="16"/>
    </row>
    <row r="12710" spans="8:20">
      <c r="H12710" s="14"/>
      <c r="K12710" s="14"/>
      <c r="M12710" s="14"/>
      <c r="N12710" s="14"/>
      <c r="O12710" s="14"/>
      <c r="P12710" s="14"/>
      <c r="S12710" s="16"/>
      <c r="T12710" s="16"/>
    </row>
    <row r="12711" spans="8:20">
      <c r="H12711" s="14"/>
      <c r="K12711" s="14"/>
      <c r="M12711" s="14"/>
      <c r="N12711" s="14"/>
      <c r="O12711" s="14"/>
      <c r="P12711" s="14"/>
      <c r="S12711" s="16"/>
      <c r="T12711" s="16"/>
    </row>
    <row r="12712" spans="8:20">
      <c r="H12712" s="14"/>
      <c r="K12712" s="14"/>
      <c r="M12712" s="14"/>
      <c r="N12712" s="14"/>
      <c r="O12712" s="14"/>
      <c r="P12712" s="14"/>
      <c r="S12712" s="16"/>
      <c r="T12712" s="16"/>
    </row>
    <row r="12713" spans="8:20">
      <c r="H12713" s="14"/>
      <c r="K12713" s="14"/>
      <c r="M12713" s="14"/>
      <c r="N12713" s="14"/>
      <c r="O12713" s="14"/>
      <c r="P12713" s="14"/>
      <c r="S12713" s="16"/>
      <c r="T12713" s="16"/>
    </row>
    <row r="12714" spans="8:20">
      <c r="H12714" s="14"/>
      <c r="K12714" s="14"/>
      <c r="M12714" s="14"/>
      <c r="N12714" s="14"/>
      <c r="O12714" s="14"/>
      <c r="P12714" s="14"/>
      <c r="S12714" s="16"/>
      <c r="T12714" s="16"/>
    </row>
    <row r="12715" spans="8:20">
      <c r="H12715" s="14"/>
      <c r="K12715" s="14"/>
      <c r="M12715" s="14"/>
      <c r="N12715" s="14"/>
      <c r="O12715" s="14"/>
      <c r="P12715" s="14"/>
      <c r="S12715" s="16"/>
      <c r="T12715" s="16"/>
    </row>
    <row r="12716" spans="8:20">
      <c r="H12716" s="14"/>
      <c r="K12716" s="14"/>
      <c r="M12716" s="14"/>
      <c r="N12716" s="14"/>
      <c r="O12716" s="14"/>
      <c r="P12716" s="14"/>
      <c r="S12716" s="16"/>
      <c r="T12716" s="16"/>
    </row>
    <row r="12717" spans="8:20">
      <c r="H12717" s="14"/>
      <c r="K12717" s="14"/>
      <c r="M12717" s="14"/>
      <c r="N12717" s="14"/>
      <c r="O12717" s="14"/>
      <c r="P12717" s="14"/>
      <c r="S12717" s="16"/>
      <c r="T12717" s="16"/>
    </row>
    <row r="12718" spans="8:20">
      <c r="H12718" s="14"/>
      <c r="K12718" s="14"/>
      <c r="M12718" s="14"/>
      <c r="N12718" s="14"/>
      <c r="O12718" s="14"/>
      <c r="P12718" s="14"/>
      <c r="S12718" s="16"/>
      <c r="T12718" s="16"/>
    </row>
    <row r="12719" spans="8:20">
      <c r="H12719" s="14"/>
      <c r="K12719" s="14"/>
      <c r="M12719" s="14"/>
      <c r="N12719" s="14"/>
      <c r="O12719" s="14"/>
      <c r="P12719" s="14"/>
      <c r="S12719" s="16"/>
      <c r="T12719" s="16"/>
    </row>
    <row r="12720" spans="8:20">
      <c r="H12720" s="14"/>
      <c r="K12720" s="14"/>
      <c r="M12720" s="14"/>
      <c r="N12720" s="14"/>
      <c r="O12720" s="14"/>
      <c r="P12720" s="14"/>
      <c r="S12720" s="16"/>
      <c r="T12720" s="16"/>
    </row>
    <row r="12721" spans="8:20">
      <c r="H12721" s="14"/>
      <c r="K12721" s="14"/>
      <c r="M12721" s="14"/>
      <c r="N12721" s="14"/>
      <c r="O12721" s="14"/>
      <c r="P12721" s="14"/>
      <c r="S12721" s="16"/>
      <c r="T12721" s="16"/>
    </row>
    <row r="12722" spans="8:20">
      <c r="H12722" s="14"/>
      <c r="K12722" s="14"/>
      <c r="M12722" s="14"/>
      <c r="N12722" s="14"/>
      <c r="O12722" s="14"/>
      <c r="P12722" s="14"/>
      <c r="S12722" s="16"/>
      <c r="T12722" s="16"/>
    </row>
    <row r="12723" spans="8:20">
      <c r="H12723" s="14"/>
      <c r="K12723" s="14"/>
      <c r="M12723" s="14"/>
      <c r="N12723" s="14"/>
      <c r="O12723" s="14"/>
      <c r="P12723" s="14"/>
      <c r="S12723" s="16"/>
      <c r="T12723" s="16"/>
    </row>
    <row r="12724" spans="8:20">
      <c r="H12724" s="14"/>
      <c r="K12724" s="14"/>
      <c r="M12724" s="14"/>
      <c r="N12724" s="14"/>
      <c r="O12724" s="14"/>
      <c r="P12724" s="14"/>
      <c r="S12724" s="16"/>
      <c r="T12724" s="16"/>
    </row>
    <row r="12725" spans="8:20">
      <c r="H12725" s="14"/>
      <c r="K12725" s="14"/>
      <c r="M12725" s="14"/>
      <c r="N12725" s="14"/>
      <c r="O12725" s="14"/>
      <c r="P12725" s="14"/>
      <c r="S12725" s="16"/>
      <c r="T12725" s="16"/>
    </row>
    <row r="12726" spans="8:20">
      <c r="H12726" s="14"/>
      <c r="K12726" s="14"/>
      <c r="M12726" s="14"/>
      <c r="N12726" s="14"/>
      <c r="O12726" s="14"/>
      <c r="P12726" s="14"/>
      <c r="S12726" s="16"/>
      <c r="T12726" s="16"/>
    </row>
    <row r="12727" spans="8:20">
      <c r="H12727" s="14"/>
      <c r="K12727" s="14"/>
      <c r="M12727" s="14"/>
      <c r="N12727" s="14"/>
      <c r="O12727" s="14"/>
      <c r="P12727" s="14"/>
      <c r="S12727" s="16"/>
      <c r="T12727" s="16"/>
    </row>
    <row r="12728" spans="8:20">
      <c r="H12728" s="14"/>
      <c r="K12728" s="14"/>
      <c r="M12728" s="14"/>
      <c r="N12728" s="14"/>
      <c r="O12728" s="14"/>
      <c r="P12728" s="14"/>
      <c r="S12728" s="16"/>
      <c r="T12728" s="16"/>
    </row>
    <row r="12729" spans="8:20">
      <c r="H12729" s="14"/>
      <c r="K12729" s="14"/>
      <c r="M12729" s="14"/>
      <c r="N12729" s="14"/>
      <c r="O12729" s="14"/>
      <c r="P12729" s="14"/>
      <c r="S12729" s="16"/>
      <c r="T12729" s="16"/>
    </row>
    <row r="12730" spans="8:20">
      <c r="H12730" s="14"/>
      <c r="K12730" s="14"/>
      <c r="M12730" s="14"/>
      <c r="N12730" s="14"/>
      <c r="O12730" s="14"/>
      <c r="P12730" s="14"/>
      <c r="S12730" s="16"/>
      <c r="T12730" s="16"/>
    </row>
    <row r="12731" spans="8:20">
      <c r="H12731" s="14"/>
      <c r="K12731" s="14"/>
      <c r="M12731" s="14"/>
      <c r="N12731" s="14"/>
      <c r="O12731" s="14"/>
      <c r="P12731" s="14"/>
      <c r="S12731" s="16"/>
      <c r="T12731" s="16"/>
    </row>
    <row r="12732" spans="8:20">
      <c r="H12732" s="14"/>
      <c r="K12732" s="14"/>
      <c r="M12732" s="14"/>
      <c r="N12732" s="14"/>
      <c r="O12732" s="14"/>
      <c r="P12732" s="14"/>
      <c r="S12732" s="16"/>
      <c r="T12732" s="16"/>
    </row>
    <row r="12733" spans="8:20">
      <c r="H12733" s="14"/>
      <c r="K12733" s="14"/>
      <c r="M12733" s="14"/>
      <c r="N12733" s="14"/>
      <c r="O12733" s="14"/>
      <c r="P12733" s="14"/>
      <c r="S12733" s="16"/>
      <c r="T12733" s="16"/>
    </row>
    <row r="12734" spans="8:20">
      <c r="H12734" s="14"/>
      <c r="K12734" s="14"/>
      <c r="M12734" s="14"/>
      <c r="N12734" s="14"/>
      <c r="O12734" s="14"/>
      <c r="P12734" s="14"/>
      <c r="S12734" s="16"/>
      <c r="T12734" s="16"/>
    </row>
    <row r="12735" spans="8:20">
      <c r="H12735" s="14"/>
      <c r="K12735" s="14"/>
      <c r="M12735" s="14"/>
      <c r="N12735" s="14"/>
      <c r="O12735" s="14"/>
      <c r="P12735" s="14"/>
      <c r="S12735" s="16"/>
      <c r="T12735" s="16"/>
    </row>
    <row r="12736" spans="8:20">
      <c r="H12736" s="14"/>
      <c r="K12736" s="14"/>
      <c r="M12736" s="14"/>
      <c r="N12736" s="14"/>
      <c r="O12736" s="14"/>
      <c r="P12736" s="14"/>
      <c r="S12736" s="16"/>
      <c r="T12736" s="16"/>
    </row>
    <row r="12737" spans="8:20">
      <c r="H12737" s="14"/>
      <c r="K12737" s="14"/>
      <c r="M12737" s="14"/>
      <c r="N12737" s="14"/>
      <c r="O12737" s="14"/>
      <c r="P12737" s="14"/>
      <c r="S12737" s="16"/>
      <c r="T12737" s="16"/>
    </row>
    <row r="12738" spans="8:20">
      <c r="H12738" s="14"/>
      <c r="K12738" s="14"/>
      <c r="M12738" s="14"/>
      <c r="N12738" s="14"/>
      <c r="O12738" s="14"/>
      <c r="P12738" s="14"/>
      <c r="S12738" s="16"/>
      <c r="T12738" s="16"/>
    </row>
    <row r="12739" spans="8:20">
      <c r="H12739" s="14"/>
      <c r="K12739" s="14"/>
      <c r="M12739" s="14"/>
      <c r="N12739" s="14"/>
      <c r="O12739" s="14"/>
      <c r="P12739" s="14"/>
      <c r="S12739" s="16"/>
      <c r="T12739" s="16"/>
    </row>
    <row r="12740" spans="8:20">
      <c r="H12740" s="14"/>
      <c r="K12740" s="14"/>
      <c r="M12740" s="14"/>
      <c r="N12740" s="14"/>
      <c r="O12740" s="14"/>
      <c r="P12740" s="14"/>
      <c r="S12740" s="16"/>
      <c r="T12740" s="16"/>
    </row>
    <row r="12741" spans="8:20">
      <c r="H12741" s="14"/>
      <c r="K12741" s="14"/>
      <c r="M12741" s="14"/>
      <c r="N12741" s="14"/>
      <c r="O12741" s="14"/>
      <c r="P12741" s="14"/>
      <c r="S12741" s="16"/>
      <c r="T12741" s="16"/>
    </row>
    <row r="12742" spans="8:20">
      <c r="H12742" s="14"/>
      <c r="K12742" s="14"/>
      <c r="M12742" s="14"/>
      <c r="N12742" s="14"/>
      <c r="O12742" s="14"/>
      <c r="P12742" s="14"/>
      <c r="S12742" s="16"/>
      <c r="T12742" s="16"/>
    </row>
    <row r="12743" spans="8:20">
      <c r="H12743" s="14"/>
      <c r="K12743" s="14"/>
      <c r="M12743" s="14"/>
      <c r="N12743" s="14"/>
      <c r="O12743" s="14"/>
      <c r="P12743" s="14"/>
      <c r="S12743" s="16"/>
      <c r="T12743" s="16"/>
    </row>
    <row r="12744" spans="8:20">
      <c r="H12744" s="14"/>
      <c r="K12744" s="14"/>
      <c r="M12744" s="14"/>
      <c r="N12744" s="14"/>
      <c r="O12744" s="14"/>
      <c r="P12744" s="14"/>
      <c r="S12744" s="16"/>
      <c r="T12744" s="16"/>
    </row>
    <row r="12745" spans="8:20">
      <c r="H12745" s="14"/>
      <c r="K12745" s="14"/>
      <c r="M12745" s="14"/>
      <c r="N12745" s="14"/>
      <c r="O12745" s="14"/>
      <c r="P12745" s="14"/>
      <c r="S12745" s="16"/>
      <c r="T12745" s="16"/>
    </row>
    <row r="12746" spans="8:20">
      <c r="H12746" s="14"/>
      <c r="K12746" s="14"/>
      <c r="M12746" s="14"/>
      <c r="N12746" s="14"/>
      <c r="O12746" s="14"/>
      <c r="P12746" s="14"/>
      <c r="S12746" s="16"/>
      <c r="T12746" s="16"/>
    </row>
    <row r="12747" spans="8:20">
      <c r="H12747" s="14"/>
      <c r="K12747" s="14"/>
      <c r="M12747" s="14"/>
      <c r="N12747" s="14"/>
      <c r="O12747" s="14"/>
      <c r="P12747" s="14"/>
      <c r="S12747" s="16"/>
      <c r="T12747" s="16"/>
    </row>
    <row r="12748" spans="8:20">
      <c r="H12748" s="14"/>
      <c r="K12748" s="14"/>
      <c r="M12748" s="14"/>
      <c r="N12748" s="14"/>
      <c r="O12748" s="14"/>
      <c r="P12748" s="14"/>
      <c r="S12748" s="16"/>
      <c r="T12748" s="16"/>
    </row>
    <row r="12749" spans="8:20">
      <c r="H12749" s="14"/>
      <c r="K12749" s="14"/>
      <c r="M12749" s="14"/>
      <c r="N12749" s="14"/>
      <c r="O12749" s="14"/>
      <c r="P12749" s="14"/>
      <c r="S12749" s="16"/>
      <c r="T12749" s="16"/>
    </row>
    <row r="12750" spans="8:20">
      <c r="H12750" s="14"/>
      <c r="K12750" s="14"/>
      <c r="M12750" s="14"/>
      <c r="N12750" s="14"/>
      <c r="O12750" s="14"/>
      <c r="P12750" s="14"/>
      <c r="S12750" s="16"/>
      <c r="T12750" s="16"/>
    </row>
    <row r="12751" spans="8:20">
      <c r="H12751" s="14"/>
      <c r="K12751" s="14"/>
      <c r="M12751" s="14"/>
      <c r="N12751" s="14"/>
      <c r="O12751" s="14"/>
      <c r="P12751" s="14"/>
      <c r="S12751" s="16"/>
      <c r="T12751" s="16"/>
    </row>
    <row r="12752" spans="8:20">
      <c r="H12752" s="14"/>
      <c r="K12752" s="14"/>
      <c r="M12752" s="14"/>
      <c r="N12752" s="14"/>
      <c r="O12752" s="14"/>
      <c r="P12752" s="14"/>
      <c r="S12752" s="16"/>
      <c r="T12752" s="16"/>
    </row>
    <row r="12753" spans="8:20">
      <c r="H12753" s="14"/>
      <c r="K12753" s="14"/>
      <c r="M12753" s="14"/>
      <c r="N12753" s="14"/>
      <c r="O12753" s="14"/>
      <c r="P12753" s="14"/>
      <c r="S12753" s="16"/>
      <c r="T12753" s="16"/>
    </row>
    <row r="12754" spans="8:20">
      <c r="H12754" s="14"/>
      <c r="K12754" s="14"/>
      <c r="M12754" s="14"/>
      <c r="N12754" s="14"/>
      <c r="O12754" s="14"/>
      <c r="P12754" s="14"/>
      <c r="S12754" s="16"/>
      <c r="T12754" s="16"/>
    </row>
    <row r="12755" spans="8:20">
      <c r="H12755" s="14"/>
      <c r="K12755" s="14"/>
      <c r="M12755" s="14"/>
      <c r="N12755" s="14"/>
      <c r="O12755" s="14"/>
      <c r="P12755" s="14"/>
      <c r="S12755" s="16"/>
      <c r="T12755" s="16"/>
    </row>
    <row r="12756" spans="8:20">
      <c r="H12756" s="14"/>
      <c r="K12756" s="14"/>
      <c r="M12756" s="14"/>
      <c r="N12756" s="14"/>
      <c r="O12756" s="14"/>
      <c r="P12756" s="14"/>
      <c r="S12756" s="16"/>
      <c r="T12756" s="16"/>
    </row>
    <row r="12757" spans="8:20">
      <c r="H12757" s="14"/>
      <c r="K12757" s="14"/>
      <c r="M12757" s="14"/>
      <c r="N12757" s="14"/>
      <c r="O12757" s="14"/>
      <c r="P12757" s="14"/>
      <c r="S12757" s="16"/>
      <c r="T12757" s="16"/>
    </row>
    <row r="12758" spans="8:20">
      <c r="H12758" s="14"/>
      <c r="K12758" s="14"/>
      <c r="M12758" s="14"/>
      <c r="N12758" s="14"/>
      <c r="O12758" s="14"/>
      <c r="P12758" s="14"/>
      <c r="S12758" s="16"/>
      <c r="T12758" s="16"/>
    </row>
    <row r="12759" spans="8:20">
      <c r="H12759" s="14"/>
      <c r="K12759" s="14"/>
      <c r="M12759" s="14"/>
      <c r="N12759" s="14"/>
      <c r="O12759" s="14"/>
      <c r="P12759" s="14"/>
      <c r="S12759" s="16"/>
      <c r="T12759" s="16"/>
    </row>
    <row r="12760" spans="8:20">
      <c r="H12760" s="14"/>
      <c r="K12760" s="14"/>
      <c r="M12760" s="14"/>
      <c r="N12760" s="14"/>
      <c r="O12760" s="14"/>
      <c r="P12760" s="14"/>
      <c r="S12760" s="16"/>
      <c r="T12760" s="16"/>
    </row>
    <row r="12761" spans="8:20">
      <c r="H12761" s="14"/>
      <c r="K12761" s="14"/>
      <c r="M12761" s="14"/>
      <c r="N12761" s="14"/>
      <c r="O12761" s="14"/>
      <c r="P12761" s="14"/>
      <c r="S12761" s="16"/>
      <c r="T12761" s="16"/>
    </row>
    <row r="12762" spans="8:20">
      <c r="H12762" s="14"/>
      <c r="K12762" s="14"/>
      <c r="M12762" s="14"/>
      <c r="N12762" s="14"/>
      <c r="O12762" s="14"/>
      <c r="P12762" s="14"/>
      <c r="S12762" s="16"/>
      <c r="T12762" s="16"/>
    </row>
    <row r="12763" spans="8:20">
      <c r="H12763" s="14"/>
      <c r="K12763" s="14"/>
      <c r="M12763" s="14"/>
      <c r="N12763" s="14"/>
      <c r="O12763" s="14"/>
      <c r="P12763" s="14"/>
      <c r="S12763" s="16"/>
      <c r="T12763" s="16"/>
    </row>
    <row r="12764" spans="8:20">
      <c r="H12764" s="14"/>
      <c r="K12764" s="14"/>
      <c r="M12764" s="14"/>
      <c r="N12764" s="14"/>
      <c r="O12764" s="14"/>
      <c r="P12764" s="14"/>
      <c r="S12764" s="16"/>
      <c r="T12764" s="16"/>
    </row>
    <row r="12765" spans="8:20">
      <c r="H12765" s="14"/>
      <c r="K12765" s="14"/>
      <c r="M12765" s="14"/>
      <c r="N12765" s="14"/>
      <c r="O12765" s="14"/>
      <c r="P12765" s="14"/>
      <c r="S12765" s="16"/>
      <c r="T12765" s="16"/>
    </row>
    <row r="12766" spans="8:20">
      <c r="H12766" s="14"/>
      <c r="K12766" s="14"/>
      <c r="M12766" s="14"/>
      <c r="N12766" s="14"/>
      <c r="O12766" s="14"/>
      <c r="P12766" s="14"/>
      <c r="S12766" s="16"/>
      <c r="T12766" s="16"/>
    </row>
    <row r="12767" spans="8:20">
      <c r="H12767" s="14"/>
      <c r="K12767" s="14"/>
      <c r="M12767" s="14"/>
      <c r="N12767" s="14"/>
      <c r="O12767" s="14"/>
      <c r="P12767" s="14"/>
      <c r="S12767" s="16"/>
      <c r="T12767" s="16"/>
    </row>
    <row r="12768" spans="8:20">
      <c r="H12768" s="14"/>
      <c r="K12768" s="14"/>
      <c r="M12768" s="14"/>
      <c r="N12768" s="14"/>
      <c r="O12768" s="14"/>
      <c r="P12768" s="14"/>
      <c r="S12768" s="16"/>
      <c r="T12768" s="16"/>
    </row>
    <row r="12769" spans="8:20">
      <c r="H12769" s="14"/>
      <c r="K12769" s="14"/>
      <c r="M12769" s="14"/>
      <c r="N12769" s="14"/>
      <c r="O12769" s="14"/>
      <c r="P12769" s="14"/>
      <c r="S12769" s="16"/>
      <c r="T12769" s="16"/>
    </row>
    <row r="12770" spans="8:20">
      <c r="H12770" s="14"/>
      <c r="K12770" s="14"/>
      <c r="M12770" s="14"/>
      <c r="N12770" s="14"/>
      <c r="O12770" s="14"/>
      <c r="P12770" s="14"/>
      <c r="S12770" s="16"/>
      <c r="T12770" s="16"/>
    </row>
    <row r="12771" spans="8:20">
      <c r="H12771" s="14"/>
      <c r="K12771" s="14"/>
      <c r="M12771" s="14"/>
      <c r="N12771" s="14"/>
      <c r="O12771" s="14"/>
      <c r="P12771" s="14"/>
      <c r="S12771" s="16"/>
      <c r="T12771" s="16"/>
    </row>
    <row r="12772" spans="8:20">
      <c r="H12772" s="14"/>
      <c r="K12772" s="14"/>
      <c r="M12772" s="14"/>
      <c r="N12772" s="14"/>
      <c r="O12772" s="14"/>
      <c r="P12772" s="14"/>
      <c r="S12772" s="16"/>
      <c r="T12772" s="16"/>
    </row>
    <row r="12773" spans="8:20">
      <c r="H12773" s="14"/>
      <c r="K12773" s="14"/>
      <c r="M12773" s="14"/>
      <c r="N12773" s="14"/>
      <c r="O12773" s="14"/>
      <c r="P12773" s="14"/>
      <c r="S12773" s="16"/>
      <c r="T12773" s="16"/>
    </row>
    <row r="12774" spans="8:20">
      <c r="H12774" s="14"/>
      <c r="K12774" s="14"/>
      <c r="M12774" s="14"/>
      <c r="N12774" s="14"/>
      <c r="O12774" s="14"/>
      <c r="P12774" s="14"/>
      <c r="S12774" s="16"/>
      <c r="T12774" s="16"/>
    </row>
    <row r="12775" spans="8:20">
      <c r="H12775" s="14"/>
      <c r="K12775" s="14"/>
      <c r="M12775" s="14"/>
      <c r="N12775" s="14"/>
      <c r="O12775" s="14"/>
      <c r="P12775" s="14"/>
      <c r="S12775" s="16"/>
      <c r="T12775" s="16"/>
    </row>
    <row r="12776" spans="8:20">
      <c r="H12776" s="14"/>
      <c r="K12776" s="14"/>
      <c r="M12776" s="14"/>
      <c r="N12776" s="14"/>
      <c r="O12776" s="14"/>
      <c r="P12776" s="14"/>
      <c r="S12776" s="16"/>
      <c r="T12776" s="16"/>
    </row>
    <row r="12777" spans="8:20">
      <c r="H12777" s="14"/>
      <c r="K12777" s="14"/>
      <c r="M12777" s="14"/>
      <c r="N12777" s="14"/>
      <c r="O12777" s="14"/>
      <c r="P12777" s="14"/>
      <c r="S12777" s="16"/>
      <c r="T12777" s="16"/>
    </row>
    <row r="12778" spans="8:20">
      <c r="H12778" s="14"/>
      <c r="K12778" s="14"/>
      <c r="M12778" s="14"/>
      <c r="N12778" s="14"/>
      <c r="O12778" s="14"/>
      <c r="P12778" s="14"/>
      <c r="S12778" s="16"/>
      <c r="T12778" s="16"/>
    </row>
    <row r="12779" spans="8:20">
      <c r="H12779" s="14"/>
      <c r="K12779" s="14"/>
      <c r="M12779" s="14"/>
      <c r="N12779" s="14"/>
      <c r="O12779" s="14"/>
      <c r="P12779" s="14"/>
      <c r="S12779" s="16"/>
      <c r="T12779" s="16"/>
    </row>
    <row r="12780" spans="8:20">
      <c r="H12780" s="14"/>
      <c r="K12780" s="14"/>
      <c r="M12780" s="14"/>
      <c r="N12780" s="14"/>
      <c r="O12780" s="14"/>
      <c r="P12780" s="14"/>
      <c r="S12780" s="16"/>
      <c r="T12780" s="16"/>
    </row>
    <row r="12781" spans="8:20">
      <c r="H12781" s="14"/>
      <c r="K12781" s="14"/>
      <c r="M12781" s="14"/>
      <c r="N12781" s="14"/>
      <c r="O12781" s="14"/>
      <c r="P12781" s="14"/>
      <c r="S12781" s="16"/>
      <c r="T12781" s="16"/>
    </row>
    <row r="12782" spans="8:20">
      <c r="H12782" s="14"/>
      <c r="K12782" s="14"/>
      <c r="M12782" s="14"/>
      <c r="N12782" s="14"/>
      <c r="O12782" s="14"/>
      <c r="P12782" s="14"/>
      <c r="S12782" s="16"/>
      <c r="T12782" s="16"/>
    </row>
    <row r="12783" spans="8:20">
      <c r="H12783" s="14"/>
      <c r="K12783" s="14"/>
      <c r="M12783" s="14"/>
      <c r="N12783" s="14"/>
      <c r="O12783" s="14"/>
      <c r="P12783" s="14"/>
      <c r="S12783" s="16"/>
      <c r="T12783" s="16"/>
    </row>
    <row r="12784" spans="8:20">
      <c r="H12784" s="14"/>
      <c r="K12784" s="14"/>
      <c r="M12784" s="14"/>
      <c r="N12784" s="14"/>
      <c r="O12784" s="14"/>
      <c r="P12784" s="14"/>
      <c r="S12784" s="16"/>
      <c r="T12784" s="16"/>
    </row>
    <row r="12785" spans="8:20">
      <c r="H12785" s="14"/>
      <c r="K12785" s="14"/>
      <c r="M12785" s="14"/>
      <c r="N12785" s="14"/>
      <c r="O12785" s="14"/>
      <c r="P12785" s="14"/>
      <c r="S12785" s="16"/>
      <c r="T12785" s="16"/>
    </row>
    <row r="12786" spans="8:20">
      <c r="H12786" s="14"/>
      <c r="K12786" s="14"/>
      <c r="M12786" s="14"/>
      <c r="N12786" s="14"/>
      <c r="O12786" s="14"/>
      <c r="P12786" s="14"/>
      <c r="S12786" s="16"/>
      <c r="T12786" s="16"/>
    </row>
    <row r="12787" spans="8:20">
      <c r="H12787" s="14"/>
      <c r="K12787" s="14"/>
      <c r="M12787" s="14"/>
      <c r="N12787" s="14"/>
      <c r="O12787" s="14"/>
      <c r="P12787" s="14"/>
      <c r="S12787" s="16"/>
      <c r="T12787" s="16"/>
    </row>
    <row r="12788" spans="8:20">
      <c r="H12788" s="14"/>
      <c r="K12788" s="14"/>
      <c r="M12788" s="14"/>
      <c r="N12788" s="14"/>
      <c r="O12788" s="14"/>
      <c r="P12788" s="14"/>
      <c r="S12788" s="16"/>
      <c r="T12788" s="16"/>
    </row>
    <row r="12789" spans="8:20">
      <c r="H12789" s="14"/>
      <c r="K12789" s="14"/>
      <c r="M12789" s="14"/>
      <c r="N12789" s="14"/>
      <c r="O12789" s="14"/>
      <c r="P12789" s="14"/>
      <c r="S12789" s="16"/>
      <c r="T12789" s="16"/>
    </row>
    <row r="12790" spans="8:20">
      <c r="H12790" s="14"/>
      <c r="K12790" s="14"/>
      <c r="M12790" s="14"/>
      <c r="N12790" s="14"/>
      <c r="O12790" s="14"/>
      <c r="P12790" s="14"/>
      <c r="S12790" s="16"/>
      <c r="T12790" s="16"/>
    </row>
    <row r="12791" spans="8:20">
      <c r="H12791" s="14"/>
      <c r="K12791" s="14"/>
      <c r="M12791" s="14"/>
      <c r="N12791" s="14"/>
      <c r="O12791" s="14"/>
      <c r="P12791" s="14"/>
      <c r="S12791" s="16"/>
      <c r="T12791" s="16"/>
    </row>
    <row r="12792" spans="8:20">
      <c r="H12792" s="14"/>
      <c r="K12792" s="14"/>
      <c r="M12792" s="14"/>
      <c r="N12792" s="14"/>
      <c r="O12792" s="14"/>
      <c r="P12792" s="14"/>
      <c r="S12792" s="16"/>
      <c r="T12792" s="16"/>
    </row>
    <row r="12793" spans="8:20">
      <c r="H12793" s="14"/>
      <c r="K12793" s="14"/>
      <c r="M12793" s="14"/>
      <c r="N12793" s="14"/>
      <c r="O12793" s="14"/>
      <c r="P12793" s="14"/>
      <c r="S12793" s="16"/>
      <c r="T12793" s="16"/>
    </row>
    <row r="12794" spans="8:20">
      <c r="H12794" s="14"/>
      <c r="K12794" s="14"/>
      <c r="M12794" s="14"/>
      <c r="N12794" s="14"/>
      <c r="O12794" s="14"/>
      <c r="P12794" s="14"/>
      <c r="S12794" s="16"/>
      <c r="T12794" s="16"/>
    </row>
    <row r="12795" spans="8:20">
      <c r="H12795" s="14"/>
      <c r="K12795" s="14"/>
      <c r="M12795" s="14"/>
      <c r="N12795" s="14"/>
      <c r="O12795" s="14"/>
      <c r="P12795" s="14"/>
      <c r="S12795" s="16"/>
      <c r="T12795" s="16"/>
    </row>
    <row r="12796" spans="8:20">
      <c r="H12796" s="14"/>
      <c r="K12796" s="14"/>
      <c r="M12796" s="14"/>
      <c r="N12796" s="14"/>
      <c r="O12796" s="14"/>
      <c r="P12796" s="14"/>
      <c r="S12796" s="16"/>
      <c r="T12796" s="16"/>
    </row>
    <row r="12797" spans="8:20">
      <c r="H12797" s="14"/>
      <c r="K12797" s="14"/>
      <c r="M12797" s="14"/>
      <c r="N12797" s="14"/>
      <c r="O12797" s="14"/>
      <c r="P12797" s="14"/>
      <c r="S12797" s="16"/>
      <c r="T12797" s="16"/>
    </row>
    <row r="12798" spans="8:20">
      <c r="H12798" s="14"/>
      <c r="K12798" s="14"/>
      <c r="M12798" s="14"/>
      <c r="N12798" s="14"/>
      <c r="O12798" s="14"/>
      <c r="P12798" s="14"/>
      <c r="S12798" s="16"/>
      <c r="T12798" s="16"/>
    </row>
    <row r="12799" spans="8:20">
      <c r="H12799" s="14"/>
      <c r="K12799" s="14"/>
      <c r="M12799" s="14"/>
      <c r="N12799" s="14"/>
      <c r="O12799" s="14"/>
      <c r="P12799" s="14"/>
      <c r="S12799" s="16"/>
      <c r="T12799" s="16"/>
    </row>
    <row r="12800" spans="8:20">
      <c r="H12800" s="14"/>
      <c r="K12800" s="14"/>
      <c r="M12800" s="14"/>
      <c r="N12800" s="14"/>
      <c r="O12800" s="14"/>
      <c r="P12800" s="14"/>
      <c r="S12800" s="16"/>
      <c r="T12800" s="16"/>
    </row>
    <row r="12801" spans="8:20">
      <c r="H12801" s="14"/>
      <c r="K12801" s="14"/>
      <c r="M12801" s="14"/>
      <c r="N12801" s="14"/>
      <c r="O12801" s="14"/>
      <c r="P12801" s="14"/>
      <c r="S12801" s="16"/>
      <c r="T12801" s="16"/>
    </row>
    <row r="12802" spans="8:20">
      <c r="H12802" s="14"/>
      <c r="K12802" s="14"/>
      <c r="M12802" s="14"/>
      <c r="N12802" s="14"/>
      <c r="O12802" s="14"/>
      <c r="P12802" s="14"/>
      <c r="S12802" s="16"/>
      <c r="T12802" s="16"/>
    </row>
    <row r="12803" spans="8:20">
      <c r="H12803" s="14"/>
      <c r="K12803" s="14"/>
      <c r="M12803" s="14"/>
      <c r="N12803" s="14"/>
      <c r="O12803" s="14"/>
      <c r="P12803" s="14"/>
      <c r="S12803" s="16"/>
      <c r="T12803" s="16"/>
    </row>
    <row r="12804" spans="8:20">
      <c r="H12804" s="14"/>
      <c r="K12804" s="14"/>
      <c r="M12804" s="14"/>
      <c r="N12804" s="14"/>
      <c r="O12804" s="14"/>
      <c r="P12804" s="14"/>
      <c r="S12804" s="16"/>
      <c r="T12804" s="16"/>
    </row>
    <row r="12805" spans="8:20">
      <c r="H12805" s="14"/>
      <c r="K12805" s="14"/>
      <c r="M12805" s="14"/>
      <c r="N12805" s="14"/>
      <c r="O12805" s="14"/>
      <c r="P12805" s="14"/>
      <c r="S12805" s="16"/>
      <c r="T12805" s="16"/>
    </row>
    <row r="12806" spans="8:20">
      <c r="H12806" s="14"/>
      <c r="K12806" s="14"/>
      <c r="M12806" s="14"/>
      <c r="N12806" s="14"/>
      <c r="O12806" s="14"/>
      <c r="P12806" s="14"/>
      <c r="S12806" s="16"/>
      <c r="T12806" s="16"/>
    </row>
    <row r="12807" spans="8:20">
      <c r="H12807" s="14"/>
      <c r="K12807" s="14"/>
      <c r="M12807" s="14"/>
      <c r="N12807" s="14"/>
      <c r="O12807" s="14"/>
      <c r="P12807" s="14"/>
      <c r="S12807" s="16"/>
      <c r="T12807" s="16"/>
    </row>
    <row r="12808" spans="8:20">
      <c r="H12808" s="14"/>
      <c r="K12808" s="14"/>
      <c r="M12808" s="14"/>
      <c r="N12808" s="14"/>
      <c r="O12808" s="14"/>
      <c r="P12808" s="14"/>
      <c r="S12808" s="16"/>
      <c r="T12808" s="16"/>
    </row>
    <row r="12809" spans="8:20">
      <c r="H12809" s="14"/>
      <c r="K12809" s="14"/>
      <c r="M12809" s="14"/>
      <c r="N12809" s="14"/>
      <c r="O12809" s="14"/>
      <c r="P12809" s="14"/>
      <c r="S12809" s="16"/>
      <c r="T12809" s="16"/>
    </row>
    <row r="12810" spans="8:20">
      <c r="H12810" s="14"/>
      <c r="K12810" s="14"/>
      <c r="M12810" s="14"/>
      <c r="N12810" s="14"/>
      <c r="O12810" s="14"/>
      <c r="P12810" s="14"/>
      <c r="S12810" s="16"/>
      <c r="T12810" s="16"/>
    </row>
    <row r="12811" spans="8:20">
      <c r="H12811" s="14"/>
      <c r="K12811" s="14"/>
      <c r="M12811" s="14"/>
      <c r="N12811" s="14"/>
      <c r="O12811" s="14"/>
      <c r="P12811" s="14"/>
      <c r="S12811" s="16"/>
      <c r="T12811" s="16"/>
    </row>
    <row r="12812" spans="8:20">
      <c r="H12812" s="14"/>
      <c r="K12812" s="14"/>
      <c r="M12812" s="14"/>
      <c r="N12812" s="14"/>
      <c r="O12812" s="14"/>
      <c r="P12812" s="14"/>
      <c r="S12812" s="16"/>
      <c r="T12812" s="16"/>
    </row>
    <row r="12813" spans="8:20">
      <c r="H12813" s="14"/>
      <c r="K12813" s="14"/>
      <c r="M12813" s="14"/>
      <c r="N12813" s="14"/>
      <c r="O12813" s="14"/>
      <c r="P12813" s="14"/>
      <c r="S12813" s="16"/>
      <c r="T12813" s="16"/>
    </row>
    <row r="12814" spans="8:20">
      <c r="H12814" s="14"/>
      <c r="K12814" s="14"/>
      <c r="M12814" s="14"/>
      <c r="N12814" s="14"/>
      <c r="O12814" s="14"/>
      <c r="P12814" s="14"/>
      <c r="S12814" s="16"/>
      <c r="T12814" s="16"/>
    </row>
    <row r="12815" spans="8:20">
      <c r="H12815" s="14"/>
      <c r="K12815" s="14"/>
      <c r="M12815" s="14"/>
      <c r="N12815" s="14"/>
      <c r="O12815" s="14"/>
      <c r="P12815" s="14"/>
      <c r="S12815" s="16"/>
      <c r="T12815" s="16"/>
    </row>
    <row r="12816" spans="8:20">
      <c r="H12816" s="14"/>
      <c r="K12816" s="14"/>
      <c r="M12816" s="14"/>
      <c r="N12816" s="14"/>
      <c r="O12816" s="14"/>
      <c r="P12816" s="14"/>
      <c r="S12816" s="16"/>
      <c r="T12816" s="16"/>
    </row>
    <row r="12817" spans="8:20">
      <c r="H12817" s="14"/>
      <c r="K12817" s="14"/>
      <c r="M12817" s="14"/>
      <c r="N12817" s="14"/>
      <c r="O12817" s="14"/>
      <c r="P12817" s="14"/>
      <c r="S12817" s="16"/>
      <c r="T12817" s="16"/>
    </row>
    <row r="12818" spans="8:20">
      <c r="H12818" s="14"/>
      <c r="K12818" s="14"/>
      <c r="M12818" s="14"/>
      <c r="N12818" s="14"/>
      <c r="O12818" s="14"/>
      <c r="P12818" s="14"/>
      <c r="S12818" s="16"/>
      <c r="T12818" s="16"/>
    </row>
    <row r="12819" spans="8:20">
      <c r="H12819" s="14"/>
      <c r="K12819" s="14"/>
      <c r="M12819" s="14"/>
      <c r="N12819" s="14"/>
      <c r="O12819" s="14"/>
      <c r="P12819" s="14"/>
      <c r="S12819" s="16"/>
      <c r="T12819" s="16"/>
    </row>
    <row r="12820" spans="8:20">
      <c r="H12820" s="14"/>
      <c r="K12820" s="14"/>
      <c r="M12820" s="14"/>
      <c r="N12820" s="14"/>
      <c r="O12820" s="14"/>
      <c r="P12820" s="14"/>
      <c r="S12820" s="16"/>
      <c r="T12820" s="16"/>
    </row>
    <row r="12821" spans="8:20">
      <c r="H12821" s="14"/>
      <c r="K12821" s="14"/>
      <c r="M12821" s="14"/>
      <c r="N12821" s="14"/>
      <c r="O12821" s="14"/>
      <c r="P12821" s="14"/>
      <c r="S12821" s="16"/>
      <c r="T12821" s="16"/>
    </row>
    <row r="12822" spans="8:20">
      <c r="H12822" s="14"/>
      <c r="K12822" s="14"/>
      <c r="M12822" s="14"/>
      <c r="N12822" s="14"/>
      <c r="O12822" s="14"/>
      <c r="P12822" s="14"/>
      <c r="S12822" s="16"/>
      <c r="T12822" s="16"/>
    </row>
    <row r="12823" spans="8:20">
      <c r="H12823" s="14"/>
      <c r="K12823" s="14"/>
      <c r="M12823" s="14"/>
      <c r="N12823" s="14"/>
      <c r="O12823" s="14"/>
      <c r="P12823" s="14"/>
      <c r="S12823" s="16"/>
      <c r="T12823" s="16"/>
    </row>
    <row r="12824" spans="8:20">
      <c r="H12824" s="14"/>
      <c r="K12824" s="14"/>
      <c r="M12824" s="14"/>
      <c r="N12824" s="14"/>
      <c r="O12824" s="14"/>
      <c r="P12824" s="14"/>
      <c r="S12824" s="16"/>
      <c r="T12824" s="16"/>
    </row>
    <row r="12825" spans="8:20">
      <c r="H12825" s="14"/>
      <c r="K12825" s="14"/>
      <c r="M12825" s="14"/>
      <c r="N12825" s="14"/>
      <c r="O12825" s="14"/>
      <c r="P12825" s="14"/>
      <c r="S12825" s="16"/>
      <c r="T12825" s="16"/>
    </row>
    <row r="12826" spans="8:20">
      <c r="H12826" s="14"/>
      <c r="K12826" s="14"/>
      <c r="M12826" s="14"/>
      <c r="N12826" s="14"/>
      <c r="O12826" s="14"/>
      <c r="P12826" s="14"/>
      <c r="S12826" s="16"/>
      <c r="T12826" s="16"/>
    </row>
    <row r="12827" spans="8:20">
      <c r="H12827" s="14"/>
      <c r="K12827" s="14"/>
      <c r="M12827" s="14"/>
      <c r="N12827" s="14"/>
      <c r="O12827" s="14"/>
      <c r="P12827" s="14"/>
      <c r="S12827" s="16"/>
      <c r="T12827" s="16"/>
    </row>
    <row r="12828" spans="8:20">
      <c r="H12828" s="14"/>
      <c r="K12828" s="14"/>
      <c r="M12828" s="14"/>
      <c r="N12828" s="14"/>
      <c r="O12828" s="14"/>
      <c r="P12828" s="14"/>
      <c r="S12828" s="16"/>
      <c r="T12828" s="16"/>
    </row>
    <row r="12829" spans="8:20">
      <c r="H12829" s="14"/>
      <c r="K12829" s="14"/>
      <c r="M12829" s="14"/>
      <c r="N12829" s="14"/>
      <c r="O12829" s="14"/>
      <c r="P12829" s="14"/>
      <c r="S12829" s="16"/>
      <c r="T12829" s="16"/>
    </row>
    <row r="12830" spans="8:20">
      <c r="H12830" s="14"/>
      <c r="K12830" s="14"/>
      <c r="M12830" s="14"/>
      <c r="N12830" s="14"/>
      <c r="O12830" s="14"/>
      <c r="P12830" s="14"/>
      <c r="S12830" s="16"/>
      <c r="T12830" s="16"/>
    </row>
    <row r="12831" spans="8:20">
      <c r="H12831" s="14"/>
      <c r="K12831" s="14"/>
      <c r="M12831" s="14"/>
      <c r="N12831" s="14"/>
      <c r="O12831" s="14"/>
      <c r="P12831" s="14"/>
      <c r="S12831" s="16"/>
      <c r="T12831" s="16"/>
    </row>
    <row r="12832" spans="8:20">
      <c r="H12832" s="14"/>
      <c r="K12832" s="14"/>
      <c r="M12832" s="14"/>
      <c r="N12832" s="14"/>
      <c r="O12832" s="14"/>
      <c r="P12832" s="14"/>
      <c r="S12832" s="16"/>
      <c r="T12832" s="16"/>
    </row>
    <row r="12833" spans="8:20">
      <c r="H12833" s="14"/>
      <c r="K12833" s="14"/>
      <c r="M12833" s="14"/>
      <c r="N12833" s="14"/>
      <c r="O12833" s="14"/>
      <c r="P12833" s="14"/>
      <c r="S12833" s="16"/>
      <c r="T12833" s="16"/>
    </row>
    <row r="12834" spans="8:20">
      <c r="H12834" s="14"/>
      <c r="K12834" s="14"/>
      <c r="M12834" s="14"/>
      <c r="N12834" s="14"/>
      <c r="O12834" s="14"/>
      <c r="P12834" s="14"/>
      <c r="S12834" s="16"/>
      <c r="T12834" s="16"/>
    </row>
    <row r="12835" spans="8:20">
      <c r="H12835" s="14"/>
      <c r="K12835" s="14"/>
      <c r="M12835" s="14"/>
      <c r="N12835" s="14"/>
      <c r="O12835" s="14"/>
      <c r="P12835" s="14"/>
      <c r="S12835" s="16"/>
      <c r="T12835" s="16"/>
    </row>
    <row r="12836" spans="8:20">
      <c r="H12836" s="14"/>
      <c r="K12836" s="14"/>
      <c r="M12836" s="14"/>
      <c r="N12836" s="14"/>
      <c r="O12836" s="14"/>
      <c r="P12836" s="14"/>
      <c r="S12836" s="16"/>
      <c r="T12836" s="16"/>
    </row>
    <row r="12837" spans="8:20">
      <c r="H12837" s="14"/>
      <c r="K12837" s="14"/>
      <c r="M12837" s="14"/>
      <c r="N12837" s="14"/>
      <c r="O12837" s="14"/>
      <c r="P12837" s="14"/>
      <c r="S12837" s="16"/>
      <c r="T12837" s="16"/>
    </row>
    <row r="12838" spans="8:20">
      <c r="H12838" s="14"/>
      <c r="K12838" s="14"/>
      <c r="M12838" s="14"/>
      <c r="N12838" s="14"/>
      <c r="O12838" s="14"/>
      <c r="P12838" s="14"/>
      <c r="S12838" s="16"/>
      <c r="T12838" s="16"/>
    </row>
    <row r="12839" spans="8:20">
      <c r="H12839" s="14"/>
      <c r="K12839" s="14"/>
      <c r="M12839" s="14"/>
      <c r="N12839" s="14"/>
      <c r="O12839" s="14"/>
      <c r="P12839" s="14"/>
      <c r="S12839" s="16"/>
      <c r="T12839" s="16"/>
    </row>
    <row r="12840" spans="8:20">
      <c r="H12840" s="14"/>
      <c r="K12840" s="14"/>
      <c r="M12840" s="14"/>
      <c r="N12840" s="14"/>
      <c r="O12840" s="14"/>
      <c r="P12840" s="14"/>
      <c r="S12840" s="16"/>
      <c r="T12840" s="16"/>
    </row>
    <row r="12841" spans="8:20">
      <c r="H12841" s="14"/>
      <c r="K12841" s="14"/>
      <c r="M12841" s="14"/>
      <c r="N12841" s="14"/>
      <c r="O12841" s="14"/>
      <c r="P12841" s="14"/>
      <c r="S12841" s="16"/>
      <c r="T12841" s="16"/>
    </row>
    <row r="12842" spans="8:20">
      <c r="H12842" s="14"/>
      <c r="K12842" s="14"/>
      <c r="M12842" s="14"/>
      <c r="N12842" s="14"/>
      <c r="O12842" s="14"/>
      <c r="P12842" s="14"/>
      <c r="S12842" s="16"/>
      <c r="T12842" s="16"/>
    </row>
    <row r="12843" spans="8:20">
      <c r="H12843" s="14"/>
      <c r="K12843" s="14"/>
      <c r="M12843" s="14"/>
      <c r="N12843" s="14"/>
      <c r="O12843" s="14"/>
      <c r="P12843" s="14"/>
      <c r="S12843" s="16"/>
      <c r="T12843" s="16"/>
    </row>
    <row r="12844" spans="8:20">
      <c r="H12844" s="14"/>
      <c r="K12844" s="14"/>
      <c r="M12844" s="14"/>
      <c r="N12844" s="14"/>
      <c r="O12844" s="14"/>
      <c r="P12844" s="14"/>
      <c r="S12844" s="16"/>
      <c r="T12844" s="16"/>
    </row>
    <row r="12845" spans="8:20">
      <c r="H12845" s="14"/>
      <c r="K12845" s="14"/>
      <c r="M12845" s="14"/>
      <c r="N12845" s="14"/>
      <c r="O12845" s="14"/>
      <c r="P12845" s="14"/>
      <c r="S12845" s="16"/>
      <c r="T12845" s="16"/>
    </row>
    <row r="12846" spans="8:20">
      <c r="H12846" s="14"/>
      <c r="K12846" s="14"/>
      <c r="M12846" s="14"/>
      <c r="N12846" s="14"/>
      <c r="O12846" s="14"/>
      <c r="P12846" s="14"/>
      <c r="S12846" s="16"/>
      <c r="T12846" s="16"/>
    </row>
    <row r="12847" spans="8:20">
      <c r="H12847" s="14"/>
      <c r="K12847" s="14"/>
      <c r="M12847" s="14"/>
      <c r="N12847" s="14"/>
      <c r="O12847" s="14"/>
      <c r="P12847" s="14"/>
      <c r="S12847" s="16"/>
      <c r="T12847" s="16"/>
    </row>
    <row r="12848" spans="8:20">
      <c r="H12848" s="14"/>
      <c r="K12848" s="14"/>
      <c r="M12848" s="14"/>
      <c r="N12848" s="14"/>
      <c r="O12848" s="14"/>
      <c r="P12848" s="14"/>
      <c r="S12848" s="16"/>
      <c r="T12848" s="16"/>
    </row>
    <row r="12849" spans="8:20">
      <c r="H12849" s="14"/>
      <c r="K12849" s="14"/>
      <c r="M12849" s="14"/>
      <c r="N12849" s="14"/>
      <c r="O12849" s="14"/>
      <c r="P12849" s="14"/>
      <c r="S12849" s="16"/>
      <c r="T12849" s="16"/>
    </row>
    <row r="12850" spans="8:20">
      <c r="H12850" s="14"/>
      <c r="K12850" s="14"/>
      <c r="M12850" s="14"/>
      <c r="N12850" s="14"/>
      <c r="O12850" s="14"/>
      <c r="P12850" s="14"/>
      <c r="S12850" s="16"/>
      <c r="T12850" s="16"/>
    </row>
    <row r="12851" spans="8:20">
      <c r="H12851" s="14"/>
      <c r="K12851" s="14"/>
      <c r="M12851" s="14"/>
      <c r="N12851" s="14"/>
      <c r="O12851" s="14"/>
      <c r="P12851" s="14"/>
      <c r="S12851" s="16"/>
      <c r="T12851" s="16"/>
    </row>
    <row r="12852" spans="8:20">
      <c r="H12852" s="14"/>
      <c r="K12852" s="14"/>
      <c r="M12852" s="14"/>
      <c r="N12852" s="14"/>
      <c r="O12852" s="14"/>
      <c r="P12852" s="14"/>
      <c r="S12852" s="16"/>
      <c r="T12852" s="16"/>
    </row>
    <row r="12853" spans="8:20">
      <c r="H12853" s="14"/>
      <c r="K12853" s="14"/>
      <c r="M12853" s="14"/>
      <c r="N12853" s="14"/>
      <c r="O12853" s="14"/>
      <c r="P12853" s="14"/>
      <c r="S12853" s="16"/>
      <c r="T12853" s="16"/>
    </row>
    <row r="12854" spans="8:20">
      <c r="H12854" s="14"/>
      <c r="K12854" s="14"/>
      <c r="M12854" s="14"/>
      <c r="N12854" s="14"/>
      <c r="O12854" s="14"/>
      <c r="P12854" s="14"/>
      <c r="S12854" s="16"/>
      <c r="T12854" s="16"/>
    </row>
    <row r="12855" spans="8:20">
      <c r="H12855" s="14"/>
      <c r="K12855" s="14"/>
      <c r="M12855" s="14"/>
      <c r="N12855" s="14"/>
      <c r="O12855" s="14"/>
      <c r="P12855" s="14"/>
      <c r="S12855" s="16"/>
      <c r="T12855" s="16"/>
    </row>
    <row r="12856" spans="8:20">
      <c r="H12856" s="14"/>
      <c r="K12856" s="14"/>
      <c r="M12856" s="14"/>
      <c r="N12856" s="14"/>
      <c r="O12856" s="14"/>
      <c r="P12856" s="14"/>
      <c r="S12856" s="16"/>
      <c r="T12856" s="16"/>
    </row>
    <row r="12857" spans="8:20">
      <c r="H12857" s="14"/>
      <c r="K12857" s="14"/>
      <c r="M12857" s="14"/>
      <c r="N12857" s="14"/>
      <c r="O12857" s="14"/>
      <c r="P12857" s="14"/>
      <c r="S12857" s="16"/>
      <c r="T12857" s="16"/>
    </row>
    <row r="12858" spans="8:20">
      <c r="H12858" s="14"/>
      <c r="K12858" s="14"/>
      <c r="M12858" s="14"/>
      <c r="N12858" s="14"/>
      <c r="O12858" s="14"/>
      <c r="P12858" s="14"/>
      <c r="S12858" s="16"/>
      <c r="T12858" s="16"/>
    </row>
    <row r="12859" spans="8:20">
      <c r="H12859" s="14"/>
      <c r="K12859" s="14"/>
      <c r="M12859" s="14"/>
      <c r="N12859" s="14"/>
      <c r="O12859" s="14"/>
      <c r="P12859" s="14"/>
      <c r="S12859" s="16"/>
      <c r="T12859" s="16"/>
    </row>
    <row r="12860" spans="8:20">
      <c r="H12860" s="14"/>
      <c r="K12860" s="14"/>
      <c r="M12860" s="14"/>
      <c r="N12860" s="14"/>
      <c r="O12860" s="14"/>
      <c r="P12860" s="14"/>
      <c r="S12860" s="16"/>
      <c r="T12860" s="16"/>
    </row>
    <row r="12861" spans="8:20">
      <c r="H12861" s="14"/>
      <c r="K12861" s="14"/>
      <c r="M12861" s="14"/>
      <c r="N12861" s="14"/>
      <c r="O12861" s="14"/>
      <c r="P12861" s="14"/>
      <c r="S12861" s="16"/>
      <c r="T12861" s="16"/>
    </row>
    <row r="12862" spans="8:20">
      <c r="H12862" s="14"/>
      <c r="K12862" s="14"/>
      <c r="M12862" s="14"/>
      <c r="N12862" s="14"/>
      <c r="O12862" s="14"/>
      <c r="P12862" s="14"/>
      <c r="S12862" s="16"/>
      <c r="T12862" s="16"/>
    </row>
    <row r="12863" spans="8:20">
      <c r="H12863" s="14"/>
      <c r="K12863" s="14"/>
      <c r="M12863" s="14"/>
      <c r="N12863" s="14"/>
      <c r="O12863" s="14"/>
      <c r="P12863" s="14"/>
      <c r="S12863" s="16"/>
      <c r="T12863" s="16"/>
    </row>
    <row r="12864" spans="8:20">
      <c r="H12864" s="14"/>
      <c r="K12864" s="14"/>
      <c r="M12864" s="14"/>
      <c r="N12864" s="14"/>
      <c r="O12864" s="14"/>
      <c r="P12864" s="14"/>
      <c r="S12864" s="16"/>
      <c r="T12864" s="16"/>
    </row>
    <row r="12865" spans="8:20">
      <c r="H12865" s="14"/>
      <c r="K12865" s="14"/>
      <c r="M12865" s="14"/>
      <c r="N12865" s="14"/>
      <c r="O12865" s="14"/>
      <c r="P12865" s="14"/>
      <c r="S12865" s="16"/>
      <c r="T12865" s="16"/>
    </row>
    <row r="12866" spans="8:20">
      <c r="H12866" s="14"/>
      <c r="K12866" s="14"/>
      <c r="M12866" s="14"/>
      <c r="N12866" s="14"/>
      <c r="O12866" s="14"/>
      <c r="P12866" s="14"/>
      <c r="S12866" s="16"/>
      <c r="T12866" s="16"/>
    </row>
    <row r="12867" spans="8:20">
      <c r="H12867" s="14"/>
      <c r="K12867" s="14"/>
      <c r="M12867" s="14"/>
      <c r="N12867" s="14"/>
      <c r="O12867" s="14"/>
      <c r="P12867" s="14"/>
      <c r="S12867" s="16"/>
      <c r="T12867" s="16"/>
    </row>
    <row r="12868" spans="8:20">
      <c r="H12868" s="14"/>
      <c r="K12868" s="14"/>
      <c r="M12868" s="14"/>
      <c r="N12868" s="14"/>
      <c r="O12868" s="14"/>
      <c r="P12868" s="14"/>
      <c r="S12868" s="16"/>
      <c r="T12868" s="16"/>
    </row>
    <row r="12869" spans="8:20">
      <c r="H12869" s="14"/>
      <c r="K12869" s="14"/>
      <c r="M12869" s="14"/>
      <c r="N12869" s="14"/>
      <c r="O12869" s="14"/>
      <c r="P12869" s="14"/>
      <c r="S12869" s="16"/>
      <c r="T12869" s="16"/>
    </row>
    <row r="12870" spans="8:20">
      <c r="H12870" s="14"/>
      <c r="K12870" s="14"/>
      <c r="M12870" s="14"/>
      <c r="N12870" s="14"/>
      <c r="O12870" s="14"/>
      <c r="P12870" s="14"/>
      <c r="S12870" s="16"/>
      <c r="T12870" s="16"/>
    </row>
    <row r="12871" spans="8:20">
      <c r="H12871" s="14"/>
      <c r="K12871" s="14"/>
      <c r="M12871" s="14"/>
      <c r="N12871" s="14"/>
      <c r="O12871" s="14"/>
      <c r="P12871" s="14"/>
      <c r="S12871" s="16"/>
      <c r="T12871" s="16"/>
    </row>
    <row r="12872" spans="8:20">
      <c r="H12872" s="14"/>
      <c r="K12872" s="14"/>
      <c r="M12872" s="14"/>
      <c r="N12872" s="14"/>
      <c r="O12872" s="14"/>
      <c r="P12872" s="14"/>
      <c r="S12872" s="16"/>
      <c r="T12872" s="16"/>
    </row>
    <row r="12873" spans="8:20">
      <c r="H12873" s="14"/>
      <c r="K12873" s="14"/>
      <c r="M12873" s="14"/>
      <c r="N12873" s="14"/>
      <c r="O12873" s="14"/>
      <c r="P12873" s="14"/>
      <c r="S12873" s="16"/>
      <c r="T12873" s="16"/>
    </row>
    <row r="12874" spans="8:20">
      <c r="H12874" s="14"/>
      <c r="K12874" s="14"/>
      <c r="M12874" s="14"/>
      <c r="N12874" s="14"/>
      <c r="O12874" s="14"/>
      <c r="P12874" s="14"/>
      <c r="S12874" s="16"/>
      <c r="T12874" s="16"/>
    </row>
    <row r="12875" spans="8:20">
      <c r="H12875" s="14"/>
      <c r="K12875" s="14"/>
      <c r="M12875" s="14"/>
      <c r="N12875" s="14"/>
      <c r="O12875" s="14"/>
      <c r="P12875" s="14"/>
      <c r="S12875" s="16"/>
      <c r="T12875" s="16"/>
    </row>
    <row r="12876" spans="8:20">
      <c r="H12876" s="14"/>
      <c r="K12876" s="14"/>
      <c r="M12876" s="14"/>
      <c r="N12876" s="14"/>
      <c r="O12876" s="14"/>
      <c r="P12876" s="14"/>
      <c r="S12876" s="16"/>
      <c r="T12876" s="16"/>
    </row>
    <row r="12877" spans="8:20">
      <c r="H12877" s="14"/>
      <c r="K12877" s="14"/>
      <c r="M12877" s="14"/>
      <c r="N12877" s="14"/>
      <c r="O12877" s="14"/>
      <c r="P12877" s="14"/>
      <c r="S12877" s="16"/>
      <c r="T12877" s="16"/>
    </row>
    <row r="12878" spans="8:20">
      <c r="H12878" s="14"/>
      <c r="K12878" s="14"/>
      <c r="M12878" s="14"/>
      <c r="N12878" s="14"/>
      <c r="O12878" s="14"/>
      <c r="P12878" s="14"/>
      <c r="S12878" s="16"/>
      <c r="T12878" s="16"/>
    </row>
    <row r="12879" spans="8:20">
      <c r="H12879" s="14"/>
      <c r="K12879" s="14"/>
      <c r="M12879" s="14"/>
      <c r="N12879" s="14"/>
      <c r="O12879" s="14"/>
      <c r="P12879" s="14"/>
      <c r="S12879" s="16"/>
      <c r="T12879" s="16"/>
    </row>
    <row r="12880" spans="8:20">
      <c r="H12880" s="14"/>
      <c r="K12880" s="14"/>
      <c r="M12880" s="14"/>
      <c r="N12880" s="14"/>
      <c r="O12880" s="14"/>
      <c r="P12880" s="14"/>
      <c r="S12880" s="16"/>
      <c r="T12880" s="16"/>
    </row>
    <row r="12881" spans="8:20">
      <c r="H12881" s="14"/>
      <c r="K12881" s="14"/>
      <c r="M12881" s="14"/>
      <c r="N12881" s="14"/>
      <c r="O12881" s="14"/>
      <c r="P12881" s="14"/>
      <c r="S12881" s="16"/>
      <c r="T12881" s="16"/>
    </row>
    <row r="12882" spans="8:20">
      <c r="H12882" s="14"/>
      <c r="K12882" s="14"/>
      <c r="M12882" s="14"/>
      <c r="N12882" s="14"/>
      <c r="O12882" s="14"/>
      <c r="P12882" s="14"/>
      <c r="S12882" s="16"/>
      <c r="T12882" s="16"/>
    </row>
    <row r="12883" spans="8:20">
      <c r="H12883" s="14"/>
      <c r="K12883" s="14"/>
      <c r="M12883" s="14"/>
      <c r="N12883" s="14"/>
      <c r="O12883" s="14"/>
      <c r="P12883" s="14"/>
      <c r="S12883" s="16"/>
      <c r="T12883" s="16"/>
    </row>
    <row r="12884" spans="8:20">
      <c r="H12884" s="14"/>
      <c r="K12884" s="14"/>
      <c r="M12884" s="14"/>
      <c r="N12884" s="14"/>
      <c r="O12884" s="14"/>
      <c r="P12884" s="14"/>
      <c r="S12884" s="16"/>
      <c r="T12884" s="16"/>
    </row>
    <row r="12885" spans="8:20">
      <c r="H12885" s="14"/>
      <c r="K12885" s="14"/>
      <c r="M12885" s="14"/>
      <c r="N12885" s="14"/>
      <c r="O12885" s="14"/>
      <c r="P12885" s="14"/>
      <c r="S12885" s="16"/>
      <c r="T12885" s="16"/>
    </row>
    <row r="12886" spans="8:20">
      <c r="H12886" s="14"/>
      <c r="K12886" s="14"/>
      <c r="M12886" s="14"/>
      <c r="N12886" s="14"/>
      <c r="O12886" s="14"/>
      <c r="P12886" s="14"/>
      <c r="S12886" s="16"/>
      <c r="T12886" s="16"/>
    </row>
    <row r="12887" spans="8:20">
      <c r="H12887" s="14"/>
      <c r="K12887" s="14"/>
      <c r="M12887" s="14"/>
      <c r="N12887" s="14"/>
      <c r="O12887" s="14"/>
      <c r="P12887" s="14"/>
      <c r="S12887" s="16"/>
      <c r="T12887" s="16"/>
    </row>
    <row r="12888" spans="8:20">
      <c r="H12888" s="14"/>
      <c r="K12888" s="14"/>
      <c r="M12888" s="14"/>
      <c r="N12888" s="14"/>
      <c r="O12888" s="14"/>
      <c r="P12888" s="14"/>
      <c r="S12888" s="16"/>
      <c r="T12888" s="16"/>
    </row>
    <row r="12889" spans="8:20">
      <c r="H12889" s="14"/>
      <c r="K12889" s="14"/>
      <c r="M12889" s="14"/>
      <c r="N12889" s="14"/>
      <c r="O12889" s="14"/>
      <c r="P12889" s="14"/>
      <c r="S12889" s="16"/>
      <c r="T12889" s="16"/>
    </row>
    <row r="12890" spans="8:20">
      <c r="H12890" s="14"/>
      <c r="K12890" s="14"/>
      <c r="M12890" s="14"/>
      <c r="N12890" s="14"/>
      <c r="O12890" s="14"/>
      <c r="P12890" s="14"/>
      <c r="S12890" s="16"/>
      <c r="T12890" s="16"/>
    </row>
    <row r="12891" spans="8:20">
      <c r="H12891" s="14"/>
      <c r="K12891" s="14"/>
      <c r="M12891" s="14"/>
      <c r="N12891" s="14"/>
      <c r="O12891" s="14"/>
      <c r="P12891" s="14"/>
      <c r="S12891" s="16"/>
      <c r="T12891" s="16"/>
    </row>
    <row r="12892" spans="8:20">
      <c r="H12892" s="14"/>
      <c r="K12892" s="14"/>
      <c r="M12892" s="14"/>
      <c r="N12892" s="14"/>
      <c r="O12892" s="14"/>
      <c r="P12892" s="14"/>
      <c r="S12892" s="16"/>
      <c r="T12892" s="16"/>
    </row>
    <row r="12893" spans="8:20">
      <c r="H12893" s="14"/>
      <c r="K12893" s="14"/>
      <c r="M12893" s="14"/>
      <c r="N12893" s="14"/>
      <c r="O12893" s="14"/>
      <c r="P12893" s="14"/>
      <c r="S12893" s="16"/>
      <c r="T12893" s="16"/>
    </row>
    <row r="12894" spans="8:20">
      <c r="H12894" s="14"/>
      <c r="K12894" s="14"/>
      <c r="M12894" s="14"/>
      <c r="N12894" s="14"/>
      <c r="O12894" s="14"/>
      <c r="P12894" s="14"/>
      <c r="S12894" s="16"/>
      <c r="T12894" s="16"/>
    </row>
    <row r="12895" spans="8:20">
      <c r="H12895" s="14"/>
      <c r="K12895" s="14"/>
      <c r="M12895" s="14"/>
      <c r="N12895" s="14"/>
      <c r="O12895" s="14"/>
      <c r="P12895" s="14"/>
      <c r="S12895" s="16"/>
      <c r="T12895" s="16"/>
    </row>
    <row r="12896" spans="8:20">
      <c r="H12896" s="14"/>
      <c r="K12896" s="14"/>
      <c r="M12896" s="14"/>
      <c r="N12896" s="14"/>
      <c r="O12896" s="14"/>
      <c r="P12896" s="14"/>
      <c r="S12896" s="16"/>
      <c r="T12896" s="16"/>
    </row>
    <row r="12897" spans="8:20">
      <c r="H12897" s="14"/>
      <c r="K12897" s="14"/>
      <c r="M12897" s="14"/>
      <c r="N12897" s="14"/>
      <c r="O12897" s="14"/>
      <c r="P12897" s="14"/>
      <c r="S12897" s="16"/>
      <c r="T12897" s="16"/>
    </row>
    <row r="12898" spans="8:20">
      <c r="H12898" s="14"/>
      <c r="K12898" s="14"/>
      <c r="M12898" s="14"/>
      <c r="N12898" s="14"/>
      <c r="O12898" s="14"/>
      <c r="P12898" s="14"/>
      <c r="S12898" s="16"/>
      <c r="T12898" s="16"/>
    </row>
    <row r="12899" spans="8:20">
      <c r="H12899" s="14"/>
      <c r="K12899" s="14"/>
      <c r="M12899" s="14"/>
      <c r="N12899" s="14"/>
      <c r="O12899" s="14"/>
      <c r="P12899" s="14"/>
      <c r="S12899" s="16"/>
      <c r="T12899" s="16"/>
    </row>
    <row r="12900" spans="8:20">
      <c r="H12900" s="14"/>
      <c r="K12900" s="14"/>
      <c r="M12900" s="14"/>
      <c r="N12900" s="14"/>
      <c r="O12900" s="14"/>
      <c r="P12900" s="14"/>
      <c r="S12900" s="16"/>
      <c r="T12900" s="16"/>
    </row>
    <row r="12901" spans="8:20">
      <c r="H12901" s="14"/>
      <c r="K12901" s="14"/>
      <c r="M12901" s="14"/>
      <c r="N12901" s="14"/>
      <c r="O12901" s="14"/>
      <c r="P12901" s="14"/>
      <c r="S12901" s="16"/>
      <c r="T12901" s="16"/>
    </row>
    <row r="12902" spans="8:20">
      <c r="H12902" s="14"/>
      <c r="K12902" s="14"/>
      <c r="M12902" s="14"/>
      <c r="N12902" s="14"/>
      <c r="O12902" s="14"/>
      <c r="P12902" s="14"/>
      <c r="S12902" s="16"/>
      <c r="T12902" s="16"/>
    </row>
    <row r="12903" spans="8:20">
      <c r="H12903" s="14"/>
      <c r="K12903" s="14"/>
      <c r="M12903" s="14"/>
      <c r="N12903" s="14"/>
      <c r="O12903" s="14"/>
      <c r="P12903" s="14"/>
      <c r="S12903" s="16"/>
      <c r="T12903" s="16"/>
    </row>
    <row r="12904" spans="8:20">
      <c r="H12904" s="14"/>
      <c r="K12904" s="14"/>
      <c r="M12904" s="14"/>
      <c r="N12904" s="14"/>
      <c r="O12904" s="14"/>
      <c r="P12904" s="14"/>
      <c r="S12904" s="16"/>
      <c r="T12904" s="16"/>
    </row>
    <row r="12905" spans="8:20">
      <c r="H12905" s="14"/>
      <c r="K12905" s="14"/>
      <c r="M12905" s="14"/>
      <c r="N12905" s="14"/>
      <c r="O12905" s="14"/>
      <c r="P12905" s="14"/>
      <c r="S12905" s="16"/>
      <c r="T12905" s="16"/>
    </row>
    <row r="12906" spans="8:20">
      <c r="H12906" s="14"/>
      <c r="K12906" s="14"/>
      <c r="M12906" s="14"/>
      <c r="N12906" s="14"/>
      <c r="O12906" s="14"/>
      <c r="P12906" s="14"/>
      <c r="S12906" s="16"/>
      <c r="T12906" s="16"/>
    </row>
    <row r="12907" spans="8:20">
      <c r="H12907" s="14"/>
      <c r="K12907" s="14"/>
      <c r="M12907" s="14"/>
      <c r="N12907" s="14"/>
      <c r="O12907" s="14"/>
      <c r="P12907" s="14"/>
      <c r="S12907" s="16"/>
      <c r="T12907" s="16"/>
    </row>
    <row r="12908" spans="8:20">
      <c r="H12908" s="14"/>
      <c r="K12908" s="14"/>
      <c r="M12908" s="14"/>
      <c r="N12908" s="14"/>
      <c r="O12908" s="14"/>
      <c r="P12908" s="14"/>
      <c r="S12908" s="16"/>
      <c r="T12908" s="16"/>
    </row>
    <row r="12909" spans="8:20">
      <c r="H12909" s="14"/>
      <c r="K12909" s="14"/>
      <c r="M12909" s="14"/>
      <c r="N12909" s="14"/>
      <c r="O12909" s="14"/>
      <c r="P12909" s="14"/>
      <c r="S12909" s="16"/>
      <c r="T12909" s="16"/>
    </row>
    <row r="12910" spans="8:20">
      <c r="H12910" s="14"/>
      <c r="K12910" s="14"/>
      <c r="M12910" s="14"/>
      <c r="N12910" s="14"/>
      <c r="O12910" s="14"/>
      <c r="P12910" s="14"/>
      <c r="S12910" s="16"/>
      <c r="T12910" s="16"/>
    </row>
    <row r="12911" spans="8:20">
      <c r="H12911" s="14"/>
      <c r="K12911" s="14"/>
      <c r="M12911" s="14"/>
      <c r="N12911" s="14"/>
      <c r="O12911" s="14"/>
      <c r="P12911" s="14"/>
      <c r="S12911" s="16"/>
      <c r="T12911" s="16"/>
    </row>
    <row r="12912" spans="8:20">
      <c r="H12912" s="14"/>
      <c r="K12912" s="14"/>
      <c r="M12912" s="14"/>
      <c r="N12912" s="14"/>
      <c r="O12912" s="14"/>
      <c r="P12912" s="14"/>
      <c r="S12912" s="16"/>
      <c r="T12912" s="16"/>
    </row>
    <row r="12913" spans="8:20">
      <c r="H12913" s="14"/>
      <c r="K12913" s="14"/>
      <c r="M12913" s="14"/>
      <c r="N12913" s="14"/>
      <c r="O12913" s="14"/>
      <c r="P12913" s="14"/>
      <c r="S12913" s="16"/>
      <c r="T12913" s="16"/>
    </row>
    <row r="12914" spans="8:20">
      <c r="H12914" s="14"/>
      <c r="K12914" s="14"/>
      <c r="M12914" s="14"/>
      <c r="N12914" s="14"/>
      <c r="O12914" s="14"/>
      <c r="P12914" s="14"/>
      <c r="S12914" s="16"/>
      <c r="T12914" s="16"/>
    </row>
    <row r="12915" spans="8:20">
      <c r="H12915" s="14"/>
      <c r="K12915" s="14"/>
      <c r="M12915" s="14"/>
      <c r="N12915" s="14"/>
      <c r="O12915" s="14"/>
      <c r="P12915" s="14"/>
      <c r="S12915" s="16"/>
      <c r="T12915" s="16"/>
    </row>
    <row r="12916" spans="8:20">
      <c r="H12916" s="14"/>
      <c r="K12916" s="14"/>
      <c r="M12916" s="14"/>
      <c r="N12916" s="14"/>
      <c r="O12916" s="14"/>
      <c r="P12916" s="14"/>
      <c r="S12916" s="16"/>
      <c r="T12916" s="16"/>
    </row>
    <row r="12917" spans="8:20">
      <c r="H12917" s="14"/>
      <c r="K12917" s="14"/>
      <c r="M12917" s="14"/>
      <c r="N12917" s="14"/>
      <c r="O12917" s="14"/>
      <c r="P12917" s="14"/>
      <c r="S12917" s="16"/>
      <c r="T12917" s="16"/>
    </row>
    <row r="12918" spans="8:20">
      <c r="H12918" s="14"/>
      <c r="K12918" s="14"/>
      <c r="M12918" s="14"/>
      <c r="N12918" s="14"/>
      <c r="O12918" s="14"/>
      <c r="P12918" s="14"/>
      <c r="S12918" s="16"/>
      <c r="T12918" s="16"/>
    </row>
    <row r="12919" spans="8:20">
      <c r="H12919" s="14"/>
      <c r="K12919" s="14"/>
      <c r="M12919" s="14"/>
      <c r="N12919" s="14"/>
      <c r="O12919" s="14"/>
      <c r="P12919" s="14"/>
      <c r="S12919" s="16"/>
      <c r="T12919" s="16"/>
    </row>
    <row r="12920" spans="8:20">
      <c r="H12920" s="14"/>
      <c r="K12920" s="14"/>
      <c r="M12920" s="14"/>
      <c r="N12920" s="14"/>
      <c r="O12920" s="14"/>
      <c r="P12920" s="14"/>
      <c r="S12920" s="16"/>
      <c r="T12920" s="16"/>
    </row>
    <row r="12921" spans="8:20">
      <c r="H12921" s="14"/>
      <c r="K12921" s="14"/>
      <c r="M12921" s="14"/>
      <c r="N12921" s="14"/>
      <c r="O12921" s="14"/>
      <c r="P12921" s="14"/>
      <c r="S12921" s="16"/>
      <c r="T12921" s="16"/>
    </row>
    <row r="12922" spans="8:20">
      <c r="H12922" s="14"/>
      <c r="K12922" s="14"/>
      <c r="M12922" s="14"/>
      <c r="N12922" s="14"/>
      <c r="O12922" s="14"/>
      <c r="P12922" s="14"/>
      <c r="S12922" s="16"/>
      <c r="T12922" s="16"/>
    </row>
    <row r="12923" spans="8:20">
      <c r="H12923" s="14"/>
      <c r="K12923" s="14"/>
      <c r="M12923" s="14"/>
      <c r="N12923" s="14"/>
      <c r="O12923" s="14"/>
      <c r="P12923" s="14"/>
      <c r="S12923" s="16"/>
      <c r="T12923" s="16"/>
    </row>
    <row r="12924" spans="8:20">
      <c r="H12924" s="14"/>
      <c r="K12924" s="14"/>
      <c r="M12924" s="14"/>
      <c r="N12924" s="14"/>
      <c r="O12924" s="14"/>
      <c r="P12924" s="14"/>
      <c r="S12924" s="16"/>
      <c r="T12924" s="16"/>
    </row>
    <row r="12925" spans="8:20">
      <c r="H12925" s="14"/>
      <c r="K12925" s="14"/>
      <c r="M12925" s="14"/>
      <c r="N12925" s="14"/>
      <c r="O12925" s="14"/>
      <c r="P12925" s="14"/>
      <c r="S12925" s="16"/>
      <c r="T12925" s="16"/>
    </row>
    <row r="12926" spans="8:20">
      <c r="H12926" s="14"/>
      <c r="K12926" s="14"/>
      <c r="M12926" s="14"/>
      <c r="N12926" s="14"/>
      <c r="O12926" s="14"/>
      <c r="P12926" s="14"/>
      <c r="S12926" s="16"/>
      <c r="T12926" s="16"/>
    </row>
    <row r="12927" spans="8:20">
      <c r="H12927" s="14"/>
      <c r="K12927" s="14"/>
      <c r="M12927" s="14"/>
      <c r="N12927" s="14"/>
      <c r="O12927" s="14"/>
      <c r="P12927" s="14"/>
      <c r="S12927" s="16"/>
      <c r="T12927" s="16"/>
    </row>
    <row r="12928" spans="8:20">
      <c r="H12928" s="14"/>
      <c r="K12928" s="14"/>
      <c r="M12928" s="14"/>
      <c r="N12928" s="14"/>
      <c r="O12928" s="14"/>
      <c r="P12928" s="14"/>
      <c r="S12928" s="16"/>
      <c r="T12928" s="16"/>
    </row>
    <row r="12929" spans="8:20">
      <c r="H12929" s="14"/>
      <c r="K12929" s="14"/>
      <c r="M12929" s="14"/>
      <c r="N12929" s="14"/>
      <c r="O12929" s="14"/>
      <c r="P12929" s="14"/>
      <c r="S12929" s="16"/>
      <c r="T12929" s="16"/>
    </row>
    <row r="12930" spans="8:20">
      <c r="H12930" s="14"/>
      <c r="K12930" s="14"/>
      <c r="M12930" s="14"/>
      <c r="N12930" s="14"/>
      <c r="O12930" s="14"/>
      <c r="P12930" s="14"/>
      <c r="S12930" s="16"/>
      <c r="T12930" s="16"/>
    </row>
    <row r="12931" spans="8:20">
      <c r="H12931" s="14"/>
      <c r="K12931" s="14"/>
      <c r="M12931" s="14"/>
      <c r="N12931" s="14"/>
      <c r="O12931" s="14"/>
      <c r="P12931" s="14"/>
      <c r="S12931" s="16"/>
      <c r="T12931" s="16"/>
    </row>
    <row r="12932" spans="8:20">
      <c r="H12932" s="14"/>
      <c r="K12932" s="14"/>
      <c r="M12932" s="14"/>
      <c r="N12932" s="14"/>
      <c r="O12932" s="14"/>
      <c r="P12932" s="14"/>
      <c r="S12932" s="16"/>
      <c r="T12932" s="16"/>
    </row>
    <row r="12933" spans="8:20">
      <c r="H12933" s="14"/>
      <c r="K12933" s="14"/>
      <c r="M12933" s="14"/>
      <c r="N12933" s="14"/>
      <c r="O12933" s="14"/>
      <c r="P12933" s="14"/>
      <c r="S12933" s="16"/>
      <c r="T12933" s="16"/>
    </row>
    <row r="12934" spans="8:20">
      <c r="H12934" s="14"/>
      <c r="K12934" s="14"/>
      <c r="M12934" s="14"/>
      <c r="N12934" s="14"/>
      <c r="O12934" s="14"/>
      <c r="P12934" s="14"/>
      <c r="S12934" s="16"/>
      <c r="T12934" s="16"/>
    </row>
    <row r="12935" spans="8:20">
      <c r="H12935" s="14"/>
      <c r="K12935" s="14"/>
      <c r="M12935" s="14"/>
      <c r="N12935" s="14"/>
      <c r="O12935" s="14"/>
      <c r="P12935" s="14"/>
      <c r="S12935" s="16"/>
      <c r="T12935" s="16"/>
    </row>
    <row r="12936" spans="8:20">
      <c r="H12936" s="14"/>
      <c r="K12936" s="14"/>
      <c r="M12936" s="14"/>
      <c r="N12936" s="14"/>
      <c r="O12936" s="14"/>
      <c r="P12936" s="14"/>
      <c r="S12936" s="16"/>
      <c r="T12936" s="16"/>
    </row>
    <row r="12937" spans="8:20">
      <c r="H12937" s="14"/>
      <c r="K12937" s="14"/>
      <c r="M12937" s="14"/>
      <c r="N12937" s="14"/>
      <c r="O12937" s="14"/>
      <c r="P12937" s="14"/>
      <c r="S12937" s="16"/>
      <c r="T12937" s="16"/>
    </row>
    <row r="12938" spans="8:20">
      <c r="H12938" s="14"/>
      <c r="K12938" s="14"/>
      <c r="M12938" s="14"/>
      <c r="N12938" s="14"/>
      <c r="O12938" s="14"/>
      <c r="P12938" s="14"/>
      <c r="S12938" s="16"/>
      <c r="T12938" s="16"/>
    </row>
    <row r="12939" spans="8:20">
      <c r="H12939" s="14"/>
      <c r="K12939" s="14"/>
      <c r="M12939" s="14"/>
      <c r="N12939" s="14"/>
      <c r="O12939" s="14"/>
      <c r="P12939" s="14"/>
      <c r="S12939" s="16"/>
      <c r="T12939" s="16"/>
    </row>
    <row r="12940" spans="8:20">
      <c r="H12940" s="14"/>
      <c r="K12940" s="14"/>
      <c r="M12940" s="14"/>
      <c r="N12940" s="14"/>
      <c r="O12940" s="14"/>
      <c r="P12940" s="14"/>
      <c r="S12940" s="16"/>
      <c r="T12940" s="16"/>
    </row>
    <row r="12941" spans="8:20">
      <c r="H12941" s="14"/>
      <c r="K12941" s="14"/>
      <c r="M12941" s="14"/>
      <c r="N12941" s="14"/>
      <c r="O12941" s="14"/>
      <c r="P12941" s="14"/>
      <c r="S12941" s="16"/>
      <c r="T12941" s="16"/>
    </row>
    <row r="12942" spans="8:20">
      <c r="H12942" s="14"/>
      <c r="K12942" s="14"/>
      <c r="M12942" s="14"/>
      <c r="N12942" s="14"/>
      <c r="O12942" s="14"/>
      <c r="P12942" s="14"/>
      <c r="S12942" s="16"/>
      <c r="T12942" s="16"/>
    </row>
    <row r="12943" spans="8:20">
      <c r="H12943" s="14"/>
      <c r="K12943" s="14"/>
      <c r="M12943" s="14"/>
      <c r="N12943" s="14"/>
      <c r="O12943" s="14"/>
      <c r="P12943" s="14"/>
      <c r="S12943" s="16"/>
      <c r="T12943" s="16"/>
    </row>
    <row r="12944" spans="8:20">
      <c r="H12944" s="14"/>
      <c r="K12944" s="14"/>
      <c r="M12944" s="14"/>
      <c r="N12944" s="14"/>
      <c r="O12944" s="14"/>
      <c r="P12944" s="14"/>
      <c r="S12944" s="16"/>
      <c r="T12944" s="16"/>
    </row>
    <row r="12945" spans="8:20">
      <c r="H12945" s="14"/>
      <c r="K12945" s="14"/>
      <c r="M12945" s="14"/>
      <c r="N12945" s="14"/>
      <c r="O12945" s="14"/>
      <c r="P12945" s="14"/>
      <c r="S12945" s="16"/>
      <c r="T12945" s="16"/>
    </row>
    <row r="12946" spans="8:20">
      <c r="H12946" s="14"/>
      <c r="K12946" s="14"/>
      <c r="M12946" s="14"/>
      <c r="N12946" s="14"/>
      <c r="O12946" s="14"/>
      <c r="P12946" s="14"/>
      <c r="S12946" s="16"/>
      <c r="T12946" s="16"/>
    </row>
    <row r="12947" spans="8:20">
      <c r="H12947" s="14"/>
      <c r="K12947" s="14"/>
      <c r="M12947" s="14"/>
      <c r="N12947" s="14"/>
      <c r="O12947" s="14"/>
      <c r="P12947" s="14"/>
      <c r="S12947" s="16"/>
      <c r="T12947" s="16"/>
    </row>
    <row r="12948" spans="8:20">
      <c r="H12948" s="14"/>
      <c r="K12948" s="14"/>
      <c r="M12948" s="14"/>
      <c r="N12948" s="14"/>
      <c r="O12948" s="14"/>
      <c r="P12948" s="14"/>
      <c r="S12948" s="16"/>
      <c r="T12948" s="16"/>
    </row>
    <row r="12949" spans="8:20">
      <c r="H12949" s="14"/>
      <c r="K12949" s="14"/>
      <c r="M12949" s="14"/>
      <c r="N12949" s="14"/>
      <c r="O12949" s="14"/>
      <c r="P12949" s="14"/>
      <c r="S12949" s="16"/>
      <c r="T12949" s="16"/>
    </row>
    <row r="12950" spans="8:20">
      <c r="H12950" s="14"/>
      <c r="K12950" s="14"/>
      <c r="M12950" s="14"/>
      <c r="N12950" s="14"/>
      <c r="O12950" s="14"/>
      <c r="P12950" s="14"/>
      <c r="S12950" s="16"/>
      <c r="T12950" s="16"/>
    </row>
    <row r="12951" spans="8:20">
      <c r="H12951" s="14"/>
      <c r="K12951" s="14"/>
      <c r="M12951" s="14"/>
      <c r="N12951" s="14"/>
      <c r="O12951" s="14"/>
      <c r="P12951" s="14"/>
      <c r="S12951" s="16"/>
      <c r="T12951" s="16"/>
    </row>
    <row r="12952" spans="8:20">
      <c r="H12952" s="14"/>
      <c r="K12952" s="14"/>
      <c r="M12952" s="14"/>
      <c r="N12952" s="14"/>
      <c r="O12952" s="14"/>
      <c r="P12952" s="14"/>
      <c r="S12952" s="16"/>
      <c r="T12952" s="16"/>
    </row>
    <row r="12953" spans="8:20">
      <c r="H12953" s="14"/>
      <c r="K12953" s="14"/>
      <c r="M12953" s="14"/>
      <c r="N12953" s="14"/>
      <c r="O12953" s="14"/>
      <c r="P12953" s="14"/>
      <c r="S12953" s="16"/>
      <c r="T12953" s="16"/>
    </row>
    <row r="12954" spans="8:20">
      <c r="H12954" s="14"/>
      <c r="K12954" s="14"/>
      <c r="M12954" s="14"/>
      <c r="N12954" s="14"/>
      <c r="O12954" s="14"/>
      <c r="P12954" s="14"/>
      <c r="S12954" s="16"/>
      <c r="T12954" s="16"/>
    </row>
    <row r="12955" spans="8:20">
      <c r="H12955" s="14"/>
      <c r="K12955" s="14"/>
      <c r="M12955" s="14"/>
      <c r="N12955" s="14"/>
      <c r="O12955" s="14"/>
      <c r="P12955" s="14"/>
      <c r="S12955" s="16"/>
      <c r="T12955" s="16"/>
    </row>
    <row r="12956" spans="8:20">
      <c r="H12956" s="14"/>
      <c r="K12956" s="14"/>
      <c r="M12956" s="14"/>
      <c r="N12956" s="14"/>
      <c r="O12956" s="14"/>
      <c r="P12956" s="14"/>
      <c r="S12956" s="16"/>
      <c r="T12956" s="16"/>
    </row>
    <row r="12957" spans="8:20">
      <c r="H12957" s="14"/>
      <c r="K12957" s="14"/>
      <c r="M12957" s="14"/>
      <c r="N12957" s="14"/>
      <c r="O12957" s="14"/>
      <c r="P12957" s="14"/>
      <c r="S12957" s="16"/>
      <c r="T12957" s="16"/>
    </row>
    <row r="12958" spans="8:20">
      <c r="H12958" s="14"/>
      <c r="K12958" s="14"/>
      <c r="M12958" s="14"/>
      <c r="N12958" s="14"/>
      <c r="O12958" s="14"/>
      <c r="P12958" s="14"/>
      <c r="S12958" s="16"/>
      <c r="T12958" s="16"/>
    </row>
    <row r="12959" spans="8:20">
      <c r="H12959" s="14"/>
      <c r="K12959" s="14"/>
      <c r="M12959" s="14"/>
      <c r="N12959" s="14"/>
      <c r="O12959" s="14"/>
      <c r="P12959" s="14"/>
      <c r="S12959" s="16"/>
      <c r="T12959" s="16"/>
    </row>
    <row r="12960" spans="8:20">
      <c r="H12960" s="14"/>
      <c r="K12960" s="14"/>
      <c r="M12960" s="14"/>
      <c r="N12960" s="14"/>
      <c r="O12960" s="14"/>
      <c r="P12960" s="14"/>
      <c r="S12960" s="16"/>
      <c r="T12960" s="16"/>
    </row>
    <row r="12961" spans="8:20">
      <c r="H12961" s="14"/>
      <c r="K12961" s="14"/>
      <c r="M12961" s="14"/>
      <c r="N12961" s="14"/>
      <c r="O12961" s="14"/>
      <c r="P12961" s="14"/>
      <c r="S12961" s="16"/>
      <c r="T12961" s="16"/>
    </row>
    <row r="12962" spans="8:20">
      <c r="H12962" s="14"/>
      <c r="K12962" s="14"/>
      <c r="M12962" s="14"/>
      <c r="N12962" s="14"/>
      <c r="O12962" s="14"/>
      <c r="P12962" s="14"/>
      <c r="S12962" s="16"/>
      <c r="T12962" s="16"/>
    </row>
    <row r="12963" spans="8:20">
      <c r="H12963" s="14"/>
      <c r="K12963" s="14"/>
      <c r="M12963" s="14"/>
      <c r="N12963" s="14"/>
      <c r="O12963" s="14"/>
      <c r="P12963" s="14"/>
      <c r="S12963" s="16"/>
      <c r="T12963" s="16"/>
    </row>
    <row r="12964" spans="8:20">
      <c r="H12964" s="14"/>
      <c r="K12964" s="14"/>
      <c r="M12964" s="14"/>
      <c r="N12964" s="14"/>
      <c r="O12964" s="14"/>
      <c r="P12964" s="14"/>
      <c r="S12964" s="16"/>
      <c r="T12964" s="16"/>
    </row>
    <row r="12965" spans="8:20">
      <c r="H12965" s="14"/>
      <c r="K12965" s="14"/>
      <c r="M12965" s="14"/>
      <c r="N12965" s="14"/>
      <c r="O12965" s="14"/>
      <c r="P12965" s="14"/>
      <c r="S12965" s="16"/>
      <c r="T12965" s="16"/>
    </row>
    <row r="12966" spans="8:20">
      <c r="H12966" s="14"/>
      <c r="K12966" s="14"/>
      <c r="M12966" s="14"/>
      <c r="N12966" s="14"/>
      <c r="O12966" s="14"/>
      <c r="P12966" s="14"/>
      <c r="S12966" s="16"/>
      <c r="T12966" s="16"/>
    </row>
    <row r="12967" spans="8:20">
      <c r="H12967" s="14"/>
      <c r="K12967" s="14"/>
      <c r="M12967" s="14"/>
      <c r="N12967" s="14"/>
      <c r="O12967" s="14"/>
      <c r="P12967" s="14"/>
      <c r="S12967" s="16"/>
      <c r="T12967" s="16"/>
    </row>
    <row r="12968" spans="8:20">
      <c r="H12968" s="14"/>
      <c r="K12968" s="14"/>
      <c r="M12968" s="14"/>
      <c r="N12968" s="14"/>
      <c r="O12968" s="14"/>
      <c r="P12968" s="14"/>
      <c r="S12968" s="16"/>
      <c r="T12968" s="16"/>
    </row>
    <row r="12969" spans="8:20">
      <c r="H12969" s="14"/>
      <c r="K12969" s="14"/>
      <c r="M12969" s="14"/>
      <c r="N12969" s="14"/>
      <c r="O12969" s="14"/>
      <c r="P12969" s="14"/>
      <c r="S12969" s="16"/>
      <c r="T12969" s="16"/>
    </row>
    <row r="12970" spans="8:20">
      <c r="H12970" s="14"/>
      <c r="K12970" s="14"/>
      <c r="M12970" s="14"/>
      <c r="N12970" s="14"/>
      <c r="O12970" s="14"/>
      <c r="P12970" s="14"/>
      <c r="S12970" s="16"/>
      <c r="T12970" s="16"/>
    </row>
    <row r="12971" spans="8:20">
      <c r="H12971" s="14"/>
      <c r="K12971" s="14"/>
      <c r="M12971" s="14"/>
      <c r="N12971" s="14"/>
      <c r="O12971" s="14"/>
      <c r="P12971" s="14"/>
      <c r="S12971" s="16"/>
      <c r="T12971" s="16"/>
    </row>
    <row r="12972" spans="8:20">
      <c r="H12972" s="14"/>
      <c r="K12972" s="14"/>
      <c r="M12972" s="14"/>
      <c r="N12972" s="14"/>
      <c r="O12972" s="14"/>
      <c r="P12972" s="14"/>
      <c r="S12972" s="16"/>
      <c r="T12972" s="16"/>
    </row>
    <row r="12973" spans="8:20">
      <c r="H12973" s="14"/>
      <c r="K12973" s="14"/>
      <c r="M12973" s="14"/>
      <c r="N12973" s="14"/>
      <c r="O12973" s="14"/>
      <c r="P12973" s="14"/>
      <c r="S12973" s="16"/>
      <c r="T12973" s="16"/>
    </row>
    <row r="12974" spans="8:20">
      <c r="H12974" s="14"/>
      <c r="K12974" s="14"/>
      <c r="M12974" s="14"/>
      <c r="N12974" s="14"/>
      <c r="O12974" s="14"/>
      <c r="P12974" s="14"/>
      <c r="S12974" s="16"/>
      <c r="T12974" s="16"/>
    </row>
    <row r="12975" spans="8:20">
      <c r="H12975" s="14"/>
      <c r="K12975" s="14"/>
      <c r="M12975" s="14"/>
      <c r="N12975" s="14"/>
      <c r="O12975" s="14"/>
      <c r="P12975" s="14"/>
      <c r="S12975" s="16"/>
      <c r="T12975" s="16"/>
    </row>
    <row r="12976" spans="8:20">
      <c r="H12976" s="14"/>
      <c r="K12976" s="14"/>
      <c r="M12976" s="14"/>
      <c r="N12976" s="14"/>
      <c r="O12976" s="14"/>
      <c r="P12976" s="14"/>
      <c r="S12976" s="16"/>
      <c r="T12976" s="16"/>
    </row>
    <row r="12977" spans="8:20">
      <c r="H12977" s="14"/>
      <c r="K12977" s="14"/>
      <c r="M12977" s="14"/>
      <c r="N12977" s="14"/>
      <c r="O12977" s="14"/>
      <c r="P12977" s="14"/>
      <c r="S12977" s="16"/>
      <c r="T12977" s="16"/>
    </row>
    <row r="12978" spans="8:20">
      <c r="H12978" s="14"/>
      <c r="K12978" s="14"/>
      <c r="M12978" s="14"/>
      <c r="N12978" s="14"/>
      <c r="O12978" s="14"/>
      <c r="P12978" s="14"/>
      <c r="S12978" s="16"/>
      <c r="T12978" s="16"/>
    </row>
    <row r="12979" spans="8:20">
      <c r="H12979" s="14"/>
      <c r="K12979" s="14"/>
      <c r="M12979" s="14"/>
      <c r="N12979" s="14"/>
      <c r="O12979" s="14"/>
      <c r="P12979" s="14"/>
      <c r="S12979" s="16"/>
      <c r="T12979" s="16"/>
    </row>
    <row r="12980" spans="8:20">
      <c r="H12980" s="14"/>
      <c r="K12980" s="14"/>
      <c r="M12980" s="14"/>
      <c r="N12980" s="14"/>
      <c r="O12980" s="14"/>
      <c r="P12980" s="14"/>
      <c r="S12980" s="16"/>
      <c r="T12980" s="16"/>
    </row>
    <row r="12981" spans="8:20">
      <c r="H12981" s="14"/>
      <c r="K12981" s="14"/>
      <c r="M12981" s="14"/>
      <c r="N12981" s="14"/>
      <c r="O12981" s="14"/>
      <c r="P12981" s="14"/>
      <c r="S12981" s="16"/>
      <c r="T12981" s="16"/>
    </row>
    <row r="12982" spans="8:20">
      <c r="H12982" s="14"/>
      <c r="K12982" s="14"/>
      <c r="M12982" s="14"/>
      <c r="N12982" s="14"/>
      <c r="O12982" s="14"/>
      <c r="P12982" s="14"/>
      <c r="S12982" s="16"/>
      <c r="T12982" s="16"/>
    </row>
    <row r="12983" spans="8:20">
      <c r="H12983" s="14"/>
      <c r="K12983" s="14"/>
      <c r="M12983" s="14"/>
      <c r="N12983" s="14"/>
      <c r="O12983" s="14"/>
      <c r="P12983" s="14"/>
      <c r="S12983" s="16"/>
      <c r="T12983" s="16"/>
    </row>
    <row r="12984" spans="8:20">
      <c r="H12984" s="14"/>
      <c r="K12984" s="14"/>
      <c r="M12984" s="14"/>
      <c r="N12984" s="14"/>
      <c r="O12984" s="14"/>
      <c r="P12984" s="14"/>
      <c r="S12984" s="16"/>
      <c r="T12984" s="16"/>
    </row>
    <row r="12985" spans="8:20">
      <c r="H12985" s="14"/>
      <c r="K12985" s="14"/>
      <c r="M12985" s="14"/>
      <c r="N12985" s="14"/>
      <c r="O12985" s="14"/>
      <c r="P12985" s="14"/>
      <c r="S12985" s="16"/>
      <c r="T12985" s="16"/>
    </row>
    <row r="12986" spans="8:20">
      <c r="H12986" s="14"/>
      <c r="K12986" s="14"/>
      <c r="M12986" s="14"/>
      <c r="N12986" s="14"/>
      <c r="O12986" s="14"/>
      <c r="P12986" s="14"/>
      <c r="S12986" s="16"/>
      <c r="T12986" s="16"/>
    </row>
    <row r="12987" spans="8:20">
      <c r="H12987" s="14"/>
      <c r="K12987" s="14"/>
      <c r="M12987" s="14"/>
      <c r="N12987" s="14"/>
      <c r="O12987" s="14"/>
      <c r="P12987" s="14"/>
      <c r="S12987" s="16"/>
      <c r="T12987" s="16"/>
    </row>
    <row r="12988" spans="8:20">
      <c r="H12988" s="14"/>
      <c r="K12988" s="14"/>
      <c r="M12988" s="14"/>
      <c r="N12988" s="14"/>
      <c r="O12988" s="14"/>
      <c r="P12988" s="14"/>
      <c r="S12988" s="16"/>
      <c r="T12988" s="16"/>
    </row>
    <row r="12989" spans="8:20">
      <c r="H12989" s="14"/>
      <c r="K12989" s="14"/>
      <c r="M12989" s="14"/>
      <c r="N12989" s="14"/>
      <c r="O12989" s="14"/>
      <c r="P12989" s="14"/>
      <c r="S12989" s="16"/>
      <c r="T12989" s="16"/>
    </row>
    <row r="12990" spans="8:20">
      <c r="H12990" s="14"/>
      <c r="K12990" s="14"/>
      <c r="M12990" s="14"/>
      <c r="N12990" s="14"/>
      <c r="O12990" s="14"/>
      <c r="P12990" s="14"/>
      <c r="S12990" s="16"/>
      <c r="T12990" s="16"/>
    </row>
    <row r="12991" spans="8:20">
      <c r="H12991" s="14"/>
      <c r="K12991" s="14"/>
      <c r="M12991" s="14"/>
      <c r="N12991" s="14"/>
      <c r="O12991" s="14"/>
      <c r="P12991" s="14"/>
      <c r="S12991" s="16"/>
      <c r="T12991" s="16"/>
    </row>
    <row r="12992" spans="8:20">
      <c r="H12992" s="14"/>
      <c r="K12992" s="14"/>
      <c r="M12992" s="14"/>
      <c r="N12992" s="14"/>
      <c r="O12992" s="14"/>
      <c r="P12992" s="14"/>
      <c r="S12992" s="16"/>
      <c r="T12992" s="16"/>
    </row>
    <row r="12993" spans="8:20">
      <c r="H12993" s="14"/>
      <c r="K12993" s="14"/>
      <c r="M12993" s="14"/>
      <c r="N12993" s="14"/>
      <c r="O12993" s="14"/>
      <c r="P12993" s="14"/>
      <c r="S12993" s="16"/>
      <c r="T12993" s="16"/>
    </row>
    <row r="12994" spans="8:20">
      <c r="H12994" s="14"/>
      <c r="K12994" s="14"/>
      <c r="M12994" s="14"/>
      <c r="N12994" s="14"/>
      <c r="O12994" s="14"/>
      <c r="P12994" s="14"/>
      <c r="S12994" s="16"/>
      <c r="T12994" s="16"/>
    </row>
    <row r="12995" spans="8:20">
      <c r="H12995" s="14"/>
      <c r="K12995" s="14"/>
      <c r="M12995" s="14"/>
      <c r="N12995" s="14"/>
      <c r="O12995" s="14"/>
      <c r="P12995" s="14"/>
      <c r="S12995" s="16"/>
      <c r="T12995" s="16"/>
    </row>
    <row r="12996" spans="8:20">
      <c r="H12996" s="14"/>
      <c r="K12996" s="14"/>
      <c r="M12996" s="14"/>
      <c r="N12996" s="14"/>
      <c r="O12996" s="14"/>
      <c r="P12996" s="14"/>
      <c r="S12996" s="16"/>
      <c r="T12996" s="16"/>
    </row>
    <row r="12997" spans="8:20">
      <c r="H12997" s="14"/>
      <c r="K12997" s="14"/>
      <c r="M12997" s="14"/>
      <c r="N12997" s="14"/>
      <c r="O12997" s="14"/>
      <c r="P12997" s="14"/>
      <c r="S12997" s="16"/>
      <c r="T12997" s="16"/>
    </row>
    <row r="12998" spans="8:20">
      <c r="H12998" s="14"/>
      <c r="K12998" s="14"/>
      <c r="M12998" s="14"/>
      <c r="N12998" s="14"/>
      <c r="O12998" s="14"/>
      <c r="P12998" s="14"/>
      <c r="S12998" s="16"/>
      <c r="T12998" s="16"/>
    </row>
    <row r="12999" spans="8:20">
      <c r="H12999" s="14"/>
      <c r="K12999" s="14"/>
      <c r="M12999" s="14"/>
      <c r="N12999" s="14"/>
      <c r="O12999" s="14"/>
      <c r="P12999" s="14"/>
      <c r="S12999" s="16"/>
      <c r="T12999" s="16"/>
    </row>
    <row r="13000" spans="8:20">
      <c r="H13000" s="14"/>
      <c r="K13000" s="14"/>
      <c r="M13000" s="14"/>
      <c r="N13000" s="14"/>
      <c r="O13000" s="14"/>
      <c r="P13000" s="14"/>
      <c r="S13000" s="16"/>
      <c r="T13000" s="16"/>
    </row>
    <row r="13001" spans="8:20">
      <c r="H13001" s="14"/>
      <c r="K13001" s="14"/>
      <c r="M13001" s="14"/>
      <c r="N13001" s="14"/>
      <c r="O13001" s="14"/>
      <c r="P13001" s="14"/>
      <c r="S13001" s="16"/>
      <c r="T13001" s="16"/>
    </row>
    <row r="13002" spans="8:20">
      <c r="H13002" s="14"/>
      <c r="K13002" s="14"/>
      <c r="M13002" s="14"/>
      <c r="N13002" s="14"/>
      <c r="O13002" s="14"/>
      <c r="P13002" s="14"/>
      <c r="S13002" s="16"/>
      <c r="T13002" s="16"/>
    </row>
    <row r="13003" spans="8:20">
      <c r="H13003" s="14"/>
      <c r="K13003" s="14"/>
      <c r="M13003" s="14"/>
      <c r="N13003" s="14"/>
      <c r="O13003" s="14"/>
      <c r="P13003" s="14"/>
      <c r="S13003" s="16"/>
      <c r="T13003" s="16"/>
    </row>
    <row r="13004" spans="8:20">
      <c r="H13004" s="14"/>
      <c r="K13004" s="14"/>
      <c r="M13004" s="14"/>
      <c r="N13004" s="14"/>
      <c r="O13004" s="14"/>
      <c r="P13004" s="14"/>
      <c r="S13004" s="16"/>
      <c r="T13004" s="16"/>
    </row>
    <row r="13005" spans="8:20">
      <c r="H13005" s="14"/>
      <c r="K13005" s="14"/>
      <c r="M13005" s="14"/>
      <c r="N13005" s="14"/>
      <c r="O13005" s="14"/>
      <c r="P13005" s="14"/>
      <c r="S13005" s="16"/>
      <c r="T13005" s="16"/>
    </row>
    <row r="13006" spans="8:20">
      <c r="H13006" s="14"/>
      <c r="K13006" s="14"/>
      <c r="M13006" s="14"/>
      <c r="N13006" s="14"/>
      <c r="O13006" s="14"/>
      <c r="P13006" s="14"/>
      <c r="S13006" s="16"/>
      <c r="T13006" s="16"/>
    </row>
    <row r="13007" spans="8:20">
      <c r="H13007" s="14"/>
      <c r="K13007" s="14"/>
      <c r="M13007" s="14"/>
      <c r="N13007" s="14"/>
      <c r="O13007" s="14"/>
      <c r="P13007" s="14"/>
      <c r="S13007" s="16"/>
      <c r="T13007" s="16"/>
    </row>
    <row r="13008" spans="8:20">
      <c r="H13008" s="14"/>
      <c r="K13008" s="14"/>
      <c r="M13008" s="14"/>
      <c r="N13008" s="14"/>
      <c r="O13008" s="14"/>
      <c r="P13008" s="14"/>
      <c r="S13008" s="16"/>
      <c r="T13008" s="16"/>
    </row>
    <row r="13009" spans="8:20">
      <c r="H13009" s="14"/>
      <c r="K13009" s="14"/>
      <c r="M13009" s="14"/>
      <c r="N13009" s="14"/>
      <c r="O13009" s="14"/>
      <c r="P13009" s="14"/>
      <c r="S13009" s="16"/>
      <c r="T13009" s="16"/>
    </row>
    <row r="13010" spans="8:20">
      <c r="H13010" s="14"/>
      <c r="K13010" s="14"/>
      <c r="M13010" s="14"/>
      <c r="N13010" s="14"/>
      <c r="O13010" s="14"/>
      <c r="P13010" s="14"/>
      <c r="S13010" s="16"/>
      <c r="T13010" s="16"/>
    </row>
    <row r="13011" spans="8:20">
      <c r="H13011" s="14"/>
      <c r="K13011" s="14"/>
      <c r="M13011" s="14"/>
      <c r="N13011" s="14"/>
      <c r="O13011" s="14"/>
      <c r="P13011" s="14"/>
      <c r="S13011" s="16"/>
      <c r="T13011" s="16"/>
    </row>
    <row r="13012" spans="8:20">
      <c r="H13012" s="14"/>
      <c r="K13012" s="14"/>
      <c r="M13012" s="14"/>
      <c r="N13012" s="14"/>
      <c r="O13012" s="14"/>
      <c r="P13012" s="14"/>
      <c r="S13012" s="16"/>
      <c r="T13012" s="16"/>
    </row>
    <row r="13013" spans="8:20">
      <c r="H13013" s="14"/>
      <c r="K13013" s="14"/>
      <c r="M13013" s="14"/>
      <c r="N13013" s="14"/>
      <c r="O13013" s="14"/>
      <c r="P13013" s="14"/>
      <c r="S13013" s="16"/>
      <c r="T13013" s="16"/>
    </row>
    <row r="13014" spans="8:20">
      <c r="H13014" s="14"/>
      <c r="K13014" s="14"/>
      <c r="M13014" s="14"/>
      <c r="N13014" s="14"/>
      <c r="O13014" s="14"/>
      <c r="P13014" s="14"/>
      <c r="S13014" s="16"/>
      <c r="T13014" s="16"/>
    </row>
    <row r="13015" spans="8:20">
      <c r="H13015" s="14"/>
      <c r="K13015" s="14"/>
      <c r="M13015" s="14"/>
      <c r="N13015" s="14"/>
      <c r="O13015" s="14"/>
      <c r="P13015" s="14"/>
      <c r="S13015" s="16"/>
      <c r="T13015" s="16"/>
    </row>
    <row r="13016" spans="8:20">
      <c r="H13016" s="14"/>
      <c r="K13016" s="14"/>
      <c r="M13016" s="14"/>
      <c r="N13016" s="14"/>
      <c r="O13016" s="14"/>
      <c r="P13016" s="14"/>
      <c r="S13016" s="16"/>
      <c r="T13016" s="16"/>
    </row>
    <row r="13017" spans="8:20">
      <c r="H13017" s="14"/>
      <c r="K13017" s="14"/>
      <c r="M13017" s="14"/>
      <c r="N13017" s="14"/>
      <c r="O13017" s="14"/>
      <c r="P13017" s="14"/>
      <c r="S13017" s="16"/>
      <c r="T13017" s="16"/>
    </row>
    <row r="13018" spans="8:20">
      <c r="H13018" s="14"/>
      <c r="K13018" s="14"/>
      <c r="M13018" s="14"/>
      <c r="N13018" s="14"/>
      <c r="O13018" s="14"/>
      <c r="P13018" s="14"/>
      <c r="S13018" s="16"/>
      <c r="T13018" s="16"/>
    </row>
    <row r="13019" spans="8:20">
      <c r="H13019" s="14"/>
      <c r="K13019" s="14"/>
      <c r="M13019" s="14"/>
      <c r="N13019" s="14"/>
      <c r="O13019" s="14"/>
      <c r="P13019" s="14"/>
      <c r="S13019" s="16"/>
      <c r="T13019" s="16"/>
    </row>
    <row r="13020" spans="8:20">
      <c r="H13020" s="14"/>
      <c r="K13020" s="14"/>
      <c r="M13020" s="14"/>
      <c r="N13020" s="14"/>
      <c r="O13020" s="14"/>
      <c r="P13020" s="14"/>
      <c r="S13020" s="16"/>
      <c r="T13020" s="16"/>
    </row>
    <row r="13021" spans="8:20">
      <c r="H13021" s="14"/>
      <c r="K13021" s="14"/>
      <c r="M13021" s="14"/>
      <c r="N13021" s="14"/>
      <c r="O13021" s="14"/>
      <c r="P13021" s="14"/>
      <c r="S13021" s="16"/>
      <c r="T13021" s="16"/>
    </row>
    <row r="13022" spans="8:20">
      <c r="H13022" s="14"/>
      <c r="K13022" s="14"/>
      <c r="M13022" s="14"/>
      <c r="N13022" s="14"/>
      <c r="O13022" s="14"/>
      <c r="P13022" s="14"/>
      <c r="S13022" s="16"/>
      <c r="T13022" s="16"/>
    </row>
    <row r="13023" spans="8:20">
      <c r="H13023" s="14"/>
      <c r="K13023" s="14"/>
      <c r="M13023" s="14"/>
      <c r="N13023" s="14"/>
      <c r="O13023" s="14"/>
      <c r="P13023" s="14"/>
      <c r="S13023" s="16"/>
      <c r="T13023" s="16"/>
    </row>
    <row r="13024" spans="8:20">
      <c r="H13024" s="14"/>
      <c r="K13024" s="14"/>
      <c r="M13024" s="14"/>
      <c r="N13024" s="14"/>
      <c r="O13024" s="14"/>
      <c r="P13024" s="14"/>
      <c r="S13024" s="16"/>
      <c r="T13024" s="16"/>
    </row>
    <row r="13025" spans="8:20">
      <c r="H13025" s="14"/>
      <c r="K13025" s="14"/>
      <c r="M13025" s="14"/>
      <c r="N13025" s="14"/>
      <c r="O13025" s="14"/>
      <c r="P13025" s="14"/>
      <c r="S13025" s="16"/>
      <c r="T13025" s="16"/>
    </row>
    <row r="13026" spans="8:20">
      <c r="H13026" s="14"/>
      <c r="K13026" s="14"/>
      <c r="M13026" s="14"/>
      <c r="N13026" s="14"/>
      <c r="O13026" s="14"/>
      <c r="P13026" s="14"/>
      <c r="S13026" s="16"/>
      <c r="T13026" s="16"/>
    </row>
    <row r="13027" spans="8:20">
      <c r="H13027" s="14"/>
      <c r="K13027" s="14"/>
      <c r="M13027" s="14"/>
      <c r="N13027" s="14"/>
      <c r="O13027" s="14"/>
      <c r="P13027" s="14"/>
      <c r="S13027" s="16"/>
      <c r="T13027" s="16"/>
    </row>
    <row r="13028" spans="8:20">
      <c r="H13028" s="14"/>
      <c r="K13028" s="14"/>
      <c r="M13028" s="14"/>
      <c r="N13028" s="14"/>
      <c r="O13028" s="14"/>
      <c r="P13028" s="14"/>
      <c r="S13028" s="16"/>
      <c r="T13028" s="16"/>
    </row>
    <row r="13029" spans="8:20">
      <c r="H13029" s="14"/>
      <c r="K13029" s="14"/>
      <c r="M13029" s="14"/>
      <c r="N13029" s="14"/>
      <c r="O13029" s="14"/>
      <c r="P13029" s="14"/>
      <c r="S13029" s="16"/>
      <c r="T13029" s="16"/>
    </row>
    <row r="13030" spans="8:20">
      <c r="H13030" s="14"/>
      <c r="K13030" s="14"/>
      <c r="M13030" s="14"/>
      <c r="N13030" s="14"/>
      <c r="O13030" s="14"/>
      <c r="P13030" s="14"/>
      <c r="S13030" s="16"/>
      <c r="T13030" s="16"/>
    </row>
    <row r="13031" spans="8:20">
      <c r="H13031" s="14"/>
      <c r="K13031" s="14"/>
      <c r="M13031" s="14"/>
      <c r="N13031" s="14"/>
      <c r="O13031" s="14"/>
      <c r="P13031" s="14"/>
      <c r="S13031" s="16"/>
      <c r="T13031" s="16"/>
    </row>
    <row r="13032" spans="8:20">
      <c r="H13032" s="14"/>
      <c r="K13032" s="14"/>
      <c r="M13032" s="14"/>
      <c r="N13032" s="14"/>
      <c r="O13032" s="14"/>
      <c r="P13032" s="14"/>
      <c r="S13032" s="16"/>
      <c r="T13032" s="16"/>
    </row>
    <row r="13033" spans="8:20">
      <c r="H13033" s="14"/>
      <c r="K13033" s="14"/>
      <c r="M13033" s="14"/>
      <c r="N13033" s="14"/>
      <c r="O13033" s="14"/>
      <c r="P13033" s="14"/>
      <c r="S13033" s="16"/>
      <c r="T13033" s="16"/>
    </row>
    <row r="13034" spans="8:20">
      <c r="H13034" s="14"/>
      <c r="K13034" s="14"/>
      <c r="M13034" s="14"/>
      <c r="N13034" s="14"/>
      <c r="O13034" s="14"/>
      <c r="P13034" s="14"/>
      <c r="S13034" s="16"/>
      <c r="T13034" s="16"/>
    </row>
    <row r="13035" spans="8:20">
      <c r="H13035" s="14"/>
      <c r="K13035" s="14"/>
      <c r="M13035" s="14"/>
      <c r="N13035" s="14"/>
      <c r="O13035" s="14"/>
      <c r="P13035" s="14"/>
      <c r="S13035" s="16"/>
      <c r="T13035" s="16"/>
    </row>
    <row r="13036" spans="8:20">
      <c r="H13036" s="14"/>
      <c r="K13036" s="14"/>
      <c r="M13036" s="14"/>
      <c r="N13036" s="14"/>
      <c r="O13036" s="14"/>
      <c r="P13036" s="14"/>
      <c r="S13036" s="16"/>
      <c r="T13036" s="16"/>
    </row>
    <row r="13037" spans="8:20">
      <c r="H13037" s="14"/>
      <c r="K13037" s="14"/>
      <c r="M13037" s="14"/>
      <c r="N13037" s="14"/>
      <c r="O13037" s="14"/>
      <c r="P13037" s="14"/>
      <c r="S13037" s="16"/>
      <c r="T13037" s="16"/>
    </row>
    <row r="13038" spans="8:20">
      <c r="H13038" s="14"/>
      <c r="K13038" s="14"/>
      <c r="M13038" s="14"/>
      <c r="N13038" s="14"/>
      <c r="O13038" s="14"/>
      <c r="P13038" s="14"/>
      <c r="S13038" s="16"/>
      <c r="T13038" s="16"/>
    </row>
    <row r="13039" spans="8:20">
      <c r="H13039" s="14"/>
      <c r="K13039" s="14"/>
      <c r="M13039" s="14"/>
      <c r="N13039" s="14"/>
      <c r="O13039" s="14"/>
      <c r="P13039" s="14"/>
      <c r="S13039" s="16"/>
      <c r="T13039" s="16"/>
    </row>
    <row r="13040" spans="8:20">
      <c r="H13040" s="14"/>
      <c r="K13040" s="14"/>
      <c r="M13040" s="14"/>
      <c r="N13040" s="14"/>
      <c r="O13040" s="14"/>
      <c r="P13040" s="14"/>
      <c r="S13040" s="16"/>
      <c r="T13040" s="16"/>
    </row>
    <row r="13041" spans="8:20">
      <c r="H13041" s="14"/>
      <c r="K13041" s="14"/>
      <c r="M13041" s="14"/>
      <c r="N13041" s="14"/>
      <c r="O13041" s="14"/>
      <c r="P13041" s="14"/>
      <c r="S13041" s="16"/>
      <c r="T13041" s="16"/>
    </row>
    <row r="13042" spans="8:20">
      <c r="H13042" s="14"/>
      <c r="K13042" s="14"/>
      <c r="M13042" s="14"/>
      <c r="N13042" s="14"/>
      <c r="O13042" s="14"/>
      <c r="P13042" s="14"/>
      <c r="S13042" s="16"/>
      <c r="T13042" s="16"/>
    </row>
    <row r="13043" spans="8:20">
      <c r="H13043" s="14"/>
      <c r="K13043" s="14"/>
      <c r="M13043" s="14"/>
      <c r="N13043" s="14"/>
      <c r="O13043" s="14"/>
      <c r="P13043" s="14"/>
      <c r="S13043" s="16"/>
      <c r="T13043" s="16"/>
    </row>
    <row r="13044" spans="8:20">
      <c r="H13044" s="14"/>
      <c r="K13044" s="14"/>
      <c r="M13044" s="14"/>
      <c r="N13044" s="14"/>
      <c r="O13044" s="14"/>
      <c r="P13044" s="14"/>
      <c r="S13044" s="16"/>
      <c r="T13044" s="16"/>
    </row>
    <row r="13045" spans="8:20">
      <c r="H13045" s="14"/>
      <c r="K13045" s="14"/>
      <c r="M13045" s="14"/>
      <c r="N13045" s="14"/>
      <c r="O13045" s="14"/>
      <c r="P13045" s="14"/>
      <c r="S13045" s="16"/>
      <c r="T13045" s="16"/>
    </row>
    <row r="13046" spans="8:20">
      <c r="H13046" s="14"/>
      <c r="K13046" s="14"/>
      <c r="M13046" s="14"/>
      <c r="N13046" s="14"/>
      <c r="O13046" s="14"/>
      <c r="P13046" s="14"/>
      <c r="S13046" s="16"/>
      <c r="T13046" s="16"/>
    </row>
    <row r="13047" spans="8:20">
      <c r="H13047" s="14"/>
      <c r="K13047" s="14"/>
      <c r="M13047" s="14"/>
      <c r="N13047" s="14"/>
      <c r="O13047" s="14"/>
      <c r="P13047" s="14"/>
      <c r="S13047" s="16"/>
      <c r="T13047" s="16"/>
    </row>
    <row r="13048" spans="8:20">
      <c r="H13048" s="14"/>
      <c r="K13048" s="14"/>
      <c r="M13048" s="14"/>
      <c r="N13048" s="14"/>
      <c r="O13048" s="14"/>
      <c r="P13048" s="14"/>
      <c r="S13048" s="16"/>
      <c r="T13048" s="16"/>
    </row>
    <row r="13049" spans="8:20">
      <c r="H13049" s="14"/>
      <c r="K13049" s="14"/>
      <c r="M13049" s="14"/>
      <c r="N13049" s="14"/>
      <c r="O13049" s="14"/>
      <c r="P13049" s="14"/>
      <c r="S13049" s="16"/>
      <c r="T13049" s="16"/>
    </row>
    <row r="13050" spans="8:20">
      <c r="H13050" s="14"/>
      <c r="K13050" s="14"/>
      <c r="M13050" s="14"/>
      <c r="N13050" s="14"/>
      <c r="O13050" s="14"/>
      <c r="P13050" s="14"/>
      <c r="S13050" s="16"/>
      <c r="T13050" s="16"/>
    </row>
    <row r="13051" spans="8:20">
      <c r="H13051" s="14"/>
      <c r="K13051" s="14"/>
      <c r="M13051" s="14"/>
      <c r="N13051" s="14"/>
      <c r="O13051" s="14"/>
      <c r="P13051" s="14"/>
      <c r="S13051" s="16"/>
      <c r="T13051" s="16"/>
    </row>
    <row r="13052" spans="8:20">
      <c r="H13052" s="14"/>
      <c r="K13052" s="14"/>
      <c r="M13052" s="14"/>
      <c r="N13052" s="14"/>
      <c r="O13052" s="14"/>
      <c r="P13052" s="14"/>
      <c r="S13052" s="16"/>
      <c r="T13052" s="16"/>
    </row>
    <row r="13053" spans="8:20">
      <c r="H13053" s="14"/>
      <c r="K13053" s="14"/>
      <c r="M13053" s="14"/>
      <c r="N13053" s="14"/>
      <c r="O13053" s="14"/>
      <c r="P13053" s="14"/>
      <c r="S13053" s="16"/>
      <c r="T13053" s="16"/>
    </row>
    <row r="13054" spans="8:20">
      <c r="H13054" s="14"/>
      <c r="K13054" s="14"/>
      <c r="M13054" s="14"/>
      <c r="N13054" s="14"/>
      <c r="O13054" s="14"/>
      <c r="P13054" s="14"/>
      <c r="S13054" s="16"/>
      <c r="T13054" s="16"/>
    </row>
    <row r="13055" spans="8:20">
      <c r="H13055" s="14"/>
      <c r="K13055" s="14"/>
      <c r="M13055" s="14"/>
      <c r="N13055" s="14"/>
      <c r="O13055" s="14"/>
      <c r="P13055" s="14"/>
      <c r="S13055" s="16"/>
      <c r="T13055" s="16"/>
    </row>
    <row r="13056" spans="8:20">
      <c r="H13056" s="14"/>
      <c r="K13056" s="14"/>
      <c r="M13056" s="14"/>
      <c r="N13056" s="14"/>
      <c r="O13056" s="14"/>
      <c r="P13056" s="14"/>
      <c r="S13056" s="16"/>
      <c r="T13056" s="16"/>
    </row>
    <row r="13057" spans="8:20">
      <c r="H13057" s="14"/>
      <c r="K13057" s="14"/>
      <c r="M13057" s="14"/>
      <c r="N13057" s="14"/>
      <c r="O13057" s="14"/>
      <c r="P13057" s="14"/>
      <c r="S13057" s="16"/>
      <c r="T13057" s="16"/>
    </row>
    <row r="13058" spans="8:20">
      <c r="H13058" s="14"/>
      <c r="K13058" s="14"/>
      <c r="M13058" s="14"/>
      <c r="N13058" s="14"/>
      <c r="O13058" s="14"/>
      <c r="P13058" s="14"/>
      <c r="S13058" s="16"/>
      <c r="T13058" s="16"/>
    </row>
    <row r="13059" spans="8:20">
      <c r="H13059" s="14"/>
      <c r="K13059" s="14"/>
      <c r="M13059" s="14"/>
      <c r="N13059" s="14"/>
      <c r="O13059" s="14"/>
      <c r="P13059" s="14"/>
      <c r="S13059" s="16"/>
      <c r="T13059" s="16"/>
    </row>
    <row r="13060" spans="8:20">
      <c r="H13060" s="14"/>
      <c r="K13060" s="14"/>
      <c r="M13060" s="14"/>
      <c r="N13060" s="14"/>
      <c r="O13060" s="14"/>
      <c r="P13060" s="14"/>
      <c r="S13060" s="16"/>
      <c r="T13060" s="16"/>
    </row>
    <row r="13061" spans="8:20">
      <c r="H13061" s="14"/>
      <c r="K13061" s="14"/>
      <c r="M13061" s="14"/>
      <c r="N13061" s="14"/>
      <c r="O13061" s="14"/>
      <c r="P13061" s="14"/>
      <c r="S13061" s="16"/>
      <c r="T13061" s="16"/>
    </row>
    <row r="13062" spans="8:20">
      <c r="H13062" s="14"/>
      <c r="K13062" s="14"/>
      <c r="M13062" s="14"/>
      <c r="N13062" s="14"/>
      <c r="O13062" s="14"/>
      <c r="P13062" s="14"/>
      <c r="S13062" s="16"/>
      <c r="T13062" s="16"/>
    </row>
    <row r="13063" spans="8:20">
      <c r="H13063" s="14"/>
      <c r="K13063" s="14"/>
      <c r="M13063" s="14"/>
      <c r="N13063" s="14"/>
      <c r="O13063" s="14"/>
      <c r="P13063" s="14"/>
      <c r="S13063" s="16"/>
      <c r="T13063" s="16"/>
    </row>
    <row r="13064" spans="8:20">
      <c r="H13064" s="14"/>
      <c r="K13064" s="14"/>
      <c r="M13064" s="14"/>
      <c r="N13064" s="14"/>
      <c r="O13064" s="14"/>
      <c r="P13064" s="14"/>
      <c r="S13064" s="16"/>
      <c r="T13064" s="16"/>
    </row>
    <row r="13065" spans="8:20">
      <c r="H13065" s="14"/>
      <c r="K13065" s="14"/>
      <c r="M13065" s="14"/>
      <c r="N13065" s="14"/>
      <c r="O13065" s="14"/>
      <c r="P13065" s="14"/>
      <c r="S13065" s="16"/>
      <c r="T13065" s="16"/>
    </row>
    <row r="13066" spans="8:20">
      <c r="H13066" s="14"/>
      <c r="K13066" s="14"/>
      <c r="M13066" s="14"/>
      <c r="N13066" s="14"/>
      <c r="O13066" s="14"/>
      <c r="P13066" s="14"/>
      <c r="S13066" s="16"/>
      <c r="T13066" s="16"/>
    </row>
    <row r="13067" spans="8:20">
      <c r="H13067" s="14"/>
      <c r="K13067" s="14"/>
      <c r="M13067" s="14"/>
      <c r="N13067" s="14"/>
      <c r="O13067" s="14"/>
      <c r="P13067" s="14"/>
      <c r="S13067" s="16"/>
      <c r="T13067" s="16"/>
    </row>
    <row r="13068" spans="8:20">
      <c r="H13068" s="14"/>
      <c r="K13068" s="14"/>
      <c r="M13068" s="14"/>
      <c r="N13068" s="14"/>
      <c r="O13068" s="14"/>
      <c r="P13068" s="14"/>
      <c r="S13068" s="16"/>
      <c r="T13068" s="16"/>
    </row>
    <row r="13069" spans="8:20">
      <c r="H13069" s="14"/>
      <c r="K13069" s="14"/>
      <c r="M13069" s="14"/>
      <c r="N13069" s="14"/>
      <c r="O13069" s="14"/>
      <c r="P13069" s="14"/>
      <c r="S13069" s="16"/>
      <c r="T13069" s="16"/>
    </row>
    <row r="13070" spans="8:20">
      <c r="H13070" s="14"/>
      <c r="K13070" s="14"/>
      <c r="M13070" s="14"/>
      <c r="N13070" s="14"/>
      <c r="O13070" s="14"/>
      <c r="P13070" s="14"/>
      <c r="S13070" s="16"/>
      <c r="T13070" s="16"/>
    </row>
    <row r="13071" spans="8:20">
      <c r="H13071" s="14"/>
      <c r="K13071" s="14"/>
      <c r="M13071" s="14"/>
      <c r="N13071" s="14"/>
      <c r="O13071" s="14"/>
      <c r="P13071" s="14"/>
      <c r="S13071" s="16"/>
      <c r="T13071" s="16"/>
    </row>
    <row r="13072" spans="8:20">
      <c r="H13072" s="14"/>
      <c r="K13072" s="14"/>
      <c r="M13072" s="14"/>
      <c r="N13072" s="14"/>
      <c r="O13072" s="14"/>
      <c r="P13072" s="14"/>
      <c r="S13072" s="16"/>
      <c r="T13072" s="16"/>
    </row>
    <row r="13073" spans="8:20">
      <c r="H13073" s="14"/>
      <c r="K13073" s="14"/>
      <c r="M13073" s="14"/>
      <c r="N13073" s="14"/>
      <c r="O13073" s="14"/>
      <c r="P13073" s="14"/>
      <c r="S13073" s="16"/>
      <c r="T13073" s="16"/>
    </row>
    <row r="13074" spans="8:20">
      <c r="H13074" s="14"/>
      <c r="K13074" s="14"/>
      <c r="M13074" s="14"/>
      <c r="N13074" s="14"/>
      <c r="O13074" s="14"/>
      <c r="P13074" s="14"/>
      <c r="S13074" s="16"/>
      <c r="T13074" s="16"/>
    </row>
    <row r="13075" spans="8:20">
      <c r="H13075" s="14"/>
      <c r="K13075" s="14"/>
      <c r="M13075" s="14"/>
      <c r="N13075" s="14"/>
      <c r="O13075" s="14"/>
      <c r="P13075" s="14"/>
      <c r="S13075" s="16"/>
      <c r="T13075" s="16"/>
    </row>
    <row r="13076" spans="8:20">
      <c r="H13076" s="14"/>
      <c r="K13076" s="14"/>
      <c r="M13076" s="14"/>
      <c r="N13076" s="14"/>
      <c r="O13076" s="14"/>
      <c r="P13076" s="14"/>
      <c r="S13076" s="16"/>
      <c r="T13076" s="16"/>
    </row>
    <row r="13077" spans="8:20">
      <c r="H13077" s="14"/>
      <c r="K13077" s="14"/>
      <c r="M13077" s="14"/>
      <c r="N13077" s="14"/>
      <c r="O13077" s="14"/>
      <c r="P13077" s="14"/>
      <c r="S13077" s="16"/>
      <c r="T13077" s="16"/>
    </row>
    <row r="13078" spans="8:20">
      <c r="H13078" s="14"/>
      <c r="K13078" s="14"/>
      <c r="M13078" s="14"/>
      <c r="N13078" s="14"/>
      <c r="O13078" s="14"/>
      <c r="P13078" s="14"/>
      <c r="S13078" s="16"/>
      <c r="T13078" s="16"/>
    </row>
    <row r="13079" spans="8:20">
      <c r="H13079" s="14"/>
      <c r="K13079" s="14"/>
      <c r="M13079" s="14"/>
      <c r="N13079" s="14"/>
      <c r="O13079" s="14"/>
      <c r="P13079" s="14"/>
      <c r="S13079" s="16"/>
      <c r="T13079" s="16"/>
    </row>
    <row r="13080" spans="8:20">
      <c r="H13080" s="14"/>
      <c r="K13080" s="14"/>
      <c r="M13080" s="14"/>
      <c r="N13080" s="14"/>
      <c r="O13080" s="14"/>
      <c r="P13080" s="14"/>
      <c r="S13080" s="16"/>
      <c r="T13080" s="16"/>
    </row>
    <row r="13081" spans="8:20">
      <c r="H13081" s="14"/>
      <c r="K13081" s="14"/>
      <c r="M13081" s="14"/>
      <c r="N13081" s="14"/>
      <c r="O13081" s="14"/>
      <c r="P13081" s="14"/>
      <c r="S13081" s="16"/>
      <c r="T13081" s="16"/>
    </row>
    <row r="13082" spans="8:20">
      <c r="H13082" s="14"/>
      <c r="K13082" s="14"/>
      <c r="M13082" s="14"/>
      <c r="N13082" s="14"/>
      <c r="O13082" s="14"/>
      <c r="P13082" s="14"/>
      <c r="S13082" s="16"/>
      <c r="T13082" s="16"/>
    </row>
    <row r="13083" spans="8:20">
      <c r="H13083" s="14"/>
      <c r="K13083" s="14"/>
      <c r="M13083" s="14"/>
      <c r="N13083" s="14"/>
      <c r="O13083" s="14"/>
      <c r="P13083" s="14"/>
      <c r="S13083" s="16"/>
      <c r="T13083" s="16"/>
    </row>
    <row r="13084" spans="8:20">
      <c r="H13084" s="14"/>
      <c r="K13084" s="14"/>
      <c r="M13084" s="14"/>
      <c r="N13084" s="14"/>
      <c r="O13084" s="14"/>
      <c r="P13084" s="14"/>
      <c r="S13084" s="16"/>
      <c r="T13084" s="16"/>
    </row>
    <row r="13085" spans="8:20">
      <c r="H13085" s="14"/>
      <c r="K13085" s="14"/>
      <c r="M13085" s="14"/>
      <c r="N13085" s="14"/>
      <c r="O13085" s="14"/>
      <c r="P13085" s="14"/>
      <c r="S13085" s="16"/>
      <c r="T13085" s="16"/>
    </row>
    <row r="13086" spans="8:20">
      <c r="H13086" s="14"/>
      <c r="K13086" s="14"/>
      <c r="M13086" s="14"/>
      <c r="N13086" s="14"/>
      <c r="O13086" s="14"/>
      <c r="P13086" s="14"/>
      <c r="S13086" s="16"/>
      <c r="T13086" s="16"/>
    </row>
    <row r="13087" spans="8:20">
      <c r="H13087" s="14"/>
      <c r="K13087" s="14"/>
      <c r="M13087" s="14"/>
      <c r="N13087" s="14"/>
      <c r="O13087" s="14"/>
      <c r="P13087" s="14"/>
      <c r="S13087" s="16"/>
      <c r="T13087" s="16"/>
    </row>
    <row r="13088" spans="8:20">
      <c r="H13088" s="14"/>
      <c r="K13088" s="14"/>
      <c r="M13088" s="14"/>
      <c r="N13088" s="14"/>
      <c r="O13088" s="14"/>
      <c r="P13088" s="14"/>
      <c r="S13088" s="16"/>
      <c r="T13088" s="16"/>
    </row>
    <row r="13089" spans="8:20">
      <c r="H13089" s="14"/>
      <c r="K13089" s="14"/>
      <c r="M13089" s="14"/>
      <c r="N13089" s="14"/>
      <c r="O13089" s="14"/>
      <c r="P13089" s="14"/>
      <c r="S13089" s="16"/>
      <c r="T13089" s="16"/>
    </row>
    <row r="13090" spans="8:20">
      <c r="H13090" s="14"/>
      <c r="K13090" s="14"/>
      <c r="M13090" s="14"/>
      <c r="N13090" s="14"/>
      <c r="O13090" s="14"/>
      <c r="P13090" s="14"/>
      <c r="S13090" s="16"/>
      <c r="T13090" s="16"/>
    </row>
    <row r="13091" spans="8:20">
      <c r="H13091" s="14"/>
      <c r="K13091" s="14"/>
      <c r="M13091" s="14"/>
      <c r="N13091" s="14"/>
      <c r="O13091" s="14"/>
      <c r="P13091" s="14"/>
      <c r="S13091" s="16"/>
      <c r="T13091" s="16"/>
    </row>
    <row r="13092" spans="8:20">
      <c r="H13092" s="14"/>
      <c r="K13092" s="14"/>
      <c r="M13092" s="14"/>
      <c r="N13092" s="14"/>
      <c r="O13092" s="14"/>
      <c r="P13092" s="14"/>
      <c r="S13092" s="16"/>
      <c r="T13092" s="16"/>
    </row>
    <row r="13093" spans="8:20">
      <c r="H13093" s="14"/>
      <c r="K13093" s="14"/>
      <c r="M13093" s="14"/>
      <c r="N13093" s="14"/>
      <c r="O13093" s="14"/>
      <c r="P13093" s="14"/>
      <c r="S13093" s="16"/>
      <c r="T13093" s="16"/>
    </row>
    <row r="13094" spans="8:20">
      <c r="H13094" s="14"/>
      <c r="K13094" s="14"/>
      <c r="M13094" s="14"/>
      <c r="N13094" s="14"/>
      <c r="O13094" s="14"/>
      <c r="P13094" s="14"/>
      <c r="S13094" s="16"/>
      <c r="T13094" s="16"/>
    </row>
    <row r="13095" spans="8:20">
      <c r="H13095" s="14"/>
      <c r="K13095" s="14"/>
      <c r="M13095" s="14"/>
      <c r="N13095" s="14"/>
      <c r="O13095" s="14"/>
      <c r="P13095" s="14"/>
      <c r="S13095" s="16"/>
      <c r="T13095" s="16"/>
    </row>
    <row r="13096" spans="8:20">
      <c r="H13096" s="14"/>
      <c r="K13096" s="14"/>
      <c r="M13096" s="14"/>
      <c r="N13096" s="14"/>
      <c r="O13096" s="14"/>
      <c r="P13096" s="14"/>
      <c r="S13096" s="16"/>
      <c r="T13096" s="16"/>
    </row>
    <row r="13097" spans="8:20">
      <c r="H13097" s="14"/>
      <c r="K13097" s="14"/>
      <c r="M13097" s="14"/>
      <c r="N13097" s="14"/>
      <c r="O13097" s="14"/>
      <c r="P13097" s="14"/>
      <c r="S13097" s="16"/>
      <c r="T13097" s="16"/>
    </row>
    <row r="13098" spans="8:20">
      <c r="H13098" s="14"/>
      <c r="K13098" s="14"/>
      <c r="M13098" s="14"/>
      <c r="N13098" s="14"/>
      <c r="O13098" s="14"/>
      <c r="P13098" s="14"/>
      <c r="S13098" s="16"/>
      <c r="T13098" s="16"/>
    </row>
    <row r="13099" spans="8:20">
      <c r="H13099" s="14"/>
      <c r="K13099" s="14"/>
      <c r="M13099" s="14"/>
      <c r="N13099" s="14"/>
      <c r="O13099" s="14"/>
      <c r="P13099" s="14"/>
      <c r="S13099" s="16"/>
      <c r="T13099" s="16"/>
    </row>
    <row r="13100" spans="8:20">
      <c r="H13100" s="14"/>
      <c r="K13100" s="14"/>
      <c r="M13100" s="14"/>
      <c r="N13100" s="14"/>
      <c r="O13100" s="14"/>
      <c r="P13100" s="14"/>
      <c r="S13100" s="16"/>
      <c r="T13100" s="16"/>
    </row>
    <row r="13101" spans="8:20">
      <c r="H13101" s="14"/>
      <c r="K13101" s="14"/>
      <c r="M13101" s="14"/>
      <c r="N13101" s="14"/>
      <c r="O13101" s="14"/>
      <c r="P13101" s="14"/>
      <c r="S13101" s="16"/>
      <c r="T13101" s="16"/>
    </row>
    <row r="13102" spans="8:20">
      <c r="H13102" s="14"/>
      <c r="K13102" s="14"/>
      <c r="M13102" s="14"/>
      <c r="N13102" s="14"/>
      <c r="O13102" s="14"/>
      <c r="P13102" s="14"/>
      <c r="S13102" s="16"/>
      <c r="T13102" s="16"/>
    </row>
    <row r="13103" spans="8:20">
      <c r="H13103" s="14"/>
      <c r="K13103" s="14"/>
      <c r="M13103" s="14"/>
      <c r="N13103" s="14"/>
      <c r="O13103" s="14"/>
      <c r="P13103" s="14"/>
      <c r="S13103" s="16"/>
      <c r="T13103" s="16"/>
    </row>
    <row r="13104" spans="8:20">
      <c r="H13104" s="14"/>
      <c r="K13104" s="14"/>
      <c r="M13104" s="14"/>
      <c r="N13104" s="14"/>
      <c r="O13104" s="14"/>
      <c r="P13104" s="14"/>
      <c r="S13104" s="16"/>
      <c r="T13104" s="16"/>
    </row>
    <row r="13105" spans="8:20">
      <c r="H13105" s="14"/>
      <c r="K13105" s="14"/>
      <c r="M13105" s="14"/>
      <c r="N13105" s="14"/>
      <c r="O13105" s="14"/>
      <c r="P13105" s="14"/>
      <c r="S13105" s="16"/>
      <c r="T13105" s="16"/>
    </row>
    <row r="13106" spans="8:20">
      <c r="H13106" s="14"/>
      <c r="K13106" s="14"/>
      <c r="M13106" s="14"/>
      <c r="N13106" s="14"/>
      <c r="O13106" s="14"/>
      <c r="P13106" s="14"/>
      <c r="S13106" s="16"/>
      <c r="T13106" s="16"/>
    </row>
    <row r="13107" spans="8:20">
      <c r="H13107" s="14"/>
      <c r="K13107" s="14"/>
      <c r="M13107" s="14"/>
      <c r="N13107" s="14"/>
      <c r="O13107" s="14"/>
      <c r="P13107" s="14"/>
      <c r="S13107" s="16"/>
      <c r="T13107" s="16"/>
    </row>
    <row r="13108" spans="8:20">
      <c r="H13108" s="14"/>
      <c r="K13108" s="14"/>
      <c r="M13108" s="14"/>
      <c r="N13108" s="14"/>
      <c r="O13108" s="14"/>
      <c r="P13108" s="14"/>
      <c r="S13108" s="16"/>
      <c r="T13108" s="16"/>
    </row>
    <row r="13109" spans="8:20">
      <c r="H13109" s="14"/>
      <c r="K13109" s="14"/>
      <c r="M13109" s="14"/>
      <c r="N13109" s="14"/>
      <c r="O13109" s="14"/>
      <c r="P13109" s="14"/>
      <c r="S13109" s="16"/>
      <c r="T13109" s="16"/>
    </row>
    <row r="13110" spans="8:20">
      <c r="H13110" s="14"/>
      <c r="K13110" s="14"/>
      <c r="M13110" s="14"/>
      <c r="N13110" s="14"/>
      <c r="O13110" s="14"/>
      <c r="P13110" s="14"/>
      <c r="S13110" s="16"/>
      <c r="T13110" s="16"/>
    </row>
    <row r="13111" spans="8:20">
      <c r="H13111" s="14"/>
      <c r="K13111" s="14"/>
      <c r="M13111" s="14"/>
      <c r="N13111" s="14"/>
      <c r="O13111" s="14"/>
      <c r="P13111" s="14"/>
      <c r="S13111" s="16"/>
      <c r="T13111" s="16"/>
    </row>
    <row r="13112" spans="8:20">
      <c r="H13112" s="14"/>
      <c r="K13112" s="14"/>
      <c r="M13112" s="14"/>
      <c r="N13112" s="14"/>
      <c r="O13112" s="14"/>
      <c r="P13112" s="14"/>
      <c r="S13112" s="16"/>
      <c r="T13112" s="16"/>
    </row>
    <row r="13113" spans="8:20">
      <c r="H13113" s="14"/>
      <c r="K13113" s="14"/>
      <c r="M13113" s="14"/>
      <c r="N13113" s="14"/>
      <c r="O13113" s="14"/>
      <c r="P13113" s="14"/>
      <c r="S13113" s="16"/>
      <c r="T13113" s="16"/>
    </row>
    <row r="13114" spans="8:20">
      <c r="H13114" s="14"/>
      <c r="K13114" s="14"/>
      <c r="M13114" s="14"/>
      <c r="N13114" s="14"/>
      <c r="O13114" s="14"/>
      <c r="P13114" s="14"/>
      <c r="S13114" s="16"/>
      <c r="T13114" s="16"/>
    </row>
    <row r="13115" spans="8:20">
      <c r="H13115" s="14"/>
      <c r="K13115" s="14"/>
      <c r="M13115" s="14"/>
      <c r="N13115" s="14"/>
      <c r="O13115" s="14"/>
      <c r="P13115" s="14"/>
      <c r="S13115" s="16"/>
      <c r="T13115" s="16"/>
    </row>
    <row r="13116" spans="8:20">
      <c r="H13116" s="14"/>
      <c r="K13116" s="14"/>
      <c r="M13116" s="14"/>
      <c r="N13116" s="14"/>
      <c r="O13116" s="14"/>
      <c r="P13116" s="14"/>
      <c r="S13116" s="16"/>
      <c r="T13116" s="16"/>
    </row>
    <row r="13117" spans="8:20">
      <c r="H13117" s="14"/>
      <c r="K13117" s="14"/>
      <c r="M13117" s="14"/>
      <c r="N13117" s="14"/>
      <c r="O13117" s="14"/>
      <c r="P13117" s="14"/>
      <c r="S13117" s="16"/>
      <c r="T13117" s="16"/>
    </row>
    <row r="13118" spans="8:20">
      <c r="H13118" s="14"/>
      <c r="K13118" s="14"/>
      <c r="M13118" s="14"/>
      <c r="N13118" s="14"/>
      <c r="O13118" s="14"/>
      <c r="P13118" s="14"/>
      <c r="S13118" s="16"/>
      <c r="T13118" s="16"/>
    </row>
    <row r="13119" spans="8:20">
      <c r="H13119" s="14"/>
      <c r="K13119" s="14"/>
      <c r="M13119" s="14"/>
      <c r="N13119" s="14"/>
      <c r="O13119" s="14"/>
      <c r="P13119" s="14"/>
      <c r="S13119" s="16"/>
      <c r="T13119" s="16"/>
    </row>
    <row r="13120" spans="8:20">
      <c r="H13120" s="14"/>
      <c r="K13120" s="14"/>
      <c r="M13120" s="14"/>
      <c r="N13120" s="14"/>
      <c r="O13120" s="14"/>
      <c r="P13120" s="14"/>
      <c r="S13120" s="16"/>
      <c r="T13120" s="16"/>
    </row>
    <row r="13121" spans="8:20">
      <c r="H13121" s="14"/>
      <c r="K13121" s="14"/>
      <c r="M13121" s="14"/>
      <c r="N13121" s="14"/>
      <c r="O13121" s="14"/>
      <c r="P13121" s="14"/>
      <c r="S13121" s="16"/>
      <c r="T13121" s="16"/>
    </row>
    <row r="13122" spans="8:20">
      <c r="H13122" s="14"/>
      <c r="K13122" s="14"/>
      <c r="M13122" s="14"/>
      <c r="N13122" s="14"/>
      <c r="O13122" s="14"/>
      <c r="P13122" s="14"/>
      <c r="S13122" s="16"/>
      <c r="T13122" s="16"/>
    </row>
    <row r="13123" spans="8:20">
      <c r="H13123" s="14"/>
      <c r="K13123" s="14"/>
      <c r="M13123" s="14"/>
      <c r="N13123" s="14"/>
      <c r="O13123" s="14"/>
      <c r="P13123" s="14"/>
      <c r="S13123" s="16"/>
      <c r="T13123" s="16"/>
    </row>
    <row r="13124" spans="8:20">
      <c r="H13124" s="14"/>
      <c r="K13124" s="14"/>
      <c r="M13124" s="14"/>
      <c r="N13124" s="14"/>
      <c r="O13124" s="14"/>
      <c r="P13124" s="14"/>
      <c r="S13124" s="16"/>
      <c r="T13124" s="16"/>
    </row>
    <row r="13125" spans="8:20">
      <c r="H13125" s="14"/>
      <c r="K13125" s="14"/>
      <c r="M13125" s="14"/>
      <c r="N13125" s="14"/>
      <c r="O13125" s="14"/>
      <c r="P13125" s="14"/>
      <c r="S13125" s="16"/>
      <c r="T13125" s="16"/>
    </row>
    <row r="13126" spans="8:20">
      <c r="H13126" s="14"/>
      <c r="K13126" s="14"/>
      <c r="M13126" s="14"/>
      <c r="N13126" s="14"/>
      <c r="O13126" s="14"/>
      <c r="P13126" s="14"/>
      <c r="S13126" s="16"/>
      <c r="T13126" s="16"/>
    </row>
    <row r="13127" spans="8:20">
      <c r="H13127" s="14"/>
      <c r="K13127" s="14"/>
      <c r="M13127" s="14"/>
      <c r="N13127" s="14"/>
      <c r="O13127" s="14"/>
      <c r="P13127" s="14"/>
      <c r="S13127" s="16"/>
      <c r="T13127" s="16"/>
    </row>
    <row r="13128" spans="8:20">
      <c r="H13128" s="14"/>
      <c r="K13128" s="14"/>
      <c r="M13128" s="14"/>
      <c r="N13128" s="14"/>
      <c r="O13128" s="14"/>
      <c r="P13128" s="14"/>
      <c r="S13128" s="16"/>
      <c r="T13128" s="16"/>
    </row>
    <row r="13129" spans="8:20">
      <c r="H13129" s="14"/>
      <c r="K13129" s="14"/>
      <c r="M13129" s="14"/>
      <c r="N13129" s="14"/>
      <c r="O13129" s="14"/>
      <c r="P13129" s="14"/>
      <c r="S13129" s="16"/>
      <c r="T13129" s="16"/>
    </row>
    <row r="13130" spans="8:20">
      <c r="H13130" s="14"/>
      <c r="K13130" s="14"/>
      <c r="M13130" s="14"/>
      <c r="N13130" s="14"/>
      <c r="O13130" s="14"/>
      <c r="P13130" s="14"/>
      <c r="S13130" s="16"/>
      <c r="T13130" s="16"/>
    </row>
    <row r="13131" spans="8:20">
      <c r="H13131" s="14"/>
      <c r="K13131" s="14"/>
      <c r="M13131" s="14"/>
      <c r="N13131" s="14"/>
      <c r="O13131" s="14"/>
      <c r="P13131" s="14"/>
      <c r="S13131" s="16"/>
      <c r="T13131" s="16"/>
    </row>
    <row r="13132" spans="8:20">
      <c r="H13132" s="14"/>
      <c r="K13132" s="14"/>
      <c r="M13132" s="14"/>
      <c r="N13132" s="14"/>
      <c r="O13132" s="14"/>
      <c r="P13132" s="14"/>
      <c r="S13132" s="16"/>
      <c r="T13132" s="16"/>
    </row>
    <row r="13133" spans="8:20">
      <c r="H13133" s="14"/>
      <c r="K13133" s="14"/>
      <c r="M13133" s="14"/>
      <c r="N13133" s="14"/>
      <c r="O13133" s="14"/>
      <c r="P13133" s="14"/>
      <c r="S13133" s="16"/>
      <c r="T13133" s="16"/>
    </row>
    <row r="13134" spans="8:20">
      <c r="H13134" s="14"/>
      <c r="K13134" s="14"/>
      <c r="M13134" s="14"/>
      <c r="N13134" s="14"/>
      <c r="O13134" s="14"/>
      <c r="P13134" s="14"/>
      <c r="S13134" s="16"/>
      <c r="T13134" s="16"/>
    </row>
    <row r="13135" spans="8:20">
      <c r="H13135" s="14"/>
      <c r="K13135" s="14"/>
      <c r="M13135" s="14"/>
      <c r="N13135" s="14"/>
      <c r="O13135" s="14"/>
      <c r="P13135" s="14"/>
      <c r="S13135" s="16"/>
      <c r="T13135" s="16"/>
    </row>
    <row r="13136" spans="8:20">
      <c r="H13136" s="14"/>
      <c r="K13136" s="14"/>
      <c r="M13136" s="14"/>
      <c r="N13136" s="14"/>
      <c r="O13136" s="14"/>
      <c r="P13136" s="14"/>
      <c r="S13136" s="16"/>
      <c r="T13136" s="16"/>
    </row>
    <row r="13137" spans="8:20">
      <c r="H13137" s="14"/>
      <c r="K13137" s="14"/>
      <c r="M13137" s="14"/>
      <c r="N13137" s="14"/>
      <c r="O13137" s="14"/>
      <c r="P13137" s="14"/>
      <c r="S13137" s="16"/>
      <c r="T13137" s="16"/>
    </row>
    <row r="13138" spans="8:20">
      <c r="H13138" s="14"/>
      <c r="K13138" s="14"/>
      <c r="M13138" s="14"/>
      <c r="N13138" s="14"/>
      <c r="O13138" s="14"/>
      <c r="P13138" s="14"/>
      <c r="S13138" s="16"/>
      <c r="T13138" s="16"/>
    </row>
    <row r="13139" spans="8:20">
      <c r="H13139" s="14"/>
      <c r="K13139" s="14"/>
      <c r="M13139" s="14"/>
      <c r="N13139" s="14"/>
      <c r="O13139" s="14"/>
      <c r="P13139" s="14"/>
      <c r="S13139" s="16"/>
      <c r="T13139" s="16"/>
    </row>
    <row r="13140" spans="8:20">
      <c r="H13140" s="14"/>
      <c r="K13140" s="14"/>
      <c r="M13140" s="14"/>
      <c r="N13140" s="14"/>
      <c r="O13140" s="14"/>
      <c r="P13140" s="14"/>
      <c r="S13140" s="16"/>
      <c r="T13140" s="16"/>
    </row>
    <row r="13141" spans="8:20">
      <c r="H13141" s="14"/>
      <c r="K13141" s="14"/>
      <c r="M13141" s="14"/>
      <c r="N13141" s="14"/>
      <c r="O13141" s="14"/>
      <c r="P13141" s="14"/>
      <c r="S13141" s="16"/>
      <c r="T13141" s="16"/>
    </row>
    <row r="13142" spans="8:20">
      <c r="H13142" s="14"/>
      <c r="K13142" s="14"/>
      <c r="M13142" s="14"/>
      <c r="N13142" s="14"/>
      <c r="O13142" s="14"/>
      <c r="P13142" s="14"/>
      <c r="S13142" s="16"/>
      <c r="T13142" s="16"/>
    </row>
    <row r="13143" spans="8:20">
      <c r="H13143" s="14"/>
      <c r="K13143" s="14"/>
      <c r="M13143" s="14"/>
      <c r="N13143" s="14"/>
      <c r="O13143" s="14"/>
      <c r="P13143" s="14"/>
      <c r="S13143" s="16"/>
      <c r="T13143" s="16"/>
    </row>
    <row r="13144" spans="8:20">
      <c r="H13144" s="14"/>
      <c r="K13144" s="14"/>
      <c r="M13144" s="14"/>
      <c r="N13144" s="14"/>
      <c r="O13144" s="14"/>
      <c r="P13144" s="14"/>
      <c r="S13144" s="16"/>
      <c r="T13144" s="16"/>
    </row>
    <row r="13145" spans="8:20">
      <c r="H13145" s="14"/>
      <c r="K13145" s="14"/>
      <c r="M13145" s="14"/>
      <c r="N13145" s="14"/>
      <c r="O13145" s="14"/>
      <c r="P13145" s="14"/>
      <c r="S13145" s="16"/>
      <c r="T13145" s="16"/>
    </row>
    <row r="13146" spans="8:20">
      <c r="H13146" s="14"/>
      <c r="K13146" s="14"/>
      <c r="M13146" s="14"/>
      <c r="N13146" s="14"/>
      <c r="O13146" s="14"/>
      <c r="P13146" s="14"/>
      <c r="S13146" s="16"/>
      <c r="T13146" s="16"/>
    </row>
    <row r="13147" spans="8:20">
      <c r="H13147" s="14"/>
      <c r="K13147" s="14"/>
      <c r="M13147" s="14"/>
      <c r="N13147" s="14"/>
      <c r="O13147" s="14"/>
      <c r="P13147" s="14"/>
      <c r="S13147" s="16"/>
      <c r="T13147" s="16"/>
    </row>
    <row r="13148" spans="8:20">
      <c r="H13148" s="14"/>
      <c r="K13148" s="14"/>
      <c r="M13148" s="14"/>
      <c r="N13148" s="14"/>
      <c r="O13148" s="14"/>
      <c r="P13148" s="14"/>
      <c r="S13148" s="16"/>
      <c r="T13148" s="16"/>
    </row>
    <row r="13149" spans="8:20">
      <c r="H13149" s="14"/>
      <c r="K13149" s="14"/>
      <c r="M13149" s="14"/>
      <c r="N13149" s="14"/>
      <c r="O13149" s="14"/>
      <c r="P13149" s="14"/>
      <c r="S13149" s="16"/>
      <c r="T13149" s="16"/>
    </row>
    <row r="13150" spans="8:20">
      <c r="H13150" s="14"/>
      <c r="K13150" s="14"/>
      <c r="M13150" s="14"/>
      <c r="N13150" s="14"/>
      <c r="O13150" s="14"/>
      <c r="P13150" s="14"/>
      <c r="S13150" s="16"/>
      <c r="T13150" s="16"/>
    </row>
    <row r="13151" spans="8:20">
      <c r="H13151" s="14"/>
      <c r="K13151" s="14"/>
      <c r="M13151" s="14"/>
      <c r="N13151" s="14"/>
      <c r="O13151" s="14"/>
      <c r="P13151" s="14"/>
      <c r="S13151" s="16"/>
      <c r="T13151" s="16"/>
    </row>
    <row r="13152" spans="8:20">
      <c r="H13152" s="14"/>
      <c r="K13152" s="14"/>
      <c r="M13152" s="14"/>
      <c r="N13152" s="14"/>
      <c r="O13152" s="14"/>
      <c r="P13152" s="14"/>
      <c r="S13152" s="16"/>
      <c r="T13152" s="16"/>
    </row>
    <row r="13153" spans="8:20">
      <c r="H13153" s="14"/>
      <c r="K13153" s="14"/>
      <c r="M13153" s="14"/>
      <c r="N13153" s="14"/>
      <c r="O13153" s="14"/>
      <c r="P13153" s="14"/>
      <c r="S13153" s="16"/>
      <c r="T13153" s="16"/>
    </row>
    <row r="13154" spans="8:20">
      <c r="H13154" s="14"/>
      <c r="K13154" s="14"/>
      <c r="M13154" s="14"/>
      <c r="N13154" s="14"/>
      <c r="O13154" s="14"/>
      <c r="P13154" s="14"/>
      <c r="S13154" s="16"/>
      <c r="T13154" s="16"/>
    </row>
    <row r="13155" spans="8:20">
      <c r="H13155" s="14"/>
      <c r="K13155" s="14"/>
      <c r="M13155" s="14"/>
      <c r="N13155" s="14"/>
      <c r="O13155" s="14"/>
      <c r="P13155" s="14"/>
      <c r="S13155" s="16"/>
      <c r="T13155" s="16"/>
    </row>
    <row r="13156" spans="8:20">
      <c r="H13156" s="14"/>
      <c r="K13156" s="14"/>
      <c r="M13156" s="14"/>
      <c r="N13156" s="14"/>
      <c r="O13156" s="14"/>
      <c r="P13156" s="14"/>
      <c r="S13156" s="16"/>
      <c r="T13156" s="16"/>
    </row>
    <row r="13157" spans="8:20">
      <c r="H13157" s="14"/>
      <c r="K13157" s="14"/>
      <c r="M13157" s="14"/>
      <c r="N13157" s="14"/>
      <c r="O13157" s="14"/>
      <c r="P13157" s="14"/>
      <c r="S13157" s="16"/>
      <c r="T13157" s="16"/>
    </row>
    <row r="13158" spans="8:20">
      <c r="H13158" s="14"/>
      <c r="K13158" s="14"/>
      <c r="M13158" s="14"/>
      <c r="N13158" s="14"/>
      <c r="O13158" s="14"/>
      <c r="P13158" s="14"/>
      <c r="S13158" s="16"/>
      <c r="T13158" s="16"/>
    </row>
    <row r="13159" spans="8:20">
      <c r="H13159" s="14"/>
      <c r="K13159" s="14"/>
      <c r="M13159" s="14"/>
      <c r="N13159" s="14"/>
      <c r="O13159" s="14"/>
      <c r="P13159" s="14"/>
      <c r="S13159" s="16"/>
      <c r="T13159" s="16"/>
    </row>
    <row r="13160" spans="8:20">
      <c r="H13160" s="14"/>
      <c r="K13160" s="14"/>
      <c r="M13160" s="14"/>
      <c r="N13160" s="14"/>
      <c r="O13160" s="14"/>
      <c r="P13160" s="14"/>
      <c r="S13160" s="16"/>
      <c r="T13160" s="16"/>
    </row>
    <row r="13161" spans="8:20">
      <c r="H13161" s="14"/>
      <c r="K13161" s="14"/>
      <c r="M13161" s="14"/>
      <c r="N13161" s="14"/>
      <c r="O13161" s="14"/>
      <c r="P13161" s="14"/>
      <c r="S13161" s="16"/>
      <c r="T13161" s="16"/>
    </row>
    <row r="13162" spans="8:20">
      <c r="H13162" s="14"/>
      <c r="K13162" s="14"/>
      <c r="M13162" s="14"/>
      <c r="N13162" s="14"/>
      <c r="O13162" s="14"/>
      <c r="P13162" s="14"/>
      <c r="S13162" s="16"/>
      <c r="T13162" s="16"/>
    </row>
    <row r="13163" spans="8:20">
      <c r="H13163" s="14"/>
      <c r="K13163" s="14"/>
      <c r="M13163" s="14"/>
      <c r="N13163" s="14"/>
      <c r="O13163" s="14"/>
      <c r="P13163" s="14"/>
      <c r="S13163" s="16"/>
      <c r="T13163" s="16"/>
    </row>
    <row r="13164" spans="8:20">
      <c r="H13164" s="14"/>
      <c r="K13164" s="14"/>
      <c r="M13164" s="14"/>
      <c r="N13164" s="14"/>
      <c r="O13164" s="14"/>
      <c r="P13164" s="14"/>
      <c r="S13164" s="16"/>
      <c r="T13164" s="16"/>
    </row>
    <row r="13165" spans="8:20">
      <c r="H13165" s="14"/>
      <c r="K13165" s="14"/>
      <c r="M13165" s="14"/>
      <c r="N13165" s="14"/>
      <c r="O13165" s="14"/>
      <c r="P13165" s="14"/>
      <c r="S13165" s="16"/>
      <c r="T13165" s="16"/>
    </row>
    <row r="13166" spans="8:20">
      <c r="H13166" s="14"/>
      <c r="K13166" s="14"/>
      <c r="M13166" s="14"/>
      <c r="N13166" s="14"/>
      <c r="O13166" s="14"/>
      <c r="P13166" s="14"/>
      <c r="S13166" s="16"/>
      <c r="T13166" s="16"/>
    </row>
    <row r="13167" spans="8:20">
      <c r="H13167" s="14"/>
      <c r="K13167" s="14"/>
      <c r="M13167" s="14"/>
      <c r="N13167" s="14"/>
      <c r="O13167" s="14"/>
      <c r="P13167" s="14"/>
      <c r="S13167" s="16"/>
      <c r="T13167" s="16"/>
    </row>
    <row r="13168" spans="8:20">
      <c r="H13168" s="14"/>
      <c r="K13168" s="14"/>
      <c r="M13168" s="14"/>
      <c r="N13168" s="14"/>
      <c r="O13168" s="14"/>
      <c r="P13168" s="14"/>
      <c r="S13168" s="16"/>
      <c r="T13168" s="16"/>
    </row>
    <row r="13169" spans="8:20">
      <c r="H13169" s="14"/>
      <c r="K13169" s="14"/>
      <c r="M13169" s="14"/>
      <c r="N13169" s="14"/>
      <c r="O13169" s="14"/>
      <c r="P13169" s="14"/>
      <c r="S13169" s="16"/>
      <c r="T13169" s="16"/>
    </row>
    <row r="13170" spans="8:20">
      <c r="H13170" s="14"/>
      <c r="K13170" s="14"/>
      <c r="M13170" s="14"/>
      <c r="N13170" s="14"/>
      <c r="O13170" s="14"/>
      <c r="P13170" s="14"/>
      <c r="S13170" s="16"/>
      <c r="T13170" s="16"/>
    </row>
    <row r="13171" spans="8:20">
      <c r="H13171" s="14"/>
      <c r="K13171" s="14"/>
      <c r="M13171" s="14"/>
      <c r="N13171" s="14"/>
      <c r="O13171" s="14"/>
      <c r="P13171" s="14"/>
      <c r="S13171" s="16"/>
      <c r="T13171" s="16"/>
    </row>
    <row r="13172" spans="8:20">
      <c r="H13172" s="14"/>
      <c r="K13172" s="14"/>
      <c r="M13172" s="14"/>
      <c r="N13172" s="14"/>
      <c r="O13172" s="14"/>
      <c r="P13172" s="14"/>
      <c r="S13172" s="16"/>
      <c r="T13172" s="16"/>
    </row>
    <row r="13173" spans="8:20">
      <c r="H13173" s="14"/>
      <c r="K13173" s="14"/>
      <c r="M13173" s="14"/>
      <c r="N13173" s="14"/>
      <c r="O13173" s="14"/>
      <c r="P13173" s="14"/>
      <c r="S13173" s="16"/>
      <c r="T13173" s="16"/>
    </row>
    <row r="13174" spans="8:20">
      <c r="H13174" s="14"/>
      <c r="K13174" s="14"/>
      <c r="M13174" s="14"/>
      <c r="N13174" s="14"/>
      <c r="O13174" s="14"/>
      <c r="P13174" s="14"/>
      <c r="S13174" s="16"/>
      <c r="T13174" s="16"/>
    </row>
    <row r="13175" spans="8:20">
      <c r="H13175" s="14"/>
      <c r="K13175" s="14"/>
      <c r="M13175" s="14"/>
      <c r="N13175" s="14"/>
      <c r="O13175" s="14"/>
      <c r="P13175" s="14"/>
      <c r="S13175" s="16"/>
      <c r="T13175" s="16"/>
    </row>
    <row r="13176" spans="8:20">
      <c r="H13176" s="14"/>
      <c r="K13176" s="14"/>
      <c r="M13176" s="14"/>
      <c r="N13176" s="14"/>
      <c r="O13176" s="14"/>
      <c r="P13176" s="14"/>
      <c r="S13176" s="16"/>
      <c r="T13176" s="16"/>
    </row>
    <row r="13177" spans="8:20">
      <c r="H13177" s="14"/>
      <c r="K13177" s="14"/>
      <c r="M13177" s="14"/>
      <c r="N13177" s="14"/>
      <c r="O13177" s="14"/>
      <c r="P13177" s="14"/>
      <c r="S13177" s="16"/>
      <c r="T13177" s="16"/>
    </row>
    <row r="13178" spans="8:20">
      <c r="H13178" s="14"/>
      <c r="K13178" s="14"/>
      <c r="M13178" s="14"/>
      <c r="N13178" s="14"/>
      <c r="O13178" s="14"/>
      <c r="P13178" s="14"/>
      <c r="S13178" s="16"/>
      <c r="T13178" s="16"/>
    </row>
    <row r="13179" spans="8:20">
      <c r="H13179" s="14"/>
      <c r="K13179" s="14"/>
      <c r="M13179" s="14"/>
      <c r="N13179" s="14"/>
      <c r="O13179" s="14"/>
      <c r="P13179" s="14"/>
      <c r="S13179" s="16"/>
      <c r="T13179" s="16"/>
    </row>
    <row r="13180" spans="8:20">
      <c r="H13180" s="14"/>
      <c r="K13180" s="14"/>
      <c r="M13180" s="14"/>
      <c r="N13180" s="14"/>
      <c r="O13180" s="14"/>
      <c r="P13180" s="14"/>
      <c r="S13180" s="16"/>
      <c r="T13180" s="16"/>
    </row>
    <row r="13181" spans="8:20">
      <c r="H13181" s="14"/>
      <c r="K13181" s="14"/>
      <c r="M13181" s="14"/>
      <c r="N13181" s="14"/>
      <c r="O13181" s="14"/>
      <c r="P13181" s="14"/>
      <c r="S13181" s="16"/>
      <c r="T13181" s="16"/>
    </row>
    <row r="13182" spans="8:20">
      <c r="H13182" s="14"/>
      <c r="K13182" s="14"/>
      <c r="M13182" s="14"/>
      <c r="N13182" s="14"/>
      <c r="O13182" s="14"/>
      <c r="P13182" s="14"/>
      <c r="S13182" s="16"/>
      <c r="T13182" s="16"/>
    </row>
    <row r="13183" spans="8:20">
      <c r="H13183" s="14"/>
      <c r="K13183" s="14"/>
      <c r="M13183" s="14"/>
      <c r="N13183" s="14"/>
      <c r="O13183" s="14"/>
      <c r="P13183" s="14"/>
      <c r="S13183" s="16"/>
      <c r="T13183" s="16"/>
    </row>
    <row r="13184" spans="8:20">
      <c r="H13184" s="14"/>
      <c r="K13184" s="14"/>
      <c r="M13184" s="14"/>
      <c r="N13184" s="14"/>
      <c r="O13184" s="14"/>
      <c r="P13184" s="14"/>
      <c r="S13184" s="16"/>
      <c r="T13184" s="16"/>
    </row>
    <row r="13185" spans="8:20">
      <c r="H13185" s="14"/>
      <c r="K13185" s="14"/>
      <c r="M13185" s="14"/>
      <c r="N13185" s="14"/>
      <c r="O13185" s="14"/>
      <c r="P13185" s="14"/>
      <c r="S13185" s="16"/>
      <c r="T13185" s="16"/>
    </row>
    <row r="13186" spans="8:20">
      <c r="H13186" s="14"/>
      <c r="K13186" s="14"/>
      <c r="M13186" s="14"/>
      <c r="N13186" s="14"/>
      <c r="O13186" s="14"/>
      <c r="P13186" s="14"/>
      <c r="S13186" s="16"/>
      <c r="T13186" s="16"/>
    </row>
    <row r="13187" spans="8:20">
      <c r="H13187" s="14"/>
      <c r="K13187" s="14"/>
      <c r="M13187" s="14"/>
      <c r="N13187" s="14"/>
      <c r="O13187" s="14"/>
      <c r="P13187" s="14"/>
      <c r="S13187" s="16"/>
      <c r="T13187" s="16"/>
    </row>
    <row r="13188" spans="8:20">
      <c r="H13188" s="14"/>
      <c r="K13188" s="14"/>
      <c r="M13188" s="14"/>
      <c r="N13188" s="14"/>
      <c r="O13188" s="14"/>
      <c r="P13188" s="14"/>
      <c r="S13188" s="16"/>
      <c r="T13188" s="16"/>
    </row>
    <row r="13189" spans="8:20">
      <c r="H13189" s="14"/>
      <c r="K13189" s="14"/>
      <c r="M13189" s="14"/>
      <c r="N13189" s="14"/>
      <c r="O13189" s="14"/>
      <c r="P13189" s="14"/>
      <c r="S13189" s="16"/>
      <c r="T13189" s="16"/>
    </row>
    <row r="13190" spans="8:20">
      <c r="H13190" s="14"/>
      <c r="K13190" s="14"/>
      <c r="M13190" s="14"/>
      <c r="N13190" s="14"/>
      <c r="O13190" s="14"/>
      <c r="P13190" s="14"/>
      <c r="S13190" s="16"/>
      <c r="T13190" s="16"/>
    </row>
    <row r="13191" spans="8:20">
      <c r="H13191" s="14"/>
      <c r="K13191" s="14"/>
      <c r="M13191" s="14"/>
      <c r="N13191" s="14"/>
      <c r="O13191" s="14"/>
      <c r="P13191" s="14"/>
      <c r="S13191" s="16"/>
      <c r="T13191" s="16"/>
    </row>
    <row r="13192" spans="8:20">
      <c r="H13192" s="14"/>
      <c r="K13192" s="14"/>
      <c r="M13192" s="14"/>
      <c r="N13192" s="14"/>
      <c r="O13192" s="14"/>
      <c r="P13192" s="14"/>
      <c r="S13192" s="16"/>
      <c r="T13192" s="16"/>
    </row>
    <row r="13193" spans="8:20">
      <c r="H13193" s="14"/>
      <c r="K13193" s="14"/>
      <c r="M13193" s="14"/>
      <c r="N13193" s="14"/>
      <c r="O13193" s="14"/>
      <c r="P13193" s="14"/>
      <c r="S13193" s="16"/>
      <c r="T13193" s="16"/>
    </row>
    <row r="13194" spans="8:20">
      <c r="H13194" s="14"/>
      <c r="K13194" s="14"/>
      <c r="M13194" s="14"/>
      <c r="N13194" s="14"/>
      <c r="O13194" s="14"/>
      <c r="P13194" s="14"/>
      <c r="S13194" s="16"/>
      <c r="T13194" s="16"/>
    </row>
    <row r="13195" spans="8:20">
      <c r="H13195" s="14"/>
      <c r="K13195" s="14"/>
      <c r="M13195" s="14"/>
      <c r="N13195" s="14"/>
      <c r="O13195" s="14"/>
      <c r="P13195" s="14"/>
      <c r="S13195" s="16"/>
      <c r="T13195" s="16"/>
    </row>
    <row r="13196" spans="8:20">
      <c r="H13196" s="14"/>
      <c r="K13196" s="14"/>
      <c r="M13196" s="14"/>
      <c r="N13196" s="14"/>
      <c r="O13196" s="14"/>
      <c r="P13196" s="14"/>
      <c r="S13196" s="16"/>
      <c r="T13196" s="16"/>
    </row>
    <row r="13197" spans="8:20">
      <c r="H13197" s="14"/>
      <c r="K13197" s="14"/>
      <c r="M13197" s="14"/>
      <c r="N13197" s="14"/>
      <c r="O13197" s="14"/>
      <c r="P13197" s="14"/>
      <c r="S13197" s="16"/>
      <c r="T13197" s="16"/>
    </row>
    <row r="13198" spans="8:20">
      <c r="H13198" s="14"/>
      <c r="K13198" s="14"/>
      <c r="M13198" s="14"/>
      <c r="N13198" s="14"/>
      <c r="O13198" s="14"/>
      <c r="P13198" s="14"/>
      <c r="S13198" s="16"/>
      <c r="T13198" s="16"/>
    </row>
    <row r="13199" spans="8:20">
      <c r="H13199" s="14"/>
      <c r="K13199" s="14"/>
      <c r="M13199" s="14"/>
      <c r="N13199" s="14"/>
      <c r="O13199" s="14"/>
      <c r="P13199" s="14"/>
      <c r="S13199" s="16"/>
      <c r="T13199" s="16"/>
    </row>
    <row r="13200" spans="8:20">
      <c r="H13200" s="14"/>
      <c r="K13200" s="14"/>
      <c r="M13200" s="14"/>
      <c r="N13200" s="14"/>
      <c r="O13200" s="14"/>
      <c r="P13200" s="14"/>
      <c r="S13200" s="16"/>
      <c r="T13200" s="16"/>
    </row>
    <row r="13201" spans="8:20">
      <c r="H13201" s="14"/>
      <c r="K13201" s="14"/>
      <c r="M13201" s="14"/>
      <c r="N13201" s="14"/>
      <c r="O13201" s="14"/>
      <c r="P13201" s="14"/>
      <c r="S13201" s="16"/>
      <c r="T13201" s="16"/>
    </row>
    <row r="13202" spans="8:20">
      <c r="H13202" s="14"/>
      <c r="K13202" s="14"/>
      <c r="M13202" s="14"/>
      <c r="N13202" s="14"/>
      <c r="O13202" s="14"/>
      <c r="P13202" s="14"/>
      <c r="S13202" s="16"/>
      <c r="T13202" s="16"/>
    </row>
    <row r="13203" spans="8:20">
      <c r="H13203" s="14"/>
      <c r="K13203" s="14"/>
      <c r="M13203" s="14"/>
      <c r="N13203" s="14"/>
      <c r="O13203" s="14"/>
      <c r="P13203" s="14"/>
      <c r="S13203" s="16"/>
      <c r="T13203" s="16"/>
    </row>
    <row r="13204" spans="8:20">
      <c r="H13204" s="14"/>
      <c r="K13204" s="14"/>
      <c r="M13204" s="14"/>
      <c r="N13204" s="14"/>
      <c r="O13204" s="14"/>
      <c r="P13204" s="14"/>
      <c r="S13204" s="16"/>
      <c r="T13204" s="16"/>
    </row>
    <row r="13205" spans="8:20">
      <c r="H13205" s="14"/>
      <c r="K13205" s="14"/>
      <c r="M13205" s="14"/>
      <c r="N13205" s="14"/>
      <c r="O13205" s="14"/>
      <c r="P13205" s="14"/>
      <c r="S13205" s="16"/>
      <c r="T13205" s="16"/>
    </row>
    <row r="13206" spans="8:20">
      <c r="H13206" s="14"/>
      <c r="K13206" s="14"/>
      <c r="M13206" s="14"/>
      <c r="N13206" s="14"/>
      <c r="O13206" s="14"/>
      <c r="P13206" s="14"/>
      <c r="S13206" s="16"/>
      <c r="T13206" s="16"/>
    </row>
    <row r="13207" spans="8:20">
      <c r="H13207" s="14"/>
      <c r="K13207" s="14"/>
      <c r="M13207" s="14"/>
      <c r="N13207" s="14"/>
      <c r="O13207" s="14"/>
      <c r="P13207" s="14"/>
      <c r="S13207" s="16"/>
      <c r="T13207" s="16"/>
    </row>
    <row r="13208" spans="8:20">
      <c r="H13208" s="14"/>
      <c r="K13208" s="14"/>
      <c r="M13208" s="14"/>
      <c r="N13208" s="14"/>
      <c r="O13208" s="14"/>
      <c r="P13208" s="14"/>
      <c r="S13208" s="16"/>
      <c r="T13208" s="16"/>
    </row>
    <row r="13209" spans="8:20">
      <c r="H13209" s="14"/>
      <c r="K13209" s="14"/>
      <c r="M13209" s="14"/>
      <c r="N13209" s="14"/>
      <c r="O13209" s="14"/>
      <c r="P13209" s="14"/>
      <c r="S13209" s="16"/>
      <c r="T13209" s="16"/>
    </row>
    <row r="13210" spans="8:20">
      <c r="H13210" s="14"/>
      <c r="K13210" s="14"/>
      <c r="M13210" s="14"/>
      <c r="N13210" s="14"/>
      <c r="O13210" s="14"/>
      <c r="P13210" s="14"/>
      <c r="S13210" s="16"/>
      <c r="T13210" s="16"/>
    </row>
    <row r="13211" spans="8:20">
      <c r="H13211" s="14"/>
      <c r="K13211" s="14"/>
      <c r="M13211" s="14"/>
      <c r="N13211" s="14"/>
      <c r="O13211" s="14"/>
      <c r="P13211" s="14"/>
      <c r="S13211" s="16"/>
      <c r="T13211" s="16"/>
    </row>
    <row r="13212" spans="8:20">
      <c r="H13212" s="14"/>
      <c r="K13212" s="14"/>
      <c r="M13212" s="14"/>
      <c r="N13212" s="14"/>
      <c r="O13212" s="14"/>
      <c r="P13212" s="14"/>
      <c r="S13212" s="16"/>
      <c r="T13212" s="16"/>
    </row>
    <row r="13213" spans="8:20">
      <c r="H13213" s="14"/>
      <c r="K13213" s="14"/>
      <c r="M13213" s="14"/>
      <c r="N13213" s="14"/>
      <c r="O13213" s="14"/>
      <c r="P13213" s="14"/>
      <c r="S13213" s="16"/>
      <c r="T13213" s="16"/>
    </row>
    <row r="13214" spans="8:20">
      <c r="H13214" s="14"/>
      <c r="K13214" s="14"/>
      <c r="M13214" s="14"/>
      <c r="N13214" s="14"/>
      <c r="O13214" s="14"/>
      <c r="P13214" s="14"/>
      <c r="S13214" s="16"/>
      <c r="T13214" s="16"/>
    </row>
    <row r="13215" spans="8:20">
      <c r="H13215" s="14"/>
      <c r="K13215" s="14"/>
      <c r="M13215" s="14"/>
      <c r="N13215" s="14"/>
      <c r="O13215" s="14"/>
      <c r="P13215" s="14"/>
      <c r="S13215" s="16"/>
      <c r="T13215" s="16"/>
    </row>
    <row r="13216" spans="8:20">
      <c r="H13216" s="14"/>
      <c r="K13216" s="14"/>
      <c r="M13216" s="14"/>
      <c r="N13216" s="14"/>
      <c r="O13216" s="14"/>
      <c r="P13216" s="14"/>
      <c r="S13216" s="16"/>
      <c r="T13216" s="16"/>
    </row>
    <row r="13217" spans="8:20">
      <c r="H13217" s="14"/>
      <c r="K13217" s="14"/>
      <c r="M13217" s="14"/>
      <c r="N13217" s="14"/>
      <c r="O13217" s="14"/>
      <c r="P13217" s="14"/>
      <c r="S13217" s="16"/>
      <c r="T13217" s="16"/>
    </row>
    <row r="13218" spans="8:20">
      <c r="H13218" s="14"/>
      <c r="K13218" s="14"/>
      <c r="M13218" s="14"/>
      <c r="N13218" s="14"/>
      <c r="O13218" s="14"/>
      <c r="P13218" s="14"/>
      <c r="S13218" s="16"/>
      <c r="T13218" s="16"/>
    </row>
    <row r="13219" spans="8:20">
      <c r="H13219" s="14"/>
      <c r="K13219" s="14"/>
      <c r="M13219" s="14"/>
      <c r="N13219" s="14"/>
      <c r="O13219" s="14"/>
      <c r="P13219" s="14"/>
      <c r="S13219" s="16"/>
      <c r="T13219" s="16"/>
    </row>
    <row r="13220" spans="8:20">
      <c r="H13220" s="14"/>
      <c r="K13220" s="14"/>
      <c r="M13220" s="14"/>
      <c r="N13220" s="14"/>
      <c r="O13220" s="14"/>
      <c r="P13220" s="14"/>
      <c r="S13220" s="16"/>
      <c r="T13220" s="16"/>
    </row>
    <row r="13221" spans="8:20">
      <c r="H13221" s="14"/>
      <c r="K13221" s="14"/>
      <c r="M13221" s="14"/>
      <c r="N13221" s="14"/>
      <c r="O13221" s="14"/>
      <c r="P13221" s="14"/>
      <c r="S13221" s="16"/>
      <c r="T13221" s="16"/>
    </row>
    <row r="13222" spans="8:20">
      <c r="H13222" s="14"/>
      <c r="K13222" s="14"/>
      <c r="M13222" s="14"/>
      <c r="N13222" s="14"/>
      <c r="O13222" s="14"/>
      <c r="P13222" s="14"/>
      <c r="S13222" s="16"/>
      <c r="T13222" s="16"/>
    </row>
    <row r="13223" spans="8:20">
      <c r="H13223" s="14"/>
      <c r="K13223" s="14"/>
      <c r="M13223" s="14"/>
      <c r="N13223" s="14"/>
      <c r="O13223" s="14"/>
      <c r="P13223" s="14"/>
      <c r="S13223" s="16"/>
      <c r="T13223" s="16"/>
    </row>
    <row r="13224" spans="8:20">
      <c r="H13224" s="14"/>
      <c r="K13224" s="14"/>
      <c r="M13224" s="14"/>
      <c r="N13224" s="14"/>
      <c r="O13224" s="14"/>
      <c r="P13224" s="14"/>
      <c r="S13224" s="16"/>
      <c r="T13224" s="16"/>
    </row>
    <row r="13225" spans="8:20">
      <c r="H13225" s="14"/>
      <c r="K13225" s="14"/>
      <c r="M13225" s="14"/>
      <c r="N13225" s="14"/>
      <c r="O13225" s="14"/>
      <c r="P13225" s="14"/>
      <c r="S13225" s="16"/>
      <c r="T13225" s="16"/>
    </row>
    <row r="13226" spans="8:20">
      <c r="H13226" s="14"/>
      <c r="K13226" s="14"/>
      <c r="M13226" s="14"/>
      <c r="N13226" s="14"/>
      <c r="O13226" s="14"/>
      <c r="P13226" s="14"/>
      <c r="S13226" s="16"/>
      <c r="T13226" s="16"/>
    </row>
    <row r="13227" spans="8:20">
      <c r="H13227" s="14"/>
      <c r="K13227" s="14"/>
      <c r="M13227" s="14"/>
      <c r="N13227" s="14"/>
      <c r="O13227" s="14"/>
      <c r="P13227" s="14"/>
      <c r="S13227" s="16"/>
      <c r="T13227" s="16"/>
    </row>
    <row r="13228" spans="8:20">
      <c r="H13228" s="14"/>
      <c r="K13228" s="14"/>
      <c r="M13228" s="14"/>
      <c r="N13228" s="14"/>
      <c r="O13228" s="14"/>
      <c r="P13228" s="14"/>
      <c r="S13228" s="16"/>
      <c r="T13228" s="16"/>
    </row>
    <row r="13229" spans="8:20">
      <c r="H13229" s="14"/>
      <c r="K13229" s="14"/>
      <c r="M13229" s="14"/>
      <c r="N13229" s="14"/>
      <c r="O13229" s="14"/>
      <c r="P13229" s="14"/>
      <c r="S13229" s="16"/>
      <c r="T13229" s="16"/>
    </row>
    <row r="13230" spans="8:20">
      <c r="H13230" s="14"/>
      <c r="K13230" s="14"/>
      <c r="M13230" s="14"/>
      <c r="N13230" s="14"/>
      <c r="O13230" s="14"/>
      <c r="P13230" s="14"/>
      <c r="S13230" s="16"/>
      <c r="T13230" s="16"/>
    </row>
    <row r="13231" spans="8:20">
      <c r="H13231" s="14"/>
      <c r="K13231" s="14"/>
      <c r="M13231" s="14"/>
      <c r="N13231" s="14"/>
      <c r="O13231" s="14"/>
      <c r="P13231" s="14"/>
      <c r="S13231" s="16"/>
      <c r="T13231" s="16"/>
    </row>
    <row r="13232" spans="8:20">
      <c r="H13232" s="14"/>
      <c r="K13232" s="14"/>
      <c r="M13232" s="14"/>
      <c r="N13232" s="14"/>
      <c r="O13232" s="14"/>
      <c r="P13232" s="14"/>
      <c r="S13232" s="16"/>
      <c r="T13232" s="16"/>
    </row>
    <row r="13233" spans="8:20">
      <c r="H13233" s="14"/>
      <c r="K13233" s="14"/>
      <c r="M13233" s="14"/>
      <c r="N13233" s="14"/>
      <c r="O13233" s="14"/>
      <c r="P13233" s="14"/>
      <c r="S13233" s="16"/>
      <c r="T13233" s="16"/>
    </row>
    <row r="13234" spans="8:20">
      <c r="H13234" s="14"/>
      <c r="K13234" s="14"/>
      <c r="M13234" s="14"/>
      <c r="N13234" s="14"/>
      <c r="O13234" s="14"/>
      <c r="P13234" s="14"/>
      <c r="S13234" s="16"/>
      <c r="T13234" s="16"/>
    </row>
    <row r="13235" spans="8:20">
      <c r="H13235" s="14"/>
      <c r="K13235" s="14"/>
      <c r="M13235" s="14"/>
      <c r="N13235" s="14"/>
      <c r="O13235" s="14"/>
      <c r="P13235" s="14"/>
      <c r="S13235" s="16"/>
      <c r="T13235" s="16"/>
    </row>
    <row r="13236" spans="8:20">
      <c r="H13236" s="14"/>
      <c r="K13236" s="14"/>
      <c r="M13236" s="14"/>
      <c r="N13236" s="14"/>
      <c r="O13236" s="14"/>
      <c r="P13236" s="14"/>
      <c r="S13236" s="16"/>
      <c r="T13236" s="16"/>
    </row>
    <row r="13237" spans="8:20">
      <c r="H13237" s="14"/>
      <c r="K13237" s="14"/>
      <c r="M13237" s="14"/>
      <c r="N13237" s="14"/>
      <c r="O13237" s="14"/>
      <c r="P13237" s="14"/>
      <c r="S13237" s="16"/>
      <c r="T13237" s="16"/>
    </row>
    <row r="13238" spans="8:20">
      <c r="H13238" s="14"/>
      <c r="K13238" s="14"/>
      <c r="M13238" s="14"/>
      <c r="N13238" s="14"/>
      <c r="O13238" s="14"/>
      <c r="P13238" s="14"/>
      <c r="S13238" s="16"/>
      <c r="T13238" s="16"/>
    </row>
    <row r="13239" spans="8:20">
      <c r="H13239" s="14"/>
      <c r="K13239" s="14"/>
      <c r="M13239" s="14"/>
      <c r="N13239" s="14"/>
      <c r="O13239" s="14"/>
      <c r="P13239" s="14"/>
      <c r="S13239" s="16"/>
      <c r="T13239" s="16"/>
    </row>
    <row r="13240" spans="8:20">
      <c r="H13240" s="14"/>
      <c r="K13240" s="14"/>
      <c r="M13240" s="14"/>
      <c r="N13240" s="14"/>
      <c r="O13240" s="14"/>
      <c r="P13240" s="14"/>
      <c r="S13240" s="16"/>
      <c r="T13240" s="16"/>
    </row>
    <row r="13241" spans="8:20">
      <c r="H13241" s="14"/>
      <c r="K13241" s="14"/>
      <c r="M13241" s="14"/>
      <c r="N13241" s="14"/>
      <c r="O13241" s="14"/>
      <c r="P13241" s="14"/>
      <c r="S13241" s="16"/>
      <c r="T13241" s="16"/>
    </row>
    <row r="13242" spans="8:20">
      <c r="H13242" s="14"/>
      <c r="K13242" s="14"/>
      <c r="M13242" s="14"/>
      <c r="N13242" s="14"/>
      <c r="O13242" s="14"/>
      <c r="P13242" s="14"/>
      <c r="S13242" s="16"/>
      <c r="T13242" s="16"/>
    </row>
    <row r="13243" spans="8:20">
      <c r="H13243" s="14"/>
      <c r="K13243" s="14"/>
      <c r="M13243" s="14"/>
      <c r="N13243" s="14"/>
      <c r="O13243" s="14"/>
      <c r="P13243" s="14"/>
      <c r="S13243" s="16"/>
      <c r="T13243" s="16"/>
    </row>
    <row r="13244" spans="8:20">
      <c r="H13244" s="14"/>
      <c r="K13244" s="14"/>
      <c r="M13244" s="14"/>
      <c r="N13244" s="14"/>
      <c r="O13244" s="14"/>
      <c r="P13244" s="14"/>
      <c r="S13244" s="16"/>
      <c r="T13244" s="16"/>
    </row>
    <row r="13245" spans="8:20">
      <c r="H13245" s="14"/>
      <c r="K13245" s="14"/>
      <c r="M13245" s="14"/>
      <c r="N13245" s="14"/>
      <c r="O13245" s="14"/>
      <c r="P13245" s="14"/>
      <c r="S13245" s="16"/>
      <c r="T13245" s="16"/>
    </row>
    <row r="13246" spans="8:20">
      <c r="H13246" s="14"/>
      <c r="K13246" s="14"/>
      <c r="M13246" s="14"/>
      <c r="N13246" s="14"/>
      <c r="O13246" s="14"/>
      <c r="P13246" s="14"/>
      <c r="S13246" s="16"/>
      <c r="T13246" s="16"/>
    </row>
    <row r="13247" spans="8:20">
      <c r="H13247" s="14"/>
      <c r="K13247" s="14"/>
      <c r="M13247" s="14"/>
      <c r="N13247" s="14"/>
      <c r="O13247" s="14"/>
      <c r="P13247" s="14"/>
      <c r="S13247" s="16"/>
      <c r="T13247" s="16"/>
    </row>
    <row r="13248" spans="8:20">
      <c r="H13248" s="14"/>
      <c r="K13248" s="14"/>
      <c r="M13248" s="14"/>
      <c r="N13248" s="14"/>
      <c r="O13248" s="14"/>
      <c r="P13248" s="14"/>
      <c r="S13248" s="16"/>
      <c r="T13248" s="16"/>
    </row>
    <row r="13249" spans="8:20">
      <c r="H13249" s="14"/>
      <c r="K13249" s="14"/>
      <c r="M13249" s="14"/>
      <c r="N13249" s="14"/>
      <c r="O13249" s="14"/>
      <c r="P13249" s="14"/>
      <c r="S13249" s="16"/>
      <c r="T13249" s="16"/>
    </row>
    <row r="13250" spans="8:20">
      <c r="H13250" s="14"/>
      <c r="K13250" s="14"/>
      <c r="M13250" s="14"/>
      <c r="N13250" s="14"/>
      <c r="O13250" s="14"/>
      <c r="P13250" s="14"/>
      <c r="S13250" s="16"/>
      <c r="T13250" s="16"/>
    </row>
    <row r="13251" spans="8:20">
      <c r="H13251" s="14"/>
      <c r="K13251" s="14"/>
      <c r="M13251" s="14"/>
      <c r="N13251" s="14"/>
      <c r="O13251" s="14"/>
      <c r="P13251" s="14"/>
      <c r="S13251" s="16"/>
      <c r="T13251" s="16"/>
    </row>
    <row r="13252" spans="8:20">
      <c r="H13252" s="14"/>
      <c r="K13252" s="14"/>
      <c r="M13252" s="14"/>
      <c r="N13252" s="14"/>
      <c r="O13252" s="14"/>
      <c r="P13252" s="14"/>
      <c r="S13252" s="16"/>
      <c r="T13252" s="16"/>
    </row>
    <row r="13253" spans="8:20">
      <c r="H13253" s="14"/>
      <c r="K13253" s="14"/>
      <c r="M13253" s="14"/>
      <c r="N13253" s="14"/>
      <c r="O13253" s="14"/>
      <c r="P13253" s="14"/>
      <c r="S13253" s="16"/>
      <c r="T13253" s="16"/>
    </row>
    <row r="13254" spans="8:20">
      <c r="H13254" s="14"/>
      <c r="K13254" s="14"/>
      <c r="M13254" s="14"/>
      <c r="N13254" s="14"/>
      <c r="O13254" s="14"/>
      <c r="P13254" s="14"/>
      <c r="S13254" s="16"/>
      <c r="T13254" s="16"/>
    </row>
    <row r="13255" spans="8:20">
      <c r="H13255" s="14"/>
      <c r="K13255" s="14"/>
      <c r="M13255" s="14"/>
      <c r="N13255" s="14"/>
      <c r="O13255" s="14"/>
      <c r="P13255" s="14"/>
      <c r="S13255" s="16"/>
      <c r="T13255" s="16"/>
    </row>
    <row r="13256" spans="8:20">
      <c r="H13256" s="14"/>
      <c r="K13256" s="14"/>
      <c r="M13256" s="14"/>
      <c r="N13256" s="14"/>
      <c r="O13256" s="14"/>
      <c r="P13256" s="14"/>
      <c r="S13256" s="16"/>
      <c r="T13256" s="16"/>
    </row>
    <row r="13257" spans="8:20">
      <c r="H13257" s="14"/>
      <c r="K13257" s="14"/>
      <c r="M13257" s="14"/>
      <c r="N13257" s="14"/>
      <c r="O13257" s="14"/>
      <c r="P13257" s="14"/>
      <c r="S13257" s="16"/>
      <c r="T13257" s="16"/>
    </row>
    <row r="13258" spans="8:20">
      <c r="H13258" s="14"/>
      <c r="K13258" s="14"/>
      <c r="M13258" s="14"/>
      <c r="N13258" s="14"/>
      <c r="O13258" s="14"/>
      <c r="P13258" s="14"/>
      <c r="S13258" s="16"/>
      <c r="T13258" s="16"/>
    </row>
    <row r="13259" spans="8:20">
      <c r="H13259" s="14"/>
      <c r="K13259" s="14"/>
      <c r="M13259" s="14"/>
      <c r="N13259" s="14"/>
      <c r="O13259" s="14"/>
      <c r="P13259" s="14"/>
      <c r="S13259" s="16"/>
      <c r="T13259" s="16"/>
    </row>
    <row r="13260" spans="8:20">
      <c r="H13260" s="14"/>
      <c r="K13260" s="14"/>
      <c r="M13260" s="14"/>
      <c r="N13260" s="14"/>
      <c r="O13260" s="14"/>
      <c r="P13260" s="14"/>
      <c r="S13260" s="16"/>
      <c r="T13260" s="16"/>
    </row>
    <row r="13261" spans="8:20">
      <c r="H13261" s="14"/>
      <c r="K13261" s="14"/>
      <c r="M13261" s="14"/>
      <c r="N13261" s="14"/>
      <c r="O13261" s="14"/>
      <c r="P13261" s="14"/>
      <c r="S13261" s="16"/>
      <c r="T13261" s="16"/>
    </row>
    <row r="13262" spans="8:20">
      <c r="H13262" s="14"/>
      <c r="K13262" s="14"/>
      <c r="M13262" s="14"/>
      <c r="N13262" s="14"/>
      <c r="O13262" s="14"/>
      <c r="P13262" s="14"/>
      <c r="S13262" s="16"/>
      <c r="T13262" s="16"/>
    </row>
    <row r="13263" spans="8:20">
      <c r="H13263" s="14"/>
      <c r="K13263" s="14"/>
      <c r="M13263" s="14"/>
      <c r="N13263" s="14"/>
      <c r="O13263" s="14"/>
      <c r="P13263" s="14"/>
      <c r="S13263" s="16"/>
      <c r="T13263" s="16"/>
    </row>
    <row r="13264" spans="8:20">
      <c r="H13264" s="14"/>
      <c r="K13264" s="14"/>
      <c r="M13264" s="14"/>
      <c r="N13264" s="14"/>
      <c r="O13264" s="14"/>
      <c r="P13264" s="14"/>
      <c r="S13264" s="16"/>
      <c r="T13264" s="16"/>
    </row>
    <row r="13265" spans="8:20">
      <c r="H13265" s="14"/>
      <c r="K13265" s="14"/>
      <c r="M13265" s="14"/>
      <c r="N13265" s="14"/>
      <c r="O13265" s="14"/>
      <c r="P13265" s="14"/>
      <c r="S13265" s="16"/>
      <c r="T13265" s="16"/>
    </row>
    <row r="13266" spans="8:20">
      <c r="H13266" s="14"/>
      <c r="K13266" s="14"/>
      <c r="M13266" s="14"/>
      <c r="N13266" s="14"/>
      <c r="O13266" s="14"/>
      <c r="P13266" s="14"/>
      <c r="S13266" s="16"/>
      <c r="T13266" s="16"/>
    </row>
    <row r="13267" spans="8:20">
      <c r="H13267" s="14"/>
      <c r="K13267" s="14"/>
      <c r="M13267" s="14"/>
      <c r="N13267" s="14"/>
      <c r="O13267" s="14"/>
      <c r="P13267" s="14"/>
      <c r="S13267" s="16"/>
      <c r="T13267" s="16"/>
    </row>
    <row r="13268" spans="8:20">
      <c r="H13268" s="14"/>
      <c r="K13268" s="14"/>
      <c r="M13268" s="14"/>
      <c r="N13268" s="14"/>
      <c r="O13268" s="14"/>
      <c r="P13268" s="14"/>
      <c r="S13268" s="16"/>
      <c r="T13268" s="16"/>
    </row>
    <row r="13269" spans="8:20">
      <c r="H13269" s="14"/>
      <c r="K13269" s="14"/>
      <c r="M13269" s="14"/>
      <c r="N13269" s="14"/>
      <c r="O13269" s="14"/>
      <c r="P13269" s="14"/>
      <c r="S13269" s="16"/>
      <c r="T13269" s="16"/>
    </row>
    <row r="13270" spans="8:20">
      <c r="H13270" s="14"/>
      <c r="K13270" s="14"/>
      <c r="M13270" s="14"/>
      <c r="N13270" s="14"/>
      <c r="O13270" s="14"/>
      <c r="P13270" s="14"/>
      <c r="S13270" s="16"/>
      <c r="T13270" s="16"/>
    </row>
    <row r="13271" spans="8:20">
      <c r="H13271" s="14"/>
      <c r="K13271" s="14"/>
      <c r="M13271" s="14"/>
      <c r="N13271" s="14"/>
      <c r="O13271" s="14"/>
      <c r="P13271" s="14"/>
      <c r="S13271" s="16"/>
      <c r="T13271" s="16"/>
    </row>
    <row r="13272" spans="8:20">
      <c r="H13272" s="14"/>
      <c r="K13272" s="14"/>
      <c r="M13272" s="14"/>
      <c r="N13272" s="14"/>
      <c r="O13272" s="14"/>
      <c r="P13272" s="14"/>
      <c r="S13272" s="16"/>
      <c r="T13272" s="16"/>
    </row>
    <row r="13273" spans="8:20">
      <c r="H13273" s="14"/>
      <c r="K13273" s="14"/>
      <c r="M13273" s="14"/>
      <c r="N13273" s="14"/>
      <c r="O13273" s="14"/>
      <c r="P13273" s="14"/>
      <c r="S13273" s="16"/>
      <c r="T13273" s="16"/>
    </row>
    <row r="13274" spans="8:20">
      <c r="H13274" s="14"/>
      <c r="K13274" s="14"/>
      <c r="M13274" s="14"/>
      <c r="N13274" s="14"/>
      <c r="O13274" s="14"/>
      <c r="P13274" s="14"/>
      <c r="S13274" s="16"/>
      <c r="T13274" s="16"/>
    </row>
    <row r="13275" spans="8:20">
      <c r="H13275" s="14"/>
      <c r="K13275" s="14"/>
      <c r="M13275" s="14"/>
      <c r="N13275" s="14"/>
      <c r="O13275" s="14"/>
      <c r="P13275" s="14"/>
      <c r="S13275" s="16"/>
      <c r="T13275" s="16"/>
    </row>
    <row r="13276" spans="8:20">
      <c r="H13276" s="14"/>
      <c r="K13276" s="14"/>
      <c r="M13276" s="14"/>
      <c r="N13276" s="14"/>
      <c r="O13276" s="14"/>
      <c r="P13276" s="14"/>
      <c r="S13276" s="16"/>
      <c r="T13276" s="16"/>
    </row>
    <row r="13277" spans="8:20">
      <c r="H13277" s="14"/>
      <c r="K13277" s="14"/>
      <c r="M13277" s="14"/>
      <c r="N13277" s="14"/>
      <c r="O13277" s="14"/>
      <c r="P13277" s="14"/>
      <c r="S13277" s="16"/>
      <c r="T13277" s="16"/>
    </row>
    <row r="13278" spans="8:20">
      <c r="H13278" s="14"/>
      <c r="K13278" s="14"/>
      <c r="M13278" s="14"/>
      <c r="N13278" s="14"/>
      <c r="O13278" s="14"/>
      <c r="P13278" s="14"/>
      <c r="S13278" s="16"/>
      <c r="T13278" s="16"/>
    </row>
    <row r="13279" spans="8:20">
      <c r="H13279" s="14"/>
      <c r="K13279" s="14"/>
      <c r="M13279" s="14"/>
      <c r="N13279" s="14"/>
      <c r="O13279" s="14"/>
      <c r="P13279" s="14"/>
      <c r="S13279" s="16"/>
      <c r="T13279" s="16"/>
    </row>
    <row r="13280" spans="8:20">
      <c r="H13280" s="14"/>
      <c r="K13280" s="14"/>
      <c r="M13280" s="14"/>
      <c r="N13280" s="14"/>
      <c r="O13280" s="14"/>
      <c r="P13280" s="14"/>
      <c r="S13280" s="16"/>
      <c r="T13280" s="16"/>
    </row>
    <row r="13281" spans="8:20">
      <c r="H13281" s="14"/>
      <c r="K13281" s="14"/>
      <c r="M13281" s="14"/>
      <c r="N13281" s="14"/>
      <c r="O13281" s="14"/>
      <c r="P13281" s="14"/>
      <c r="S13281" s="16"/>
      <c r="T13281" s="16"/>
    </row>
    <row r="13282" spans="8:20">
      <c r="H13282" s="14"/>
      <c r="K13282" s="14"/>
      <c r="M13282" s="14"/>
      <c r="N13282" s="14"/>
      <c r="O13282" s="14"/>
      <c r="P13282" s="14"/>
      <c r="S13282" s="16"/>
      <c r="T13282" s="16"/>
    </row>
    <row r="13283" spans="8:20">
      <c r="H13283" s="14"/>
      <c r="K13283" s="14"/>
      <c r="M13283" s="14"/>
      <c r="N13283" s="14"/>
      <c r="O13283" s="14"/>
      <c r="P13283" s="14"/>
      <c r="S13283" s="16"/>
      <c r="T13283" s="16"/>
    </row>
    <row r="13284" spans="8:20">
      <c r="H13284" s="14"/>
      <c r="K13284" s="14"/>
      <c r="M13284" s="14"/>
      <c r="N13284" s="14"/>
      <c r="O13284" s="14"/>
      <c r="P13284" s="14"/>
      <c r="S13284" s="16"/>
      <c r="T13284" s="16"/>
    </row>
    <row r="13285" spans="8:20">
      <c r="H13285" s="14"/>
      <c r="K13285" s="14"/>
      <c r="M13285" s="14"/>
      <c r="N13285" s="14"/>
      <c r="O13285" s="14"/>
      <c r="P13285" s="14"/>
      <c r="S13285" s="16"/>
      <c r="T13285" s="16"/>
    </row>
    <row r="13286" spans="8:20">
      <c r="H13286" s="14"/>
      <c r="K13286" s="14"/>
      <c r="M13286" s="14"/>
      <c r="N13286" s="14"/>
      <c r="O13286" s="14"/>
      <c r="P13286" s="14"/>
      <c r="S13286" s="16"/>
      <c r="T13286" s="16"/>
    </row>
    <row r="13287" spans="8:20">
      <c r="H13287" s="14"/>
      <c r="K13287" s="14"/>
      <c r="M13287" s="14"/>
      <c r="N13287" s="14"/>
      <c r="O13287" s="14"/>
      <c r="P13287" s="14"/>
      <c r="S13287" s="16"/>
      <c r="T13287" s="16"/>
    </row>
    <row r="13288" spans="8:20">
      <c r="H13288" s="14"/>
      <c r="K13288" s="14"/>
      <c r="M13288" s="14"/>
      <c r="N13288" s="14"/>
      <c r="O13288" s="14"/>
      <c r="P13288" s="14"/>
      <c r="S13288" s="16"/>
      <c r="T13288" s="16"/>
    </row>
    <row r="13289" spans="8:20">
      <c r="H13289" s="14"/>
      <c r="K13289" s="14"/>
      <c r="M13289" s="14"/>
      <c r="N13289" s="14"/>
      <c r="O13289" s="14"/>
      <c r="P13289" s="14"/>
      <c r="S13289" s="16"/>
      <c r="T13289" s="16"/>
    </row>
    <row r="13290" spans="8:20">
      <c r="H13290" s="14"/>
      <c r="K13290" s="14"/>
      <c r="M13290" s="14"/>
      <c r="N13290" s="14"/>
      <c r="O13290" s="14"/>
      <c r="P13290" s="14"/>
      <c r="S13290" s="16"/>
      <c r="T13290" s="16"/>
    </row>
    <row r="13291" spans="8:20">
      <c r="H13291" s="14"/>
      <c r="K13291" s="14"/>
      <c r="M13291" s="14"/>
      <c r="N13291" s="14"/>
      <c r="O13291" s="14"/>
      <c r="P13291" s="14"/>
      <c r="S13291" s="16"/>
      <c r="T13291" s="16"/>
    </row>
    <row r="13292" spans="8:20">
      <c r="H13292" s="14"/>
      <c r="K13292" s="14"/>
      <c r="M13292" s="14"/>
      <c r="N13292" s="14"/>
      <c r="O13292" s="14"/>
      <c r="P13292" s="14"/>
      <c r="S13292" s="16"/>
      <c r="T13292" s="16"/>
    </row>
    <row r="13293" spans="8:20">
      <c r="H13293" s="14"/>
      <c r="K13293" s="14"/>
      <c r="M13293" s="14"/>
      <c r="N13293" s="14"/>
      <c r="O13293" s="14"/>
      <c r="P13293" s="14"/>
      <c r="S13293" s="16"/>
      <c r="T13293" s="16"/>
    </row>
    <row r="13294" spans="8:20">
      <c r="H13294" s="14"/>
      <c r="K13294" s="14"/>
      <c r="M13294" s="14"/>
      <c r="N13294" s="14"/>
      <c r="O13294" s="14"/>
      <c r="P13294" s="14"/>
      <c r="S13294" s="16"/>
      <c r="T13294" s="16"/>
    </row>
    <row r="13295" spans="8:20">
      <c r="H13295" s="14"/>
      <c r="K13295" s="14"/>
      <c r="M13295" s="14"/>
      <c r="N13295" s="14"/>
      <c r="O13295" s="14"/>
      <c r="P13295" s="14"/>
      <c r="S13295" s="16"/>
      <c r="T13295" s="16"/>
    </row>
    <row r="13296" spans="8:20">
      <c r="H13296" s="14"/>
      <c r="K13296" s="14"/>
      <c r="M13296" s="14"/>
      <c r="N13296" s="14"/>
      <c r="O13296" s="14"/>
      <c r="P13296" s="14"/>
      <c r="S13296" s="16"/>
      <c r="T13296" s="16"/>
    </row>
    <row r="13297" spans="8:20">
      <c r="H13297" s="14"/>
      <c r="K13297" s="14"/>
      <c r="M13297" s="14"/>
      <c r="N13297" s="14"/>
      <c r="O13297" s="14"/>
      <c r="P13297" s="14"/>
      <c r="S13297" s="16"/>
      <c r="T13297" s="16"/>
    </row>
    <row r="13298" spans="8:20">
      <c r="H13298" s="14"/>
      <c r="K13298" s="14"/>
      <c r="M13298" s="14"/>
      <c r="N13298" s="14"/>
      <c r="O13298" s="14"/>
      <c r="P13298" s="14"/>
      <c r="S13298" s="16"/>
      <c r="T13298" s="16"/>
    </row>
    <row r="13299" spans="8:20">
      <c r="H13299" s="14"/>
      <c r="K13299" s="14"/>
      <c r="M13299" s="14"/>
      <c r="N13299" s="14"/>
      <c r="O13299" s="14"/>
      <c r="P13299" s="14"/>
      <c r="S13299" s="16"/>
      <c r="T13299" s="16"/>
    </row>
    <row r="13300" spans="8:20">
      <c r="H13300" s="14"/>
      <c r="K13300" s="14"/>
      <c r="M13300" s="14"/>
      <c r="N13300" s="14"/>
      <c r="O13300" s="14"/>
      <c r="P13300" s="14"/>
      <c r="S13300" s="16"/>
      <c r="T13300" s="16"/>
    </row>
    <row r="13301" spans="8:20">
      <c r="H13301" s="14"/>
      <c r="K13301" s="14"/>
      <c r="M13301" s="14"/>
      <c r="N13301" s="14"/>
      <c r="O13301" s="14"/>
      <c r="P13301" s="14"/>
      <c r="S13301" s="16"/>
      <c r="T13301" s="16"/>
    </row>
    <row r="13302" spans="8:20">
      <c r="H13302" s="14"/>
      <c r="K13302" s="14"/>
      <c r="M13302" s="14"/>
      <c r="N13302" s="14"/>
      <c r="O13302" s="14"/>
      <c r="P13302" s="14"/>
      <c r="S13302" s="16"/>
      <c r="T13302" s="16"/>
    </row>
    <row r="13303" spans="8:20">
      <c r="H13303" s="14"/>
      <c r="K13303" s="14"/>
      <c r="M13303" s="14"/>
      <c r="N13303" s="14"/>
      <c r="O13303" s="14"/>
      <c r="P13303" s="14"/>
      <c r="S13303" s="16"/>
      <c r="T13303" s="16"/>
    </row>
    <row r="13304" spans="8:20">
      <c r="H13304" s="14"/>
      <c r="K13304" s="14"/>
      <c r="M13304" s="14"/>
      <c r="N13304" s="14"/>
      <c r="O13304" s="14"/>
      <c r="P13304" s="14"/>
      <c r="S13304" s="16"/>
      <c r="T13304" s="16"/>
    </row>
    <row r="13305" spans="8:20">
      <c r="H13305" s="14"/>
      <c r="K13305" s="14"/>
      <c r="M13305" s="14"/>
      <c r="N13305" s="14"/>
      <c r="O13305" s="14"/>
      <c r="P13305" s="14"/>
      <c r="S13305" s="16"/>
      <c r="T13305" s="16"/>
    </row>
    <row r="13306" spans="8:20">
      <c r="H13306" s="14"/>
      <c r="K13306" s="14"/>
      <c r="M13306" s="14"/>
      <c r="N13306" s="14"/>
      <c r="O13306" s="14"/>
      <c r="P13306" s="14"/>
      <c r="S13306" s="16"/>
      <c r="T13306" s="16"/>
    </row>
    <row r="13307" spans="8:20">
      <c r="H13307" s="14"/>
      <c r="K13307" s="14"/>
      <c r="M13307" s="14"/>
      <c r="N13307" s="14"/>
      <c r="O13307" s="14"/>
      <c r="P13307" s="14"/>
      <c r="S13307" s="16"/>
      <c r="T13307" s="16"/>
    </row>
    <row r="13308" spans="8:20">
      <c r="H13308" s="14"/>
      <c r="K13308" s="14"/>
      <c r="M13308" s="14"/>
      <c r="N13308" s="14"/>
      <c r="O13308" s="14"/>
      <c r="P13308" s="14"/>
      <c r="S13308" s="16"/>
      <c r="T13308" s="16"/>
    </row>
    <row r="13309" spans="8:20">
      <c r="H13309" s="14"/>
      <c r="K13309" s="14"/>
      <c r="M13309" s="14"/>
      <c r="N13309" s="14"/>
      <c r="O13309" s="14"/>
      <c r="P13309" s="14"/>
      <c r="S13309" s="16"/>
      <c r="T13309" s="16"/>
    </row>
    <row r="13310" spans="8:20">
      <c r="H13310" s="14"/>
      <c r="K13310" s="14"/>
      <c r="M13310" s="14"/>
      <c r="N13310" s="14"/>
      <c r="O13310" s="14"/>
      <c r="P13310" s="14"/>
      <c r="S13310" s="16"/>
      <c r="T13310" s="16"/>
    </row>
    <row r="13311" spans="8:20">
      <c r="H13311" s="14"/>
      <c r="K13311" s="14"/>
      <c r="M13311" s="14"/>
      <c r="N13311" s="14"/>
      <c r="O13311" s="14"/>
      <c r="P13311" s="14"/>
      <c r="S13311" s="16"/>
      <c r="T13311" s="16"/>
    </row>
    <row r="13312" spans="8:20">
      <c r="H13312" s="14"/>
      <c r="K13312" s="14"/>
      <c r="M13312" s="14"/>
      <c r="N13312" s="14"/>
      <c r="O13312" s="14"/>
      <c r="P13312" s="14"/>
      <c r="S13312" s="16"/>
      <c r="T13312" s="16"/>
    </row>
    <row r="13313" spans="8:20">
      <c r="H13313" s="14"/>
      <c r="K13313" s="14"/>
      <c r="M13313" s="14"/>
      <c r="N13313" s="14"/>
      <c r="O13313" s="14"/>
      <c r="P13313" s="14"/>
      <c r="S13313" s="16"/>
      <c r="T13313" s="16"/>
    </row>
    <row r="13314" spans="8:20">
      <c r="H13314" s="14"/>
      <c r="K13314" s="14"/>
      <c r="M13314" s="14"/>
      <c r="N13314" s="14"/>
      <c r="O13314" s="14"/>
      <c r="P13314" s="14"/>
      <c r="S13314" s="16"/>
      <c r="T13314" s="16"/>
    </row>
    <row r="13315" spans="8:20">
      <c r="H13315" s="14"/>
      <c r="K13315" s="14"/>
      <c r="M13315" s="14"/>
      <c r="N13315" s="14"/>
      <c r="O13315" s="14"/>
      <c r="P13315" s="14"/>
      <c r="S13315" s="16"/>
      <c r="T13315" s="16"/>
    </row>
    <row r="13316" spans="8:20">
      <c r="H13316" s="14"/>
      <c r="K13316" s="14"/>
      <c r="M13316" s="14"/>
      <c r="N13316" s="14"/>
      <c r="O13316" s="14"/>
      <c r="P13316" s="14"/>
      <c r="S13316" s="16"/>
      <c r="T13316" s="16"/>
    </row>
    <row r="13317" spans="8:20">
      <c r="H13317" s="14"/>
      <c r="K13317" s="14"/>
      <c r="M13317" s="14"/>
      <c r="N13317" s="14"/>
      <c r="O13317" s="14"/>
      <c r="P13317" s="14"/>
      <c r="S13317" s="16"/>
      <c r="T13317" s="16"/>
    </row>
    <row r="13318" spans="8:20">
      <c r="H13318" s="14"/>
      <c r="K13318" s="14"/>
      <c r="M13318" s="14"/>
      <c r="N13318" s="14"/>
      <c r="O13318" s="14"/>
      <c r="P13318" s="14"/>
      <c r="S13318" s="16"/>
      <c r="T13318" s="16"/>
    </row>
    <row r="13319" spans="8:20">
      <c r="H13319" s="14"/>
      <c r="K13319" s="14"/>
      <c r="M13319" s="14"/>
      <c r="N13319" s="14"/>
      <c r="O13319" s="14"/>
      <c r="P13319" s="14"/>
      <c r="S13319" s="16"/>
      <c r="T13319" s="16"/>
    </row>
    <row r="13320" spans="8:20">
      <c r="H13320" s="14"/>
      <c r="K13320" s="14"/>
      <c r="M13320" s="14"/>
      <c r="N13320" s="14"/>
      <c r="O13320" s="14"/>
      <c r="P13320" s="14"/>
      <c r="S13320" s="16"/>
      <c r="T13320" s="16"/>
    </row>
    <row r="13321" spans="8:20">
      <c r="H13321" s="14"/>
      <c r="K13321" s="14"/>
      <c r="M13321" s="14"/>
      <c r="N13321" s="14"/>
      <c r="O13321" s="14"/>
      <c r="P13321" s="14"/>
      <c r="S13321" s="16"/>
      <c r="T13321" s="16"/>
    </row>
    <row r="13322" spans="8:20">
      <c r="H13322" s="14"/>
      <c r="K13322" s="14"/>
      <c r="M13322" s="14"/>
      <c r="N13322" s="14"/>
      <c r="O13322" s="14"/>
      <c r="P13322" s="14"/>
      <c r="S13322" s="16"/>
      <c r="T13322" s="16"/>
    </row>
    <row r="13323" spans="8:20">
      <c r="H13323" s="14"/>
      <c r="K13323" s="14"/>
      <c r="M13323" s="14"/>
      <c r="N13323" s="14"/>
      <c r="O13323" s="14"/>
      <c r="P13323" s="14"/>
      <c r="S13323" s="16"/>
      <c r="T13323" s="16"/>
    </row>
    <row r="13324" spans="8:20">
      <c r="H13324" s="14"/>
      <c r="K13324" s="14"/>
      <c r="M13324" s="14"/>
      <c r="N13324" s="14"/>
      <c r="O13324" s="14"/>
      <c r="P13324" s="14"/>
      <c r="S13324" s="16"/>
      <c r="T13324" s="16"/>
    </row>
    <row r="13325" spans="8:20">
      <c r="H13325" s="14"/>
      <c r="K13325" s="14"/>
      <c r="M13325" s="14"/>
      <c r="N13325" s="14"/>
      <c r="O13325" s="14"/>
      <c r="P13325" s="14"/>
      <c r="S13325" s="16"/>
      <c r="T13325" s="16"/>
    </row>
    <row r="13326" spans="8:20">
      <c r="H13326" s="14"/>
      <c r="K13326" s="14"/>
      <c r="M13326" s="14"/>
      <c r="N13326" s="14"/>
      <c r="O13326" s="14"/>
      <c r="P13326" s="14"/>
      <c r="S13326" s="16"/>
      <c r="T13326" s="16"/>
    </row>
    <row r="13327" spans="8:20">
      <c r="H13327" s="14"/>
      <c r="K13327" s="14"/>
      <c r="M13327" s="14"/>
      <c r="N13327" s="14"/>
      <c r="O13327" s="14"/>
      <c r="P13327" s="14"/>
      <c r="S13327" s="16"/>
      <c r="T13327" s="16"/>
    </row>
    <row r="13328" spans="8:20">
      <c r="H13328" s="14"/>
      <c r="K13328" s="14"/>
      <c r="M13328" s="14"/>
      <c r="N13328" s="14"/>
      <c r="O13328" s="14"/>
      <c r="P13328" s="14"/>
      <c r="S13328" s="16"/>
      <c r="T13328" s="16"/>
    </row>
    <row r="13329" spans="8:20">
      <c r="H13329" s="14"/>
      <c r="K13329" s="14"/>
      <c r="M13329" s="14"/>
      <c r="N13329" s="14"/>
      <c r="O13329" s="14"/>
      <c r="P13329" s="14"/>
      <c r="S13329" s="16"/>
      <c r="T13329" s="16"/>
    </row>
    <row r="13330" spans="8:20">
      <c r="H13330" s="14"/>
      <c r="K13330" s="14"/>
      <c r="M13330" s="14"/>
      <c r="N13330" s="14"/>
      <c r="O13330" s="14"/>
      <c r="P13330" s="14"/>
      <c r="S13330" s="16"/>
      <c r="T13330" s="16"/>
    </row>
    <row r="13331" spans="8:20">
      <c r="H13331" s="14"/>
      <c r="K13331" s="14"/>
      <c r="M13331" s="14"/>
      <c r="N13331" s="14"/>
      <c r="O13331" s="14"/>
      <c r="P13331" s="14"/>
      <c r="S13331" s="16"/>
      <c r="T13331" s="16"/>
    </row>
    <row r="13332" spans="8:20">
      <c r="H13332" s="14"/>
      <c r="K13332" s="14"/>
      <c r="M13332" s="14"/>
      <c r="N13332" s="14"/>
      <c r="O13332" s="14"/>
      <c r="P13332" s="14"/>
      <c r="S13332" s="16"/>
      <c r="T13332" s="16"/>
    </row>
    <row r="13333" spans="8:20">
      <c r="H13333" s="14"/>
      <c r="K13333" s="14"/>
      <c r="M13333" s="14"/>
      <c r="N13333" s="14"/>
      <c r="O13333" s="14"/>
      <c r="P13333" s="14"/>
      <c r="S13333" s="16"/>
      <c r="T13333" s="16"/>
    </row>
    <row r="13334" spans="8:20">
      <c r="H13334" s="14"/>
      <c r="K13334" s="14"/>
      <c r="M13334" s="14"/>
      <c r="N13334" s="14"/>
      <c r="O13334" s="14"/>
      <c r="P13334" s="14"/>
      <c r="S13334" s="16"/>
      <c r="T13334" s="16"/>
    </row>
    <row r="13335" spans="8:20">
      <c r="H13335" s="14"/>
      <c r="K13335" s="14"/>
      <c r="M13335" s="14"/>
      <c r="N13335" s="14"/>
      <c r="O13335" s="14"/>
      <c r="P13335" s="14"/>
      <c r="S13335" s="16"/>
      <c r="T13335" s="16"/>
    </row>
    <row r="13336" spans="8:20">
      <c r="H13336" s="14"/>
      <c r="K13336" s="14"/>
      <c r="M13336" s="14"/>
      <c r="N13336" s="14"/>
      <c r="O13336" s="14"/>
      <c r="P13336" s="14"/>
      <c r="S13336" s="16"/>
      <c r="T13336" s="16"/>
    </row>
    <row r="13337" spans="8:20">
      <c r="H13337" s="14"/>
      <c r="K13337" s="14"/>
      <c r="M13337" s="14"/>
      <c r="N13337" s="14"/>
      <c r="O13337" s="14"/>
      <c r="P13337" s="14"/>
      <c r="S13337" s="16"/>
      <c r="T13337" s="16"/>
    </row>
    <row r="13338" spans="8:20">
      <c r="H13338" s="14"/>
      <c r="K13338" s="14"/>
      <c r="M13338" s="14"/>
      <c r="N13338" s="14"/>
      <c r="O13338" s="14"/>
      <c r="P13338" s="14"/>
      <c r="S13338" s="16"/>
      <c r="T13338" s="16"/>
    </row>
    <row r="13339" spans="8:20">
      <c r="H13339" s="14"/>
      <c r="K13339" s="14"/>
      <c r="M13339" s="14"/>
      <c r="N13339" s="14"/>
      <c r="O13339" s="14"/>
      <c r="P13339" s="14"/>
      <c r="S13339" s="16"/>
      <c r="T13339" s="16"/>
    </row>
    <row r="13340" spans="8:20">
      <c r="H13340" s="14"/>
      <c r="K13340" s="14"/>
      <c r="M13340" s="14"/>
      <c r="N13340" s="14"/>
      <c r="O13340" s="14"/>
      <c r="P13340" s="14"/>
      <c r="S13340" s="16"/>
      <c r="T13340" s="16"/>
    </row>
    <row r="13341" spans="8:20">
      <c r="H13341" s="14"/>
      <c r="K13341" s="14"/>
      <c r="M13341" s="14"/>
      <c r="N13341" s="14"/>
      <c r="O13341" s="14"/>
      <c r="P13341" s="14"/>
      <c r="S13341" s="16"/>
      <c r="T13341" s="16"/>
    </row>
    <row r="13342" spans="8:20">
      <c r="H13342" s="14"/>
      <c r="K13342" s="14"/>
      <c r="M13342" s="14"/>
      <c r="N13342" s="14"/>
      <c r="O13342" s="14"/>
      <c r="P13342" s="14"/>
      <c r="S13342" s="16"/>
      <c r="T13342" s="16"/>
    </row>
    <row r="13343" spans="8:20">
      <c r="H13343" s="14"/>
      <c r="K13343" s="14"/>
      <c r="M13343" s="14"/>
      <c r="N13343" s="14"/>
      <c r="O13343" s="14"/>
      <c r="P13343" s="14"/>
      <c r="S13343" s="16"/>
      <c r="T13343" s="16"/>
    </row>
    <row r="13344" spans="8:20">
      <c r="H13344" s="14"/>
      <c r="K13344" s="14"/>
      <c r="M13344" s="14"/>
      <c r="N13344" s="14"/>
      <c r="O13344" s="14"/>
      <c r="P13344" s="14"/>
      <c r="S13344" s="16"/>
      <c r="T13344" s="16"/>
    </row>
    <row r="13345" spans="8:20">
      <c r="H13345" s="14"/>
      <c r="K13345" s="14"/>
      <c r="M13345" s="14"/>
      <c r="N13345" s="14"/>
      <c r="O13345" s="14"/>
      <c r="P13345" s="14"/>
      <c r="S13345" s="16"/>
      <c r="T13345" s="16"/>
    </row>
    <row r="13346" spans="8:20">
      <c r="H13346" s="14"/>
      <c r="K13346" s="14"/>
      <c r="M13346" s="14"/>
      <c r="N13346" s="14"/>
      <c r="O13346" s="14"/>
      <c r="P13346" s="14"/>
      <c r="S13346" s="16"/>
      <c r="T13346" s="16"/>
    </row>
    <row r="13347" spans="8:20">
      <c r="H13347" s="14"/>
      <c r="K13347" s="14"/>
      <c r="M13347" s="14"/>
      <c r="N13347" s="14"/>
      <c r="O13347" s="14"/>
      <c r="P13347" s="14"/>
      <c r="S13347" s="16"/>
      <c r="T13347" s="16"/>
    </row>
    <row r="13348" spans="8:20">
      <c r="H13348" s="14"/>
      <c r="K13348" s="14"/>
      <c r="M13348" s="14"/>
      <c r="N13348" s="14"/>
      <c r="O13348" s="14"/>
      <c r="P13348" s="14"/>
      <c r="S13348" s="16"/>
      <c r="T13348" s="16"/>
    </row>
    <row r="13349" spans="8:20">
      <c r="H13349" s="14"/>
      <c r="K13349" s="14"/>
      <c r="M13349" s="14"/>
      <c r="N13349" s="14"/>
      <c r="O13349" s="14"/>
      <c r="P13349" s="14"/>
      <c r="S13349" s="16"/>
      <c r="T13349" s="16"/>
    </row>
    <row r="13350" spans="8:20">
      <c r="H13350" s="14"/>
      <c r="K13350" s="14"/>
      <c r="M13350" s="14"/>
      <c r="N13350" s="14"/>
      <c r="O13350" s="14"/>
      <c r="P13350" s="14"/>
      <c r="S13350" s="16"/>
      <c r="T13350" s="16"/>
    </row>
    <row r="13351" spans="8:20">
      <c r="H13351" s="14"/>
      <c r="K13351" s="14"/>
      <c r="M13351" s="14"/>
      <c r="N13351" s="14"/>
      <c r="O13351" s="14"/>
      <c r="P13351" s="14"/>
      <c r="S13351" s="16"/>
      <c r="T13351" s="16"/>
    </row>
    <row r="13352" spans="8:20">
      <c r="H13352" s="14"/>
      <c r="K13352" s="14"/>
      <c r="M13352" s="14"/>
      <c r="N13352" s="14"/>
      <c r="O13352" s="14"/>
      <c r="P13352" s="14"/>
      <c r="S13352" s="16"/>
      <c r="T13352" s="16"/>
    </row>
    <row r="13353" spans="8:20">
      <c r="H13353" s="14"/>
      <c r="K13353" s="14"/>
      <c r="M13353" s="14"/>
      <c r="N13353" s="14"/>
      <c r="O13353" s="14"/>
      <c r="P13353" s="14"/>
      <c r="S13353" s="16"/>
      <c r="T13353" s="16"/>
    </row>
    <row r="13354" spans="8:20">
      <c r="H13354" s="14"/>
      <c r="K13354" s="14"/>
      <c r="M13354" s="14"/>
      <c r="N13354" s="14"/>
      <c r="O13354" s="14"/>
      <c r="P13354" s="14"/>
      <c r="S13354" s="16"/>
      <c r="T13354" s="16"/>
    </row>
    <row r="13355" spans="8:20">
      <c r="H13355" s="14"/>
      <c r="K13355" s="14"/>
      <c r="M13355" s="14"/>
      <c r="N13355" s="14"/>
      <c r="O13355" s="14"/>
      <c r="P13355" s="14"/>
      <c r="S13355" s="16"/>
      <c r="T13355" s="16"/>
    </row>
    <row r="13356" spans="8:20">
      <c r="H13356" s="14"/>
      <c r="K13356" s="14"/>
      <c r="M13356" s="14"/>
      <c r="N13356" s="14"/>
      <c r="O13356" s="14"/>
      <c r="P13356" s="14"/>
      <c r="S13356" s="16"/>
      <c r="T13356" s="16"/>
    </row>
    <row r="13357" spans="8:20">
      <c r="H13357" s="14"/>
      <c r="K13357" s="14"/>
      <c r="M13357" s="14"/>
      <c r="N13357" s="14"/>
      <c r="O13357" s="14"/>
      <c r="P13357" s="14"/>
      <c r="S13357" s="16"/>
      <c r="T13357" s="16"/>
    </row>
    <row r="13358" spans="8:20">
      <c r="H13358" s="14"/>
      <c r="K13358" s="14"/>
      <c r="M13358" s="14"/>
      <c r="N13358" s="14"/>
      <c r="O13358" s="14"/>
      <c r="P13358" s="14"/>
      <c r="S13358" s="16"/>
      <c r="T13358" s="16"/>
    </row>
    <row r="13359" spans="8:20">
      <c r="H13359" s="14"/>
      <c r="K13359" s="14"/>
      <c r="M13359" s="14"/>
      <c r="N13359" s="14"/>
      <c r="O13359" s="14"/>
      <c r="P13359" s="14"/>
      <c r="S13359" s="16"/>
      <c r="T13359" s="16"/>
    </row>
    <row r="13360" spans="8:20">
      <c r="H13360" s="14"/>
      <c r="K13360" s="14"/>
      <c r="M13360" s="14"/>
      <c r="N13360" s="14"/>
      <c r="O13360" s="14"/>
      <c r="P13360" s="14"/>
      <c r="S13360" s="16"/>
      <c r="T13360" s="16"/>
    </row>
    <row r="13361" spans="8:20">
      <c r="H13361" s="14"/>
      <c r="K13361" s="14"/>
      <c r="M13361" s="14"/>
      <c r="N13361" s="14"/>
      <c r="O13361" s="14"/>
      <c r="P13361" s="14"/>
      <c r="S13361" s="16"/>
      <c r="T13361" s="16"/>
    </row>
    <row r="13362" spans="8:20">
      <c r="H13362" s="14"/>
      <c r="K13362" s="14"/>
      <c r="M13362" s="14"/>
      <c r="N13362" s="14"/>
      <c r="O13362" s="14"/>
      <c r="P13362" s="14"/>
      <c r="S13362" s="16"/>
      <c r="T13362" s="16"/>
    </row>
    <row r="13363" spans="8:20">
      <c r="H13363" s="14"/>
      <c r="K13363" s="14"/>
      <c r="M13363" s="14"/>
      <c r="N13363" s="14"/>
      <c r="O13363" s="14"/>
      <c r="P13363" s="14"/>
      <c r="S13363" s="16"/>
      <c r="T13363" s="16"/>
    </row>
    <row r="13364" spans="8:20">
      <c r="H13364" s="14"/>
      <c r="K13364" s="14"/>
      <c r="M13364" s="14"/>
      <c r="N13364" s="14"/>
      <c r="O13364" s="14"/>
      <c r="P13364" s="14"/>
      <c r="S13364" s="16"/>
      <c r="T13364" s="16"/>
    </row>
    <row r="13365" spans="8:20">
      <c r="H13365" s="14"/>
      <c r="K13365" s="14"/>
      <c r="M13365" s="14"/>
      <c r="N13365" s="14"/>
      <c r="O13365" s="14"/>
      <c r="P13365" s="14"/>
      <c r="S13365" s="16"/>
      <c r="T13365" s="16"/>
    </row>
    <row r="13366" spans="8:20">
      <c r="H13366" s="14"/>
      <c r="K13366" s="14"/>
      <c r="M13366" s="14"/>
      <c r="N13366" s="14"/>
      <c r="O13366" s="14"/>
      <c r="P13366" s="14"/>
      <c r="S13366" s="16"/>
      <c r="T13366" s="16"/>
    </row>
    <row r="13367" spans="8:20">
      <c r="H13367" s="14"/>
      <c r="K13367" s="14"/>
      <c r="M13367" s="14"/>
      <c r="N13367" s="14"/>
      <c r="O13367" s="14"/>
      <c r="P13367" s="14"/>
      <c r="S13367" s="16"/>
      <c r="T13367" s="16"/>
    </row>
    <row r="13368" spans="8:20">
      <c r="H13368" s="14"/>
      <c r="K13368" s="14"/>
      <c r="M13368" s="14"/>
      <c r="N13368" s="14"/>
      <c r="O13368" s="14"/>
      <c r="P13368" s="14"/>
      <c r="S13368" s="16"/>
      <c r="T13368" s="16"/>
    </row>
    <row r="13369" spans="8:20">
      <c r="H13369" s="14"/>
      <c r="K13369" s="14"/>
      <c r="M13369" s="14"/>
      <c r="N13369" s="14"/>
      <c r="O13369" s="14"/>
      <c r="P13369" s="14"/>
      <c r="S13369" s="16"/>
      <c r="T13369" s="16"/>
    </row>
    <row r="13370" spans="8:20">
      <c r="H13370" s="14"/>
      <c r="K13370" s="14"/>
      <c r="M13370" s="14"/>
      <c r="N13370" s="14"/>
      <c r="O13370" s="14"/>
      <c r="P13370" s="14"/>
      <c r="S13370" s="16"/>
      <c r="T13370" s="16"/>
    </row>
    <row r="13371" spans="8:20">
      <c r="H13371" s="14"/>
      <c r="K13371" s="14"/>
      <c r="M13371" s="14"/>
      <c r="N13371" s="14"/>
      <c r="O13371" s="14"/>
      <c r="P13371" s="14"/>
      <c r="S13371" s="16"/>
      <c r="T13371" s="16"/>
    </row>
    <row r="13372" spans="8:20">
      <c r="H13372" s="14"/>
      <c r="K13372" s="14"/>
      <c r="M13372" s="14"/>
      <c r="N13372" s="14"/>
      <c r="O13372" s="14"/>
      <c r="P13372" s="14"/>
      <c r="S13372" s="16"/>
      <c r="T13372" s="16"/>
    </row>
    <row r="13373" spans="8:20">
      <c r="H13373" s="14"/>
      <c r="K13373" s="14"/>
      <c r="M13373" s="14"/>
      <c r="N13373" s="14"/>
      <c r="O13373" s="14"/>
      <c r="P13373" s="14"/>
      <c r="S13373" s="16"/>
      <c r="T13373" s="16"/>
    </row>
    <row r="13374" spans="8:20">
      <c r="H13374" s="14"/>
      <c r="K13374" s="14"/>
      <c r="M13374" s="14"/>
      <c r="N13374" s="14"/>
      <c r="O13374" s="14"/>
      <c r="P13374" s="14"/>
      <c r="S13374" s="16"/>
      <c r="T13374" s="16"/>
    </row>
    <row r="13375" spans="8:20">
      <c r="H13375" s="14"/>
      <c r="K13375" s="14"/>
      <c r="M13375" s="14"/>
      <c r="N13375" s="14"/>
      <c r="O13375" s="14"/>
      <c r="P13375" s="14"/>
      <c r="S13375" s="16"/>
      <c r="T13375" s="16"/>
    </row>
    <row r="13376" spans="8:20">
      <c r="H13376" s="14"/>
      <c r="K13376" s="14"/>
      <c r="M13376" s="14"/>
      <c r="N13376" s="14"/>
      <c r="O13376" s="14"/>
      <c r="P13376" s="14"/>
      <c r="S13376" s="16"/>
      <c r="T13376" s="16"/>
    </row>
    <row r="13377" spans="8:20">
      <c r="H13377" s="14"/>
      <c r="K13377" s="14"/>
      <c r="M13377" s="14"/>
      <c r="N13377" s="14"/>
      <c r="O13377" s="14"/>
      <c r="P13377" s="14"/>
      <c r="S13377" s="16"/>
      <c r="T13377" s="16"/>
    </row>
    <row r="13378" spans="8:20">
      <c r="H13378" s="14"/>
      <c r="K13378" s="14"/>
      <c r="M13378" s="14"/>
      <c r="N13378" s="14"/>
      <c r="O13378" s="14"/>
      <c r="P13378" s="14"/>
      <c r="S13378" s="16"/>
      <c r="T13378" s="16"/>
    </row>
    <row r="13379" spans="8:20">
      <c r="H13379" s="14"/>
      <c r="K13379" s="14"/>
      <c r="M13379" s="14"/>
      <c r="N13379" s="14"/>
      <c r="O13379" s="14"/>
      <c r="P13379" s="14"/>
      <c r="S13379" s="16"/>
      <c r="T13379" s="16"/>
    </row>
    <row r="13380" spans="8:20">
      <c r="H13380" s="14"/>
      <c r="K13380" s="14"/>
      <c r="M13380" s="14"/>
      <c r="N13380" s="14"/>
      <c r="O13380" s="14"/>
      <c r="P13380" s="14"/>
      <c r="S13380" s="16"/>
      <c r="T13380" s="16"/>
    </row>
    <row r="13381" spans="8:20">
      <c r="H13381" s="14"/>
      <c r="K13381" s="14"/>
      <c r="M13381" s="14"/>
      <c r="N13381" s="14"/>
      <c r="O13381" s="14"/>
      <c r="P13381" s="14"/>
      <c r="S13381" s="16"/>
      <c r="T13381" s="16"/>
    </row>
    <row r="13382" spans="8:20">
      <c r="H13382" s="14"/>
      <c r="K13382" s="14"/>
      <c r="M13382" s="14"/>
      <c r="N13382" s="14"/>
      <c r="O13382" s="14"/>
      <c r="P13382" s="14"/>
      <c r="S13382" s="16"/>
      <c r="T13382" s="16"/>
    </row>
    <row r="13383" spans="8:20">
      <c r="H13383" s="14"/>
      <c r="K13383" s="14"/>
      <c r="M13383" s="14"/>
      <c r="N13383" s="14"/>
      <c r="O13383" s="14"/>
      <c r="P13383" s="14"/>
      <c r="S13383" s="16"/>
      <c r="T13383" s="16"/>
    </row>
    <row r="13384" spans="8:20">
      <c r="H13384" s="14"/>
      <c r="K13384" s="14"/>
      <c r="M13384" s="14"/>
      <c r="N13384" s="14"/>
      <c r="O13384" s="14"/>
      <c r="P13384" s="14"/>
      <c r="S13384" s="16"/>
      <c r="T13384" s="16"/>
    </row>
    <row r="13385" spans="8:20">
      <c r="H13385" s="14"/>
      <c r="K13385" s="14"/>
      <c r="M13385" s="14"/>
      <c r="N13385" s="14"/>
      <c r="O13385" s="14"/>
      <c r="P13385" s="14"/>
      <c r="S13385" s="16"/>
      <c r="T13385" s="16"/>
    </row>
    <row r="13386" spans="8:20">
      <c r="H13386" s="14"/>
      <c r="K13386" s="14"/>
      <c r="M13386" s="14"/>
      <c r="N13386" s="14"/>
      <c r="O13386" s="14"/>
      <c r="P13386" s="14"/>
      <c r="S13386" s="16"/>
      <c r="T13386" s="16"/>
    </row>
    <row r="13387" spans="8:20">
      <c r="H13387" s="14"/>
      <c r="K13387" s="14"/>
      <c r="M13387" s="14"/>
      <c r="N13387" s="14"/>
      <c r="O13387" s="14"/>
      <c r="P13387" s="14"/>
      <c r="S13387" s="16"/>
      <c r="T13387" s="16"/>
    </row>
    <row r="13388" spans="8:20">
      <c r="H13388" s="14"/>
      <c r="K13388" s="14"/>
      <c r="M13388" s="14"/>
      <c r="N13388" s="14"/>
      <c r="O13388" s="14"/>
      <c r="P13388" s="14"/>
      <c r="S13388" s="16"/>
      <c r="T13388" s="16"/>
    </row>
    <row r="13389" spans="8:20">
      <c r="H13389" s="14"/>
      <c r="K13389" s="14"/>
      <c r="M13389" s="14"/>
      <c r="N13389" s="14"/>
      <c r="O13389" s="14"/>
      <c r="P13389" s="14"/>
      <c r="S13389" s="16"/>
      <c r="T13389" s="16"/>
    </row>
    <row r="13390" spans="8:20">
      <c r="H13390" s="14"/>
      <c r="K13390" s="14"/>
      <c r="M13390" s="14"/>
      <c r="N13390" s="14"/>
      <c r="O13390" s="14"/>
      <c r="P13390" s="14"/>
      <c r="S13390" s="16"/>
      <c r="T13390" s="16"/>
    </row>
    <row r="13391" spans="8:20">
      <c r="H13391" s="14"/>
      <c r="K13391" s="14"/>
      <c r="M13391" s="14"/>
      <c r="N13391" s="14"/>
      <c r="O13391" s="14"/>
      <c r="P13391" s="14"/>
      <c r="S13391" s="16"/>
      <c r="T13391" s="16"/>
    </row>
    <row r="13392" spans="8:20">
      <c r="H13392" s="14"/>
      <c r="K13392" s="14"/>
      <c r="M13392" s="14"/>
      <c r="N13392" s="14"/>
      <c r="O13392" s="14"/>
      <c r="P13392" s="14"/>
      <c r="S13392" s="16"/>
      <c r="T13392" s="16"/>
    </row>
    <row r="13393" spans="8:20">
      <c r="H13393" s="14"/>
      <c r="K13393" s="14"/>
      <c r="M13393" s="14"/>
      <c r="N13393" s="14"/>
      <c r="O13393" s="14"/>
      <c r="P13393" s="14"/>
      <c r="S13393" s="16"/>
      <c r="T13393" s="16"/>
    </row>
    <row r="13394" spans="8:20">
      <c r="H13394" s="14"/>
      <c r="K13394" s="14"/>
      <c r="M13394" s="14"/>
      <c r="N13394" s="14"/>
      <c r="O13394" s="14"/>
      <c r="P13394" s="14"/>
      <c r="S13394" s="16"/>
      <c r="T13394" s="16"/>
    </row>
    <row r="13395" spans="8:20">
      <c r="H13395" s="14"/>
      <c r="K13395" s="14"/>
      <c r="M13395" s="14"/>
      <c r="N13395" s="14"/>
      <c r="O13395" s="14"/>
      <c r="P13395" s="14"/>
      <c r="S13395" s="16"/>
      <c r="T13395" s="16"/>
    </row>
    <row r="13396" spans="8:20">
      <c r="H13396" s="14"/>
      <c r="K13396" s="14"/>
      <c r="M13396" s="14"/>
      <c r="N13396" s="14"/>
      <c r="O13396" s="14"/>
      <c r="P13396" s="14"/>
      <c r="S13396" s="16"/>
      <c r="T13396" s="16"/>
    </row>
    <row r="13397" spans="8:20">
      <c r="H13397" s="14"/>
      <c r="K13397" s="14"/>
      <c r="M13397" s="14"/>
      <c r="N13397" s="14"/>
      <c r="O13397" s="14"/>
      <c r="P13397" s="14"/>
      <c r="S13397" s="16"/>
      <c r="T13397" s="16"/>
    </row>
    <row r="13398" spans="8:20">
      <c r="H13398" s="14"/>
      <c r="K13398" s="14"/>
      <c r="M13398" s="14"/>
      <c r="N13398" s="14"/>
      <c r="O13398" s="14"/>
      <c r="P13398" s="14"/>
      <c r="S13398" s="16"/>
      <c r="T13398" s="16"/>
    </row>
    <row r="13399" spans="8:20">
      <c r="H13399" s="14"/>
      <c r="K13399" s="14"/>
      <c r="M13399" s="14"/>
      <c r="N13399" s="14"/>
      <c r="O13399" s="14"/>
      <c r="P13399" s="14"/>
      <c r="S13399" s="16"/>
      <c r="T13399" s="16"/>
    </row>
    <row r="13400" spans="8:20">
      <c r="H13400" s="14"/>
      <c r="K13400" s="14"/>
      <c r="M13400" s="14"/>
      <c r="N13400" s="14"/>
      <c r="O13400" s="14"/>
      <c r="P13400" s="14"/>
      <c r="S13400" s="16"/>
      <c r="T13400" s="16"/>
    </row>
    <row r="13401" spans="8:20">
      <c r="H13401" s="14"/>
      <c r="K13401" s="14"/>
      <c r="M13401" s="14"/>
      <c r="N13401" s="14"/>
      <c r="O13401" s="14"/>
      <c r="P13401" s="14"/>
      <c r="S13401" s="16"/>
      <c r="T13401" s="16"/>
    </row>
    <row r="13402" spans="8:20">
      <c r="H13402" s="14"/>
      <c r="K13402" s="14"/>
      <c r="M13402" s="14"/>
      <c r="N13402" s="14"/>
      <c r="O13402" s="14"/>
      <c r="P13402" s="14"/>
      <c r="S13402" s="16"/>
      <c r="T13402" s="16"/>
    </row>
    <row r="13403" spans="8:20">
      <c r="H13403" s="14"/>
      <c r="K13403" s="14"/>
      <c r="M13403" s="14"/>
      <c r="N13403" s="14"/>
      <c r="O13403" s="14"/>
      <c r="P13403" s="14"/>
      <c r="S13403" s="16"/>
      <c r="T13403" s="16"/>
    </row>
    <row r="13404" spans="8:20">
      <c r="H13404" s="14"/>
      <c r="K13404" s="14"/>
      <c r="M13404" s="14"/>
      <c r="N13404" s="14"/>
      <c r="O13404" s="14"/>
      <c r="P13404" s="14"/>
      <c r="S13404" s="16"/>
      <c r="T13404" s="16"/>
    </row>
    <row r="13405" spans="8:20">
      <c r="H13405" s="14"/>
      <c r="K13405" s="14"/>
      <c r="M13405" s="14"/>
      <c r="N13405" s="14"/>
      <c r="O13405" s="14"/>
      <c r="P13405" s="14"/>
      <c r="S13405" s="16"/>
      <c r="T13405" s="16"/>
    </row>
    <row r="13406" spans="8:20">
      <c r="H13406" s="14"/>
      <c r="K13406" s="14"/>
      <c r="M13406" s="14"/>
      <c r="N13406" s="14"/>
      <c r="O13406" s="14"/>
      <c r="P13406" s="14"/>
      <c r="S13406" s="16"/>
      <c r="T13406" s="16"/>
    </row>
    <row r="13407" spans="8:20">
      <c r="H13407" s="14"/>
      <c r="K13407" s="14"/>
      <c r="M13407" s="14"/>
      <c r="N13407" s="14"/>
      <c r="O13407" s="14"/>
      <c r="P13407" s="14"/>
      <c r="S13407" s="16"/>
      <c r="T13407" s="16"/>
    </row>
    <row r="13408" spans="8:20">
      <c r="H13408" s="14"/>
      <c r="K13408" s="14"/>
      <c r="M13408" s="14"/>
      <c r="N13408" s="14"/>
      <c r="O13408" s="14"/>
      <c r="P13408" s="14"/>
      <c r="S13408" s="16"/>
      <c r="T13408" s="16"/>
    </row>
    <row r="13409" spans="8:20">
      <c r="H13409" s="14"/>
      <c r="K13409" s="14"/>
      <c r="M13409" s="14"/>
      <c r="N13409" s="14"/>
      <c r="O13409" s="14"/>
      <c r="P13409" s="14"/>
      <c r="S13409" s="16"/>
      <c r="T13409" s="16"/>
    </row>
    <row r="13410" spans="8:20">
      <c r="H13410" s="14"/>
      <c r="K13410" s="14"/>
      <c r="M13410" s="14"/>
      <c r="N13410" s="14"/>
      <c r="O13410" s="14"/>
      <c r="P13410" s="14"/>
      <c r="S13410" s="16"/>
      <c r="T13410" s="16"/>
    </row>
    <row r="13411" spans="8:20">
      <c r="H13411" s="14"/>
      <c r="K13411" s="14"/>
      <c r="M13411" s="14"/>
      <c r="N13411" s="14"/>
      <c r="O13411" s="14"/>
      <c r="P13411" s="14"/>
      <c r="S13411" s="16"/>
      <c r="T13411" s="16"/>
    </row>
    <row r="13412" spans="8:20">
      <c r="H13412" s="14"/>
      <c r="K13412" s="14"/>
      <c r="M13412" s="14"/>
      <c r="N13412" s="14"/>
      <c r="O13412" s="14"/>
      <c r="P13412" s="14"/>
      <c r="S13412" s="16"/>
      <c r="T13412" s="16"/>
    </row>
    <row r="13413" spans="8:20">
      <c r="H13413" s="14"/>
      <c r="K13413" s="14"/>
      <c r="M13413" s="14"/>
      <c r="N13413" s="14"/>
      <c r="O13413" s="14"/>
      <c r="P13413" s="14"/>
      <c r="S13413" s="16"/>
      <c r="T13413" s="16"/>
    </row>
    <row r="13414" spans="8:20">
      <c r="H13414" s="14"/>
      <c r="K13414" s="14"/>
      <c r="M13414" s="14"/>
      <c r="N13414" s="14"/>
      <c r="O13414" s="14"/>
      <c r="P13414" s="14"/>
      <c r="S13414" s="16"/>
      <c r="T13414" s="16"/>
    </row>
    <row r="13415" spans="8:20">
      <c r="H13415" s="14"/>
      <c r="K13415" s="14"/>
      <c r="M13415" s="14"/>
      <c r="N13415" s="14"/>
      <c r="O13415" s="14"/>
      <c r="P13415" s="14"/>
      <c r="S13415" s="16"/>
      <c r="T13415" s="16"/>
    </row>
    <row r="13416" spans="8:20">
      <c r="H13416" s="14"/>
      <c r="K13416" s="14"/>
      <c r="M13416" s="14"/>
      <c r="N13416" s="14"/>
      <c r="O13416" s="14"/>
      <c r="P13416" s="14"/>
      <c r="S13416" s="16"/>
      <c r="T13416" s="16"/>
    </row>
    <row r="13417" spans="8:20">
      <c r="H13417" s="14"/>
      <c r="K13417" s="14"/>
      <c r="M13417" s="14"/>
      <c r="N13417" s="14"/>
      <c r="O13417" s="14"/>
      <c r="P13417" s="14"/>
      <c r="S13417" s="16"/>
      <c r="T13417" s="16"/>
    </row>
    <row r="13418" spans="8:20">
      <c r="H13418" s="14"/>
      <c r="K13418" s="14"/>
      <c r="M13418" s="14"/>
      <c r="N13418" s="14"/>
      <c r="O13418" s="14"/>
      <c r="P13418" s="14"/>
      <c r="S13418" s="16"/>
      <c r="T13418" s="16"/>
    </row>
    <row r="13419" spans="8:20">
      <c r="H13419" s="14"/>
      <c r="K13419" s="14"/>
      <c r="M13419" s="14"/>
      <c r="N13419" s="14"/>
      <c r="O13419" s="14"/>
      <c r="P13419" s="14"/>
      <c r="S13419" s="16"/>
      <c r="T13419" s="16"/>
    </row>
    <row r="13420" spans="8:20">
      <c r="H13420" s="14"/>
      <c r="K13420" s="14"/>
      <c r="M13420" s="14"/>
      <c r="N13420" s="14"/>
      <c r="O13420" s="14"/>
      <c r="P13420" s="14"/>
      <c r="S13420" s="16"/>
      <c r="T13420" s="16"/>
    </row>
    <row r="13421" spans="8:20">
      <c r="H13421" s="14"/>
      <c r="K13421" s="14"/>
      <c r="M13421" s="14"/>
      <c r="N13421" s="14"/>
      <c r="O13421" s="14"/>
      <c r="P13421" s="14"/>
      <c r="S13421" s="16"/>
      <c r="T13421" s="16"/>
    </row>
    <row r="13422" spans="8:20">
      <c r="H13422" s="14"/>
      <c r="K13422" s="14"/>
      <c r="M13422" s="14"/>
      <c r="N13422" s="14"/>
      <c r="O13422" s="14"/>
      <c r="P13422" s="14"/>
      <c r="S13422" s="16"/>
      <c r="T13422" s="16"/>
    </row>
    <row r="13423" spans="8:20">
      <c r="H13423" s="14"/>
      <c r="K13423" s="14"/>
      <c r="M13423" s="14"/>
      <c r="N13423" s="14"/>
      <c r="O13423" s="14"/>
      <c r="P13423" s="14"/>
      <c r="S13423" s="16"/>
      <c r="T13423" s="16"/>
    </row>
    <row r="13424" spans="8:20">
      <c r="H13424" s="14"/>
      <c r="K13424" s="14"/>
      <c r="M13424" s="14"/>
      <c r="N13424" s="14"/>
      <c r="O13424" s="14"/>
      <c r="P13424" s="14"/>
      <c r="S13424" s="16"/>
      <c r="T13424" s="16"/>
    </row>
    <row r="13425" spans="8:20">
      <c r="H13425" s="14"/>
      <c r="K13425" s="14"/>
      <c r="M13425" s="14"/>
      <c r="N13425" s="14"/>
      <c r="O13425" s="14"/>
      <c r="P13425" s="14"/>
      <c r="S13425" s="16"/>
      <c r="T13425" s="16"/>
    </row>
    <row r="13426" spans="8:20">
      <c r="H13426" s="14"/>
      <c r="K13426" s="14"/>
      <c r="M13426" s="14"/>
      <c r="N13426" s="14"/>
      <c r="O13426" s="14"/>
      <c r="P13426" s="14"/>
      <c r="S13426" s="16"/>
      <c r="T13426" s="16"/>
    </row>
    <row r="13427" spans="8:20">
      <c r="H13427" s="14"/>
      <c r="K13427" s="14"/>
      <c r="M13427" s="14"/>
      <c r="N13427" s="14"/>
      <c r="O13427" s="14"/>
      <c r="P13427" s="14"/>
      <c r="S13427" s="16"/>
      <c r="T13427" s="16"/>
    </row>
    <row r="13428" spans="8:20">
      <c r="H13428" s="14"/>
      <c r="K13428" s="14"/>
      <c r="M13428" s="14"/>
      <c r="N13428" s="14"/>
      <c r="O13428" s="14"/>
      <c r="P13428" s="14"/>
      <c r="S13428" s="16"/>
      <c r="T13428" s="16"/>
    </row>
    <row r="13429" spans="8:20">
      <c r="H13429" s="14"/>
      <c r="K13429" s="14"/>
      <c r="M13429" s="14"/>
      <c r="N13429" s="14"/>
      <c r="O13429" s="14"/>
      <c r="P13429" s="14"/>
      <c r="S13429" s="16"/>
      <c r="T13429" s="16"/>
    </row>
    <row r="13430" spans="8:20">
      <c r="H13430" s="14"/>
      <c r="K13430" s="14"/>
      <c r="M13430" s="14"/>
      <c r="N13430" s="14"/>
      <c r="O13430" s="14"/>
      <c r="P13430" s="14"/>
      <c r="S13430" s="16"/>
      <c r="T13430" s="16"/>
    </row>
    <row r="13431" spans="8:20">
      <c r="H13431" s="14"/>
      <c r="K13431" s="14"/>
      <c r="M13431" s="14"/>
      <c r="N13431" s="14"/>
      <c r="O13431" s="14"/>
      <c r="P13431" s="14"/>
      <c r="S13431" s="16"/>
      <c r="T13431" s="16"/>
    </row>
    <row r="13432" spans="8:20">
      <c r="H13432" s="14"/>
      <c r="K13432" s="14"/>
      <c r="M13432" s="14"/>
      <c r="N13432" s="14"/>
      <c r="O13432" s="14"/>
      <c r="P13432" s="14"/>
      <c r="S13432" s="16"/>
      <c r="T13432" s="16"/>
    </row>
    <row r="13433" spans="8:20">
      <c r="H13433" s="14"/>
      <c r="K13433" s="14"/>
      <c r="M13433" s="14"/>
      <c r="N13433" s="14"/>
      <c r="O13433" s="14"/>
      <c r="P13433" s="14"/>
      <c r="S13433" s="16"/>
      <c r="T13433" s="16"/>
    </row>
    <row r="13434" spans="8:20">
      <c r="H13434" s="14"/>
      <c r="K13434" s="14"/>
      <c r="M13434" s="14"/>
      <c r="N13434" s="14"/>
      <c r="O13434" s="14"/>
      <c r="P13434" s="14"/>
      <c r="S13434" s="16"/>
      <c r="T13434" s="16"/>
    </row>
    <row r="13435" spans="8:20">
      <c r="H13435" s="14"/>
      <c r="K13435" s="14"/>
      <c r="M13435" s="14"/>
      <c r="N13435" s="14"/>
      <c r="O13435" s="14"/>
      <c r="P13435" s="14"/>
      <c r="S13435" s="16"/>
      <c r="T13435" s="16"/>
    </row>
    <row r="13436" spans="8:20">
      <c r="H13436" s="14"/>
      <c r="K13436" s="14"/>
      <c r="M13436" s="14"/>
      <c r="N13436" s="14"/>
      <c r="O13436" s="14"/>
      <c r="P13436" s="14"/>
      <c r="S13436" s="16"/>
      <c r="T13436" s="16"/>
    </row>
    <row r="13437" spans="8:20">
      <c r="H13437" s="14"/>
      <c r="K13437" s="14"/>
      <c r="M13437" s="14"/>
      <c r="N13437" s="14"/>
      <c r="O13437" s="14"/>
      <c r="P13437" s="14"/>
      <c r="S13437" s="16"/>
      <c r="T13437" s="16"/>
    </row>
    <row r="13438" spans="8:20">
      <c r="H13438" s="14"/>
      <c r="K13438" s="14"/>
      <c r="M13438" s="14"/>
      <c r="N13438" s="14"/>
      <c r="O13438" s="14"/>
      <c r="P13438" s="14"/>
      <c r="S13438" s="16"/>
      <c r="T13438" s="16"/>
    </row>
    <row r="13439" spans="8:20">
      <c r="H13439" s="14"/>
      <c r="K13439" s="14"/>
      <c r="M13439" s="14"/>
      <c r="N13439" s="14"/>
      <c r="O13439" s="14"/>
      <c r="P13439" s="14"/>
      <c r="S13439" s="16"/>
      <c r="T13439" s="16"/>
    </row>
    <row r="13440" spans="8:20">
      <c r="H13440" s="14"/>
      <c r="K13440" s="14"/>
      <c r="M13440" s="14"/>
      <c r="N13440" s="14"/>
      <c r="O13440" s="14"/>
      <c r="P13440" s="14"/>
      <c r="S13440" s="16"/>
      <c r="T13440" s="16"/>
    </row>
    <row r="13441" spans="8:20">
      <c r="H13441" s="14"/>
      <c r="K13441" s="14"/>
      <c r="M13441" s="14"/>
      <c r="N13441" s="14"/>
      <c r="O13441" s="14"/>
      <c r="P13441" s="14"/>
      <c r="S13441" s="16"/>
      <c r="T13441" s="16"/>
    </row>
    <row r="13442" spans="8:20">
      <c r="H13442" s="14"/>
      <c r="K13442" s="14"/>
      <c r="M13442" s="14"/>
      <c r="N13442" s="14"/>
      <c r="O13442" s="14"/>
      <c r="P13442" s="14"/>
      <c r="S13442" s="16"/>
      <c r="T13442" s="16"/>
    </row>
    <row r="13443" spans="8:20">
      <c r="H13443" s="14"/>
      <c r="K13443" s="14"/>
      <c r="M13443" s="14"/>
      <c r="N13443" s="14"/>
      <c r="O13443" s="14"/>
      <c r="P13443" s="14"/>
      <c r="S13443" s="16"/>
      <c r="T13443" s="16"/>
    </row>
    <row r="13444" spans="8:20">
      <c r="H13444" s="14"/>
      <c r="K13444" s="14"/>
      <c r="M13444" s="14"/>
      <c r="N13444" s="14"/>
      <c r="O13444" s="14"/>
      <c r="P13444" s="14"/>
      <c r="S13444" s="16"/>
      <c r="T13444" s="16"/>
    </row>
    <row r="13445" spans="8:20">
      <c r="H13445" s="14"/>
      <c r="K13445" s="14"/>
      <c r="M13445" s="14"/>
      <c r="N13445" s="14"/>
      <c r="O13445" s="14"/>
      <c r="P13445" s="14"/>
      <c r="S13445" s="16"/>
      <c r="T13445" s="16"/>
    </row>
    <row r="13446" spans="8:20">
      <c r="H13446" s="14"/>
      <c r="K13446" s="14"/>
      <c r="M13446" s="14"/>
      <c r="N13446" s="14"/>
      <c r="O13446" s="14"/>
      <c r="P13446" s="14"/>
      <c r="S13446" s="16"/>
      <c r="T13446" s="16"/>
    </row>
    <row r="13447" spans="8:20">
      <c r="H13447" s="14"/>
      <c r="K13447" s="14"/>
      <c r="M13447" s="14"/>
      <c r="N13447" s="14"/>
      <c r="O13447" s="14"/>
      <c r="P13447" s="14"/>
      <c r="S13447" s="16"/>
      <c r="T13447" s="16"/>
    </row>
    <row r="13448" spans="8:20">
      <c r="H13448" s="14"/>
      <c r="K13448" s="14"/>
      <c r="M13448" s="14"/>
      <c r="N13448" s="14"/>
      <c r="O13448" s="14"/>
      <c r="P13448" s="14"/>
      <c r="S13448" s="16"/>
      <c r="T13448" s="16"/>
    </row>
    <row r="13449" spans="8:20">
      <c r="H13449" s="14"/>
      <c r="K13449" s="14"/>
      <c r="M13449" s="14"/>
      <c r="N13449" s="14"/>
      <c r="O13449" s="14"/>
      <c r="P13449" s="14"/>
      <c r="S13449" s="16"/>
      <c r="T13449" s="16"/>
    </row>
    <row r="13450" spans="8:20">
      <c r="H13450" s="14"/>
      <c r="K13450" s="14"/>
      <c r="M13450" s="14"/>
      <c r="N13450" s="14"/>
      <c r="O13450" s="14"/>
      <c r="P13450" s="14"/>
      <c r="S13450" s="16"/>
      <c r="T13450" s="16"/>
    </row>
    <row r="13451" spans="8:20">
      <c r="H13451" s="14"/>
      <c r="K13451" s="14"/>
      <c r="M13451" s="14"/>
      <c r="N13451" s="14"/>
      <c r="O13451" s="14"/>
      <c r="P13451" s="14"/>
      <c r="S13451" s="16"/>
      <c r="T13451" s="16"/>
    </row>
    <row r="13452" spans="8:20">
      <c r="H13452" s="14"/>
      <c r="K13452" s="14"/>
      <c r="M13452" s="14"/>
      <c r="N13452" s="14"/>
      <c r="O13452" s="14"/>
      <c r="P13452" s="14"/>
      <c r="S13452" s="16"/>
      <c r="T13452" s="16"/>
    </row>
    <row r="13453" spans="8:20">
      <c r="H13453" s="14"/>
      <c r="K13453" s="14"/>
      <c r="M13453" s="14"/>
      <c r="N13453" s="14"/>
      <c r="O13453" s="14"/>
      <c r="P13453" s="14"/>
      <c r="S13453" s="16"/>
      <c r="T13453" s="16"/>
    </row>
    <row r="13454" spans="8:20">
      <c r="H13454" s="14"/>
      <c r="K13454" s="14"/>
      <c r="M13454" s="14"/>
      <c r="N13454" s="14"/>
      <c r="O13454" s="14"/>
      <c r="P13454" s="14"/>
      <c r="S13454" s="16"/>
      <c r="T13454" s="16"/>
    </row>
    <row r="13455" spans="8:20">
      <c r="H13455" s="14"/>
      <c r="K13455" s="14"/>
      <c r="M13455" s="14"/>
      <c r="N13455" s="14"/>
      <c r="O13455" s="14"/>
      <c r="P13455" s="14"/>
      <c r="S13455" s="16"/>
      <c r="T13455" s="16"/>
    </row>
    <row r="13456" spans="8:20">
      <c r="H13456" s="14"/>
      <c r="K13456" s="14"/>
      <c r="M13456" s="14"/>
      <c r="N13456" s="14"/>
      <c r="O13456" s="14"/>
      <c r="P13456" s="14"/>
      <c r="S13456" s="16"/>
      <c r="T13456" s="16"/>
    </row>
    <row r="13457" spans="8:20">
      <c r="H13457" s="14"/>
      <c r="K13457" s="14"/>
      <c r="M13457" s="14"/>
      <c r="N13457" s="14"/>
      <c r="O13457" s="14"/>
      <c r="P13457" s="14"/>
      <c r="S13457" s="16"/>
      <c r="T13457" s="16"/>
    </row>
    <row r="13458" spans="8:20">
      <c r="H13458" s="14"/>
      <c r="K13458" s="14"/>
      <c r="M13458" s="14"/>
      <c r="N13458" s="14"/>
      <c r="O13458" s="14"/>
      <c r="P13458" s="14"/>
      <c r="S13458" s="16"/>
      <c r="T13458" s="16"/>
    </row>
    <row r="13459" spans="8:20">
      <c r="H13459" s="14"/>
      <c r="K13459" s="14"/>
      <c r="M13459" s="14"/>
      <c r="N13459" s="14"/>
      <c r="O13459" s="14"/>
      <c r="P13459" s="14"/>
      <c r="S13459" s="16"/>
      <c r="T13459" s="16"/>
    </row>
    <row r="13460" spans="8:20">
      <c r="H13460" s="14"/>
      <c r="K13460" s="14"/>
      <c r="M13460" s="14"/>
      <c r="N13460" s="14"/>
      <c r="O13460" s="14"/>
      <c r="P13460" s="14"/>
      <c r="S13460" s="16"/>
      <c r="T13460" s="16"/>
    </row>
    <row r="13461" spans="8:20">
      <c r="H13461" s="14"/>
      <c r="K13461" s="14"/>
      <c r="M13461" s="14"/>
      <c r="N13461" s="14"/>
      <c r="O13461" s="14"/>
      <c r="P13461" s="14"/>
      <c r="S13461" s="16"/>
      <c r="T13461" s="16"/>
    </row>
    <row r="13462" spans="8:20">
      <c r="H13462" s="14"/>
      <c r="K13462" s="14"/>
      <c r="M13462" s="14"/>
      <c r="N13462" s="14"/>
      <c r="O13462" s="14"/>
      <c r="P13462" s="14"/>
      <c r="S13462" s="16"/>
      <c r="T13462" s="16"/>
    </row>
    <row r="13463" spans="8:20">
      <c r="H13463" s="14"/>
      <c r="K13463" s="14"/>
      <c r="M13463" s="14"/>
      <c r="N13463" s="14"/>
      <c r="O13463" s="14"/>
      <c r="P13463" s="14"/>
      <c r="S13463" s="16"/>
      <c r="T13463" s="16"/>
    </row>
    <row r="13464" spans="8:20">
      <c r="H13464" s="14"/>
      <c r="K13464" s="14"/>
      <c r="M13464" s="14"/>
      <c r="N13464" s="14"/>
      <c r="O13464" s="14"/>
      <c r="P13464" s="14"/>
      <c r="S13464" s="16"/>
      <c r="T13464" s="16"/>
    </row>
    <row r="13465" spans="8:20">
      <c r="H13465" s="14"/>
      <c r="K13465" s="14"/>
      <c r="M13465" s="14"/>
      <c r="N13465" s="14"/>
      <c r="O13465" s="14"/>
      <c r="P13465" s="14"/>
      <c r="S13465" s="16"/>
      <c r="T13465" s="16"/>
    </row>
    <row r="13466" spans="8:20">
      <c r="H13466" s="14"/>
      <c r="K13466" s="14"/>
      <c r="M13466" s="14"/>
      <c r="N13466" s="14"/>
      <c r="O13466" s="14"/>
      <c r="P13466" s="14"/>
      <c r="S13466" s="16"/>
      <c r="T13466" s="16"/>
    </row>
    <row r="13467" spans="8:20">
      <c r="H13467" s="14"/>
      <c r="K13467" s="14"/>
      <c r="M13467" s="14"/>
      <c r="N13467" s="14"/>
      <c r="O13467" s="14"/>
      <c r="P13467" s="14"/>
      <c r="S13467" s="16"/>
      <c r="T13467" s="16"/>
    </row>
    <row r="13468" spans="8:20">
      <c r="H13468" s="14"/>
      <c r="K13468" s="14"/>
      <c r="M13468" s="14"/>
      <c r="N13468" s="14"/>
      <c r="O13468" s="14"/>
      <c r="P13468" s="14"/>
      <c r="S13468" s="16"/>
      <c r="T13468" s="16"/>
    </row>
    <row r="13469" spans="8:20">
      <c r="H13469" s="14"/>
      <c r="K13469" s="14"/>
      <c r="M13469" s="14"/>
      <c r="N13469" s="14"/>
      <c r="O13469" s="14"/>
      <c r="P13469" s="14"/>
      <c r="S13469" s="16"/>
      <c r="T13469" s="16"/>
    </row>
    <row r="13470" spans="8:20">
      <c r="H13470" s="14"/>
      <c r="K13470" s="14"/>
      <c r="M13470" s="14"/>
      <c r="N13470" s="14"/>
      <c r="O13470" s="14"/>
      <c r="P13470" s="14"/>
      <c r="S13470" s="16"/>
      <c r="T13470" s="16"/>
    </row>
    <row r="13471" spans="8:20">
      <c r="H13471" s="14"/>
      <c r="K13471" s="14"/>
      <c r="M13471" s="14"/>
      <c r="N13471" s="14"/>
      <c r="O13471" s="14"/>
      <c r="P13471" s="14"/>
      <c r="S13471" s="16"/>
      <c r="T13471" s="16"/>
    </row>
    <row r="13472" spans="8:20">
      <c r="H13472" s="14"/>
      <c r="K13472" s="14"/>
      <c r="M13472" s="14"/>
      <c r="N13472" s="14"/>
      <c r="O13472" s="14"/>
      <c r="P13472" s="14"/>
      <c r="S13472" s="16"/>
      <c r="T13472" s="16"/>
    </row>
    <row r="13473" spans="8:20">
      <c r="H13473" s="14"/>
      <c r="K13473" s="14"/>
      <c r="M13473" s="14"/>
      <c r="N13473" s="14"/>
      <c r="O13473" s="14"/>
      <c r="P13473" s="14"/>
      <c r="S13473" s="16"/>
      <c r="T13473" s="16"/>
    </row>
    <row r="13474" spans="8:20">
      <c r="H13474" s="14"/>
      <c r="K13474" s="14"/>
      <c r="M13474" s="14"/>
      <c r="N13474" s="14"/>
      <c r="O13474" s="14"/>
      <c r="P13474" s="14"/>
      <c r="S13474" s="16"/>
      <c r="T13474" s="16"/>
    </row>
    <row r="13475" spans="8:20">
      <c r="H13475" s="14"/>
      <c r="K13475" s="14"/>
      <c r="M13475" s="14"/>
      <c r="N13475" s="14"/>
      <c r="O13475" s="14"/>
      <c r="P13475" s="14"/>
      <c r="S13475" s="16"/>
      <c r="T13475" s="16"/>
    </row>
    <row r="13476" spans="8:20">
      <c r="H13476" s="14"/>
      <c r="K13476" s="14"/>
      <c r="M13476" s="14"/>
      <c r="N13476" s="14"/>
      <c r="O13476" s="14"/>
      <c r="P13476" s="14"/>
      <c r="S13476" s="16"/>
      <c r="T13476" s="16"/>
    </row>
    <row r="13477" spans="8:20">
      <c r="H13477" s="14"/>
      <c r="K13477" s="14"/>
      <c r="M13477" s="14"/>
      <c r="N13477" s="14"/>
      <c r="O13477" s="14"/>
      <c r="P13477" s="14"/>
      <c r="S13477" s="16"/>
      <c r="T13477" s="16"/>
    </row>
    <row r="13478" spans="8:20">
      <c r="H13478" s="14"/>
      <c r="K13478" s="14"/>
      <c r="M13478" s="14"/>
      <c r="N13478" s="14"/>
      <c r="O13478" s="14"/>
      <c r="P13478" s="14"/>
      <c r="S13478" s="16"/>
      <c r="T13478" s="16"/>
    </row>
    <row r="13479" spans="8:20">
      <c r="H13479" s="14"/>
      <c r="K13479" s="14"/>
      <c r="M13479" s="14"/>
      <c r="N13479" s="14"/>
      <c r="O13479" s="14"/>
      <c r="P13479" s="14"/>
      <c r="S13479" s="16"/>
      <c r="T13479" s="16"/>
    </row>
    <row r="13480" spans="8:20">
      <c r="H13480" s="14"/>
      <c r="K13480" s="14"/>
      <c r="M13480" s="14"/>
      <c r="N13480" s="14"/>
      <c r="O13480" s="14"/>
      <c r="P13480" s="14"/>
      <c r="S13480" s="16"/>
      <c r="T13480" s="16"/>
    </row>
    <row r="13481" spans="8:20">
      <c r="H13481" s="14"/>
      <c r="K13481" s="14"/>
      <c r="M13481" s="14"/>
      <c r="N13481" s="14"/>
      <c r="O13481" s="14"/>
      <c r="P13481" s="14"/>
      <c r="S13481" s="16"/>
      <c r="T13481" s="16"/>
    </row>
    <row r="13482" spans="8:20">
      <c r="H13482" s="14"/>
      <c r="K13482" s="14"/>
      <c r="M13482" s="14"/>
      <c r="N13482" s="14"/>
      <c r="O13482" s="14"/>
      <c r="P13482" s="14"/>
      <c r="S13482" s="16"/>
      <c r="T13482" s="16"/>
    </row>
    <row r="13483" spans="8:20">
      <c r="H13483" s="14"/>
      <c r="K13483" s="14"/>
      <c r="M13483" s="14"/>
      <c r="N13483" s="14"/>
      <c r="O13483" s="14"/>
      <c r="P13483" s="14"/>
      <c r="S13483" s="16"/>
      <c r="T13483" s="16"/>
    </row>
    <row r="13484" spans="8:20">
      <c r="H13484" s="14"/>
      <c r="K13484" s="14"/>
      <c r="M13484" s="14"/>
      <c r="N13484" s="14"/>
      <c r="O13484" s="14"/>
      <c r="P13484" s="14"/>
      <c r="S13484" s="16"/>
      <c r="T13484" s="16"/>
    </row>
    <row r="13485" spans="8:20">
      <c r="H13485" s="14"/>
      <c r="K13485" s="14"/>
      <c r="M13485" s="14"/>
      <c r="N13485" s="14"/>
      <c r="O13485" s="14"/>
      <c r="P13485" s="14"/>
      <c r="S13485" s="16"/>
      <c r="T13485" s="16"/>
    </row>
    <row r="13486" spans="8:20">
      <c r="H13486" s="14"/>
      <c r="K13486" s="14"/>
      <c r="M13486" s="14"/>
      <c r="N13486" s="14"/>
      <c r="O13486" s="14"/>
      <c r="P13486" s="14"/>
      <c r="S13486" s="16"/>
      <c r="T13486" s="16"/>
    </row>
    <row r="13487" spans="8:20">
      <c r="H13487" s="14"/>
      <c r="K13487" s="14"/>
      <c r="M13487" s="14"/>
      <c r="N13487" s="14"/>
      <c r="O13487" s="14"/>
      <c r="P13487" s="14"/>
      <c r="S13487" s="16"/>
      <c r="T13487" s="16"/>
    </row>
    <row r="13488" spans="8:20">
      <c r="H13488" s="14"/>
      <c r="K13488" s="14"/>
      <c r="M13488" s="14"/>
      <c r="N13488" s="14"/>
      <c r="O13488" s="14"/>
      <c r="P13488" s="14"/>
      <c r="S13488" s="16"/>
      <c r="T13488" s="16"/>
    </row>
    <row r="13489" spans="8:20">
      <c r="H13489" s="14"/>
      <c r="K13489" s="14"/>
      <c r="M13489" s="14"/>
      <c r="N13489" s="14"/>
      <c r="O13489" s="14"/>
      <c r="P13489" s="14"/>
      <c r="S13489" s="16"/>
      <c r="T13489" s="16"/>
    </row>
    <row r="13490" spans="8:20">
      <c r="H13490" s="14"/>
      <c r="K13490" s="14"/>
      <c r="M13490" s="14"/>
      <c r="N13490" s="14"/>
      <c r="O13490" s="14"/>
      <c r="P13490" s="14"/>
      <c r="S13490" s="16"/>
      <c r="T13490" s="16"/>
    </row>
    <row r="13491" spans="8:20">
      <c r="H13491" s="14"/>
      <c r="K13491" s="14"/>
      <c r="M13491" s="14"/>
      <c r="N13491" s="14"/>
      <c r="O13491" s="14"/>
      <c r="P13491" s="14"/>
      <c r="S13491" s="16"/>
      <c r="T13491" s="16"/>
    </row>
    <row r="13492" spans="8:20">
      <c r="H13492" s="14"/>
      <c r="K13492" s="14"/>
      <c r="M13492" s="14"/>
      <c r="N13492" s="14"/>
      <c r="O13492" s="14"/>
      <c r="P13492" s="14"/>
      <c r="S13492" s="16"/>
      <c r="T13492" s="16"/>
    </row>
    <row r="13493" spans="8:20">
      <c r="H13493" s="14"/>
      <c r="K13493" s="14"/>
      <c r="M13493" s="14"/>
      <c r="N13493" s="14"/>
      <c r="O13493" s="14"/>
      <c r="P13493" s="14"/>
      <c r="S13493" s="16"/>
      <c r="T13493" s="16"/>
    </row>
    <row r="13494" spans="8:20">
      <c r="H13494" s="14"/>
      <c r="K13494" s="14"/>
      <c r="M13494" s="14"/>
      <c r="N13494" s="14"/>
      <c r="O13494" s="14"/>
      <c r="P13494" s="14"/>
      <c r="S13494" s="16"/>
      <c r="T13494" s="16"/>
    </row>
    <row r="13495" spans="8:20">
      <c r="H13495" s="14"/>
      <c r="K13495" s="14"/>
      <c r="M13495" s="14"/>
      <c r="N13495" s="14"/>
      <c r="O13495" s="14"/>
      <c r="P13495" s="14"/>
      <c r="S13495" s="16"/>
      <c r="T13495" s="16"/>
    </row>
    <row r="13496" spans="8:20">
      <c r="H13496" s="14"/>
      <c r="K13496" s="14"/>
      <c r="M13496" s="14"/>
      <c r="N13496" s="14"/>
      <c r="O13496" s="14"/>
      <c r="P13496" s="14"/>
      <c r="S13496" s="16"/>
      <c r="T13496" s="16"/>
    </row>
    <row r="13497" spans="8:20">
      <c r="H13497" s="14"/>
      <c r="K13497" s="14"/>
      <c r="M13497" s="14"/>
      <c r="N13497" s="14"/>
      <c r="O13497" s="14"/>
      <c r="P13497" s="14"/>
      <c r="S13497" s="16"/>
      <c r="T13497" s="16"/>
    </row>
    <row r="13498" spans="8:20">
      <c r="H13498" s="14"/>
      <c r="K13498" s="14"/>
      <c r="M13498" s="14"/>
      <c r="N13498" s="14"/>
      <c r="O13498" s="14"/>
      <c r="P13498" s="14"/>
      <c r="S13498" s="16"/>
      <c r="T13498" s="16"/>
    </row>
    <row r="13499" spans="8:20">
      <c r="H13499" s="14"/>
      <c r="K13499" s="14"/>
      <c r="M13499" s="14"/>
      <c r="N13499" s="14"/>
      <c r="O13499" s="14"/>
      <c r="P13499" s="14"/>
      <c r="S13499" s="16"/>
      <c r="T13499" s="16"/>
    </row>
    <row r="13500" spans="8:20">
      <c r="H13500" s="14"/>
      <c r="K13500" s="14"/>
      <c r="M13500" s="14"/>
      <c r="N13500" s="14"/>
      <c r="O13500" s="14"/>
      <c r="P13500" s="14"/>
      <c r="S13500" s="16"/>
      <c r="T13500" s="16"/>
    </row>
    <row r="13501" spans="8:20">
      <c r="H13501" s="14"/>
      <c r="K13501" s="14"/>
      <c r="M13501" s="14"/>
      <c r="N13501" s="14"/>
      <c r="O13501" s="14"/>
      <c r="P13501" s="14"/>
      <c r="S13501" s="16"/>
      <c r="T13501" s="16"/>
    </row>
    <row r="13502" spans="8:20">
      <c r="H13502" s="14"/>
      <c r="K13502" s="14"/>
      <c r="M13502" s="14"/>
      <c r="N13502" s="14"/>
      <c r="O13502" s="14"/>
      <c r="P13502" s="14"/>
      <c r="S13502" s="16"/>
      <c r="T13502" s="16"/>
    </row>
    <row r="13503" spans="8:20">
      <c r="H13503" s="14"/>
      <c r="K13503" s="14"/>
      <c r="M13503" s="14"/>
      <c r="N13503" s="14"/>
      <c r="O13503" s="14"/>
      <c r="P13503" s="14"/>
      <c r="S13503" s="16"/>
      <c r="T13503" s="16"/>
    </row>
    <row r="13504" spans="8:20">
      <c r="H13504" s="14"/>
      <c r="K13504" s="14"/>
      <c r="M13504" s="14"/>
      <c r="N13504" s="14"/>
      <c r="O13504" s="14"/>
      <c r="P13504" s="14"/>
      <c r="S13504" s="16"/>
      <c r="T13504" s="16"/>
    </row>
    <row r="13505" spans="8:20">
      <c r="H13505" s="14"/>
      <c r="K13505" s="14"/>
      <c r="M13505" s="14"/>
      <c r="N13505" s="14"/>
      <c r="O13505" s="14"/>
      <c r="P13505" s="14"/>
      <c r="S13505" s="16"/>
      <c r="T13505" s="16"/>
    </row>
    <row r="13506" spans="8:20">
      <c r="H13506" s="14"/>
      <c r="K13506" s="14"/>
      <c r="M13506" s="14"/>
      <c r="N13506" s="14"/>
      <c r="O13506" s="14"/>
      <c r="P13506" s="14"/>
      <c r="S13506" s="16"/>
      <c r="T13506" s="16"/>
    </row>
    <row r="13507" spans="8:20">
      <c r="H13507" s="14"/>
      <c r="K13507" s="14"/>
      <c r="M13507" s="14"/>
      <c r="N13507" s="14"/>
      <c r="O13507" s="14"/>
      <c r="P13507" s="14"/>
      <c r="S13507" s="16"/>
      <c r="T13507" s="16"/>
    </row>
    <row r="13508" spans="8:20">
      <c r="H13508" s="14"/>
      <c r="K13508" s="14"/>
      <c r="M13508" s="14"/>
      <c r="N13508" s="14"/>
      <c r="O13508" s="14"/>
      <c r="P13508" s="14"/>
      <c r="S13508" s="16"/>
      <c r="T13508" s="16"/>
    </row>
    <row r="13509" spans="8:20">
      <c r="H13509" s="14"/>
      <c r="K13509" s="14"/>
      <c r="M13509" s="14"/>
      <c r="N13509" s="14"/>
      <c r="O13509" s="14"/>
      <c r="P13509" s="14"/>
      <c r="S13509" s="16"/>
      <c r="T13509" s="16"/>
    </row>
    <row r="13510" spans="8:20">
      <c r="H13510" s="14"/>
      <c r="K13510" s="14"/>
      <c r="M13510" s="14"/>
      <c r="N13510" s="14"/>
      <c r="O13510" s="14"/>
      <c r="P13510" s="14"/>
      <c r="S13510" s="16"/>
      <c r="T13510" s="16"/>
    </row>
    <row r="13511" spans="8:20">
      <c r="H13511" s="14"/>
      <c r="K13511" s="14"/>
      <c r="M13511" s="14"/>
      <c r="N13511" s="14"/>
      <c r="O13511" s="14"/>
      <c r="P13511" s="14"/>
      <c r="S13511" s="16"/>
      <c r="T13511" s="16"/>
    </row>
    <row r="13512" spans="8:20">
      <c r="H13512" s="14"/>
      <c r="K13512" s="14"/>
      <c r="M13512" s="14"/>
      <c r="N13512" s="14"/>
      <c r="O13512" s="14"/>
      <c r="P13512" s="14"/>
      <c r="S13512" s="16"/>
      <c r="T13512" s="16"/>
    </row>
    <row r="13513" spans="8:20">
      <c r="H13513" s="14"/>
      <c r="K13513" s="14"/>
      <c r="M13513" s="14"/>
      <c r="N13513" s="14"/>
      <c r="O13513" s="14"/>
      <c r="P13513" s="14"/>
      <c r="S13513" s="16"/>
      <c r="T13513" s="16"/>
    </row>
    <row r="13514" spans="8:20">
      <c r="H13514" s="14"/>
      <c r="K13514" s="14"/>
      <c r="M13514" s="14"/>
      <c r="N13514" s="14"/>
      <c r="O13514" s="14"/>
      <c r="P13514" s="14"/>
      <c r="S13514" s="16"/>
      <c r="T13514" s="16"/>
    </row>
    <row r="13515" spans="8:20">
      <c r="H13515" s="14"/>
      <c r="K13515" s="14"/>
      <c r="M13515" s="14"/>
      <c r="N13515" s="14"/>
      <c r="O13515" s="14"/>
      <c r="P13515" s="14"/>
      <c r="S13515" s="16"/>
      <c r="T13515" s="16"/>
    </row>
    <row r="13516" spans="8:20">
      <c r="H13516" s="14"/>
      <c r="K13516" s="14"/>
      <c r="M13516" s="14"/>
      <c r="N13516" s="14"/>
      <c r="O13516" s="14"/>
      <c r="P13516" s="14"/>
      <c r="S13516" s="16"/>
      <c r="T13516" s="16"/>
    </row>
    <row r="13517" spans="8:20">
      <c r="H13517" s="14"/>
      <c r="K13517" s="14"/>
      <c r="M13517" s="14"/>
      <c r="N13517" s="14"/>
      <c r="O13517" s="14"/>
      <c r="P13517" s="14"/>
      <c r="S13517" s="16"/>
      <c r="T13517" s="16"/>
    </row>
    <row r="13518" spans="8:20">
      <c r="H13518" s="14"/>
      <c r="K13518" s="14"/>
      <c r="M13518" s="14"/>
      <c r="N13518" s="14"/>
      <c r="O13518" s="14"/>
      <c r="P13518" s="14"/>
      <c r="S13518" s="16"/>
      <c r="T13518" s="16"/>
    </row>
    <row r="13519" spans="8:20">
      <c r="H13519" s="14"/>
      <c r="K13519" s="14"/>
      <c r="M13519" s="14"/>
      <c r="N13519" s="14"/>
      <c r="O13519" s="14"/>
      <c r="P13519" s="14"/>
      <c r="S13519" s="16"/>
      <c r="T13519" s="16"/>
    </row>
    <row r="13520" spans="8:20">
      <c r="H13520" s="14"/>
      <c r="K13520" s="14"/>
      <c r="M13520" s="14"/>
      <c r="N13520" s="14"/>
      <c r="O13520" s="14"/>
      <c r="P13520" s="14"/>
      <c r="S13520" s="16"/>
      <c r="T13520" s="16"/>
    </row>
    <row r="13521" spans="8:20">
      <c r="H13521" s="14"/>
      <c r="K13521" s="14"/>
      <c r="M13521" s="14"/>
      <c r="N13521" s="14"/>
      <c r="O13521" s="14"/>
      <c r="P13521" s="14"/>
      <c r="S13521" s="16"/>
      <c r="T13521" s="16"/>
    </row>
    <row r="13522" spans="8:20">
      <c r="H13522" s="14"/>
      <c r="K13522" s="14"/>
      <c r="M13522" s="14"/>
      <c r="N13522" s="14"/>
      <c r="O13522" s="14"/>
      <c r="P13522" s="14"/>
      <c r="S13522" s="16"/>
      <c r="T13522" s="16"/>
    </row>
    <row r="13523" spans="8:20">
      <c r="H13523" s="14"/>
      <c r="K13523" s="14"/>
      <c r="M13523" s="14"/>
      <c r="N13523" s="14"/>
      <c r="O13523" s="14"/>
      <c r="P13523" s="14"/>
      <c r="S13523" s="16"/>
      <c r="T13523" s="16"/>
    </row>
    <row r="13524" spans="8:20">
      <c r="H13524" s="14"/>
      <c r="K13524" s="14"/>
      <c r="M13524" s="14"/>
      <c r="N13524" s="14"/>
      <c r="O13524" s="14"/>
      <c r="P13524" s="14"/>
      <c r="S13524" s="16"/>
      <c r="T13524" s="16"/>
    </row>
    <row r="13525" spans="8:20">
      <c r="H13525" s="14"/>
      <c r="K13525" s="14"/>
      <c r="M13525" s="14"/>
      <c r="N13525" s="14"/>
      <c r="O13525" s="14"/>
      <c r="P13525" s="14"/>
      <c r="S13525" s="16"/>
      <c r="T13525" s="16"/>
    </row>
    <row r="13526" spans="8:20">
      <c r="H13526" s="14"/>
      <c r="K13526" s="14"/>
      <c r="M13526" s="14"/>
      <c r="N13526" s="14"/>
      <c r="O13526" s="14"/>
      <c r="P13526" s="14"/>
      <c r="S13526" s="16"/>
      <c r="T13526" s="16"/>
    </row>
    <row r="13527" spans="8:20">
      <c r="H13527" s="14"/>
      <c r="K13527" s="14"/>
      <c r="M13527" s="14"/>
      <c r="N13527" s="14"/>
      <c r="O13527" s="14"/>
      <c r="P13527" s="14"/>
      <c r="S13527" s="16"/>
      <c r="T13527" s="16"/>
    </row>
    <row r="13528" spans="8:20">
      <c r="H13528" s="14"/>
      <c r="K13528" s="14"/>
      <c r="M13528" s="14"/>
      <c r="N13528" s="14"/>
      <c r="O13528" s="14"/>
      <c r="P13528" s="14"/>
      <c r="S13528" s="16"/>
      <c r="T13528" s="16"/>
    </row>
    <row r="13529" spans="8:20">
      <c r="H13529" s="14"/>
      <c r="K13529" s="14"/>
      <c r="M13529" s="14"/>
      <c r="N13529" s="14"/>
      <c r="O13529" s="14"/>
      <c r="P13529" s="14"/>
      <c r="S13529" s="16"/>
      <c r="T13529" s="16"/>
    </row>
    <row r="13530" spans="8:20">
      <c r="H13530" s="14"/>
      <c r="K13530" s="14"/>
      <c r="M13530" s="14"/>
      <c r="N13530" s="14"/>
      <c r="O13530" s="14"/>
      <c r="P13530" s="14"/>
      <c r="S13530" s="16"/>
      <c r="T13530" s="16"/>
    </row>
    <row r="13531" spans="8:20">
      <c r="H13531" s="14"/>
      <c r="K13531" s="14"/>
      <c r="M13531" s="14"/>
      <c r="N13531" s="14"/>
      <c r="O13531" s="14"/>
      <c r="P13531" s="14"/>
      <c r="S13531" s="16"/>
      <c r="T13531" s="16"/>
    </row>
    <row r="13532" spans="8:20">
      <c r="H13532" s="14"/>
      <c r="K13532" s="14"/>
      <c r="M13532" s="14"/>
      <c r="N13532" s="14"/>
      <c r="O13532" s="14"/>
      <c r="P13532" s="14"/>
      <c r="S13532" s="16"/>
      <c r="T13532" s="16"/>
    </row>
    <row r="13533" spans="8:20">
      <c r="H13533" s="14"/>
      <c r="K13533" s="14"/>
      <c r="M13533" s="14"/>
      <c r="N13533" s="14"/>
      <c r="O13533" s="14"/>
      <c r="P13533" s="14"/>
      <c r="S13533" s="16"/>
      <c r="T13533" s="16"/>
    </row>
    <row r="13534" spans="8:20">
      <c r="H13534" s="14"/>
      <c r="K13534" s="14"/>
      <c r="M13534" s="14"/>
      <c r="N13534" s="14"/>
      <c r="O13534" s="14"/>
      <c r="P13534" s="14"/>
      <c r="S13534" s="16"/>
      <c r="T13534" s="16"/>
    </row>
    <row r="13535" spans="8:20">
      <c r="H13535" s="14"/>
      <c r="K13535" s="14"/>
      <c r="M13535" s="14"/>
      <c r="N13535" s="14"/>
      <c r="O13535" s="14"/>
      <c r="P13535" s="14"/>
      <c r="S13535" s="16"/>
      <c r="T13535" s="16"/>
    </row>
    <row r="13536" spans="8:20">
      <c r="H13536" s="14"/>
      <c r="K13536" s="14"/>
      <c r="M13536" s="14"/>
      <c r="N13536" s="14"/>
      <c r="O13536" s="14"/>
      <c r="P13536" s="14"/>
      <c r="S13536" s="16"/>
      <c r="T13536" s="16"/>
    </row>
    <row r="13537" spans="8:20">
      <c r="H13537" s="14"/>
      <c r="K13537" s="14"/>
      <c r="M13537" s="14"/>
      <c r="N13537" s="14"/>
      <c r="O13537" s="14"/>
      <c r="P13537" s="14"/>
      <c r="S13537" s="16"/>
      <c r="T13537" s="16"/>
    </row>
    <row r="13538" spans="8:20">
      <c r="H13538" s="14"/>
      <c r="K13538" s="14"/>
      <c r="M13538" s="14"/>
      <c r="N13538" s="14"/>
      <c r="O13538" s="14"/>
      <c r="P13538" s="14"/>
      <c r="S13538" s="16"/>
      <c r="T13538" s="16"/>
    </row>
    <row r="13539" spans="8:20">
      <c r="H13539" s="14"/>
      <c r="K13539" s="14"/>
      <c r="M13539" s="14"/>
      <c r="N13539" s="14"/>
      <c r="O13539" s="14"/>
      <c r="P13539" s="14"/>
      <c r="S13539" s="16"/>
      <c r="T13539" s="16"/>
    </row>
    <row r="13540" spans="8:20">
      <c r="H13540" s="14"/>
      <c r="K13540" s="14"/>
      <c r="M13540" s="14"/>
      <c r="N13540" s="14"/>
      <c r="O13540" s="14"/>
      <c r="P13540" s="14"/>
      <c r="S13540" s="16"/>
      <c r="T13540" s="16"/>
    </row>
    <row r="13541" spans="8:20">
      <c r="H13541" s="14"/>
      <c r="K13541" s="14"/>
      <c r="M13541" s="14"/>
      <c r="N13541" s="14"/>
      <c r="O13541" s="14"/>
      <c r="P13541" s="14"/>
      <c r="S13541" s="16"/>
      <c r="T13541" s="16"/>
    </row>
    <row r="13542" spans="8:20">
      <c r="H13542" s="14"/>
      <c r="K13542" s="14"/>
      <c r="M13542" s="14"/>
      <c r="N13542" s="14"/>
      <c r="O13542" s="14"/>
      <c r="P13542" s="14"/>
      <c r="S13542" s="16"/>
      <c r="T13542" s="16"/>
    </row>
    <row r="13543" spans="8:20">
      <c r="H13543" s="14"/>
      <c r="K13543" s="14"/>
      <c r="M13543" s="14"/>
      <c r="N13543" s="14"/>
      <c r="O13543" s="14"/>
      <c r="P13543" s="14"/>
      <c r="S13543" s="16"/>
      <c r="T13543" s="16"/>
    </row>
    <row r="13544" spans="8:20">
      <c r="H13544" s="14"/>
      <c r="K13544" s="14"/>
      <c r="M13544" s="14"/>
      <c r="N13544" s="14"/>
      <c r="O13544" s="14"/>
      <c r="P13544" s="14"/>
      <c r="S13544" s="16"/>
      <c r="T13544" s="16"/>
    </row>
    <row r="13545" spans="8:20">
      <c r="H13545" s="14"/>
      <c r="K13545" s="14"/>
      <c r="M13545" s="14"/>
      <c r="N13545" s="14"/>
      <c r="O13545" s="14"/>
      <c r="P13545" s="14"/>
      <c r="S13545" s="16"/>
      <c r="T13545" s="16"/>
    </row>
    <row r="13546" spans="8:20">
      <c r="H13546" s="14"/>
      <c r="K13546" s="14"/>
      <c r="M13546" s="14"/>
      <c r="N13546" s="14"/>
      <c r="O13546" s="14"/>
      <c r="P13546" s="14"/>
      <c r="S13546" s="16"/>
      <c r="T13546" s="16"/>
    </row>
    <row r="13547" spans="8:20">
      <c r="H13547" s="14"/>
      <c r="K13547" s="14"/>
      <c r="M13547" s="14"/>
      <c r="N13547" s="14"/>
      <c r="O13547" s="14"/>
      <c r="P13547" s="14"/>
      <c r="S13547" s="16"/>
      <c r="T13547" s="16"/>
    </row>
    <row r="13548" spans="8:20">
      <c r="H13548" s="14"/>
      <c r="K13548" s="14"/>
      <c r="M13548" s="14"/>
      <c r="N13548" s="14"/>
      <c r="O13548" s="14"/>
      <c r="P13548" s="14"/>
      <c r="S13548" s="16"/>
      <c r="T13548" s="16"/>
    </row>
    <row r="13549" spans="8:20">
      <c r="H13549" s="14"/>
      <c r="K13549" s="14"/>
      <c r="M13549" s="14"/>
      <c r="N13549" s="14"/>
      <c r="O13549" s="14"/>
      <c r="P13549" s="14"/>
      <c r="S13549" s="16"/>
      <c r="T13549" s="16"/>
    </row>
    <row r="13550" spans="8:20">
      <c r="H13550" s="14"/>
      <c r="K13550" s="14"/>
      <c r="M13550" s="14"/>
      <c r="N13550" s="14"/>
      <c r="O13550" s="14"/>
      <c r="P13550" s="14"/>
      <c r="S13550" s="16"/>
      <c r="T13550" s="16"/>
    </row>
    <row r="13551" spans="8:20">
      <c r="H13551" s="14"/>
      <c r="K13551" s="14"/>
      <c r="M13551" s="14"/>
      <c r="N13551" s="14"/>
      <c r="O13551" s="14"/>
      <c r="P13551" s="14"/>
      <c r="S13551" s="16"/>
      <c r="T13551" s="16"/>
    </row>
    <row r="13552" spans="8:20">
      <c r="H13552" s="14"/>
      <c r="K13552" s="14"/>
      <c r="M13552" s="14"/>
      <c r="N13552" s="14"/>
      <c r="O13552" s="14"/>
      <c r="P13552" s="14"/>
      <c r="S13552" s="16"/>
      <c r="T13552" s="16"/>
    </row>
    <row r="13553" spans="8:20">
      <c r="H13553" s="14"/>
      <c r="K13553" s="14"/>
      <c r="M13553" s="14"/>
      <c r="N13553" s="14"/>
      <c r="O13553" s="14"/>
      <c r="P13553" s="14"/>
      <c r="S13553" s="16"/>
      <c r="T13553" s="16"/>
    </row>
    <row r="13554" spans="8:20">
      <c r="H13554" s="14"/>
      <c r="K13554" s="14"/>
      <c r="M13554" s="14"/>
      <c r="N13554" s="14"/>
      <c r="O13554" s="14"/>
      <c r="P13554" s="14"/>
      <c r="S13554" s="16"/>
      <c r="T13554" s="16"/>
    </row>
    <row r="13555" spans="8:20">
      <c r="H13555" s="14"/>
      <c r="K13555" s="14"/>
      <c r="M13555" s="14"/>
      <c r="N13555" s="14"/>
      <c r="O13555" s="14"/>
      <c r="P13555" s="14"/>
      <c r="S13555" s="16"/>
      <c r="T13555" s="16"/>
    </row>
    <row r="13556" spans="8:20">
      <c r="H13556" s="14"/>
      <c r="K13556" s="14"/>
      <c r="M13556" s="14"/>
      <c r="N13556" s="14"/>
      <c r="O13556" s="14"/>
      <c r="P13556" s="14"/>
      <c r="S13556" s="16"/>
      <c r="T13556" s="16"/>
    </row>
    <row r="13557" spans="8:20">
      <c r="H13557" s="14"/>
      <c r="K13557" s="14"/>
      <c r="M13557" s="14"/>
      <c r="N13557" s="14"/>
      <c r="O13557" s="14"/>
      <c r="P13557" s="14"/>
      <c r="S13557" s="16"/>
      <c r="T13557" s="16"/>
    </row>
    <row r="13558" spans="8:20">
      <c r="H13558" s="14"/>
      <c r="K13558" s="14"/>
      <c r="M13558" s="14"/>
      <c r="N13558" s="14"/>
      <c r="O13558" s="14"/>
      <c r="P13558" s="14"/>
      <c r="S13558" s="16"/>
      <c r="T13558" s="16"/>
    </row>
    <row r="13559" spans="8:20">
      <c r="H13559" s="14"/>
      <c r="K13559" s="14"/>
      <c r="M13559" s="14"/>
      <c r="N13559" s="14"/>
      <c r="O13559" s="14"/>
      <c r="P13559" s="14"/>
      <c r="S13559" s="16"/>
      <c r="T13559" s="16"/>
    </row>
    <row r="13560" spans="8:20">
      <c r="H13560" s="14"/>
      <c r="K13560" s="14"/>
      <c r="M13560" s="14"/>
      <c r="N13560" s="14"/>
      <c r="O13560" s="14"/>
      <c r="P13560" s="14"/>
      <c r="S13560" s="16"/>
      <c r="T13560" s="16"/>
    </row>
    <row r="13561" spans="8:20">
      <c r="H13561" s="14"/>
      <c r="K13561" s="14"/>
      <c r="M13561" s="14"/>
      <c r="N13561" s="14"/>
      <c r="O13561" s="14"/>
      <c r="P13561" s="14"/>
      <c r="S13561" s="16"/>
      <c r="T13561" s="16"/>
    </row>
    <row r="13562" spans="8:20">
      <c r="H13562" s="14"/>
      <c r="K13562" s="14"/>
      <c r="M13562" s="14"/>
      <c r="N13562" s="14"/>
      <c r="O13562" s="14"/>
      <c r="P13562" s="14"/>
      <c r="S13562" s="16"/>
      <c r="T13562" s="16"/>
    </row>
    <row r="13563" spans="8:20">
      <c r="H13563" s="14"/>
      <c r="K13563" s="14"/>
      <c r="M13563" s="14"/>
      <c r="N13563" s="14"/>
      <c r="O13563" s="14"/>
      <c r="P13563" s="14"/>
      <c r="S13563" s="16"/>
      <c r="T13563" s="16"/>
    </row>
    <row r="13564" spans="8:20">
      <c r="H13564" s="14"/>
      <c r="K13564" s="14"/>
      <c r="M13564" s="14"/>
      <c r="N13564" s="14"/>
      <c r="O13564" s="14"/>
      <c r="P13564" s="14"/>
      <c r="S13564" s="16"/>
      <c r="T13564" s="16"/>
    </row>
    <row r="13565" spans="8:20">
      <c r="H13565" s="14"/>
      <c r="K13565" s="14"/>
      <c r="M13565" s="14"/>
      <c r="N13565" s="14"/>
      <c r="O13565" s="14"/>
      <c r="P13565" s="14"/>
      <c r="S13565" s="16"/>
      <c r="T13565" s="16"/>
    </row>
    <row r="13566" spans="8:20">
      <c r="H13566" s="14"/>
      <c r="K13566" s="14"/>
      <c r="M13566" s="14"/>
      <c r="N13566" s="14"/>
      <c r="O13566" s="14"/>
      <c r="P13566" s="14"/>
      <c r="S13566" s="16"/>
      <c r="T13566" s="16"/>
    </row>
    <row r="13567" spans="8:20">
      <c r="H13567" s="14"/>
      <c r="K13567" s="14"/>
      <c r="M13567" s="14"/>
      <c r="N13567" s="14"/>
      <c r="O13567" s="14"/>
      <c r="P13567" s="14"/>
      <c r="S13567" s="16"/>
      <c r="T13567" s="16"/>
    </row>
    <row r="13568" spans="8:20">
      <c r="H13568" s="14"/>
      <c r="K13568" s="14"/>
      <c r="M13568" s="14"/>
      <c r="N13568" s="14"/>
      <c r="O13568" s="14"/>
      <c r="P13568" s="14"/>
      <c r="S13568" s="16"/>
      <c r="T13568" s="16"/>
    </row>
    <row r="13569" spans="8:20">
      <c r="H13569" s="14"/>
      <c r="K13569" s="14"/>
      <c r="M13569" s="14"/>
      <c r="N13569" s="14"/>
      <c r="O13569" s="14"/>
      <c r="P13569" s="14"/>
      <c r="S13569" s="16"/>
      <c r="T13569" s="16"/>
    </row>
    <row r="13570" spans="8:20">
      <c r="H13570" s="14"/>
      <c r="K13570" s="14"/>
      <c r="M13570" s="14"/>
      <c r="N13570" s="14"/>
      <c r="O13570" s="14"/>
      <c r="P13570" s="14"/>
      <c r="S13570" s="16"/>
      <c r="T13570" s="16"/>
    </row>
    <row r="13571" spans="8:20">
      <c r="H13571" s="14"/>
      <c r="K13571" s="14"/>
      <c r="M13571" s="14"/>
      <c r="N13571" s="14"/>
      <c r="O13571" s="14"/>
      <c r="P13571" s="14"/>
      <c r="S13571" s="16"/>
      <c r="T13571" s="16"/>
    </row>
    <row r="13572" spans="8:20">
      <c r="H13572" s="14"/>
      <c r="K13572" s="14"/>
      <c r="M13572" s="14"/>
      <c r="N13572" s="14"/>
      <c r="O13572" s="14"/>
      <c r="P13572" s="14"/>
      <c r="S13572" s="16"/>
      <c r="T13572" s="16"/>
    </row>
    <row r="13573" spans="8:20">
      <c r="H13573" s="14"/>
      <c r="K13573" s="14"/>
      <c r="M13573" s="14"/>
      <c r="N13573" s="14"/>
      <c r="O13573" s="14"/>
      <c r="P13573" s="14"/>
      <c r="S13573" s="16"/>
      <c r="T13573" s="16"/>
    </row>
    <row r="13574" spans="8:20">
      <c r="H13574" s="14"/>
      <c r="K13574" s="14"/>
      <c r="M13574" s="14"/>
      <c r="N13574" s="14"/>
      <c r="O13574" s="14"/>
      <c r="P13574" s="14"/>
      <c r="S13574" s="16"/>
      <c r="T13574" s="16"/>
    </row>
    <row r="13575" spans="8:20">
      <c r="H13575" s="14"/>
      <c r="K13575" s="14"/>
      <c r="M13575" s="14"/>
      <c r="N13575" s="14"/>
      <c r="O13575" s="14"/>
      <c r="P13575" s="14"/>
      <c r="S13575" s="16"/>
      <c r="T13575" s="16"/>
    </row>
    <row r="13576" spans="8:20">
      <c r="H13576" s="14"/>
      <c r="K13576" s="14"/>
      <c r="M13576" s="14"/>
      <c r="N13576" s="14"/>
      <c r="O13576" s="14"/>
      <c r="P13576" s="14"/>
      <c r="S13576" s="16"/>
      <c r="T13576" s="16"/>
    </row>
    <row r="13577" spans="8:20">
      <c r="H13577" s="14"/>
      <c r="K13577" s="14"/>
      <c r="M13577" s="14"/>
      <c r="N13577" s="14"/>
      <c r="O13577" s="14"/>
      <c r="P13577" s="14"/>
      <c r="S13577" s="16"/>
      <c r="T13577" s="16"/>
    </row>
    <row r="13578" spans="8:20">
      <c r="H13578" s="14"/>
      <c r="K13578" s="14"/>
      <c r="M13578" s="14"/>
      <c r="N13578" s="14"/>
      <c r="O13578" s="14"/>
      <c r="P13578" s="14"/>
      <c r="S13578" s="16"/>
      <c r="T13578" s="16"/>
    </row>
    <row r="13579" spans="8:20">
      <c r="H13579" s="14"/>
      <c r="K13579" s="14"/>
      <c r="M13579" s="14"/>
      <c r="N13579" s="14"/>
      <c r="O13579" s="14"/>
      <c r="P13579" s="14"/>
      <c r="S13579" s="16"/>
      <c r="T13579" s="16"/>
    </row>
    <row r="13580" spans="8:20">
      <c r="H13580" s="14"/>
      <c r="K13580" s="14"/>
      <c r="M13580" s="14"/>
      <c r="N13580" s="14"/>
      <c r="O13580" s="14"/>
      <c r="P13580" s="14"/>
      <c r="S13580" s="16"/>
      <c r="T13580" s="16"/>
    </row>
    <row r="13581" spans="8:20">
      <c r="H13581" s="14"/>
      <c r="K13581" s="14"/>
      <c r="M13581" s="14"/>
      <c r="N13581" s="14"/>
      <c r="O13581" s="14"/>
      <c r="P13581" s="14"/>
      <c r="S13581" s="16"/>
      <c r="T13581" s="16"/>
    </row>
    <row r="13582" spans="8:20">
      <c r="H13582" s="14"/>
      <c r="K13582" s="14"/>
      <c r="M13582" s="14"/>
      <c r="N13582" s="14"/>
      <c r="O13582" s="14"/>
      <c r="P13582" s="14"/>
      <c r="S13582" s="16"/>
      <c r="T13582" s="16"/>
    </row>
    <row r="13583" spans="8:20">
      <c r="H13583" s="14"/>
      <c r="K13583" s="14"/>
      <c r="M13583" s="14"/>
      <c r="N13583" s="14"/>
      <c r="O13583" s="14"/>
      <c r="P13583" s="14"/>
      <c r="S13583" s="16"/>
      <c r="T13583" s="16"/>
    </row>
    <row r="13584" spans="8:20">
      <c r="H13584" s="14"/>
      <c r="K13584" s="14"/>
      <c r="M13584" s="14"/>
      <c r="N13584" s="14"/>
      <c r="O13584" s="14"/>
      <c r="P13584" s="14"/>
      <c r="S13584" s="16"/>
      <c r="T13584" s="16"/>
    </row>
    <row r="13585" spans="8:20">
      <c r="H13585" s="14"/>
      <c r="K13585" s="14"/>
      <c r="M13585" s="14"/>
      <c r="N13585" s="14"/>
      <c r="O13585" s="14"/>
      <c r="P13585" s="14"/>
      <c r="S13585" s="16"/>
      <c r="T13585" s="16"/>
    </row>
    <row r="13586" spans="8:20">
      <c r="H13586" s="14"/>
      <c r="K13586" s="14"/>
      <c r="M13586" s="14"/>
      <c r="N13586" s="14"/>
      <c r="O13586" s="14"/>
      <c r="P13586" s="14"/>
      <c r="S13586" s="16"/>
      <c r="T13586" s="16"/>
    </row>
    <row r="13587" spans="8:20">
      <c r="H13587" s="14"/>
      <c r="K13587" s="14"/>
      <c r="M13587" s="14"/>
      <c r="N13587" s="14"/>
      <c r="O13587" s="14"/>
      <c r="P13587" s="14"/>
      <c r="S13587" s="16"/>
      <c r="T13587" s="16"/>
    </row>
    <row r="13588" spans="8:20">
      <c r="H13588" s="14"/>
      <c r="K13588" s="14"/>
      <c r="M13588" s="14"/>
      <c r="N13588" s="14"/>
      <c r="O13588" s="14"/>
      <c r="P13588" s="14"/>
      <c r="S13588" s="16"/>
      <c r="T13588" s="16"/>
    </row>
    <row r="13589" spans="8:20">
      <c r="H13589" s="14"/>
      <c r="K13589" s="14"/>
      <c r="M13589" s="14"/>
      <c r="N13589" s="14"/>
      <c r="O13589" s="14"/>
      <c r="P13589" s="14"/>
      <c r="S13589" s="16"/>
      <c r="T13589" s="16"/>
    </row>
    <row r="13590" spans="8:20">
      <c r="H13590" s="14"/>
      <c r="K13590" s="14"/>
      <c r="M13590" s="14"/>
      <c r="N13590" s="14"/>
      <c r="O13590" s="14"/>
      <c r="P13590" s="14"/>
      <c r="S13590" s="16"/>
      <c r="T13590" s="16"/>
    </row>
    <row r="13591" spans="8:20">
      <c r="H13591" s="14"/>
      <c r="K13591" s="14"/>
      <c r="M13591" s="14"/>
      <c r="N13591" s="14"/>
      <c r="O13591" s="14"/>
      <c r="P13591" s="14"/>
      <c r="S13591" s="16"/>
      <c r="T13591" s="16"/>
    </row>
    <row r="13592" spans="8:20">
      <c r="H13592" s="14"/>
      <c r="K13592" s="14"/>
      <c r="M13592" s="14"/>
      <c r="N13592" s="14"/>
      <c r="O13592" s="14"/>
      <c r="P13592" s="14"/>
      <c r="S13592" s="16"/>
      <c r="T13592" s="16"/>
    </row>
    <row r="13593" spans="8:20">
      <c r="H13593" s="14"/>
      <c r="K13593" s="14"/>
      <c r="M13593" s="14"/>
      <c r="N13593" s="14"/>
      <c r="O13593" s="14"/>
      <c r="P13593" s="14"/>
      <c r="S13593" s="16"/>
      <c r="T13593" s="16"/>
    </row>
    <row r="13594" spans="8:20">
      <c r="H13594" s="14"/>
      <c r="K13594" s="14"/>
      <c r="M13594" s="14"/>
      <c r="N13594" s="14"/>
      <c r="O13594" s="14"/>
      <c r="P13594" s="14"/>
      <c r="S13594" s="16"/>
      <c r="T13594" s="16"/>
    </row>
    <row r="13595" spans="8:20">
      <c r="H13595" s="14"/>
      <c r="K13595" s="14"/>
      <c r="M13595" s="14"/>
      <c r="N13595" s="14"/>
      <c r="O13595" s="14"/>
      <c r="P13595" s="14"/>
      <c r="S13595" s="16"/>
      <c r="T13595" s="16"/>
    </row>
    <row r="13596" spans="8:20">
      <c r="H13596" s="14"/>
      <c r="K13596" s="14"/>
      <c r="M13596" s="14"/>
      <c r="N13596" s="14"/>
      <c r="O13596" s="14"/>
      <c r="P13596" s="14"/>
      <c r="S13596" s="16"/>
      <c r="T13596" s="16"/>
    </row>
    <row r="13597" spans="8:20">
      <c r="H13597" s="14"/>
      <c r="K13597" s="14"/>
      <c r="M13597" s="14"/>
      <c r="N13597" s="14"/>
      <c r="O13597" s="14"/>
      <c r="P13597" s="14"/>
      <c r="S13597" s="16"/>
      <c r="T13597" s="16"/>
    </row>
    <row r="13598" spans="8:20">
      <c r="H13598" s="14"/>
      <c r="K13598" s="14"/>
      <c r="M13598" s="14"/>
      <c r="N13598" s="14"/>
      <c r="O13598" s="14"/>
      <c r="P13598" s="14"/>
      <c r="S13598" s="16"/>
      <c r="T13598" s="16"/>
    </row>
    <row r="13599" spans="8:20">
      <c r="H13599" s="14"/>
      <c r="K13599" s="14"/>
      <c r="M13599" s="14"/>
      <c r="N13599" s="14"/>
      <c r="O13599" s="14"/>
      <c r="P13599" s="14"/>
      <c r="S13599" s="16"/>
      <c r="T13599" s="16"/>
    </row>
    <row r="13600" spans="8:20">
      <c r="H13600" s="14"/>
      <c r="K13600" s="14"/>
      <c r="M13600" s="14"/>
      <c r="N13600" s="14"/>
      <c r="O13600" s="14"/>
      <c r="P13600" s="14"/>
      <c r="S13600" s="16"/>
      <c r="T13600" s="16"/>
    </row>
    <row r="13601" spans="8:20">
      <c r="H13601" s="14"/>
      <c r="K13601" s="14"/>
      <c r="M13601" s="14"/>
      <c r="N13601" s="14"/>
      <c r="O13601" s="14"/>
      <c r="P13601" s="14"/>
      <c r="S13601" s="16"/>
      <c r="T13601" s="16"/>
    </row>
    <row r="13602" spans="8:20">
      <c r="H13602" s="14"/>
      <c r="K13602" s="14"/>
      <c r="M13602" s="14"/>
      <c r="N13602" s="14"/>
      <c r="O13602" s="14"/>
      <c r="P13602" s="14"/>
      <c r="S13602" s="16"/>
      <c r="T13602" s="16"/>
    </row>
    <row r="13603" spans="8:20">
      <c r="H13603" s="14"/>
      <c r="K13603" s="14"/>
      <c r="M13603" s="14"/>
      <c r="N13603" s="14"/>
      <c r="O13603" s="14"/>
      <c r="P13603" s="14"/>
      <c r="S13603" s="16"/>
      <c r="T13603" s="16"/>
    </row>
    <row r="13604" spans="8:20">
      <c r="H13604" s="14"/>
      <c r="K13604" s="14"/>
      <c r="M13604" s="14"/>
      <c r="N13604" s="14"/>
      <c r="O13604" s="14"/>
      <c r="P13604" s="14"/>
      <c r="S13604" s="16"/>
      <c r="T13604" s="16"/>
    </row>
    <row r="13605" spans="8:20">
      <c r="H13605" s="14"/>
      <c r="K13605" s="14"/>
      <c r="M13605" s="14"/>
      <c r="N13605" s="14"/>
      <c r="O13605" s="14"/>
      <c r="P13605" s="14"/>
      <c r="S13605" s="16"/>
      <c r="T13605" s="16"/>
    </row>
    <row r="13606" spans="8:20">
      <c r="H13606" s="14"/>
      <c r="K13606" s="14"/>
      <c r="M13606" s="14"/>
      <c r="N13606" s="14"/>
      <c r="O13606" s="14"/>
      <c r="P13606" s="14"/>
      <c r="S13606" s="16"/>
      <c r="T13606" s="16"/>
    </row>
    <row r="13607" spans="8:20">
      <c r="H13607" s="14"/>
      <c r="K13607" s="14"/>
      <c r="M13607" s="14"/>
      <c r="N13607" s="14"/>
      <c r="O13607" s="14"/>
      <c r="P13607" s="14"/>
      <c r="S13607" s="16"/>
      <c r="T13607" s="16"/>
    </row>
    <row r="13608" spans="8:20">
      <c r="H13608" s="14"/>
      <c r="K13608" s="14"/>
      <c r="M13608" s="14"/>
      <c r="N13608" s="14"/>
      <c r="O13608" s="14"/>
      <c r="P13608" s="14"/>
      <c r="S13608" s="16"/>
      <c r="T13608" s="16"/>
    </row>
    <row r="13609" spans="8:20">
      <c r="H13609" s="14"/>
      <c r="K13609" s="14"/>
      <c r="M13609" s="14"/>
      <c r="N13609" s="14"/>
      <c r="O13609" s="14"/>
      <c r="P13609" s="14"/>
      <c r="S13609" s="16"/>
      <c r="T13609" s="16"/>
    </row>
    <row r="13610" spans="8:20">
      <c r="H13610" s="14"/>
      <c r="K13610" s="14"/>
      <c r="M13610" s="14"/>
      <c r="N13610" s="14"/>
      <c r="O13610" s="14"/>
      <c r="P13610" s="14"/>
      <c r="S13610" s="16"/>
      <c r="T13610" s="16"/>
    </row>
    <row r="13611" spans="8:20">
      <c r="H13611" s="14"/>
      <c r="K13611" s="14"/>
      <c r="M13611" s="14"/>
      <c r="N13611" s="14"/>
      <c r="O13611" s="14"/>
      <c r="P13611" s="14"/>
      <c r="S13611" s="16"/>
      <c r="T13611" s="16"/>
    </row>
    <row r="13612" spans="8:20">
      <c r="H13612" s="14"/>
      <c r="K13612" s="14"/>
      <c r="M13612" s="14"/>
      <c r="N13612" s="14"/>
      <c r="O13612" s="14"/>
      <c r="P13612" s="14"/>
      <c r="S13612" s="16"/>
      <c r="T13612" s="16"/>
    </row>
    <row r="13613" spans="8:20">
      <c r="H13613" s="14"/>
      <c r="K13613" s="14"/>
      <c r="M13613" s="14"/>
      <c r="N13613" s="14"/>
      <c r="O13613" s="14"/>
      <c r="P13613" s="14"/>
      <c r="S13613" s="16"/>
      <c r="T13613" s="16"/>
    </row>
    <row r="13614" spans="8:20">
      <c r="H13614" s="14"/>
      <c r="K13614" s="14"/>
      <c r="M13614" s="14"/>
      <c r="N13614" s="14"/>
      <c r="O13614" s="14"/>
      <c r="P13614" s="14"/>
      <c r="S13614" s="16"/>
      <c r="T13614" s="16"/>
    </row>
    <row r="13615" spans="8:20">
      <c r="H13615" s="14"/>
      <c r="K13615" s="14"/>
      <c r="M13615" s="14"/>
      <c r="N13615" s="14"/>
      <c r="O13615" s="14"/>
      <c r="P13615" s="14"/>
      <c r="S13615" s="16"/>
      <c r="T13615" s="16"/>
    </row>
    <row r="13616" spans="8:20">
      <c r="H13616" s="14"/>
      <c r="K13616" s="14"/>
      <c r="M13616" s="14"/>
      <c r="N13616" s="14"/>
      <c r="O13616" s="14"/>
      <c r="P13616" s="14"/>
      <c r="S13616" s="16"/>
      <c r="T13616" s="16"/>
    </row>
    <row r="13617" spans="8:20">
      <c r="H13617" s="14"/>
      <c r="K13617" s="14"/>
      <c r="M13617" s="14"/>
      <c r="N13617" s="14"/>
      <c r="O13617" s="14"/>
      <c r="P13617" s="14"/>
      <c r="S13617" s="16"/>
      <c r="T13617" s="16"/>
    </row>
    <row r="13618" spans="8:20">
      <c r="H13618" s="14"/>
      <c r="K13618" s="14"/>
      <c r="M13618" s="14"/>
      <c r="N13618" s="14"/>
      <c r="O13618" s="14"/>
      <c r="P13618" s="14"/>
      <c r="S13618" s="16"/>
      <c r="T13618" s="16"/>
    </row>
    <row r="13619" spans="8:20">
      <c r="H13619" s="14"/>
      <c r="K13619" s="14"/>
      <c r="M13619" s="14"/>
      <c r="N13619" s="14"/>
      <c r="O13619" s="14"/>
      <c r="P13619" s="14"/>
      <c r="S13619" s="16"/>
      <c r="T13619" s="16"/>
    </row>
    <row r="13620" spans="8:20">
      <c r="H13620" s="14"/>
      <c r="K13620" s="14"/>
      <c r="M13620" s="14"/>
      <c r="N13620" s="14"/>
      <c r="O13620" s="14"/>
      <c r="P13620" s="14"/>
      <c r="S13620" s="16"/>
      <c r="T13620" s="16"/>
    </row>
    <row r="13621" spans="8:20">
      <c r="H13621" s="14"/>
      <c r="K13621" s="14"/>
      <c r="M13621" s="14"/>
      <c r="N13621" s="14"/>
      <c r="O13621" s="14"/>
      <c r="P13621" s="14"/>
      <c r="S13621" s="16"/>
      <c r="T13621" s="16"/>
    </row>
    <row r="13622" spans="8:20">
      <c r="H13622" s="14"/>
      <c r="K13622" s="14"/>
      <c r="M13622" s="14"/>
      <c r="N13622" s="14"/>
      <c r="O13622" s="14"/>
      <c r="P13622" s="14"/>
      <c r="S13622" s="16"/>
      <c r="T13622" s="16"/>
    </row>
    <row r="13623" spans="8:20">
      <c r="H13623" s="14"/>
      <c r="K13623" s="14"/>
      <c r="M13623" s="14"/>
      <c r="N13623" s="14"/>
      <c r="O13623" s="14"/>
      <c r="P13623" s="14"/>
      <c r="S13623" s="16"/>
      <c r="T13623" s="16"/>
    </row>
    <row r="13624" spans="8:20">
      <c r="H13624" s="14"/>
      <c r="K13624" s="14"/>
      <c r="M13624" s="14"/>
      <c r="N13624" s="14"/>
      <c r="O13624" s="14"/>
      <c r="P13624" s="14"/>
      <c r="S13624" s="16"/>
      <c r="T13624" s="16"/>
    </row>
    <row r="13625" spans="8:20">
      <c r="H13625" s="14"/>
      <c r="K13625" s="14"/>
      <c r="M13625" s="14"/>
      <c r="N13625" s="14"/>
      <c r="O13625" s="14"/>
      <c r="P13625" s="14"/>
      <c r="S13625" s="16"/>
      <c r="T13625" s="16"/>
    </row>
    <row r="13626" spans="8:20">
      <c r="H13626" s="14"/>
      <c r="K13626" s="14"/>
      <c r="M13626" s="14"/>
      <c r="N13626" s="14"/>
      <c r="O13626" s="14"/>
      <c r="P13626" s="14"/>
      <c r="S13626" s="16"/>
      <c r="T13626" s="16"/>
    </row>
    <row r="13627" spans="8:20">
      <c r="H13627" s="14"/>
      <c r="K13627" s="14"/>
      <c r="M13627" s="14"/>
      <c r="N13627" s="14"/>
      <c r="O13627" s="14"/>
      <c r="P13627" s="14"/>
      <c r="S13627" s="16"/>
      <c r="T13627" s="16"/>
    </row>
    <row r="13628" spans="8:20">
      <c r="H13628" s="14"/>
      <c r="K13628" s="14"/>
      <c r="M13628" s="14"/>
      <c r="N13628" s="14"/>
      <c r="O13628" s="14"/>
      <c r="P13628" s="14"/>
      <c r="S13628" s="16"/>
      <c r="T13628" s="16"/>
    </row>
    <row r="13629" spans="8:20">
      <c r="H13629" s="14"/>
      <c r="K13629" s="14"/>
      <c r="M13629" s="14"/>
      <c r="N13629" s="14"/>
      <c r="O13629" s="14"/>
      <c r="P13629" s="14"/>
      <c r="S13629" s="16"/>
      <c r="T13629" s="16"/>
    </row>
    <row r="13630" spans="8:20">
      <c r="H13630" s="14"/>
      <c r="K13630" s="14"/>
      <c r="M13630" s="14"/>
      <c r="N13630" s="14"/>
      <c r="O13630" s="14"/>
      <c r="P13630" s="14"/>
      <c r="S13630" s="16"/>
      <c r="T13630" s="16"/>
    </row>
    <row r="13631" spans="8:20">
      <c r="H13631" s="14"/>
      <c r="K13631" s="14"/>
      <c r="M13631" s="14"/>
      <c r="N13631" s="14"/>
      <c r="O13631" s="14"/>
      <c r="P13631" s="14"/>
      <c r="S13631" s="16"/>
      <c r="T13631" s="16"/>
    </row>
    <row r="13632" spans="8:20">
      <c r="H13632" s="14"/>
      <c r="K13632" s="14"/>
      <c r="M13632" s="14"/>
      <c r="N13632" s="14"/>
      <c r="O13632" s="14"/>
      <c r="P13632" s="14"/>
      <c r="S13632" s="16"/>
      <c r="T13632" s="16"/>
    </row>
    <row r="13633" spans="8:20">
      <c r="H13633" s="14"/>
      <c r="K13633" s="14"/>
      <c r="M13633" s="14"/>
      <c r="N13633" s="14"/>
      <c r="O13633" s="14"/>
      <c r="P13633" s="14"/>
      <c r="S13633" s="16"/>
      <c r="T13633" s="16"/>
    </row>
    <row r="13634" spans="8:20">
      <c r="H13634" s="14"/>
      <c r="K13634" s="14"/>
      <c r="M13634" s="14"/>
      <c r="N13634" s="14"/>
      <c r="O13634" s="14"/>
      <c r="P13634" s="14"/>
      <c r="S13634" s="16"/>
      <c r="T13634" s="16"/>
    </row>
    <row r="13635" spans="8:20">
      <c r="H13635" s="14"/>
      <c r="K13635" s="14"/>
      <c r="M13635" s="14"/>
      <c r="N13635" s="14"/>
      <c r="O13635" s="14"/>
      <c r="P13635" s="14"/>
      <c r="S13635" s="16"/>
      <c r="T13635" s="16"/>
    </row>
    <row r="13636" spans="8:20">
      <c r="H13636" s="14"/>
      <c r="K13636" s="14"/>
      <c r="M13636" s="14"/>
      <c r="N13636" s="14"/>
      <c r="O13636" s="14"/>
      <c r="P13636" s="14"/>
      <c r="S13636" s="16"/>
      <c r="T13636" s="16"/>
    </row>
    <row r="13637" spans="8:20">
      <c r="H13637" s="14"/>
      <c r="K13637" s="14"/>
      <c r="M13637" s="14"/>
      <c r="N13637" s="14"/>
      <c r="O13637" s="14"/>
      <c r="P13637" s="14"/>
      <c r="S13637" s="16"/>
      <c r="T13637" s="16"/>
    </row>
    <row r="13638" spans="8:20">
      <c r="H13638" s="14"/>
      <c r="K13638" s="14"/>
      <c r="M13638" s="14"/>
      <c r="N13638" s="14"/>
      <c r="O13638" s="14"/>
      <c r="P13638" s="14"/>
      <c r="S13638" s="16"/>
      <c r="T13638" s="16"/>
    </row>
    <row r="13639" spans="8:20">
      <c r="H13639" s="14"/>
      <c r="K13639" s="14"/>
      <c r="M13639" s="14"/>
      <c r="N13639" s="14"/>
      <c r="O13639" s="14"/>
      <c r="P13639" s="14"/>
      <c r="S13639" s="16"/>
      <c r="T13639" s="16"/>
    </row>
    <row r="13640" spans="8:20">
      <c r="H13640" s="14"/>
      <c r="K13640" s="14"/>
      <c r="M13640" s="14"/>
      <c r="N13640" s="14"/>
      <c r="O13640" s="14"/>
      <c r="P13640" s="14"/>
      <c r="S13640" s="16"/>
      <c r="T13640" s="16"/>
    </row>
    <row r="13641" spans="8:20">
      <c r="H13641" s="14"/>
      <c r="K13641" s="14"/>
      <c r="M13641" s="14"/>
      <c r="N13641" s="14"/>
      <c r="O13641" s="14"/>
      <c r="P13641" s="14"/>
      <c r="S13641" s="16"/>
      <c r="T13641" s="16"/>
    </row>
    <row r="13642" spans="8:20">
      <c r="H13642" s="14"/>
      <c r="K13642" s="14"/>
      <c r="M13642" s="14"/>
      <c r="N13642" s="14"/>
      <c r="O13642" s="14"/>
      <c r="P13642" s="14"/>
      <c r="S13642" s="16"/>
      <c r="T13642" s="16"/>
    </row>
    <row r="13643" spans="8:20">
      <c r="H13643" s="14"/>
      <c r="K13643" s="14"/>
      <c r="M13643" s="14"/>
      <c r="N13643" s="14"/>
      <c r="O13643" s="14"/>
      <c r="P13643" s="14"/>
      <c r="S13643" s="16"/>
      <c r="T13643" s="16"/>
    </row>
    <row r="13644" spans="8:20">
      <c r="H13644" s="14"/>
      <c r="K13644" s="14"/>
      <c r="M13644" s="14"/>
      <c r="N13644" s="14"/>
      <c r="O13644" s="14"/>
      <c r="P13644" s="14"/>
      <c r="S13644" s="16"/>
      <c r="T13644" s="16"/>
    </row>
    <row r="13645" spans="8:20">
      <c r="H13645" s="14"/>
      <c r="K13645" s="14"/>
      <c r="M13645" s="14"/>
      <c r="N13645" s="14"/>
      <c r="O13645" s="14"/>
      <c r="P13645" s="14"/>
      <c r="S13645" s="16"/>
      <c r="T13645" s="16"/>
    </row>
    <row r="13646" spans="8:20">
      <c r="H13646" s="14"/>
      <c r="K13646" s="14"/>
      <c r="M13646" s="14"/>
      <c r="N13646" s="14"/>
      <c r="O13646" s="14"/>
      <c r="P13646" s="14"/>
      <c r="S13646" s="16"/>
      <c r="T13646" s="16"/>
    </row>
    <row r="13647" spans="8:20">
      <c r="H13647" s="14"/>
      <c r="K13647" s="14"/>
      <c r="M13647" s="14"/>
      <c r="N13647" s="14"/>
      <c r="O13647" s="14"/>
      <c r="P13647" s="14"/>
      <c r="S13647" s="16"/>
      <c r="T13647" s="16"/>
    </row>
    <row r="13648" spans="8:20">
      <c r="H13648" s="14"/>
      <c r="K13648" s="14"/>
      <c r="M13648" s="14"/>
      <c r="N13648" s="14"/>
      <c r="O13648" s="14"/>
      <c r="P13648" s="14"/>
      <c r="S13648" s="16"/>
      <c r="T13648" s="16"/>
    </row>
    <row r="13649" spans="8:20">
      <c r="H13649" s="14"/>
      <c r="K13649" s="14"/>
      <c r="M13649" s="14"/>
      <c r="N13649" s="14"/>
      <c r="O13649" s="14"/>
      <c r="P13649" s="14"/>
      <c r="S13649" s="16"/>
      <c r="T13649" s="16"/>
    </row>
    <row r="13650" spans="8:20">
      <c r="H13650" s="14"/>
      <c r="K13650" s="14"/>
      <c r="M13650" s="14"/>
      <c r="N13650" s="14"/>
      <c r="O13650" s="14"/>
      <c r="P13650" s="14"/>
      <c r="S13650" s="16"/>
      <c r="T13650" s="16"/>
    </row>
    <row r="13651" spans="8:20">
      <c r="H13651" s="14"/>
      <c r="K13651" s="14"/>
      <c r="M13651" s="14"/>
      <c r="N13651" s="14"/>
      <c r="O13651" s="14"/>
      <c r="P13651" s="14"/>
      <c r="S13651" s="16"/>
      <c r="T13651" s="16"/>
    </row>
    <row r="13652" spans="8:20">
      <c r="H13652" s="14"/>
      <c r="K13652" s="14"/>
      <c r="M13652" s="14"/>
      <c r="N13652" s="14"/>
      <c r="O13652" s="14"/>
      <c r="P13652" s="14"/>
      <c r="S13652" s="16"/>
      <c r="T13652" s="16"/>
    </row>
    <row r="13653" spans="8:20">
      <c r="H13653" s="14"/>
      <c r="K13653" s="14"/>
      <c r="M13653" s="14"/>
      <c r="N13653" s="14"/>
      <c r="O13653" s="14"/>
      <c r="P13653" s="14"/>
      <c r="S13653" s="16"/>
      <c r="T13653" s="16"/>
    </row>
    <row r="13654" spans="8:20">
      <c r="H13654" s="14"/>
      <c r="K13654" s="14"/>
      <c r="M13654" s="14"/>
      <c r="N13654" s="14"/>
      <c r="O13654" s="14"/>
      <c r="P13654" s="14"/>
      <c r="S13654" s="16"/>
      <c r="T13654" s="16"/>
    </row>
    <row r="13655" spans="8:20">
      <c r="H13655" s="14"/>
      <c r="K13655" s="14"/>
      <c r="M13655" s="14"/>
      <c r="N13655" s="14"/>
      <c r="O13655" s="14"/>
      <c r="P13655" s="14"/>
      <c r="S13655" s="16"/>
      <c r="T13655" s="16"/>
    </row>
    <row r="13656" spans="8:20">
      <c r="H13656" s="14"/>
      <c r="K13656" s="14"/>
      <c r="M13656" s="14"/>
      <c r="N13656" s="14"/>
      <c r="O13656" s="14"/>
      <c r="P13656" s="14"/>
      <c r="S13656" s="16"/>
      <c r="T13656" s="16"/>
    </row>
    <row r="13657" spans="8:20">
      <c r="H13657" s="14"/>
      <c r="K13657" s="14"/>
      <c r="M13657" s="14"/>
      <c r="N13657" s="14"/>
      <c r="O13657" s="14"/>
      <c r="P13657" s="14"/>
      <c r="S13657" s="16"/>
      <c r="T13657" s="16"/>
    </row>
    <row r="13658" spans="8:20">
      <c r="H13658" s="14"/>
      <c r="K13658" s="14"/>
      <c r="M13658" s="14"/>
      <c r="N13658" s="14"/>
      <c r="O13658" s="14"/>
      <c r="P13658" s="14"/>
      <c r="S13658" s="16"/>
      <c r="T13658" s="16"/>
    </row>
    <row r="13659" spans="8:20">
      <c r="H13659" s="14"/>
      <c r="K13659" s="14"/>
      <c r="M13659" s="14"/>
      <c r="N13659" s="14"/>
      <c r="O13659" s="14"/>
      <c r="P13659" s="14"/>
      <c r="S13659" s="16"/>
      <c r="T13659" s="16"/>
    </row>
    <row r="13660" spans="8:20">
      <c r="H13660" s="14"/>
      <c r="K13660" s="14"/>
      <c r="M13660" s="14"/>
      <c r="N13660" s="14"/>
      <c r="O13660" s="14"/>
      <c r="P13660" s="14"/>
      <c r="S13660" s="16"/>
      <c r="T13660" s="16"/>
    </row>
    <row r="13661" spans="8:20">
      <c r="H13661" s="14"/>
      <c r="K13661" s="14"/>
      <c r="M13661" s="14"/>
      <c r="N13661" s="14"/>
      <c r="O13661" s="14"/>
      <c r="P13661" s="14"/>
      <c r="S13661" s="16"/>
      <c r="T13661" s="16"/>
    </row>
    <row r="13662" spans="8:20">
      <c r="H13662" s="14"/>
      <c r="K13662" s="14"/>
      <c r="M13662" s="14"/>
      <c r="N13662" s="14"/>
      <c r="O13662" s="14"/>
      <c r="P13662" s="14"/>
      <c r="S13662" s="16"/>
      <c r="T13662" s="16"/>
    </row>
    <row r="13663" spans="8:20">
      <c r="H13663" s="14"/>
      <c r="K13663" s="14"/>
      <c r="M13663" s="14"/>
      <c r="N13663" s="14"/>
      <c r="O13663" s="14"/>
      <c r="P13663" s="14"/>
      <c r="S13663" s="16"/>
      <c r="T13663" s="16"/>
    </row>
    <row r="13664" spans="8:20">
      <c r="H13664" s="14"/>
      <c r="K13664" s="14"/>
      <c r="M13664" s="14"/>
      <c r="N13664" s="14"/>
      <c r="O13664" s="14"/>
      <c r="P13664" s="14"/>
      <c r="S13664" s="16"/>
      <c r="T13664" s="16"/>
    </row>
    <row r="13665" spans="8:20">
      <c r="H13665" s="14"/>
      <c r="K13665" s="14"/>
      <c r="M13665" s="14"/>
      <c r="N13665" s="14"/>
      <c r="O13665" s="14"/>
      <c r="P13665" s="14"/>
      <c r="S13665" s="16"/>
      <c r="T13665" s="16"/>
    </row>
    <row r="13666" spans="8:20">
      <c r="H13666" s="14"/>
      <c r="K13666" s="14"/>
      <c r="M13666" s="14"/>
      <c r="N13666" s="14"/>
      <c r="O13666" s="14"/>
      <c r="P13666" s="14"/>
      <c r="S13666" s="16"/>
      <c r="T13666" s="16"/>
    </row>
    <row r="13667" spans="8:20">
      <c r="H13667" s="14"/>
      <c r="K13667" s="14"/>
      <c r="M13667" s="14"/>
      <c r="N13667" s="14"/>
      <c r="O13667" s="14"/>
      <c r="P13667" s="14"/>
      <c r="S13667" s="16"/>
      <c r="T13667" s="16"/>
    </row>
    <row r="13668" spans="8:20">
      <c r="H13668" s="14"/>
      <c r="K13668" s="14"/>
      <c r="M13668" s="14"/>
      <c r="N13668" s="14"/>
      <c r="O13668" s="14"/>
      <c r="P13668" s="14"/>
      <c r="S13668" s="16"/>
      <c r="T13668" s="16"/>
    </row>
    <row r="13669" spans="8:20">
      <c r="H13669" s="14"/>
      <c r="K13669" s="14"/>
      <c r="M13669" s="14"/>
      <c r="N13669" s="14"/>
      <c r="O13669" s="14"/>
      <c r="P13669" s="14"/>
      <c r="S13669" s="16"/>
      <c r="T13669" s="16"/>
    </row>
    <row r="13670" spans="8:20">
      <c r="H13670" s="14"/>
      <c r="K13670" s="14"/>
      <c r="M13670" s="14"/>
      <c r="N13670" s="14"/>
      <c r="O13670" s="14"/>
      <c r="P13670" s="14"/>
      <c r="S13670" s="16"/>
      <c r="T13670" s="16"/>
    </row>
    <row r="13671" spans="8:20">
      <c r="H13671" s="14"/>
      <c r="K13671" s="14"/>
      <c r="M13671" s="14"/>
      <c r="N13671" s="14"/>
      <c r="O13671" s="14"/>
      <c r="P13671" s="14"/>
      <c r="S13671" s="16"/>
      <c r="T13671" s="16"/>
    </row>
    <row r="13672" spans="8:20">
      <c r="H13672" s="14"/>
      <c r="K13672" s="14"/>
      <c r="M13672" s="14"/>
      <c r="N13672" s="14"/>
      <c r="O13672" s="14"/>
      <c r="P13672" s="14"/>
      <c r="S13672" s="16"/>
      <c r="T13672" s="16"/>
    </row>
    <row r="13673" spans="8:20">
      <c r="H13673" s="14"/>
      <c r="K13673" s="14"/>
      <c r="M13673" s="14"/>
      <c r="N13673" s="14"/>
      <c r="O13673" s="14"/>
      <c r="P13673" s="14"/>
      <c r="S13673" s="16"/>
      <c r="T13673" s="16"/>
    </row>
    <row r="13674" spans="8:20">
      <c r="H13674" s="14"/>
      <c r="K13674" s="14"/>
      <c r="M13674" s="14"/>
      <c r="N13674" s="14"/>
      <c r="O13674" s="14"/>
      <c r="P13674" s="14"/>
      <c r="S13674" s="16"/>
      <c r="T13674" s="16"/>
    </row>
    <row r="13675" spans="8:20">
      <c r="H13675" s="14"/>
      <c r="K13675" s="14"/>
      <c r="M13675" s="14"/>
      <c r="N13675" s="14"/>
      <c r="O13675" s="14"/>
      <c r="P13675" s="14"/>
      <c r="S13675" s="16"/>
      <c r="T13675" s="16"/>
    </row>
    <row r="13676" spans="8:20">
      <c r="H13676" s="14"/>
      <c r="K13676" s="14"/>
      <c r="M13676" s="14"/>
      <c r="N13676" s="14"/>
      <c r="O13676" s="14"/>
      <c r="P13676" s="14"/>
      <c r="S13676" s="16"/>
      <c r="T13676" s="16"/>
    </row>
    <row r="13677" spans="8:20">
      <c r="H13677" s="14"/>
      <c r="K13677" s="14"/>
      <c r="M13677" s="14"/>
      <c r="N13677" s="14"/>
      <c r="O13677" s="14"/>
      <c r="P13677" s="14"/>
      <c r="S13677" s="16"/>
      <c r="T13677" s="16"/>
    </row>
    <row r="13678" spans="8:20">
      <c r="H13678" s="14"/>
      <c r="K13678" s="14"/>
      <c r="M13678" s="14"/>
      <c r="N13678" s="14"/>
      <c r="O13678" s="14"/>
      <c r="P13678" s="14"/>
      <c r="S13678" s="16"/>
      <c r="T13678" s="16"/>
    </row>
    <row r="13679" spans="8:20">
      <c r="H13679" s="14"/>
      <c r="K13679" s="14"/>
      <c r="M13679" s="14"/>
      <c r="N13679" s="14"/>
      <c r="O13679" s="14"/>
      <c r="P13679" s="14"/>
      <c r="S13679" s="16"/>
      <c r="T13679" s="16"/>
    </row>
    <row r="13680" spans="8:20">
      <c r="H13680" s="14"/>
      <c r="K13680" s="14"/>
      <c r="M13680" s="14"/>
      <c r="N13680" s="14"/>
      <c r="O13680" s="14"/>
      <c r="P13680" s="14"/>
      <c r="S13680" s="16"/>
      <c r="T13680" s="16"/>
    </row>
    <row r="13681" spans="8:20">
      <c r="H13681" s="14"/>
      <c r="K13681" s="14"/>
      <c r="M13681" s="14"/>
      <c r="N13681" s="14"/>
      <c r="O13681" s="14"/>
      <c r="P13681" s="14"/>
      <c r="S13681" s="16"/>
      <c r="T13681" s="16"/>
    </row>
    <row r="13682" spans="8:20">
      <c r="H13682" s="14"/>
      <c r="K13682" s="14"/>
      <c r="M13682" s="14"/>
      <c r="N13682" s="14"/>
      <c r="O13682" s="14"/>
      <c r="P13682" s="14"/>
      <c r="S13682" s="16"/>
      <c r="T13682" s="16"/>
    </row>
    <row r="13683" spans="8:20">
      <c r="H13683" s="14"/>
      <c r="K13683" s="14"/>
      <c r="M13683" s="14"/>
      <c r="N13683" s="14"/>
      <c r="O13683" s="14"/>
      <c r="P13683" s="14"/>
      <c r="S13683" s="16"/>
      <c r="T13683" s="16"/>
    </row>
    <row r="13684" spans="8:20">
      <c r="H13684" s="14"/>
      <c r="K13684" s="14"/>
      <c r="M13684" s="14"/>
      <c r="N13684" s="14"/>
      <c r="O13684" s="14"/>
      <c r="P13684" s="14"/>
      <c r="S13684" s="16"/>
      <c r="T13684" s="16"/>
    </row>
    <row r="13685" spans="8:20">
      <c r="H13685" s="14"/>
      <c r="K13685" s="14"/>
      <c r="M13685" s="14"/>
      <c r="N13685" s="14"/>
      <c r="O13685" s="14"/>
      <c r="P13685" s="14"/>
      <c r="S13685" s="16"/>
      <c r="T13685" s="16"/>
    </row>
    <row r="13686" spans="8:20">
      <c r="H13686" s="14"/>
      <c r="K13686" s="14"/>
      <c r="M13686" s="14"/>
      <c r="N13686" s="14"/>
      <c r="O13686" s="14"/>
      <c r="P13686" s="14"/>
      <c r="S13686" s="16"/>
      <c r="T13686" s="16"/>
    </row>
    <row r="13687" spans="8:20">
      <c r="H13687" s="14"/>
      <c r="K13687" s="14"/>
      <c r="M13687" s="14"/>
      <c r="N13687" s="14"/>
      <c r="O13687" s="14"/>
      <c r="P13687" s="14"/>
      <c r="S13687" s="16"/>
      <c r="T13687" s="16"/>
    </row>
    <row r="13688" spans="8:20">
      <c r="H13688" s="14"/>
      <c r="K13688" s="14"/>
      <c r="M13688" s="14"/>
      <c r="N13688" s="14"/>
      <c r="O13688" s="14"/>
      <c r="P13688" s="14"/>
      <c r="S13688" s="16"/>
      <c r="T13688" s="16"/>
    </row>
    <row r="13689" spans="8:20">
      <c r="H13689" s="14"/>
      <c r="K13689" s="14"/>
      <c r="M13689" s="14"/>
      <c r="N13689" s="14"/>
      <c r="O13689" s="14"/>
      <c r="P13689" s="14"/>
      <c r="S13689" s="16"/>
      <c r="T13689" s="16"/>
    </row>
    <row r="13690" spans="8:20">
      <c r="H13690" s="14"/>
      <c r="K13690" s="14"/>
      <c r="M13690" s="14"/>
      <c r="N13690" s="14"/>
      <c r="O13690" s="14"/>
      <c r="P13690" s="14"/>
      <c r="S13690" s="16"/>
      <c r="T13690" s="16"/>
    </row>
    <row r="13691" spans="8:20">
      <c r="H13691" s="14"/>
      <c r="K13691" s="14"/>
      <c r="M13691" s="14"/>
      <c r="N13691" s="14"/>
      <c r="O13691" s="14"/>
      <c r="P13691" s="14"/>
      <c r="S13691" s="16"/>
      <c r="T13691" s="16"/>
    </row>
    <row r="13692" spans="8:20">
      <c r="H13692" s="14"/>
      <c r="K13692" s="14"/>
      <c r="M13692" s="14"/>
      <c r="N13692" s="14"/>
      <c r="O13692" s="14"/>
      <c r="P13692" s="14"/>
      <c r="S13692" s="16"/>
      <c r="T13692" s="16"/>
    </row>
    <row r="13693" spans="8:20">
      <c r="H13693" s="14"/>
      <c r="K13693" s="14"/>
      <c r="M13693" s="14"/>
      <c r="N13693" s="14"/>
      <c r="O13693" s="14"/>
      <c r="P13693" s="14"/>
      <c r="S13693" s="16"/>
      <c r="T13693" s="16"/>
    </row>
    <row r="13694" spans="8:20">
      <c r="H13694" s="14"/>
      <c r="K13694" s="14"/>
      <c r="M13694" s="14"/>
      <c r="N13694" s="14"/>
      <c r="O13694" s="14"/>
      <c r="P13694" s="14"/>
      <c r="S13694" s="16"/>
      <c r="T13694" s="16"/>
    </row>
    <row r="13695" spans="8:20">
      <c r="H13695" s="14"/>
      <c r="K13695" s="14"/>
      <c r="M13695" s="14"/>
      <c r="N13695" s="14"/>
      <c r="O13695" s="14"/>
      <c r="P13695" s="14"/>
      <c r="S13695" s="16"/>
      <c r="T13695" s="16"/>
    </row>
    <row r="13696" spans="8:20">
      <c r="H13696" s="14"/>
      <c r="K13696" s="14"/>
      <c r="M13696" s="14"/>
      <c r="N13696" s="14"/>
      <c r="O13696" s="14"/>
      <c r="P13696" s="14"/>
      <c r="S13696" s="16"/>
      <c r="T13696" s="16"/>
    </row>
    <row r="13697" spans="8:20">
      <c r="H13697" s="14"/>
      <c r="K13697" s="14"/>
      <c r="M13697" s="14"/>
      <c r="N13697" s="14"/>
      <c r="O13697" s="14"/>
      <c r="P13697" s="14"/>
      <c r="S13697" s="16"/>
      <c r="T13697" s="16"/>
    </row>
    <row r="13698" spans="8:20">
      <c r="H13698" s="14"/>
      <c r="K13698" s="14"/>
      <c r="M13698" s="14"/>
      <c r="N13698" s="14"/>
      <c r="O13698" s="14"/>
      <c r="P13698" s="14"/>
      <c r="S13698" s="16"/>
      <c r="T13698" s="16"/>
    </row>
    <row r="13699" spans="8:20">
      <c r="H13699" s="14"/>
      <c r="K13699" s="14"/>
      <c r="M13699" s="14"/>
      <c r="N13699" s="14"/>
      <c r="O13699" s="14"/>
      <c r="P13699" s="14"/>
      <c r="S13699" s="16"/>
      <c r="T13699" s="16"/>
    </row>
    <row r="13700" spans="8:20">
      <c r="H13700" s="14"/>
      <c r="K13700" s="14"/>
      <c r="M13700" s="14"/>
      <c r="N13700" s="14"/>
      <c r="O13700" s="14"/>
      <c r="P13700" s="14"/>
      <c r="S13700" s="16"/>
      <c r="T13700" s="16"/>
    </row>
    <row r="13701" spans="8:20">
      <c r="H13701" s="14"/>
      <c r="K13701" s="14"/>
      <c r="M13701" s="14"/>
      <c r="N13701" s="14"/>
      <c r="O13701" s="14"/>
      <c r="P13701" s="14"/>
      <c r="S13701" s="16"/>
      <c r="T13701" s="16"/>
    </row>
    <row r="13702" spans="8:20">
      <c r="H13702" s="14"/>
      <c r="K13702" s="14"/>
      <c r="M13702" s="14"/>
      <c r="N13702" s="14"/>
      <c r="O13702" s="14"/>
      <c r="P13702" s="14"/>
      <c r="S13702" s="16"/>
      <c r="T13702" s="16"/>
    </row>
    <row r="13703" spans="8:20">
      <c r="H13703" s="14"/>
      <c r="K13703" s="14"/>
      <c r="M13703" s="14"/>
      <c r="N13703" s="14"/>
      <c r="O13703" s="14"/>
      <c r="P13703" s="14"/>
      <c r="S13703" s="16"/>
      <c r="T13703" s="16"/>
    </row>
    <row r="13704" spans="8:20">
      <c r="H13704" s="14"/>
      <c r="K13704" s="14"/>
      <c r="M13704" s="14"/>
      <c r="N13704" s="14"/>
      <c r="O13704" s="14"/>
      <c r="P13704" s="14"/>
      <c r="S13704" s="16"/>
      <c r="T13704" s="16"/>
    </row>
    <row r="13705" spans="8:20">
      <c r="H13705" s="14"/>
      <c r="K13705" s="14"/>
      <c r="M13705" s="14"/>
      <c r="N13705" s="14"/>
      <c r="O13705" s="14"/>
      <c r="P13705" s="14"/>
      <c r="S13705" s="16"/>
      <c r="T13705" s="16"/>
    </row>
    <row r="13706" spans="8:20">
      <c r="H13706" s="14"/>
      <c r="K13706" s="14"/>
      <c r="M13706" s="14"/>
      <c r="N13706" s="14"/>
      <c r="O13706" s="14"/>
      <c r="P13706" s="14"/>
      <c r="S13706" s="16"/>
      <c r="T13706" s="16"/>
    </row>
    <row r="13707" spans="8:20">
      <c r="H13707" s="14"/>
      <c r="K13707" s="14"/>
      <c r="M13707" s="14"/>
      <c r="N13707" s="14"/>
      <c r="O13707" s="14"/>
      <c r="P13707" s="14"/>
      <c r="S13707" s="16"/>
      <c r="T13707" s="16"/>
    </row>
    <row r="13708" spans="8:20">
      <c r="H13708" s="14"/>
      <c r="K13708" s="14"/>
      <c r="M13708" s="14"/>
      <c r="N13708" s="14"/>
      <c r="O13708" s="14"/>
      <c r="P13708" s="14"/>
      <c r="S13708" s="16"/>
      <c r="T13708" s="16"/>
    </row>
    <row r="13709" spans="8:20">
      <c r="H13709" s="14"/>
      <c r="K13709" s="14"/>
      <c r="M13709" s="14"/>
      <c r="N13709" s="14"/>
      <c r="O13709" s="14"/>
      <c r="P13709" s="14"/>
      <c r="S13709" s="16"/>
      <c r="T13709" s="16"/>
    </row>
    <row r="13710" spans="8:20">
      <c r="H13710" s="14"/>
      <c r="K13710" s="14"/>
      <c r="M13710" s="14"/>
      <c r="N13710" s="14"/>
      <c r="O13710" s="14"/>
      <c r="P13710" s="14"/>
      <c r="S13710" s="16"/>
      <c r="T13710" s="16"/>
    </row>
    <row r="13711" spans="8:20">
      <c r="H13711" s="14"/>
      <c r="K13711" s="14"/>
      <c r="M13711" s="14"/>
      <c r="N13711" s="14"/>
      <c r="O13711" s="14"/>
      <c r="P13711" s="14"/>
      <c r="S13711" s="16"/>
      <c r="T13711" s="16"/>
    </row>
    <row r="13712" spans="8:20">
      <c r="H13712" s="14"/>
      <c r="K13712" s="14"/>
      <c r="M13712" s="14"/>
      <c r="N13712" s="14"/>
      <c r="O13712" s="14"/>
      <c r="P13712" s="14"/>
      <c r="S13712" s="16"/>
      <c r="T13712" s="16"/>
    </row>
    <row r="13713" spans="8:20">
      <c r="H13713" s="14"/>
      <c r="K13713" s="14"/>
      <c r="M13713" s="14"/>
      <c r="N13713" s="14"/>
      <c r="O13713" s="14"/>
      <c r="P13713" s="14"/>
      <c r="S13713" s="16"/>
      <c r="T13713" s="16"/>
    </row>
    <row r="13714" spans="8:20">
      <c r="H13714" s="14"/>
      <c r="K13714" s="14"/>
      <c r="M13714" s="14"/>
      <c r="N13714" s="14"/>
      <c r="O13714" s="14"/>
      <c r="P13714" s="14"/>
      <c r="S13714" s="16"/>
      <c r="T13714" s="16"/>
    </row>
    <row r="13715" spans="8:20">
      <c r="H13715" s="14"/>
      <c r="K13715" s="14"/>
      <c r="M13715" s="14"/>
      <c r="N13715" s="14"/>
      <c r="O13715" s="14"/>
      <c r="P13715" s="14"/>
      <c r="S13715" s="16"/>
      <c r="T13715" s="16"/>
    </row>
    <row r="13716" spans="8:20">
      <c r="H13716" s="14"/>
      <c r="K13716" s="14"/>
      <c r="M13716" s="14"/>
      <c r="N13716" s="14"/>
      <c r="O13716" s="14"/>
      <c r="P13716" s="14"/>
      <c r="S13716" s="16"/>
      <c r="T13716" s="16"/>
    </row>
    <row r="13717" spans="8:20">
      <c r="H13717" s="14"/>
      <c r="K13717" s="14"/>
      <c r="M13717" s="14"/>
      <c r="N13717" s="14"/>
      <c r="O13717" s="14"/>
      <c r="P13717" s="14"/>
      <c r="S13717" s="16"/>
      <c r="T13717" s="16"/>
    </row>
    <row r="13718" spans="8:20">
      <c r="H13718" s="14"/>
      <c r="K13718" s="14"/>
      <c r="M13718" s="14"/>
      <c r="N13718" s="14"/>
      <c r="O13718" s="14"/>
      <c r="P13718" s="14"/>
      <c r="S13718" s="16"/>
      <c r="T13718" s="16"/>
    </row>
    <row r="13719" spans="8:20">
      <c r="H13719" s="14"/>
      <c r="K13719" s="14"/>
      <c r="M13719" s="14"/>
      <c r="N13719" s="14"/>
      <c r="O13719" s="14"/>
      <c r="P13719" s="14"/>
      <c r="S13719" s="16"/>
      <c r="T13719" s="16"/>
    </row>
    <row r="13720" spans="8:20">
      <c r="H13720" s="14"/>
      <c r="K13720" s="14"/>
      <c r="M13720" s="14"/>
      <c r="N13720" s="14"/>
      <c r="O13720" s="14"/>
      <c r="P13720" s="14"/>
      <c r="S13720" s="16"/>
      <c r="T13720" s="16"/>
    </row>
    <row r="13721" spans="8:20">
      <c r="H13721" s="14"/>
      <c r="K13721" s="14"/>
      <c r="M13721" s="14"/>
      <c r="N13721" s="14"/>
      <c r="O13721" s="14"/>
      <c r="P13721" s="14"/>
      <c r="S13721" s="16"/>
      <c r="T13721" s="16"/>
    </row>
    <row r="13722" spans="8:20">
      <c r="H13722" s="14"/>
      <c r="K13722" s="14"/>
      <c r="M13722" s="14"/>
      <c r="N13722" s="14"/>
      <c r="O13722" s="14"/>
      <c r="P13722" s="14"/>
      <c r="S13722" s="16"/>
      <c r="T13722" s="16"/>
    </row>
    <row r="13723" spans="8:20">
      <c r="H13723" s="14"/>
      <c r="K13723" s="14"/>
      <c r="M13723" s="14"/>
      <c r="N13723" s="14"/>
      <c r="O13723" s="14"/>
      <c r="P13723" s="14"/>
      <c r="S13723" s="16"/>
      <c r="T13723" s="16"/>
    </row>
    <row r="13724" spans="8:20">
      <c r="H13724" s="14"/>
      <c r="K13724" s="14"/>
      <c r="M13724" s="14"/>
      <c r="N13724" s="14"/>
      <c r="O13724" s="14"/>
      <c r="P13724" s="14"/>
      <c r="S13724" s="16"/>
      <c r="T13724" s="16"/>
    </row>
    <row r="13725" spans="8:20">
      <c r="H13725" s="14"/>
      <c r="K13725" s="14"/>
      <c r="M13725" s="14"/>
      <c r="N13725" s="14"/>
      <c r="O13725" s="14"/>
      <c r="P13725" s="14"/>
      <c r="S13725" s="16"/>
      <c r="T13725" s="16"/>
    </row>
    <row r="13726" spans="8:20">
      <c r="H13726" s="14"/>
      <c r="K13726" s="14"/>
      <c r="M13726" s="14"/>
      <c r="N13726" s="14"/>
      <c r="O13726" s="14"/>
      <c r="P13726" s="14"/>
      <c r="S13726" s="16"/>
      <c r="T13726" s="16"/>
    </row>
    <row r="13727" spans="8:20">
      <c r="H13727" s="14"/>
      <c r="K13727" s="14"/>
      <c r="M13727" s="14"/>
      <c r="N13727" s="14"/>
      <c r="O13727" s="14"/>
      <c r="P13727" s="14"/>
      <c r="S13727" s="16"/>
      <c r="T13727" s="16"/>
    </row>
    <row r="13728" spans="8:20">
      <c r="H13728" s="14"/>
      <c r="K13728" s="14"/>
      <c r="M13728" s="14"/>
      <c r="N13728" s="14"/>
      <c r="O13728" s="14"/>
      <c r="P13728" s="14"/>
      <c r="S13728" s="16"/>
      <c r="T13728" s="16"/>
    </row>
    <row r="13729" spans="8:20">
      <c r="H13729" s="14"/>
      <c r="K13729" s="14"/>
      <c r="M13729" s="14"/>
      <c r="N13729" s="14"/>
      <c r="O13729" s="14"/>
      <c r="P13729" s="14"/>
      <c r="S13729" s="16"/>
      <c r="T13729" s="16"/>
    </row>
    <row r="13730" spans="8:20">
      <c r="H13730" s="14"/>
      <c r="K13730" s="14"/>
      <c r="M13730" s="14"/>
      <c r="N13730" s="14"/>
      <c r="O13730" s="14"/>
      <c r="P13730" s="14"/>
      <c r="S13730" s="16"/>
      <c r="T13730" s="16"/>
    </row>
    <row r="13731" spans="8:20">
      <c r="H13731" s="14"/>
      <c r="K13731" s="14"/>
      <c r="M13731" s="14"/>
      <c r="N13731" s="14"/>
      <c r="O13731" s="14"/>
      <c r="P13731" s="14"/>
      <c r="S13731" s="16"/>
      <c r="T13731" s="16"/>
    </row>
    <row r="13732" spans="8:20">
      <c r="H13732" s="14"/>
      <c r="K13732" s="14"/>
      <c r="M13732" s="14"/>
      <c r="N13732" s="14"/>
      <c r="O13732" s="14"/>
      <c r="P13732" s="14"/>
      <c r="S13732" s="16"/>
      <c r="T13732" s="16"/>
    </row>
    <row r="13733" spans="8:20">
      <c r="H13733" s="14"/>
      <c r="K13733" s="14"/>
      <c r="M13733" s="14"/>
      <c r="N13733" s="14"/>
      <c r="O13733" s="14"/>
      <c r="P13733" s="14"/>
      <c r="S13733" s="16"/>
      <c r="T13733" s="16"/>
    </row>
    <row r="13734" spans="8:20">
      <c r="H13734" s="14"/>
      <c r="K13734" s="14"/>
      <c r="M13734" s="14"/>
      <c r="N13734" s="14"/>
      <c r="O13734" s="14"/>
      <c r="P13734" s="14"/>
      <c r="S13734" s="16"/>
      <c r="T13734" s="16"/>
    </row>
    <row r="13735" spans="8:20">
      <c r="H13735" s="14"/>
      <c r="K13735" s="14"/>
      <c r="M13735" s="14"/>
      <c r="N13735" s="14"/>
      <c r="O13735" s="14"/>
      <c r="P13735" s="14"/>
      <c r="S13735" s="16"/>
      <c r="T13735" s="16"/>
    </row>
    <row r="13736" spans="8:20">
      <c r="H13736" s="14"/>
      <c r="K13736" s="14"/>
      <c r="M13736" s="14"/>
      <c r="N13736" s="14"/>
      <c r="O13736" s="14"/>
      <c r="P13736" s="14"/>
      <c r="S13736" s="16"/>
      <c r="T13736" s="16"/>
    </row>
    <row r="13737" spans="8:20">
      <c r="H13737" s="14"/>
      <c r="K13737" s="14"/>
      <c r="M13737" s="14"/>
      <c r="N13737" s="14"/>
      <c r="O13737" s="14"/>
      <c r="P13737" s="14"/>
      <c r="S13737" s="16"/>
      <c r="T13737" s="16"/>
    </row>
    <row r="13738" spans="8:20">
      <c r="H13738" s="14"/>
      <c r="K13738" s="14"/>
      <c r="M13738" s="14"/>
      <c r="N13738" s="14"/>
      <c r="O13738" s="14"/>
      <c r="P13738" s="14"/>
      <c r="S13738" s="16"/>
      <c r="T13738" s="16"/>
    </row>
    <row r="13739" spans="8:20">
      <c r="H13739" s="14"/>
      <c r="K13739" s="14"/>
      <c r="M13739" s="14"/>
      <c r="N13739" s="14"/>
      <c r="O13739" s="14"/>
      <c r="P13739" s="14"/>
      <c r="S13739" s="16"/>
      <c r="T13739" s="16"/>
    </row>
    <row r="13740" spans="8:20">
      <c r="H13740" s="14"/>
      <c r="K13740" s="14"/>
      <c r="M13740" s="14"/>
      <c r="N13740" s="14"/>
      <c r="O13740" s="14"/>
      <c r="P13740" s="14"/>
      <c r="S13740" s="16"/>
      <c r="T13740" s="16"/>
    </row>
    <row r="13741" spans="8:20">
      <c r="H13741" s="14"/>
      <c r="K13741" s="14"/>
      <c r="M13741" s="14"/>
      <c r="N13741" s="14"/>
      <c r="O13741" s="14"/>
      <c r="P13741" s="14"/>
      <c r="S13741" s="16"/>
      <c r="T13741" s="16"/>
    </row>
    <row r="13742" spans="8:20">
      <c r="H13742" s="14"/>
      <c r="K13742" s="14"/>
      <c r="M13742" s="14"/>
      <c r="N13742" s="14"/>
      <c r="O13742" s="14"/>
      <c r="P13742" s="14"/>
      <c r="S13742" s="16"/>
      <c r="T13742" s="16"/>
    </row>
    <row r="13743" spans="8:20">
      <c r="H13743" s="14"/>
      <c r="K13743" s="14"/>
      <c r="M13743" s="14"/>
      <c r="N13743" s="14"/>
      <c r="O13743" s="14"/>
      <c r="P13743" s="14"/>
      <c r="S13743" s="16"/>
      <c r="T13743" s="16"/>
    </row>
    <row r="13744" spans="8:20">
      <c r="H13744" s="14"/>
      <c r="K13744" s="14"/>
      <c r="M13744" s="14"/>
      <c r="N13744" s="14"/>
      <c r="O13744" s="14"/>
      <c r="P13744" s="14"/>
      <c r="S13744" s="16"/>
      <c r="T13744" s="16"/>
    </row>
    <row r="13745" spans="8:20">
      <c r="H13745" s="14"/>
      <c r="K13745" s="14"/>
      <c r="M13745" s="14"/>
      <c r="N13745" s="14"/>
      <c r="O13745" s="14"/>
      <c r="P13745" s="14"/>
      <c r="S13745" s="16"/>
      <c r="T13745" s="16"/>
    </row>
    <row r="13746" spans="8:20">
      <c r="H13746" s="14"/>
      <c r="K13746" s="14"/>
      <c r="M13746" s="14"/>
      <c r="N13746" s="14"/>
      <c r="O13746" s="14"/>
      <c r="P13746" s="14"/>
      <c r="S13746" s="16"/>
      <c r="T13746" s="16"/>
    </row>
    <row r="13747" spans="8:20">
      <c r="H13747" s="14"/>
      <c r="K13747" s="14"/>
      <c r="M13747" s="14"/>
      <c r="N13747" s="14"/>
      <c r="O13747" s="14"/>
      <c r="P13747" s="14"/>
      <c r="S13747" s="16"/>
      <c r="T13747" s="16"/>
    </row>
    <row r="13748" spans="8:20">
      <c r="H13748" s="14"/>
      <c r="K13748" s="14"/>
      <c r="M13748" s="14"/>
      <c r="N13748" s="14"/>
      <c r="O13748" s="14"/>
      <c r="P13748" s="14"/>
      <c r="S13748" s="16"/>
      <c r="T13748" s="16"/>
    </row>
    <row r="13749" spans="8:20">
      <c r="H13749" s="14"/>
      <c r="K13749" s="14"/>
      <c r="M13749" s="14"/>
      <c r="N13749" s="14"/>
      <c r="O13749" s="14"/>
      <c r="P13749" s="14"/>
      <c r="S13749" s="16"/>
      <c r="T13749" s="16"/>
    </row>
    <row r="13750" spans="8:20">
      <c r="H13750" s="14"/>
      <c r="K13750" s="14"/>
      <c r="M13750" s="14"/>
      <c r="N13750" s="14"/>
      <c r="O13750" s="14"/>
      <c r="P13750" s="14"/>
      <c r="S13750" s="16"/>
      <c r="T13750" s="16"/>
    </row>
    <row r="13751" spans="8:20">
      <c r="H13751" s="14"/>
      <c r="K13751" s="14"/>
      <c r="M13751" s="14"/>
      <c r="N13751" s="14"/>
      <c r="O13751" s="14"/>
      <c r="P13751" s="14"/>
      <c r="S13751" s="16"/>
      <c r="T13751" s="16"/>
    </row>
    <row r="13752" spans="8:20">
      <c r="H13752" s="14"/>
      <c r="K13752" s="14"/>
      <c r="M13752" s="14"/>
      <c r="N13752" s="14"/>
      <c r="O13752" s="14"/>
      <c r="P13752" s="14"/>
      <c r="S13752" s="16"/>
      <c r="T13752" s="16"/>
    </row>
    <row r="13753" spans="8:20">
      <c r="H13753" s="14"/>
      <c r="K13753" s="14"/>
      <c r="M13753" s="14"/>
      <c r="N13753" s="14"/>
      <c r="O13753" s="14"/>
      <c r="P13753" s="14"/>
      <c r="S13753" s="16"/>
      <c r="T13753" s="16"/>
    </row>
    <row r="13754" spans="8:20">
      <c r="H13754" s="14"/>
      <c r="K13754" s="14"/>
      <c r="M13754" s="14"/>
      <c r="N13754" s="14"/>
      <c r="O13754" s="14"/>
      <c r="P13754" s="14"/>
      <c r="S13754" s="16"/>
      <c r="T13754" s="16"/>
    </row>
    <row r="13755" spans="8:20">
      <c r="H13755" s="14"/>
      <c r="K13755" s="14"/>
      <c r="M13755" s="14"/>
      <c r="N13755" s="14"/>
      <c r="O13755" s="14"/>
      <c r="P13755" s="14"/>
      <c r="S13755" s="16"/>
      <c r="T13755" s="16"/>
    </row>
    <row r="13756" spans="8:20">
      <c r="H13756" s="14"/>
      <c r="K13756" s="14"/>
      <c r="M13756" s="14"/>
      <c r="N13756" s="14"/>
      <c r="O13756" s="14"/>
      <c r="P13756" s="14"/>
      <c r="S13756" s="16"/>
      <c r="T13756" s="16"/>
    </row>
    <row r="13757" spans="8:20">
      <c r="H13757" s="14"/>
      <c r="K13757" s="14"/>
      <c r="M13757" s="14"/>
      <c r="N13757" s="14"/>
      <c r="O13757" s="14"/>
      <c r="P13757" s="14"/>
      <c r="S13757" s="16"/>
      <c r="T13757" s="16"/>
    </row>
    <row r="13758" spans="8:20">
      <c r="H13758" s="14"/>
      <c r="K13758" s="14"/>
      <c r="M13758" s="14"/>
      <c r="N13758" s="14"/>
      <c r="O13758" s="14"/>
      <c r="P13758" s="14"/>
      <c r="S13758" s="16"/>
      <c r="T13758" s="16"/>
    </row>
    <row r="13759" spans="8:20">
      <c r="H13759" s="14"/>
      <c r="K13759" s="14"/>
      <c r="M13759" s="14"/>
      <c r="N13759" s="14"/>
      <c r="O13759" s="14"/>
      <c r="P13759" s="14"/>
      <c r="S13759" s="16"/>
      <c r="T13759" s="16"/>
    </row>
    <row r="13760" spans="8:20">
      <c r="H13760" s="14"/>
      <c r="K13760" s="14"/>
      <c r="M13760" s="14"/>
      <c r="N13760" s="14"/>
      <c r="O13760" s="14"/>
      <c r="P13760" s="14"/>
      <c r="S13760" s="16"/>
      <c r="T13760" s="16"/>
    </row>
    <row r="13761" spans="8:20">
      <c r="H13761" s="14"/>
      <c r="K13761" s="14"/>
      <c r="M13761" s="14"/>
      <c r="N13761" s="14"/>
      <c r="O13761" s="14"/>
      <c r="P13761" s="14"/>
      <c r="S13761" s="16"/>
      <c r="T13761" s="16"/>
    </row>
    <row r="13762" spans="8:20">
      <c r="H13762" s="14"/>
      <c r="K13762" s="14"/>
      <c r="M13762" s="14"/>
      <c r="N13762" s="14"/>
      <c r="O13762" s="14"/>
      <c r="P13762" s="14"/>
      <c r="S13762" s="16"/>
      <c r="T13762" s="16"/>
    </row>
    <row r="13763" spans="8:20">
      <c r="H13763" s="14"/>
      <c r="K13763" s="14"/>
      <c r="M13763" s="14"/>
      <c r="N13763" s="14"/>
      <c r="O13763" s="14"/>
      <c r="P13763" s="14"/>
      <c r="S13763" s="16"/>
      <c r="T13763" s="16"/>
    </row>
    <row r="13764" spans="8:20">
      <c r="H13764" s="14"/>
      <c r="K13764" s="14"/>
      <c r="M13764" s="14"/>
      <c r="N13764" s="14"/>
      <c r="O13764" s="14"/>
      <c r="P13764" s="14"/>
      <c r="S13764" s="16"/>
      <c r="T13764" s="16"/>
    </row>
    <row r="13765" spans="8:20">
      <c r="H13765" s="14"/>
      <c r="K13765" s="14"/>
      <c r="M13765" s="14"/>
      <c r="N13765" s="14"/>
      <c r="O13765" s="14"/>
      <c r="P13765" s="14"/>
      <c r="S13765" s="16"/>
      <c r="T13765" s="16"/>
    </row>
    <row r="13766" spans="8:20">
      <c r="H13766" s="14"/>
      <c r="K13766" s="14"/>
      <c r="M13766" s="14"/>
      <c r="N13766" s="14"/>
      <c r="O13766" s="14"/>
      <c r="P13766" s="14"/>
      <c r="S13766" s="16"/>
      <c r="T13766" s="16"/>
    </row>
    <row r="13767" spans="8:20">
      <c r="H13767" s="14"/>
      <c r="K13767" s="14"/>
      <c r="M13767" s="14"/>
      <c r="N13767" s="14"/>
      <c r="O13767" s="14"/>
      <c r="P13767" s="14"/>
      <c r="S13767" s="16"/>
      <c r="T13767" s="16"/>
    </row>
    <row r="13768" spans="8:20">
      <c r="H13768" s="14"/>
      <c r="K13768" s="14"/>
      <c r="M13768" s="14"/>
      <c r="N13768" s="14"/>
      <c r="O13768" s="14"/>
      <c r="P13768" s="14"/>
      <c r="S13768" s="16"/>
      <c r="T13768" s="16"/>
    </row>
    <row r="13769" spans="8:20">
      <c r="H13769" s="14"/>
      <c r="K13769" s="14"/>
      <c r="M13769" s="14"/>
      <c r="N13769" s="14"/>
      <c r="O13769" s="14"/>
      <c r="P13769" s="14"/>
      <c r="S13769" s="16"/>
      <c r="T13769" s="16"/>
    </row>
    <row r="13770" spans="8:20">
      <c r="H13770" s="14"/>
      <c r="K13770" s="14"/>
      <c r="M13770" s="14"/>
      <c r="N13770" s="14"/>
      <c r="O13770" s="14"/>
      <c r="P13770" s="14"/>
      <c r="S13770" s="16"/>
      <c r="T13770" s="16"/>
    </row>
    <row r="13771" spans="8:20">
      <c r="H13771" s="14"/>
      <c r="K13771" s="14"/>
      <c r="M13771" s="14"/>
      <c r="N13771" s="14"/>
      <c r="O13771" s="14"/>
      <c r="P13771" s="14"/>
      <c r="S13771" s="16"/>
      <c r="T13771" s="16"/>
    </row>
    <row r="13772" spans="8:20">
      <c r="H13772" s="14"/>
      <c r="K13772" s="14"/>
      <c r="M13772" s="14"/>
      <c r="N13772" s="14"/>
      <c r="O13772" s="14"/>
      <c r="P13772" s="14"/>
      <c r="S13772" s="16"/>
      <c r="T13772" s="16"/>
    </row>
    <row r="13773" spans="8:20">
      <c r="H13773" s="14"/>
      <c r="K13773" s="14"/>
      <c r="M13773" s="14"/>
      <c r="N13773" s="14"/>
      <c r="O13773" s="14"/>
      <c r="P13773" s="14"/>
      <c r="S13773" s="16"/>
      <c r="T13773" s="16"/>
    </row>
    <row r="13774" spans="8:20">
      <c r="H13774" s="14"/>
      <c r="K13774" s="14"/>
      <c r="M13774" s="14"/>
      <c r="N13774" s="14"/>
      <c r="O13774" s="14"/>
      <c r="P13774" s="14"/>
      <c r="S13774" s="16"/>
      <c r="T13774" s="16"/>
    </row>
    <row r="13775" spans="8:20">
      <c r="H13775" s="14"/>
      <c r="K13775" s="14"/>
      <c r="M13775" s="14"/>
      <c r="N13775" s="14"/>
      <c r="O13775" s="14"/>
      <c r="P13775" s="14"/>
      <c r="S13775" s="16"/>
      <c r="T13775" s="16"/>
    </row>
    <row r="13776" spans="8:20">
      <c r="H13776" s="14"/>
      <c r="K13776" s="14"/>
      <c r="M13776" s="14"/>
      <c r="N13776" s="14"/>
      <c r="O13776" s="14"/>
      <c r="P13776" s="14"/>
      <c r="S13776" s="16"/>
      <c r="T13776" s="16"/>
    </row>
    <row r="13777" spans="8:20">
      <c r="H13777" s="14"/>
      <c r="K13777" s="14"/>
      <c r="M13777" s="14"/>
      <c r="N13777" s="14"/>
      <c r="O13777" s="14"/>
      <c r="P13777" s="14"/>
      <c r="S13777" s="16"/>
      <c r="T13777" s="16"/>
    </row>
    <row r="13778" spans="8:20">
      <c r="H13778" s="14"/>
      <c r="K13778" s="14"/>
      <c r="M13778" s="14"/>
      <c r="N13778" s="14"/>
      <c r="O13778" s="14"/>
      <c r="P13778" s="14"/>
      <c r="S13778" s="16"/>
      <c r="T13778" s="16"/>
    </row>
    <row r="13779" spans="8:20">
      <c r="H13779" s="14"/>
      <c r="K13779" s="14"/>
      <c r="M13779" s="14"/>
      <c r="N13779" s="14"/>
      <c r="O13779" s="14"/>
      <c r="P13779" s="14"/>
      <c r="S13779" s="16"/>
      <c r="T13779" s="16"/>
    </row>
    <row r="13780" spans="8:20">
      <c r="H13780" s="14"/>
      <c r="K13780" s="14"/>
      <c r="M13780" s="14"/>
      <c r="N13780" s="14"/>
      <c r="O13780" s="14"/>
      <c r="P13780" s="14"/>
      <c r="S13780" s="16"/>
      <c r="T13780" s="16"/>
    </row>
    <row r="13781" spans="8:20">
      <c r="H13781" s="14"/>
      <c r="K13781" s="14"/>
      <c r="M13781" s="14"/>
      <c r="N13781" s="14"/>
      <c r="O13781" s="14"/>
      <c r="P13781" s="14"/>
      <c r="S13781" s="16"/>
      <c r="T13781" s="16"/>
    </row>
    <row r="13782" spans="8:20">
      <c r="H13782" s="14"/>
      <c r="K13782" s="14"/>
      <c r="M13782" s="14"/>
      <c r="N13782" s="14"/>
      <c r="O13782" s="14"/>
      <c r="P13782" s="14"/>
      <c r="S13782" s="16"/>
      <c r="T13782" s="16"/>
    </row>
    <row r="13783" spans="8:20">
      <c r="H13783" s="14"/>
      <c r="K13783" s="14"/>
      <c r="M13783" s="14"/>
      <c r="N13783" s="14"/>
      <c r="O13783" s="14"/>
      <c r="P13783" s="14"/>
      <c r="S13783" s="16"/>
      <c r="T13783" s="16"/>
    </row>
    <row r="13784" spans="8:20">
      <c r="H13784" s="14"/>
      <c r="K13784" s="14"/>
      <c r="M13784" s="14"/>
      <c r="N13784" s="14"/>
      <c r="O13784" s="14"/>
      <c r="P13784" s="14"/>
      <c r="S13784" s="16"/>
      <c r="T13784" s="16"/>
    </row>
    <row r="13785" spans="8:20">
      <c r="H13785" s="14"/>
      <c r="K13785" s="14"/>
      <c r="M13785" s="14"/>
      <c r="N13785" s="14"/>
      <c r="O13785" s="14"/>
      <c r="P13785" s="14"/>
      <c r="S13785" s="16"/>
      <c r="T13785" s="16"/>
    </row>
    <row r="13786" spans="8:20">
      <c r="H13786" s="14"/>
      <c r="K13786" s="14"/>
      <c r="M13786" s="14"/>
      <c r="N13786" s="14"/>
      <c r="O13786" s="14"/>
      <c r="P13786" s="14"/>
      <c r="S13786" s="16"/>
      <c r="T13786" s="16"/>
    </row>
    <row r="13787" spans="8:20">
      <c r="H13787" s="14"/>
      <c r="K13787" s="14"/>
      <c r="M13787" s="14"/>
      <c r="N13787" s="14"/>
      <c r="O13787" s="14"/>
      <c r="P13787" s="14"/>
      <c r="S13787" s="16"/>
      <c r="T13787" s="16"/>
    </row>
    <row r="13788" spans="8:20">
      <c r="H13788" s="14"/>
      <c r="K13788" s="14"/>
      <c r="M13788" s="14"/>
      <c r="N13788" s="14"/>
      <c r="O13788" s="14"/>
      <c r="P13788" s="14"/>
      <c r="S13788" s="16"/>
      <c r="T13788" s="16"/>
    </row>
    <row r="13789" spans="8:20">
      <c r="H13789" s="14"/>
      <c r="K13789" s="14"/>
      <c r="M13789" s="14"/>
      <c r="N13789" s="14"/>
      <c r="O13789" s="14"/>
      <c r="P13789" s="14"/>
      <c r="S13789" s="16"/>
      <c r="T13789" s="16"/>
    </row>
    <row r="13790" spans="8:20">
      <c r="H13790" s="14"/>
      <c r="K13790" s="14"/>
      <c r="M13790" s="14"/>
      <c r="N13790" s="14"/>
      <c r="O13790" s="14"/>
      <c r="P13790" s="14"/>
      <c r="S13790" s="16"/>
      <c r="T13790" s="16"/>
    </row>
    <row r="13791" spans="8:20">
      <c r="H13791" s="14"/>
      <c r="K13791" s="14"/>
      <c r="M13791" s="14"/>
      <c r="N13791" s="14"/>
      <c r="O13791" s="14"/>
      <c r="P13791" s="14"/>
      <c r="S13791" s="16"/>
      <c r="T13791" s="16"/>
    </row>
    <row r="13792" spans="8:20">
      <c r="H13792" s="14"/>
      <c r="K13792" s="14"/>
      <c r="M13792" s="14"/>
      <c r="N13792" s="14"/>
      <c r="O13792" s="14"/>
      <c r="P13792" s="14"/>
      <c r="S13792" s="16"/>
      <c r="T13792" s="16"/>
    </row>
    <row r="13793" spans="8:20">
      <c r="H13793" s="14"/>
      <c r="K13793" s="14"/>
      <c r="M13793" s="14"/>
      <c r="N13793" s="14"/>
      <c r="O13793" s="14"/>
      <c r="P13793" s="14"/>
      <c r="S13793" s="16"/>
      <c r="T13793" s="16"/>
    </row>
    <row r="13794" spans="8:20">
      <c r="H13794" s="14"/>
      <c r="K13794" s="14"/>
      <c r="M13794" s="14"/>
      <c r="N13794" s="14"/>
      <c r="O13794" s="14"/>
      <c r="P13794" s="14"/>
      <c r="S13794" s="16"/>
      <c r="T13794" s="16"/>
    </row>
    <row r="13795" spans="8:20">
      <c r="H13795" s="14"/>
      <c r="K13795" s="14"/>
      <c r="M13795" s="14"/>
      <c r="N13795" s="14"/>
      <c r="O13795" s="14"/>
      <c r="P13795" s="14"/>
      <c r="S13795" s="16"/>
      <c r="T13795" s="16"/>
    </row>
    <row r="13796" spans="8:20">
      <c r="H13796" s="14"/>
      <c r="K13796" s="14"/>
      <c r="M13796" s="14"/>
      <c r="N13796" s="14"/>
      <c r="O13796" s="14"/>
      <c r="P13796" s="14"/>
      <c r="S13796" s="16"/>
      <c r="T13796" s="16"/>
    </row>
    <row r="13797" spans="8:20">
      <c r="H13797" s="14"/>
      <c r="K13797" s="14"/>
      <c r="M13797" s="14"/>
      <c r="N13797" s="14"/>
      <c r="O13797" s="14"/>
      <c r="P13797" s="14"/>
      <c r="S13797" s="16"/>
      <c r="T13797" s="16"/>
    </row>
    <row r="13798" spans="8:20">
      <c r="H13798" s="14"/>
      <c r="K13798" s="14"/>
      <c r="M13798" s="14"/>
      <c r="N13798" s="14"/>
      <c r="O13798" s="14"/>
      <c r="P13798" s="14"/>
      <c r="S13798" s="16"/>
      <c r="T13798" s="16"/>
    </row>
    <row r="13799" spans="8:20">
      <c r="H13799" s="14"/>
      <c r="K13799" s="14"/>
      <c r="M13799" s="14"/>
      <c r="N13799" s="14"/>
      <c r="O13799" s="14"/>
      <c r="P13799" s="14"/>
      <c r="S13799" s="16"/>
      <c r="T13799" s="16"/>
    </row>
    <row r="13800" spans="8:20">
      <c r="H13800" s="14"/>
      <c r="K13800" s="14"/>
      <c r="M13800" s="14"/>
      <c r="N13800" s="14"/>
      <c r="O13800" s="14"/>
      <c r="P13800" s="14"/>
      <c r="S13800" s="16"/>
      <c r="T13800" s="16"/>
    </row>
    <row r="13801" spans="8:20">
      <c r="H13801" s="14"/>
      <c r="K13801" s="14"/>
      <c r="M13801" s="14"/>
      <c r="N13801" s="14"/>
      <c r="O13801" s="14"/>
      <c r="P13801" s="14"/>
      <c r="S13801" s="16"/>
      <c r="T13801" s="16"/>
    </row>
    <row r="13802" spans="8:20">
      <c r="H13802" s="14"/>
      <c r="K13802" s="14"/>
      <c r="M13802" s="14"/>
      <c r="N13802" s="14"/>
      <c r="O13802" s="14"/>
      <c r="P13802" s="14"/>
      <c r="S13802" s="16"/>
      <c r="T13802" s="16"/>
    </row>
    <row r="13803" spans="8:20">
      <c r="H13803" s="14"/>
      <c r="K13803" s="14"/>
      <c r="M13803" s="14"/>
      <c r="N13803" s="14"/>
      <c r="O13803" s="14"/>
      <c r="P13803" s="14"/>
      <c r="S13803" s="16"/>
      <c r="T13803" s="16"/>
    </row>
    <row r="13804" spans="8:20">
      <c r="H13804" s="14"/>
      <c r="K13804" s="14"/>
      <c r="M13804" s="14"/>
      <c r="N13804" s="14"/>
      <c r="O13804" s="14"/>
      <c r="P13804" s="14"/>
      <c r="S13804" s="16"/>
      <c r="T13804" s="16"/>
    </row>
    <row r="13805" spans="8:20">
      <c r="H13805" s="14"/>
      <c r="K13805" s="14"/>
      <c r="M13805" s="14"/>
      <c r="N13805" s="14"/>
      <c r="O13805" s="14"/>
      <c r="P13805" s="14"/>
      <c r="S13805" s="16"/>
      <c r="T13805" s="16"/>
    </row>
    <row r="13806" spans="8:20">
      <c r="H13806" s="14"/>
      <c r="K13806" s="14"/>
      <c r="M13806" s="14"/>
      <c r="N13806" s="14"/>
      <c r="O13806" s="14"/>
      <c r="P13806" s="14"/>
      <c r="S13806" s="16"/>
      <c r="T13806" s="16"/>
    </row>
    <row r="13807" spans="8:20">
      <c r="H13807" s="14"/>
      <c r="K13807" s="14"/>
      <c r="M13807" s="14"/>
      <c r="N13807" s="14"/>
      <c r="O13807" s="14"/>
      <c r="P13807" s="14"/>
      <c r="S13807" s="16"/>
      <c r="T13807" s="16"/>
    </row>
    <row r="13808" spans="8:20">
      <c r="H13808" s="14"/>
      <c r="K13808" s="14"/>
      <c r="M13808" s="14"/>
      <c r="N13808" s="14"/>
      <c r="O13808" s="14"/>
      <c r="P13808" s="14"/>
      <c r="S13808" s="16"/>
      <c r="T13808" s="16"/>
    </row>
    <row r="13809" spans="8:20">
      <c r="H13809" s="14"/>
      <c r="K13809" s="14"/>
      <c r="M13809" s="14"/>
      <c r="N13809" s="14"/>
      <c r="O13809" s="14"/>
      <c r="P13809" s="14"/>
      <c r="S13809" s="16"/>
      <c r="T13809" s="16"/>
    </row>
    <row r="13810" spans="8:20">
      <c r="H13810" s="14"/>
      <c r="K13810" s="14"/>
      <c r="M13810" s="14"/>
      <c r="N13810" s="14"/>
      <c r="O13810" s="14"/>
      <c r="P13810" s="14"/>
      <c r="S13810" s="16"/>
      <c r="T13810" s="16"/>
    </row>
    <row r="13811" spans="8:20">
      <c r="H13811" s="14"/>
      <c r="K13811" s="14"/>
      <c r="M13811" s="14"/>
      <c r="N13811" s="14"/>
      <c r="O13811" s="14"/>
      <c r="P13811" s="14"/>
      <c r="S13811" s="16"/>
      <c r="T13811" s="16"/>
    </row>
    <row r="13812" spans="8:20">
      <c r="H13812" s="14"/>
      <c r="K13812" s="14"/>
      <c r="M13812" s="14"/>
      <c r="N13812" s="14"/>
      <c r="O13812" s="14"/>
      <c r="P13812" s="14"/>
      <c r="S13812" s="16"/>
      <c r="T13812" s="16"/>
    </row>
    <row r="13813" spans="8:20">
      <c r="H13813" s="14"/>
      <c r="K13813" s="14"/>
      <c r="M13813" s="14"/>
      <c r="N13813" s="14"/>
      <c r="O13813" s="14"/>
      <c r="P13813" s="14"/>
      <c r="S13813" s="16"/>
      <c r="T13813" s="16"/>
    </row>
    <row r="13814" spans="8:20">
      <c r="H13814" s="14"/>
      <c r="K13814" s="14"/>
      <c r="M13814" s="14"/>
      <c r="N13814" s="14"/>
      <c r="O13814" s="14"/>
      <c r="P13814" s="14"/>
      <c r="S13814" s="16"/>
      <c r="T13814" s="16"/>
    </row>
    <row r="13815" spans="8:20">
      <c r="H13815" s="14"/>
      <c r="K13815" s="14"/>
      <c r="M13815" s="14"/>
      <c r="N13815" s="14"/>
      <c r="O13815" s="14"/>
      <c r="P13815" s="14"/>
      <c r="S13815" s="16"/>
      <c r="T13815" s="16"/>
    </row>
    <row r="13816" spans="8:20">
      <c r="H13816" s="14"/>
      <c r="K13816" s="14"/>
      <c r="M13816" s="14"/>
      <c r="N13816" s="14"/>
      <c r="O13816" s="14"/>
      <c r="P13816" s="14"/>
      <c r="S13816" s="16"/>
      <c r="T13816" s="16"/>
    </row>
    <row r="13817" spans="8:20">
      <c r="H13817" s="14"/>
      <c r="K13817" s="14"/>
      <c r="M13817" s="14"/>
      <c r="N13817" s="14"/>
      <c r="O13817" s="14"/>
      <c r="P13817" s="14"/>
      <c r="S13817" s="16"/>
      <c r="T13817" s="16"/>
    </row>
    <row r="13818" spans="8:20">
      <c r="H13818" s="14"/>
      <c r="K13818" s="14"/>
      <c r="M13818" s="14"/>
      <c r="N13818" s="14"/>
      <c r="O13818" s="14"/>
      <c r="P13818" s="14"/>
      <c r="S13818" s="16"/>
      <c r="T13818" s="16"/>
    </row>
    <row r="13819" spans="8:20">
      <c r="H13819" s="14"/>
      <c r="K13819" s="14"/>
      <c r="M13819" s="14"/>
      <c r="N13819" s="14"/>
      <c r="O13819" s="14"/>
      <c r="P13819" s="14"/>
      <c r="S13819" s="16"/>
      <c r="T13819" s="16"/>
    </row>
    <row r="13820" spans="8:20">
      <c r="H13820" s="14"/>
      <c r="K13820" s="14"/>
      <c r="M13820" s="14"/>
      <c r="N13820" s="14"/>
      <c r="O13820" s="14"/>
      <c r="P13820" s="14"/>
      <c r="S13820" s="16"/>
      <c r="T13820" s="16"/>
    </row>
    <row r="13821" spans="8:20">
      <c r="H13821" s="14"/>
      <c r="K13821" s="14"/>
      <c r="M13821" s="14"/>
      <c r="N13821" s="14"/>
      <c r="O13821" s="14"/>
      <c r="P13821" s="14"/>
      <c r="S13821" s="16"/>
      <c r="T13821" s="16"/>
    </row>
    <row r="13822" spans="8:20">
      <c r="H13822" s="14"/>
      <c r="K13822" s="14"/>
      <c r="M13822" s="14"/>
      <c r="N13822" s="14"/>
      <c r="O13822" s="14"/>
      <c r="P13822" s="14"/>
      <c r="S13822" s="16"/>
      <c r="T13822" s="16"/>
    </row>
    <row r="13823" spans="8:20">
      <c r="H13823" s="14"/>
      <c r="K13823" s="14"/>
      <c r="M13823" s="14"/>
      <c r="N13823" s="14"/>
      <c r="O13823" s="14"/>
      <c r="P13823" s="14"/>
      <c r="S13823" s="16"/>
      <c r="T13823" s="16"/>
    </row>
    <row r="13824" spans="8:20">
      <c r="H13824" s="14"/>
      <c r="K13824" s="14"/>
      <c r="M13824" s="14"/>
      <c r="N13824" s="14"/>
      <c r="O13824" s="14"/>
      <c r="P13824" s="14"/>
      <c r="S13824" s="16"/>
      <c r="T13824" s="16"/>
    </row>
    <row r="13825" spans="8:20">
      <c r="H13825" s="14"/>
      <c r="K13825" s="14"/>
      <c r="M13825" s="14"/>
      <c r="N13825" s="14"/>
      <c r="O13825" s="14"/>
      <c r="P13825" s="14"/>
      <c r="S13825" s="16"/>
      <c r="T13825" s="16"/>
    </row>
    <row r="13826" spans="8:20">
      <c r="H13826" s="14"/>
      <c r="K13826" s="14"/>
      <c r="M13826" s="14"/>
      <c r="N13826" s="14"/>
      <c r="O13826" s="14"/>
      <c r="P13826" s="14"/>
      <c r="S13826" s="16"/>
      <c r="T13826" s="16"/>
    </row>
    <row r="13827" spans="8:20">
      <c r="H13827" s="14"/>
      <c r="K13827" s="14"/>
      <c r="M13827" s="14"/>
      <c r="N13827" s="14"/>
      <c r="O13827" s="14"/>
      <c r="P13827" s="14"/>
      <c r="S13827" s="16"/>
      <c r="T13827" s="16"/>
    </row>
    <row r="13828" spans="8:20">
      <c r="H13828" s="14"/>
      <c r="K13828" s="14"/>
      <c r="M13828" s="14"/>
      <c r="N13828" s="14"/>
      <c r="O13828" s="14"/>
      <c r="P13828" s="14"/>
      <c r="S13828" s="16"/>
      <c r="T13828" s="16"/>
    </row>
    <row r="13829" spans="8:20">
      <c r="H13829" s="14"/>
      <c r="K13829" s="14"/>
      <c r="M13829" s="14"/>
      <c r="N13829" s="14"/>
      <c r="O13829" s="14"/>
      <c r="P13829" s="14"/>
      <c r="S13829" s="16"/>
      <c r="T13829" s="16"/>
    </row>
    <row r="13830" spans="8:20">
      <c r="H13830" s="14"/>
      <c r="K13830" s="14"/>
      <c r="M13830" s="14"/>
      <c r="N13830" s="14"/>
      <c r="O13830" s="14"/>
      <c r="P13830" s="14"/>
      <c r="S13830" s="16"/>
      <c r="T13830" s="16"/>
    </row>
    <row r="13831" spans="8:20">
      <c r="H13831" s="14"/>
      <c r="K13831" s="14"/>
      <c r="M13831" s="14"/>
      <c r="N13831" s="14"/>
      <c r="O13831" s="14"/>
      <c r="P13831" s="14"/>
      <c r="S13831" s="16"/>
      <c r="T13831" s="16"/>
    </row>
    <row r="13832" spans="8:20">
      <c r="H13832" s="14"/>
      <c r="K13832" s="14"/>
      <c r="M13832" s="14"/>
      <c r="N13832" s="14"/>
      <c r="O13832" s="14"/>
      <c r="P13832" s="14"/>
      <c r="S13832" s="16"/>
      <c r="T13832" s="16"/>
    </row>
    <row r="13833" spans="8:20">
      <c r="H13833" s="14"/>
      <c r="K13833" s="14"/>
      <c r="M13833" s="14"/>
      <c r="N13833" s="14"/>
      <c r="O13833" s="14"/>
      <c r="P13833" s="14"/>
      <c r="S13833" s="16"/>
      <c r="T13833" s="16"/>
    </row>
    <row r="13834" spans="8:20">
      <c r="H13834" s="14"/>
      <c r="K13834" s="14"/>
      <c r="M13834" s="14"/>
      <c r="N13834" s="14"/>
      <c r="O13834" s="14"/>
      <c r="P13834" s="14"/>
      <c r="S13834" s="16"/>
      <c r="T13834" s="16"/>
    </row>
    <row r="13835" spans="8:20">
      <c r="H13835" s="14"/>
      <c r="K13835" s="14"/>
      <c r="M13835" s="14"/>
      <c r="N13835" s="14"/>
      <c r="O13835" s="14"/>
      <c r="P13835" s="14"/>
      <c r="S13835" s="16"/>
      <c r="T13835" s="16"/>
    </row>
    <row r="13836" spans="8:20">
      <c r="H13836" s="14"/>
      <c r="K13836" s="14"/>
      <c r="M13836" s="14"/>
      <c r="N13836" s="14"/>
      <c r="O13836" s="14"/>
      <c r="P13836" s="14"/>
      <c r="S13836" s="16"/>
      <c r="T13836" s="16"/>
    </row>
    <row r="13837" spans="8:20">
      <c r="H13837" s="14"/>
      <c r="K13837" s="14"/>
      <c r="M13837" s="14"/>
      <c r="N13837" s="14"/>
      <c r="O13837" s="14"/>
      <c r="P13837" s="14"/>
      <c r="S13837" s="16"/>
      <c r="T13837" s="16"/>
    </row>
    <row r="13838" spans="8:20">
      <c r="H13838" s="14"/>
      <c r="K13838" s="14"/>
      <c r="M13838" s="14"/>
      <c r="N13838" s="14"/>
      <c r="O13838" s="14"/>
      <c r="P13838" s="14"/>
      <c r="S13838" s="16"/>
      <c r="T13838" s="16"/>
    </row>
    <row r="13839" spans="8:20">
      <c r="H13839" s="14"/>
      <c r="K13839" s="14"/>
      <c r="M13839" s="14"/>
      <c r="N13839" s="14"/>
      <c r="O13839" s="14"/>
      <c r="P13839" s="14"/>
      <c r="S13839" s="16"/>
      <c r="T13839" s="16"/>
    </row>
    <row r="13840" spans="8:20">
      <c r="H13840" s="14"/>
      <c r="K13840" s="14"/>
      <c r="M13840" s="14"/>
      <c r="N13840" s="14"/>
      <c r="O13840" s="14"/>
      <c r="P13840" s="14"/>
      <c r="S13840" s="16"/>
      <c r="T13840" s="16"/>
    </row>
    <row r="13841" spans="8:20">
      <c r="H13841" s="14"/>
      <c r="K13841" s="14"/>
      <c r="M13841" s="14"/>
      <c r="N13841" s="14"/>
      <c r="O13841" s="14"/>
      <c r="P13841" s="14"/>
      <c r="S13841" s="16"/>
      <c r="T13841" s="16"/>
    </row>
    <row r="13842" spans="8:20">
      <c r="H13842" s="14"/>
      <c r="K13842" s="14"/>
      <c r="M13842" s="14"/>
      <c r="N13842" s="14"/>
      <c r="O13842" s="14"/>
      <c r="P13842" s="14"/>
      <c r="S13842" s="16"/>
      <c r="T13842" s="16"/>
    </row>
    <row r="13843" spans="8:20">
      <c r="H13843" s="14"/>
      <c r="K13843" s="14"/>
      <c r="M13843" s="14"/>
      <c r="N13843" s="14"/>
      <c r="O13843" s="14"/>
      <c r="P13843" s="14"/>
      <c r="S13843" s="16"/>
      <c r="T13843" s="16"/>
    </row>
    <row r="13844" spans="8:20">
      <c r="H13844" s="14"/>
      <c r="K13844" s="14"/>
      <c r="M13844" s="14"/>
      <c r="N13844" s="14"/>
      <c r="O13844" s="14"/>
      <c r="P13844" s="14"/>
      <c r="S13844" s="16"/>
      <c r="T13844" s="16"/>
    </row>
    <row r="13845" spans="8:20">
      <c r="H13845" s="14"/>
      <c r="K13845" s="14"/>
      <c r="M13845" s="14"/>
      <c r="N13845" s="14"/>
      <c r="O13845" s="14"/>
      <c r="P13845" s="14"/>
      <c r="S13845" s="16"/>
      <c r="T13845" s="16"/>
    </row>
    <row r="13846" spans="8:20">
      <c r="H13846" s="14"/>
      <c r="K13846" s="14"/>
      <c r="M13846" s="14"/>
      <c r="N13846" s="14"/>
      <c r="O13846" s="14"/>
      <c r="P13846" s="14"/>
      <c r="S13846" s="16"/>
      <c r="T13846" s="16"/>
    </row>
    <row r="13847" spans="8:20">
      <c r="H13847" s="14"/>
      <c r="K13847" s="14"/>
      <c r="M13847" s="14"/>
      <c r="N13847" s="14"/>
      <c r="O13847" s="14"/>
      <c r="P13847" s="14"/>
      <c r="S13847" s="16"/>
      <c r="T13847" s="16"/>
    </row>
    <row r="13848" spans="8:20">
      <c r="H13848" s="14"/>
      <c r="K13848" s="14"/>
      <c r="M13848" s="14"/>
      <c r="N13848" s="14"/>
      <c r="O13848" s="14"/>
      <c r="P13848" s="14"/>
      <c r="S13848" s="16"/>
      <c r="T13848" s="16"/>
    </row>
    <row r="13849" spans="8:20">
      <c r="H13849" s="14"/>
      <c r="K13849" s="14"/>
      <c r="M13849" s="14"/>
      <c r="N13849" s="14"/>
      <c r="O13849" s="14"/>
      <c r="P13849" s="14"/>
      <c r="S13849" s="16"/>
      <c r="T13849" s="16"/>
    </row>
    <row r="13850" spans="8:20">
      <c r="H13850" s="14"/>
      <c r="K13850" s="14"/>
      <c r="M13850" s="14"/>
      <c r="N13850" s="14"/>
      <c r="O13850" s="14"/>
      <c r="P13850" s="14"/>
      <c r="S13850" s="16"/>
      <c r="T13850" s="16"/>
    </row>
    <row r="13851" spans="8:20">
      <c r="H13851" s="14"/>
      <c r="K13851" s="14"/>
      <c r="M13851" s="14"/>
      <c r="N13851" s="14"/>
      <c r="O13851" s="14"/>
      <c r="P13851" s="14"/>
      <c r="S13851" s="16"/>
      <c r="T13851" s="16"/>
    </row>
    <row r="13852" spans="8:20">
      <c r="H13852" s="14"/>
      <c r="K13852" s="14"/>
      <c r="M13852" s="14"/>
      <c r="N13852" s="14"/>
      <c r="O13852" s="14"/>
      <c r="P13852" s="14"/>
      <c r="S13852" s="16"/>
      <c r="T13852" s="16"/>
    </row>
    <row r="13853" spans="8:20">
      <c r="H13853" s="14"/>
      <c r="K13853" s="14"/>
      <c r="M13853" s="14"/>
      <c r="N13853" s="14"/>
      <c r="O13853" s="14"/>
      <c r="P13853" s="14"/>
      <c r="S13853" s="16"/>
      <c r="T13853" s="16"/>
    </row>
    <row r="13854" spans="8:20">
      <c r="H13854" s="14"/>
      <c r="K13854" s="14"/>
      <c r="M13854" s="14"/>
      <c r="N13854" s="14"/>
      <c r="O13854" s="14"/>
      <c r="P13854" s="14"/>
      <c r="S13854" s="16"/>
      <c r="T13854" s="16"/>
    </row>
    <row r="13855" spans="8:20">
      <c r="H13855" s="14"/>
      <c r="K13855" s="14"/>
      <c r="M13855" s="14"/>
      <c r="N13855" s="14"/>
      <c r="O13855" s="14"/>
      <c r="P13855" s="14"/>
      <c r="S13855" s="16"/>
      <c r="T13855" s="16"/>
    </row>
    <row r="13856" spans="8:20">
      <c r="H13856" s="14"/>
      <c r="K13856" s="14"/>
      <c r="M13856" s="14"/>
      <c r="N13856" s="14"/>
      <c r="O13856" s="14"/>
      <c r="P13856" s="14"/>
      <c r="S13856" s="16"/>
      <c r="T13856" s="16"/>
    </row>
    <row r="13857" spans="8:20">
      <c r="H13857" s="14"/>
      <c r="K13857" s="14"/>
      <c r="M13857" s="14"/>
      <c r="N13857" s="14"/>
      <c r="O13857" s="14"/>
      <c r="P13857" s="14"/>
      <c r="S13857" s="16"/>
      <c r="T13857" s="16"/>
    </row>
    <row r="13858" spans="8:20">
      <c r="H13858" s="14"/>
      <c r="K13858" s="14"/>
      <c r="M13858" s="14"/>
      <c r="N13858" s="14"/>
      <c r="O13858" s="14"/>
      <c r="P13858" s="14"/>
      <c r="S13858" s="16"/>
      <c r="T13858" s="16"/>
    </row>
    <row r="13859" spans="8:20">
      <c r="H13859" s="14"/>
      <c r="K13859" s="14"/>
      <c r="M13859" s="14"/>
      <c r="N13859" s="14"/>
      <c r="O13859" s="14"/>
      <c r="P13859" s="14"/>
      <c r="S13859" s="16"/>
      <c r="T13859" s="16"/>
    </row>
    <row r="13860" spans="8:20">
      <c r="H13860" s="14"/>
      <c r="K13860" s="14"/>
      <c r="M13860" s="14"/>
      <c r="N13860" s="14"/>
      <c r="O13860" s="14"/>
      <c r="P13860" s="14"/>
      <c r="S13860" s="16"/>
      <c r="T13860" s="16"/>
    </row>
    <row r="13861" spans="8:20">
      <c r="H13861" s="14"/>
      <c r="K13861" s="14"/>
      <c r="M13861" s="14"/>
      <c r="N13861" s="14"/>
      <c r="O13861" s="14"/>
      <c r="P13861" s="14"/>
      <c r="S13861" s="16"/>
      <c r="T13861" s="16"/>
    </row>
    <row r="13862" spans="8:20">
      <c r="H13862" s="14"/>
      <c r="K13862" s="14"/>
      <c r="M13862" s="14"/>
      <c r="N13862" s="14"/>
      <c r="O13862" s="14"/>
      <c r="P13862" s="14"/>
      <c r="S13862" s="16"/>
      <c r="T13862" s="16"/>
    </row>
    <row r="13863" spans="8:20">
      <c r="H13863" s="14"/>
      <c r="K13863" s="14"/>
      <c r="M13863" s="14"/>
      <c r="N13863" s="14"/>
      <c r="O13863" s="14"/>
      <c r="P13863" s="14"/>
      <c r="S13863" s="16"/>
      <c r="T13863" s="16"/>
    </row>
    <row r="13864" spans="8:20">
      <c r="H13864" s="14"/>
      <c r="K13864" s="14"/>
      <c r="M13864" s="14"/>
      <c r="N13864" s="14"/>
      <c r="O13864" s="14"/>
      <c r="P13864" s="14"/>
      <c r="S13864" s="16"/>
      <c r="T13864" s="16"/>
    </row>
    <row r="13865" spans="8:20">
      <c r="H13865" s="14"/>
      <c r="K13865" s="14"/>
      <c r="M13865" s="14"/>
      <c r="N13865" s="14"/>
      <c r="O13865" s="14"/>
      <c r="P13865" s="14"/>
      <c r="S13865" s="16"/>
      <c r="T13865" s="16"/>
    </row>
    <row r="13866" spans="8:20">
      <c r="H13866" s="14"/>
      <c r="K13866" s="14"/>
      <c r="M13866" s="14"/>
      <c r="N13866" s="14"/>
      <c r="O13866" s="14"/>
      <c r="P13866" s="14"/>
      <c r="S13866" s="16"/>
      <c r="T13866" s="16"/>
    </row>
    <row r="13867" spans="8:20">
      <c r="H13867" s="14"/>
      <c r="K13867" s="14"/>
      <c r="M13867" s="14"/>
      <c r="N13867" s="14"/>
      <c r="O13867" s="14"/>
      <c r="P13867" s="14"/>
      <c r="S13867" s="16"/>
      <c r="T13867" s="16"/>
    </row>
    <row r="13868" spans="8:20">
      <c r="H13868" s="14"/>
      <c r="K13868" s="14"/>
      <c r="M13868" s="14"/>
      <c r="N13868" s="14"/>
      <c r="O13868" s="14"/>
      <c r="P13868" s="14"/>
      <c r="S13868" s="16"/>
      <c r="T13868" s="16"/>
    </row>
    <row r="13869" spans="8:20">
      <c r="H13869" s="14"/>
      <c r="K13869" s="14"/>
      <c r="M13869" s="14"/>
      <c r="N13869" s="14"/>
      <c r="O13869" s="14"/>
      <c r="P13869" s="14"/>
      <c r="S13869" s="16"/>
      <c r="T13869" s="16"/>
    </row>
    <row r="13870" spans="8:20">
      <c r="H13870" s="14"/>
      <c r="K13870" s="14"/>
      <c r="M13870" s="14"/>
      <c r="N13870" s="14"/>
      <c r="O13870" s="14"/>
      <c r="P13870" s="14"/>
      <c r="S13870" s="16"/>
      <c r="T13870" s="16"/>
    </row>
    <row r="13871" spans="8:20">
      <c r="H13871" s="14"/>
      <c r="K13871" s="14"/>
      <c r="M13871" s="14"/>
      <c r="N13871" s="14"/>
      <c r="O13871" s="14"/>
      <c r="P13871" s="14"/>
      <c r="S13871" s="16"/>
      <c r="T13871" s="16"/>
    </row>
    <row r="13872" spans="8:20">
      <c r="H13872" s="14"/>
      <c r="K13872" s="14"/>
      <c r="M13872" s="14"/>
      <c r="N13872" s="14"/>
      <c r="O13872" s="14"/>
      <c r="P13872" s="14"/>
      <c r="S13872" s="16"/>
      <c r="T13872" s="16"/>
    </row>
    <row r="13873" spans="8:20">
      <c r="H13873" s="14"/>
      <c r="K13873" s="14"/>
      <c r="M13873" s="14"/>
      <c r="N13873" s="14"/>
      <c r="O13873" s="14"/>
      <c r="P13873" s="14"/>
      <c r="S13873" s="16"/>
      <c r="T13873" s="16"/>
    </row>
    <row r="13874" spans="8:20">
      <c r="H13874" s="14"/>
      <c r="K13874" s="14"/>
      <c r="M13874" s="14"/>
      <c r="N13874" s="14"/>
      <c r="O13874" s="14"/>
      <c r="P13874" s="14"/>
      <c r="S13874" s="16"/>
      <c r="T13874" s="16"/>
    </row>
    <row r="13875" spans="8:20">
      <c r="H13875" s="14"/>
      <c r="K13875" s="14"/>
      <c r="M13875" s="14"/>
      <c r="N13875" s="14"/>
      <c r="O13875" s="14"/>
      <c r="P13875" s="14"/>
      <c r="S13875" s="16"/>
      <c r="T13875" s="16"/>
    </row>
    <row r="13876" spans="8:20">
      <c r="H13876" s="14"/>
      <c r="K13876" s="14"/>
      <c r="M13876" s="14"/>
      <c r="N13876" s="14"/>
      <c r="O13876" s="14"/>
      <c r="P13876" s="14"/>
      <c r="S13876" s="16"/>
      <c r="T13876" s="16"/>
    </row>
    <row r="13877" spans="8:20">
      <c r="H13877" s="14"/>
      <c r="K13877" s="14"/>
      <c r="M13877" s="14"/>
      <c r="N13877" s="14"/>
      <c r="O13877" s="14"/>
      <c r="P13877" s="14"/>
      <c r="S13877" s="16"/>
      <c r="T13877" s="16"/>
    </row>
    <row r="13878" spans="8:20">
      <c r="H13878" s="14"/>
      <c r="K13878" s="14"/>
      <c r="M13878" s="14"/>
      <c r="N13878" s="14"/>
      <c r="O13878" s="14"/>
      <c r="P13878" s="14"/>
      <c r="S13878" s="16"/>
      <c r="T13878" s="16"/>
    </row>
    <row r="13879" spans="8:20">
      <c r="H13879" s="14"/>
      <c r="K13879" s="14"/>
      <c r="M13879" s="14"/>
      <c r="N13879" s="14"/>
      <c r="O13879" s="14"/>
      <c r="P13879" s="14"/>
      <c r="S13879" s="16"/>
      <c r="T13879" s="16"/>
    </row>
    <row r="13880" spans="8:20">
      <c r="H13880" s="14"/>
      <c r="K13880" s="14"/>
      <c r="M13880" s="14"/>
      <c r="N13880" s="14"/>
      <c r="O13880" s="14"/>
      <c r="P13880" s="14"/>
      <c r="S13880" s="16"/>
      <c r="T13880" s="16"/>
    </row>
    <row r="13881" spans="8:20">
      <c r="H13881" s="14"/>
      <c r="K13881" s="14"/>
      <c r="M13881" s="14"/>
      <c r="N13881" s="14"/>
      <c r="O13881" s="14"/>
      <c r="P13881" s="14"/>
      <c r="S13881" s="16"/>
      <c r="T13881" s="16"/>
    </row>
    <row r="13882" spans="8:20">
      <c r="H13882" s="14"/>
      <c r="K13882" s="14"/>
      <c r="M13882" s="14"/>
      <c r="N13882" s="14"/>
      <c r="O13882" s="14"/>
      <c r="P13882" s="14"/>
      <c r="S13882" s="16"/>
      <c r="T13882" s="16"/>
    </row>
    <row r="13883" spans="8:20">
      <c r="H13883" s="14"/>
      <c r="K13883" s="14"/>
      <c r="M13883" s="14"/>
      <c r="N13883" s="14"/>
      <c r="O13883" s="14"/>
      <c r="P13883" s="14"/>
      <c r="S13883" s="16"/>
      <c r="T13883" s="16"/>
    </row>
    <row r="13884" spans="8:20">
      <c r="H13884" s="14"/>
      <c r="K13884" s="14"/>
      <c r="M13884" s="14"/>
      <c r="N13884" s="14"/>
      <c r="O13884" s="14"/>
      <c r="P13884" s="14"/>
      <c r="S13884" s="16"/>
      <c r="T13884" s="16"/>
    </row>
    <row r="13885" spans="8:20">
      <c r="H13885" s="14"/>
      <c r="K13885" s="14"/>
      <c r="M13885" s="14"/>
      <c r="N13885" s="14"/>
      <c r="O13885" s="14"/>
      <c r="P13885" s="14"/>
      <c r="S13885" s="16"/>
      <c r="T13885" s="16"/>
    </row>
    <row r="13886" spans="8:20">
      <c r="H13886" s="14"/>
      <c r="K13886" s="14"/>
      <c r="M13886" s="14"/>
      <c r="N13886" s="14"/>
      <c r="O13886" s="14"/>
      <c r="P13886" s="14"/>
      <c r="S13886" s="16"/>
      <c r="T13886" s="16"/>
    </row>
    <row r="13887" spans="8:20">
      <c r="H13887" s="14"/>
      <c r="K13887" s="14"/>
      <c r="M13887" s="14"/>
      <c r="N13887" s="14"/>
      <c r="O13887" s="14"/>
      <c r="P13887" s="14"/>
      <c r="S13887" s="16"/>
      <c r="T13887" s="16"/>
    </row>
    <row r="13888" spans="8:20">
      <c r="H13888" s="14"/>
      <c r="K13888" s="14"/>
      <c r="M13888" s="14"/>
      <c r="N13888" s="14"/>
      <c r="O13888" s="14"/>
      <c r="P13888" s="14"/>
      <c r="S13888" s="16"/>
      <c r="T13888" s="16"/>
    </row>
    <row r="13889" spans="8:20">
      <c r="H13889" s="14"/>
      <c r="K13889" s="14"/>
      <c r="M13889" s="14"/>
      <c r="N13889" s="14"/>
      <c r="O13889" s="14"/>
      <c r="P13889" s="14"/>
      <c r="S13889" s="16"/>
      <c r="T13889" s="16"/>
    </row>
    <row r="13890" spans="8:20">
      <c r="H13890" s="14"/>
      <c r="K13890" s="14"/>
      <c r="M13890" s="14"/>
      <c r="N13890" s="14"/>
      <c r="O13890" s="14"/>
      <c r="P13890" s="14"/>
      <c r="S13890" s="16"/>
      <c r="T13890" s="16"/>
    </row>
    <row r="13891" spans="8:20">
      <c r="H13891" s="14"/>
      <c r="K13891" s="14"/>
      <c r="M13891" s="14"/>
      <c r="N13891" s="14"/>
      <c r="O13891" s="14"/>
      <c r="P13891" s="14"/>
      <c r="S13891" s="16"/>
      <c r="T13891" s="16"/>
    </row>
    <row r="13892" spans="8:20">
      <c r="H13892" s="14"/>
      <c r="K13892" s="14"/>
      <c r="M13892" s="14"/>
      <c r="N13892" s="14"/>
      <c r="O13892" s="14"/>
      <c r="P13892" s="14"/>
      <c r="S13892" s="16"/>
      <c r="T13892" s="16"/>
    </row>
    <row r="13893" spans="8:20">
      <c r="H13893" s="14"/>
      <c r="K13893" s="14"/>
      <c r="M13893" s="14"/>
      <c r="N13893" s="14"/>
      <c r="O13893" s="14"/>
      <c r="P13893" s="14"/>
      <c r="S13893" s="16"/>
      <c r="T13893" s="16"/>
    </row>
    <row r="13894" spans="8:20">
      <c r="H13894" s="14"/>
      <c r="K13894" s="14"/>
      <c r="M13894" s="14"/>
      <c r="N13894" s="14"/>
      <c r="O13894" s="14"/>
      <c r="P13894" s="14"/>
      <c r="S13894" s="16"/>
      <c r="T13894" s="16"/>
    </row>
    <row r="13895" spans="8:20">
      <c r="H13895" s="14"/>
      <c r="K13895" s="14"/>
      <c r="M13895" s="14"/>
      <c r="N13895" s="14"/>
      <c r="O13895" s="14"/>
      <c r="P13895" s="14"/>
      <c r="S13895" s="16"/>
      <c r="T13895" s="16"/>
    </row>
    <row r="13896" spans="8:20">
      <c r="H13896" s="14"/>
      <c r="K13896" s="14"/>
      <c r="M13896" s="14"/>
      <c r="N13896" s="14"/>
      <c r="O13896" s="14"/>
      <c r="P13896" s="14"/>
      <c r="S13896" s="16"/>
      <c r="T13896" s="16"/>
    </row>
    <row r="13897" spans="8:20">
      <c r="H13897" s="14"/>
      <c r="K13897" s="14"/>
      <c r="M13897" s="14"/>
      <c r="N13897" s="14"/>
      <c r="O13897" s="14"/>
      <c r="P13897" s="14"/>
      <c r="S13897" s="16"/>
      <c r="T13897" s="16"/>
    </row>
    <row r="13898" spans="8:20">
      <c r="H13898" s="14"/>
      <c r="K13898" s="14"/>
      <c r="M13898" s="14"/>
      <c r="N13898" s="14"/>
      <c r="O13898" s="14"/>
      <c r="P13898" s="14"/>
      <c r="S13898" s="16"/>
      <c r="T13898" s="16"/>
    </row>
    <row r="13899" spans="8:20">
      <c r="H13899" s="14"/>
      <c r="K13899" s="14"/>
      <c r="M13899" s="14"/>
      <c r="N13899" s="14"/>
      <c r="O13899" s="14"/>
      <c r="P13899" s="14"/>
      <c r="S13899" s="16"/>
      <c r="T13899" s="16"/>
    </row>
    <row r="13900" spans="8:20">
      <c r="H13900" s="14"/>
      <c r="K13900" s="14"/>
      <c r="M13900" s="14"/>
      <c r="N13900" s="14"/>
      <c r="O13900" s="14"/>
      <c r="P13900" s="14"/>
      <c r="S13900" s="16"/>
      <c r="T13900" s="16"/>
    </row>
    <row r="13901" spans="8:20">
      <c r="H13901" s="14"/>
      <c r="K13901" s="14"/>
      <c r="M13901" s="14"/>
      <c r="N13901" s="14"/>
      <c r="O13901" s="14"/>
      <c r="P13901" s="14"/>
      <c r="S13901" s="16"/>
      <c r="T13901" s="16"/>
    </row>
    <row r="13902" spans="8:20">
      <c r="H13902" s="14"/>
      <c r="K13902" s="14"/>
      <c r="M13902" s="14"/>
      <c r="N13902" s="14"/>
      <c r="O13902" s="14"/>
      <c r="P13902" s="14"/>
      <c r="S13902" s="16"/>
      <c r="T13902" s="16"/>
    </row>
    <row r="13903" spans="8:20">
      <c r="H13903" s="14"/>
      <c r="K13903" s="14"/>
      <c r="M13903" s="14"/>
      <c r="N13903" s="14"/>
      <c r="O13903" s="14"/>
      <c r="P13903" s="14"/>
      <c r="S13903" s="16"/>
      <c r="T13903" s="16"/>
    </row>
    <row r="13904" spans="8:20">
      <c r="H13904" s="14"/>
      <c r="K13904" s="14"/>
      <c r="M13904" s="14"/>
      <c r="N13904" s="14"/>
      <c r="O13904" s="14"/>
      <c r="P13904" s="14"/>
      <c r="S13904" s="16"/>
      <c r="T13904" s="16"/>
    </row>
    <row r="13905" spans="8:20">
      <c r="H13905" s="14"/>
      <c r="K13905" s="14"/>
      <c r="M13905" s="14"/>
      <c r="N13905" s="14"/>
      <c r="O13905" s="14"/>
      <c r="P13905" s="14"/>
      <c r="S13905" s="16"/>
      <c r="T13905" s="16"/>
    </row>
    <row r="13906" spans="8:20">
      <c r="H13906" s="14"/>
      <c r="K13906" s="14"/>
      <c r="M13906" s="14"/>
      <c r="N13906" s="14"/>
      <c r="O13906" s="14"/>
      <c r="P13906" s="14"/>
      <c r="S13906" s="16"/>
      <c r="T13906" s="16"/>
    </row>
    <row r="13907" spans="8:20">
      <c r="H13907" s="14"/>
      <c r="K13907" s="14"/>
      <c r="M13907" s="14"/>
      <c r="N13907" s="14"/>
      <c r="O13907" s="14"/>
      <c r="P13907" s="14"/>
      <c r="S13907" s="16"/>
      <c r="T13907" s="16"/>
    </row>
    <row r="13908" spans="8:20">
      <c r="H13908" s="14"/>
      <c r="K13908" s="14"/>
      <c r="M13908" s="14"/>
      <c r="N13908" s="14"/>
      <c r="O13908" s="14"/>
      <c r="P13908" s="14"/>
      <c r="S13908" s="16"/>
      <c r="T13908" s="16"/>
    </row>
    <row r="13909" spans="8:20">
      <c r="H13909" s="14"/>
      <c r="K13909" s="14"/>
      <c r="M13909" s="14"/>
      <c r="N13909" s="14"/>
      <c r="O13909" s="14"/>
      <c r="P13909" s="14"/>
      <c r="S13909" s="16"/>
      <c r="T13909" s="16"/>
    </row>
    <row r="13910" spans="8:20">
      <c r="H13910" s="14"/>
      <c r="K13910" s="14"/>
      <c r="M13910" s="14"/>
      <c r="N13910" s="14"/>
      <c r="O13910" s="14"/>
      <c r="P13910" s="14"/>
      <c r="S13910" s="16"/>
      <c r="T13910" s="16"/>
    </row>
    <row r="13911" spans="8:20">
      <c r="H13911" s="14"/>
      <c r="K13911" s="14"/>
      <c r="M13911" s="14"/>
      <c r="N13911" s="14"/>
      <c r="O13911" s="14"/>
      <c r="P13911" s="14"/>
      <c r="S13911" s="16"/>
      <c r="T13911" s="16"/>
    </row>
    <row r="13912" spans="8:20">
      <c r="H13912" s="14"/>
      <c r="K13912" s="14"/>
      <c r="M13912" s="14"/>
      <c r="N13912" s="14"/>
      <c r="O13912" s="14"/>
      <c r="P13912" s="14"/>
      <c r="S13912" s="16"/>
      <c r="T13912" s="16"/>
    </row>
    <row r="13913" spans="8:20">
      <c r="H13913" s="14"/>
      <c r="K13913" s="14"/>
      <c r="M13913" s="14"/>
      <c r="N13913" s="14"/>
      <c r="O13913" s="14"/>
      <c r="P13913" s="14"/>
      <c r="S13913" s="16"/>
      <c r="T13913" s="16"/>
    </row>
    <row r="13914" spans="8:20">
      <c r="H13914" s="14"/>
      <c r="K13914" s="14"/>
      <c r="M13914" s="14"/>
      <c r="N13914" s="14"/>
      <c r="O13914" s="14"/>
      <c r="P13914" s="14"/>
      <c r="S13914" s="16"/>
      <c r="T13914" s="16"/>
    </row>
    <row r="13915" spans="8:20">
      <c r="H13915" s="14"/>
      <c r="K13915" s="14"/>
      <c r="M13915" s="14"/>
      <c r="N13915" s="14"/>
      <c r="O13915" s="14"/>
      <c r="P13915" s="14"/>
      <c r="S13915" s="16"/>
      <c r="T13915" s="16"/>
    </row>
    <row r="13916" spans="8:20">
      <c r="H13916" s="14"/>
      <c r="K13916" s="14"/>
      <c r="M13916" s="14"/>
      <c r="N13916" s="14"/>
      <c r="O13916" s="14"/>
      <c r="P13916" s="14"/>
      <c r="S13916" s="16"/>
      <c r="T13916" s="16"/>
    </row>
    <row r="13917" spans="8:20">
      <c r="H13917" s="14"/>
      <c r="K13917" s="14"/>
      <c r="M13917" s="14"/>
      <c r="N13917" s="14"/>
      <c r="O13917" s="14"/>
      <c r="P13917" s="14"/>
      <c r="S13917" s="16"/>
      <c r="T13917" s="16"/>
    </row>
    <row r="13918" spans="8:20">
      <c r="H13918" s="14"/>
      <c r="K13918" s="14"/>
      <c r="M13918" s="14"/>
      <c r="N13918" s="14"/>
      <c r="O13918" s="14"/>
      <c r="P13918" s="14"/>
      <c r="S13918" s="16"/>
      <c r="T13918" s="16"/>
    </row>
    <row r="13919" spans="8:20">
      <c r="H13919" s="14"/>
      <c r="K13919" s="14"/>
      <c r="M13919" s="14"/>
      <c r="N13919" s="14"/>
      <c r="O13919" s="14"/>
      <c r="P13919" s="14"/>
      <c r="S13919" s="16"/>
      <c r="T13919" s="16"/>
    </row>
    <row r="13920" spans="8:20">
      <c r="H13920" s="14"/>
      <c r="K13920" s="14"/>
      <c r="M13920" s="14"/>
      <c r="N13920" s="14"/>
      <c r="O13920" s="14"/>
      <c r="P13920" s="14"/>
      <c r="S13920" s="16"/>
      <c r="T13920" s="16"/>
    </row>
    <row r="13921" spans="8:20">
      <c r="H13921" s="14"/>
      <c r="K13921" s="14"/>
      <c r="M13921" s="14"/>
      <c r="N13921" s="14"/>
      <c r="O13921" s="14"/>
      <c r="P13921" s="14"/>
      <c r="S13921" s="16"/>
      <c r="T13921" s="16"/>
    </row>
    <row r="13922" spans="8:20">
      <c r="H13922" s="14"/>
      <c r="K13922" s="14"/>
      <c r="M13922" s="14"/>
      <c r="N13922" s="14"/>
      <c r="O13922" s="14"/>
      <c r="P13922" s="14"/>
      <c r="S13922" s="16"/>
      <c r="T13922" s="16"/>
    </row>
    <row r="13923" spans="8:20">
      <c r="H13923" s="14"/>
      <c r="K13923" s="14"/>
      <c r="M13923" s="14"/>
      <c r="N13923" s="14"/>
      <c r="O13923" s="14"/>
      <c r="P13923" s="14"/>
      <c r="S13923" s="16"/>
      <c r="T13923" s="16"/>
    </row>
    <row r="13924" spans="8:20">
      <c r="H13924" s="14"/>
      <c r="K13924" s="14"/>
      <c r="M13924" s="14"/>
      <c r="N13924" s="14"/>
      <c r="O13924" s="14"/>
      <c r="P13924" s="14"/>
      <c r="S13924" s="16"/>
      <c r="T13924" s="16"/>
    </row>
    <row r="13925" spans="8:20">
      <c r="H13925" s="14"/>
      <c r="K13925" s="14"/>
      <c r="M13925" s="14"/>
      <c r="N13925" s="14"/>
      <c r="O13925" s="14"/>
      <c r="P13925" s="14"/>
      <c r="S13925" s="16"/>
      <c r="T13925" s="16"/>
    </row>
    <row r="13926" spans="8:20">
      <c r="H13926" s="14"/>
      <c r="K13926" s="14"/>
      <c r="M13926" s="14"/>
      <c r="N13926" s="14"/>
      <c r="O13926" s="14"/>
      <c r="P13926" s="14"/>
      <c r="S13926" s="16"/>
      <c r="T13926" s="16"/>
    </row>
    <row r="13927" spans="8:20">
      <c r="H13927" s="14"/>
      <c r="K13927" s="14"/>
      <c r="M13927" s="14"/>
      <c r="N13927" s="14"/>
      <c r="O13927" s="14"/>
      <c r="P13927" s="14"/>
      <c r="S13927" s="16"/>
      <c r="T13927" s="16"/>
    </row>
    <row r="13928" spans="8:20">
      <c r="H13928" s="14"/>
      <c r="K13928" s="14"/>
      <c r="M13928" s="14"/>
      <c r="N13928" s="14"/>
      <c r="O13928" s="14"/>
      <c r="P13928" s="14"/>
      <c r="S13928" s="16"/>
      <c r="T13928" s="16"/>
    </row>
    <row r="13929" spans="8:20">
      <c r="H13929" s="14"/>
      <c r="K13929" s="14"/>
      <c r="M13929" s="14"/>
      <c r="N13929" s="14"/>
      <c r="O13929" s="14"/>
      <c r="P13929" s="14"/>
      <c r="S13929" s="16"/>
      <c r="T13929" s="16"/>
    </row>
    <row r="13930" spans="8:20">
      <c r="H13930" s="14"/>
      <c r="K13930" s="14"/>
      <c r="M13930" s="14"/>
      <c r="N13930" s="14"/>
      <c r="O13930" s="14"/>
      <c r="P13930" s="14"/>
      <c r="S13930" s="16"/>
      <c r="T13930" s="16"/>
    </row>
    <row r="13931" spans="8:20">
      <c r="H13931" s="14"/>
      <c r="K13931" s="14"/>
      <c r="M13931" s="14"/>
      <c r="N13931" s="14"/>
      <c r="O13931" s="14"/>
      <c r="P13931" s="14"/>
      <c r="S13931" s="16"/>
      <c r="T13931" s="16"/>
    </row>
    <row r="13932" spans="8:20">
      <c r="H13932" s="14"/>
      <c r="K13932" s="14"/>
      <c r="M13932" s="14"/>
      <c r="N13932" s="14"/>
      <c r="O13932" s="14"/>
      <c r="P13932" s="14"/>
      <c r="S13932" s="16"/>
      <c r="T13932" s="16"/>
    </row>
    <row r="13933" spans="8:20">
      <c r="H13933" s="14"/>
      <c r="K13933" s="14"/>
      <c r="M13933" s="14"/>
      <c r="N13933" s="14"/>
      <c r="O13933" s="14"/>
      <c r="P13933" s="14"/>
      <c r="S13933" s="16"/>
      <c r="T13933" s="16"/>
    </row>
    <row r="13934" spans="8:20">
      <c r="H13934" s="14"/>
      <c r="K13934" s="14"/>
      <c r="M13934" s="14"/>
      <c r="N13934" s="14"/>
      <c r="O13934" s="14"/>
      <c r="P13934" s="14"/>
      <c r="S13934" s="16"/>
      <c r="T13934" s="16"/>
    </row>
    <row r="13935" spans="8:20">
      <c r="H13935" s="14"/>
      <c r="K13935" s="14"/>
      <c r="M13935" s="14"/>
      <c r="N13935" s="14"/>
      <c r="O13935" s="14"/>
      <c r="P13935" s="14"/>
      <c r="S13935" s="16"/>
      <c r="T13935" s="16"/>
    </row>
    <row r="13936" spans="8:20">
      <c r="H13936" s="14"/>
      <c r="K13936" s="14"/>
      <c r="M13936" s="14"/>
      <c r="N13936" s="14"/>
      <c r="O13936" s="14"/>
      <c r="P13936" s="14"/>
      <c r="S13936" s="16"/>
      <c r="T13936" s="16"/>
    </row>
    <row r="13937" spans="8:20">
      <c r="H13937" s="14"/>
      <c r="K13937" s="14"/>
      <c r="M13937" s="14"/>
      <c r="N13937" s="14"/>
      <c r="O13937" s="14"/>
      <c r="P13937" s="14"/>
      <c r="S13937" s="16"/>
      <c r="T13937" s="16"/>
    </row>
    <row r="13938" spans="8:20">
      <c r="H13938" s="14"/>
      <c r="K13938" s="14"/>
      <c r="M13938" s="14"/>
      <c r="N13938" s="14"/>
      <c r="O13938" s="14"/>
      <c r="P13938" s="14"/>
      <c r="S13938" s="16"/>
      <c r="T13938" s="16"/>
    </row>
    <row r="13939" spans="8:20">
      <c r="H13939" s="14"/>
      <c r="K13939" s="14"/>
      <c r="M13939" s="14"/>
      <c r="N13939" s="14"/>
      <c r="O13939" s="14"/>
      <c r="P13939" s="14"/>
      <c r="S13939" s="16"/>
      <c r="T13939" s="16"/>
    </row>
    <row r="13940" spans="8:20">
      <c r="H13940" s="14"/>
      <c r="K13940" s="14"/>
      <c r="M13940" s="14"/>
      <c r="N13940" s="14"/>
      <c r="O13940" s="14"/>
      <c r="P13940" s="14"/>
      <c r="S13940" s="16"/>
      <c r="T13940" s="16"/>
    </row>
    <row r="13941" spans="8:20">
      <c r="H13941" s="14"/>
      <c r="K13941" s="14"/>
      <c r="M13941" s="14"/>
      <c r="N13941" s="14"/>
      <c r="O13941" s="14"/>
      <c r="P13941" s="14"/>
      <c r="S13941" s="16"/>
      <c r="T13941" s="16"/>
    </row>
    <row r="13942" spans="8:20">
      <c r="H13942" s="14"/>
      <c r="K13942" s="14"/>
      <c r="M13942" s="14"/>
      <c r="N13942" s="14"/>
      <c r="O13942" s="14"/>
      <c r="P13942" s="14"/>
      <c r="S13942" s="16"/>
      <c r="T13942" s="16"/>
    </row>
    <row r="13943" spans="8:20">
      <c r="H13943" s="14"/>
      <c r="K13943" s="14"/>
      <c r="M13943" s="14"/>
      <c r="N13943" s="14"/>
      <c r="O13943" s="14"/>
      <c r="P13943" s="14"/>
      <c r="S13943" s="16"/>
      <c r="T13943" s="16"/>
    </row>
    <row r="13944" spans="8:20">
      <c r="H13944" s="14"/>
      <c r="K13944" s="14"/>
      <c r="M13944" s="14"/>
      <c r="N13944" s="14"/>
      <c r="O13944" s="14"/>
      <c r="P13944" s="14"/>
      <c r="S13944" s="16"/>
      <c r="T13944" s="16"/>
    </row>
    <row r="13945" spans="8:20">
      <c r="H13945" s="14"/>
      <c r="K13945" s="14"/>
      <c r="M13945" s="14"/>
      <c r="N13945" s="14"/>
      <c r="O13945" s="14"/>
      <c r="P13945" s="14"/>
      <c r="S13945" s="16"/>
      <c r="T13945" s="16"/>
    </row>
    <row r="13946" spans="8:20">
      <c r="H13946" s="14"/>
      <c r="K13946" s="14"/>
      <c r="M13946" s="14"/>
      <c r="N13946" s="14"/>
      <c r="O13946" s="14"/>
      <c r="P13946" s="14"/>
      <c r="S13946" s="16"/>
      <c r="T13946" s="16"/>
    </row>
    <row r="13947" spans="8:20">
      <c r="H13947" s="14"/>
      <c r="K13947" s="14"/>
      <c r="M13947" s="14"/>
      <c r="N13947" s="14"/>
      <c r="O13947" s="14"/>
      <c r="P13947" s="14"/>
      <c r="S13947" s="16"/>
      <c r="T13947" s="16"/>
    </row>
    <row r="13948" spans="8:20">
      <c r="H13948" s="14"/>
      <c r="K13948" s="14"/>
      <c r="M13948" s="14"/>
      <c r="N13948" s="14"/>
      <c r="O13948" s="14"/>
      <c r="P13948" s="14"/>
      <c r="S13948" s="16"/>
      <c r="T13948" s="16"/>
    </row>
    <row r="13949" spans="8:20">
      <c r="H13949" s="14"/>
      <c r="K13949" s="14"/>
      <c r="M13949" s="14"/>
      <c r="N13949" s="14"/>
      <c r="O13949" s="14"/>
      <c r="P13949" s="14"/>
      <c r="S13949" s="16"/>
      <c r="T13949" s="16"/>
    </row>
    <row r="13950" spans="8:20">
      <c r="H13950" s="14"/>
      <c r="K13950" s="14"/>
      <c r="M13950" s="14"/>
      <c r="N13950" s="14"/>
      <c r="O13950" s="14"/>
      <c r="P13950" s="14"/>
      <c r="S13950" s="16"/>
      <c r="T13950" s="16"/>
    </row>
    <row r="13951" spans="8:20">
      <c r="H13951" s="14"/>
      <c r="K13951" s="14"/>
      <c r="M13951" s="14"/>
      <c r="N13951" s="14"/>
      <c r="O13951" s="14"/>
      <c r="P13951" s="14"/>
      <c r="S13951" s="16"/>
      <c r="T13951" s="16"/>
    </row>
    <row r="13952" spans="8:20">
      <c r="H13952" s="14"/>
      <c r="K13952" s="14"/>
      <c r="M13952" s="14"/>
      <c r="N13952" s="14"/>
      <c r="O13952" s="14"/>
      <c r="P13952" s="14"/>
      <c r="S13952" s="16"/>
      <c r="T13952" s="16"/>
    </row>
    <row r="13953" spans="8:20">
      <c r="H13953" s="14"/>
      <c r="K13953" s="14"/>
      <c r="M13953" s="14"/>
      <c r="N13953" s="14"/>
      <c r="O13953" s="14"/>
      <c r="P13953" s="14"/>
      <c r="S13953" s="16"/>
      <c r="T13953" s="16"/>
    </row>
    <row r="13954" spans="8:20">
      <c r="H13954" s="14"/>
      <c r="K13954" s="14"/>
      <c r="M13954" s="14"/>
      <c r="N13954" s="14"/>
      <c r="O13954" s="14"/>
      <c r="P13954" s="14"/>
      <c r="S13954" s="16"/>
      <c r="T13954" s="16"/>
    </row>
    <row r="13955" spans="8:20">
      <c r="H13955" s="14"/>
      <c r="K13955" s="14"/>
      <c r="M13955" s="14"/>
      <c r="N13955" s="14"/>
      <c r="O13955" s="14"/>
      <c r="P13955" s="14"/>
      <c r="S13955" s="16"/>
      <c r="T13955" s="16"/>
    </row>
    <row r="13956" spans="8:20">
      <c r="H13956" s="14"/>
      <c r="K13956" s="14"/>
      <c r="M13956" s="14"/>
      <c r="N13956" s="14"/>
      <c r="O13956" s="14"/>
      <c r="P13956" s="14"/>
      <c r="S13956" s="16"/>
      <c r="T13956" s="16"/>
    </row>
    <row r="13957" spans="8:20">
      <c r="H13957" s="14"/>
      <c r="K13957" s="14"/>
      <c r="M13957" s="14"/>
      <c r="N13957" s="14"/>
      <c r="O13957" s="14"/>
      <c r="P13957" s="14"/>
      <c r="S13957" s="16"/>
      <c r="T13957" s="16"/>
    </row>
    <row r="13958" spans="8:20">
      <c r="H13958" s="14"/>
      <c r="K13958" s="14"/>
      <c r="M13958" s="14"/>
      <c r="N13958" s="14"/>
      <c r="O13958" s="14"/>
      <c r="P13958" s="14"/>
      <c r="S13958" s="16"/>
      <c r="T13958" s="16"/>
    </row>
    <row r="13959" spans="8:20">
      <c r="H13959" s="14"/>
      <c r="K13959" s="14"/>
      <c r="M13959" s="14"/>
      <c r="N13959" s="14"/>
      <c r="O13959" s="14"/>
      <c r="P13959" s="14"/>
      <c r="S13959" s="16"/>
      <c r="T13959" s="16"/>
    </row>
    <row r="13960" spans="8:20">
      <c r="H13960" s="14"/>
      <c r="K13960" s="14"/>
      <c r="M13960" s="14"/>
      <c r="N13960" s="14"/>
      <c r="O13960" s="14"/>
      <c r="P13960" s="14"/>
      <c r="S13960" s="16"/>
      <c r="T13960" s="16"/>
    </row>
    <row r="13961" spans="8:20">
      <c r="H13961" s="14"/>
      <c r="K13961" s="14"/>
      <c r="M13961" s="14"/>
      <c r="N13961" s="14"/>
      <c r="O13961" s="14"/>
      <c r="P13961" s="14"/>
      <c r="S13961" s="16"/>
      <c r="T13961" s="16"/>
    </row>
    <row r="13962" spans="8:20">
      <c r="H13962" s="14"/>
      <c r="K13962" s="14"/>
      <c r="M13962" s="14"/>
      <c r="N13962" s="14"/>
      <c r="O13962" s="14"/>
      <c r="P13962" s="14"/>
      <c r="S13962" s="16"/>
      <c r="T13962" s="16"/>
    </row>
    <row r="13963" spans="8:20">
      <c r="H13963" s="14"/>
      <c r="K13963" s="14"/>
      <c r="M13963" s="14"/>
      <c r="N13963" s="14"/>
      <c r="O13963" s="14"/>
      <c r="P13963" s="14"/>
      <c r="S13963" s="16"/>
      <c r="T13963" s="16"/>
    </row>
    <row r="13964" spans="8:20">
      <c r="H13964" s="14"/>
      <c r="K13964" s="14"/>
      <c r="M13964" s="14"/>
      <c r="N13964" s="14"/>
      <c r="O13964" s="14"/>
      <c r="P13964" s="14"/>
      <c r="S13964" s="16"/>
      <c r="T13964" s="16"/>
    </row>
    <row r="13965" spans="8:20">
      <c r="H13965" s="14"/>
      <c r="K13965" s="14"/>
      <c r="M13965" s="14"/>
      <c r="N13965" s="14"/>
      <c r="O13965" s="14"/>
      <c r="P13965" s="14"/>
      <c r="S13965" s="16"/>
      <c r="T13965" s="16"/>
    </row>
    <row r="13966" spans="8:20">
      <c r="H13966" s="14"/>
      <c r="K13966" s="14"/>
      <c r="M13966" s="14"/>
      <c r="N13966" s="14"/>
      <c r="O13966" s="14"/>
      <c r="P13966" s="14"/>
      <c r="S13966" s="16"/>
      <c r="T13966" s="16"/>
    </row>
    <row r="13967" spans="8:20">
      <c r="H13967" s="14"/>
      <c r="K13967" s="14"/>
      <c r="M13967" s="14"/>
      <c r="N13967" s="14"/>
      <c r="O13967" s="14"/>
      <c r="P13967" s="14"/>
      <c r="S13967" s="16"/>
      <c r="T13967" s="16"/>
    </row>
    <row r="13968" spans="8:20">
      <c r="H13968" s="14"/>
      <c r="K13968" s="14"/>
      <c r="M13968" s="14"/>
      <c r="N13968" s="14"/>
      <c r="O13968" s="14"/>
      <c r="P13968" s="14"/>
      <c r="S13968" s="16"/>
      <c r="T13968" s="16"/>
    </row>
    <row r="13969" spans="8:20">
      <c r="H13969" s="14"/>
      <c r="K13969" s="14"/>
      <c r="M13969" s="14"/>
      <c r="N13969" s="14"/>
      <c r="O13969" s="14"/>
      <c r="P13969" s="14"/>
      <c r="S13969" s="16"/>
      <c r="T13969" s="16"/>
    </row>
    <row r="13970" spans="8:20">
      <c r="H13970" s="14"/>
      <c r="K13970" s="14"/>
      <c r="M13970" s="14"/>
      <c r="N13970" s="14"/>
      <c r="O13970" s="14"/>
      <c r="P13970" s="14"/>
      <c r="S13970" s="16"/>
      <c r="T13970" s="16"/>
    </row>
    <row r="13971" spans="8:20">
      <c r="H13971" s="14"/>
      <c r="K13971" s="14"/>
      <c r="M13971" s="14"/>
      <c r="N13971" s="14"/>
      <c r="O13971" s="14"/>
      <c r="P13971" s="14"/>
      <c r="S13971" s="16"/>
      <c r="T13971" s="16"/>
    </row>
    <row r="13972" spans="8:20">
      <c r="H13972" s="14"/>
      <c r="K13972" s="14"/>
      <c r="M13972" s="14"/>
      <c r="N13972" s="14"/>
      <c r="O13972" s="14"/>
      <c r="P13972" s="14"/>
      <c r="S13972" s="16"/>
      <c r="T13972" s="16"/>
    </row>
    <row r="13973" spans="8:20">
      <c r="H13973" s="14"/>
      <c r="K13973" s="14"/>
      <c r="M13973" s="14"/>
      <c r="N13973" s="14"/>
      <c r="O13973" s="14"/>
      <c r="P13973" s="14"/>
      <c r="S13973" s="16"/>
      <c r="T13973" s="16"/>
    </row>
    <row r="13974" spans="8:20">
      <c r="H13974" s="14"/>
      <c r="K13974" s="14"/>
      <c r="M13974" s="14"/>
      <c r="N13974" s="14"/>
      <c r="O13974" s="14"/>
      <c r="P13974" s="14"/>
      <c r="S13974" s="16"/>
      <c r="T13974" s="16"/>
    </row>
    <row r="13975" spans="8:20">
      <c r="H13975" s="14"/>
      <c r="K13975" s="14"/>
      <c r="M13975" s="14"/>
      <c r="N13975" s="14"/>
      <c r="O13975" s="14"/>
      <c r="P13975" s="14"/>
      <c r="S13975" s="16"/>
      <c r="T13975" s="16"/>
    </row>
    <row r="13976" spans="8:20">
      <c r="H13976" s="14"/>
      <c r="K13976" s="14"/>
      <c r="M13976" s="14"/>
      <c r="N13976" s="14"/>
      <c r="O13976" s="14"/>
      <c r="P13976" s="14"/>
      <c r="S13976" s="16"/>
      <c r="T13976" s="16"/>
    </row>
    <row r="13977" spans="8:20">
      <c r="H13977" s="14"/>
      <c r="K13977" s="14"/>
      <c r="M13977" s="14"/>
      <c r="N13977" s="14"/>
      <c r="O13977" s="14"/>
      <c r="P13977" s="14"/>
      <c r="S13977" s="16"/>
      <c r="T13977" s="16"/>
    </row>
    <row r="13978" spans="8:20">
      <c r="H13978" s="14"/>
      <c r="K13978" s="14"/>
      <c r="M13978" s="14"/>
      <c r="N13978" s="14"/>
      <c r="O13978" s="14"/>
      <c r="P13978" s="14"/>
      <c r="S13978" s="16"/>
      <c r="T13978" s="16"/>
    </row>
    <row r="13979" spans="8:20">
      <c r="H13979" s="14"/>
      <c r="K13979" s="14"/>
      <c r="M13979" s="14"/>
      <c r="N13979" s="14"/>
      <c r="O13979" s="14"/>
      <c r="P13979" s="14"/>
      <c r="S13979" s="16"/>
      <c r="T13979" s="16"/>
    </row>
    <row r="13980" spans="8:20">
      <c r="H13980" s="14"/>
      <c r="K13980" s="14"/>
      <c r="M13980" s="14"/>
      <c r="N13980" s="14"/>
      <c r="O13980" s="14"/>
      <c r="P13980" s="14"/>
      <c r="S13980" s="16"/>
      <c r="T13980" s="16"/>
    </row>
    <row r="13981" spans="8:20">
      <c r="H13981" s="14"/>
      <c r="K13981" s="14"/>
      <c r="M13981" s="14"/>
      <c r="N13981" s="14"/>
      <c r="O13981" s="14"/>
      <c r="P13981" s="14"/>
      <c r="S13981" s="16"/>
      <c r="T13981" s="16"/>
    </row>
    <row r="13982" spans="8:20">
      <c r="H13982" s="14"/>
      <c r="K13982" s="14"/>
      <c r="M13982" s="14"/>
      <c r="N13982" s="14"/>
      <c r="O13982" s="14"/>
      <c r="P13982" s="14"/>
      <c r="S13982" s="16"/>
      <c r="T13982" s="16"/>
    </row>
    <row r="13983" spans="8:20">
      <c r="H13983" s="14"/>
      <c r="K13983" s="14"/>
      <c r="M13983" s="14"/>
      <c r="N13983" s="14"/>
      <c r="O13983" s="14"/>
      <c r="P13983" s="14"/>
      <c r="S13983" s="16"/>
      <c r="T13983" s="16"/>
    </row>
    <row r="13984" spans="8:20">
      <c r="H13984" s="14"/>
      <c r="K13984" s="14"/>
      <c r="M13984" s="14"/>
      <c r="N13984" s="14"/>
      <c r="O13984" s="14"/>
      <c r="P13984" s="14"/>
      <c r="S13984" s="16"/>
      <c r="T13984" s="16"/>
    </row>
    <row r="13985" spans="8:20">
      <c r="H13985" s="14"/>
      <c r="K13985" s="14"/>
      <c r="M13985" s="14"/>
      <c r="N13985" s="14"/>
      <c r="O13985" s="14"/>
      <c r="P13985" s="14"/>
      <c r="S13985" s="16"/>
      <c r="T13985" s="16"/>
    </row>
    <row r="13986" spans="8:20">
      <c r="H13986" s="14"/>
      <c r="K13986" s="14"/>
      <c r="M13986" s="14"/>
      <c r="N13986" s="14"/>
      <c r="O13986" s="14"/>
      <c r="P13986" s="14"/>
      <c r="S13986" s="16"/>
      <c r="T13986" s="16"/>
    </row>
    <row r="13987" spans="8:20">
      <c r="H13987" s="14"/>
      <c r="K13987" s="14"/>
      <c r="M13987" s="14"/>
      <c r="N13987" s="14"/>
      <c r="O13987" s="14"/>
      <c r="P13987" s="14"/>
      <c r="S13987" s="16"/>
      <c r="T13987" s="16"/>
    </row>
    <row r="13988" spans="8:20">
      <c r="H13988" s="14"/>
      <c r="K13988" s="14"/>
      <c r="M13988" s="14"/>
      <c r="N13988" s="14"/>
      <c r="O13988" s="14"/>
      <c r="P13988" s="14"/>
      <c r="S13988" s="16"/>
      <c r="T13988" s="16"/>
    </row>
    <row r="13989" spans="8:20">
      <c r="H13989" s="14"/>
      <c r="K13989" s="14"/>
      <c r="M13989" s="14"/>
      <c r="N13989" s="14"/>
      <c r="O13989" s="14"/>
      <c r="P13989" s="14"/>
      <c r="S13989" s="16"/>
      <c r="T13989" s="16"/>
    </row>
    <row r="13990" spans="8:20">
      <c r="H13990" s="14"/>
      <c r="K13990" s="14"/>
      <c r="M13990" s="14"/>
      <c r="N13990" s="14"/>
      <c r="O13990" s="14"/>
      <c r="P13990" s="14"/>
      <c r="S13990" s="16"/>
      <c r="T13990" s="16"/>
    </row>
    <row r="13991" spans="8:20">
      <c r="H13991" s="14"/>
      <c r="K13991" s="14"/>
      <c r="M13991" s="14"/>
      <c r="N13991" s="14"/>
      <c r="O13991" s="14"/>
      <c r="P13991" s="14"/>
      <c r="S13991" s="16"/>
      <c r="T13991" s="16"/>
    </row>
    <row r="13992" spans="8:20">
      <c r="H13992" s="14"/>
      <c r="K13992" s="14"/>
      <c r="M13992" s="14"/>
      <c r="N13992" s="14"/>
      <c r="O13992" s="14"/>
      <c r="P13992" s="14"/>
      <c r="S13992" s="16"/>
      <c r="T13992" s="16"/>
    </row>
    <row r="13993" spans="8:20">
      <c r="H13993" s="14"/>
      <c r="K13993" s="14"/>
      <c r="M13993" s="14"/>
      <c r="N13993" s="14"/>
      <c r="O13993" s="14"/>
      <c r="P13993" s="14"/>
      <c r="S13993" s="16"/>
      <c r="T13993" s="16"/>
    </row>
    <row r="13994" spans="8:20">
      <c r="H13994" s="14"/>
      <c r="K13994" s="14"/>
      <c r="M13994" s="14"/>
      <c r="N13994" s="14"/>
      <c r="O13994" s="14"/>
      <c r="P13994" s="14"/>
      <c r="S13994" s="16"/>
      <c r="T13994" s="16"/>
    </row>
    <row r="13995" spans="8:20">
      <c r="H13995" s="14"/>
      <c r="K13995" s="14"/>
      <c r="M13995" s="14"/>
      <c r="N13995" s="14"/>
      <c r="O13995" s="14"/>
      <c r="P13995" s="14"/>
      <c r="S13995" s="16"/>
      <c r="T13995" s="16"/>
    </row>
    <row r="13996" spans="8:20">
      <c r="H13996" s="14"/>
      <c r="K13996" s="14"/>
      <c r="M13996" s="14"/>
      <c r="N13996" s="14"/>
      <c r="O13996" s="14"/>
      <c r="P13996" s="14"/>
      <c r="S13996" s="16"/>
      <c r="T13996" s="16"/>
    </row>
    <row r="13997" spans="8:20">
      <c r="H13997" s="14"/>
      <c r="K13997" s="14"/>
      <c r="M13997" s="14"/>
      <c r="N13997" s="14"/>
      <c r="O13997" s="14"/>
      <c r="P13997" s="14"/>
      <c r="S13997" s="16"/>
      <c r="T13997" s="16"/>
    </row>
    <row r="13998" spans="8:20">
      <c r="H13998" s="14"/>
      <c r="K13998" s="14"/>
      <c r="M13998" s="14"/>
      <c r="N13998" s="14"/>
      <c r="O13998" s="14"/>
      <c r="P13998" s="14"/>
      <c r="S13998" s="16"/>
      <c r="T13998" s="16"/>
    </row>
    <row r="13999" spans="8:20">
      <c r="H13999" s="14"/>
      <c r="K13999" s="14"/>
      <c r="M13999" s="14"/>
      <c r="N13999" s="14"/>
      <c r="O13999" s="14"/>
      <c r="P13999" s="14"/>
      <c r="S13999" s="16"/>
      <c r="T13999" s="16"/>
    </row>
    <row r="14000" spans="8:20">
      <c r="H14000" s="14"/>
      <c r="K14000" s="14"/>
      <c r="M14000" s="14"/>
      <c r="N14000" s="14"/>
      <c r="O14000" s="14"/>
      <c r="P14000" s="14"/>
      <c r="S14000" s="16"/>
      <c r="T14000" s="16"/>
    </row>
    <row r="14001" spans="8:20">
      <c r="H14001" s="14"/>
      <c r="K14001" s="14"/>
      <c r="M14001" s="14"/>
      <c r="N14001" s="14"/>
      <c r="O14001" s="14"/>
      <c r="P14001" s="14"/>
      <c r="S14001" s="16"/>
      <c r="T14001" s="16"/>
    </row>
    <row r="14002" spans="8:20">
      <c r="H14002" s="14"/>
      <c r="K14002" s="14"/>
      <c r="M14002" s="14"/>
      <c r="N14002" s="14"/>
      <c r="O14002" s="14"/>
      <c r="P14002" s="14"/>
      <c r="S14002" s="16"/>
      <c r="T14002" s="16"/>
    </row>
    <row r="14003" spans="8:20">
      <c r="H14003" s="14"/>
      <c r="K14003" s="14"/>
      <c r="M14003" s="14"/>
      <c r="N14003" s="14"/>
      <c r="O14003" s="14"/>
      <c r="P14003" s="14"/>
      <c r="S14003" s="16"/>
      <c r="T14003" s="16"/>
    </row>
    <row r="14004" spans="8:20">
      <c r="H14004" s="14"/>
      <c r="K14004" s="14"/>
      <c r="M14004" s="14"/>
      <c r="N14004" s="14"/>
      <c r="O14004" s="14"/>
      <c r="P14004" s="14"/>
      <c r="S14004" s="16"/>
      <c r="T14004" s="16"/>
    </row>
    <row r="14005" spans="8:20">
      <c r="H14005" s="14"/>
      <c r="K14005" s="14"/>
      <c r="M14005" s="14"/>
      <c r="N14005" s="14"/>
      <c r="O14005" s="14"/>
      <c r="P14005" s="14"/>
      <c r="S14005" s="16"/>
      <c r="T14005" s="16"/>
    </row>
    <row r="14006" spans="8:20">
      <c r="H14006" s="14"/>
      <c r="K14006" s="14"/>
      <c r="M14006" s="14"/>
      <c r="N14006" s="14"/>
      <c r="O14006" s="14"/>
      <c r="P14006" s="14"/>
      <c r="S14006" s="16"/>
      <c r="T14006" s="16"/>
    </row>
    <row r="14007" spans="8:20">
      <c r="H14007" s="14"/>
      <c r="K14007" s="14"/>
      <c r="M14007" s="14"/>
      <c r="N14007" s="14"/>
      <c r="O14007" s="14"/>
      <c r="P14007" s="14"/>
      <c r="S14007" s="16"/>
      <c r="T14007" s="16"/>
    </row>
    <row r="14008" spans="8:20">
      <c r="H14008" s="14"/>
      <c r="K14008" s="14"/>
      <c r="M14008" s="14"/>
      <c r="N14008" s="14"/>
      <c r="O14008" s="14"/>
      <c r="P14008" s="14"/>
      <c r="S14008" s="16"/>
      <c r="T14008" s="16"/>
    </row>
    <row r="14009" spans="8:20">
      <c r="H14009" s="14"/>
      <c r="K14009" s="14"/>
      <c r="M14009" s="14"/>
      <c r="N14009" s="14"/>
      <c r="O14009" s="14"/>
      <c r="P14009" s="14"/>
      <c r="S14009" s="16"/>
      <c r="T14009" s="16"/>
    </row>
    <row r="14010" spans="8:20">
      <c r="H14010" s="14"/>
      <c r="K14010" s="14"/>
      <c r="M14010" s="14"/>
      <c r="N14010" s="14"/>
      <c r="O14010" s="14"/>
      <c r="P14010" s="14"/>
      <c r="S14010" s="16"/>
      <c r="T14010" s="16"/>
    </row>
    <row r="14011" spans="8:20">
      <c r="H14011" s="14"/>
      <c r="K14011" s="14"/>
      <c r="M14011" s="14"/>
      <c r="N14011" s="14"/>
      <c r="O14011" s="14"/>
      <c r="P14011" s="14"/>
      <c r="S14011" s="16"/>
      <c r="T14011" s="16"/>
    </row>
    <row r="14012" spans="8:20">
      <c r="H14012" s="14"/>
      <c r="K14012" s="14"/>
      <c r="M14012" s="14"/>
      <c r="N14012" s="14"/>
      <c r="O14012" s="14"/>
      <c r="P14012" s="14"/>
      <c r="S14012" s="16"/>
      <c r="T14012" s="16"/>
    </row>
    <row r="14013" spans="8:20">
      <c r="H14013" s="14"/>
      <c r="K14013" s="14"/>
      <c r="M14013" s="14"/>
      <c r="N14013" s="14"/>
      <c r="O14013" s="14"/>
      <c r="P14013" s="14"/>
      <c r="S14013" s="16"/>
      <c r="T14013" s="16"/>
    </row>
    <row r="14014" spans="8:20">
      <c r="H14014" s="14"/>
      <c r="K14014" s="14"/>
      <c r="M14014" s="14"/>
      <c r="N14014" s="14"/>
      <c r="O14014" s="14"/>
      <c r="P14014" s="14"/>
      <c r="S14014" s="16"/>
      <c r="T14014" s="16"/>
    </row>
    <row r="14015" spans="8:20">
      <c r="H14015" s="14"/>
      <c r="K14015" s="14"/>
      <c r="M14015" s="14"/>
      <c r="N14015" s="14"/>
      <c r="O14015" s="14"/>
      <c r="P14015" s="14"/>
      <c r="S14015" s="16"/>
      <c r="T14015" s="16"/>
    </row>
    <row r="14016" spans="8:20">
      <c r="H14016" s="14"/>
      <c r="K14016" s="14"/>
      <c r="M14016" s="14"/>
      <c r="N14016" s="14"/>
      <c r="O14016" s="14"/>
      <c r="P14016" s="14"/>
      <c r="S14016" s="16"/>
      <c r="T14016" s="16"/>
    </row>
    <row r="14017" spans="8:20">
      <c r="H14017" s="14"/>
      <c r="K14017" s="14"/>
      <c r="M14017" s="14"/>
      <c r="N14017" s="14"/>
      <c r="O14017" s="14"/>
      <c r="P14017" s="14"/>
      <c r="S14017" s="16"/>
      <c r="T14017" s="16"/>
    </row>
    <row r="14018" spans="8:20">
      <c r="H14018" s="14"/>
      <c r="K14018" s="14"/>
      <c r="M14018" s="14"/>
      <c r="N14018" s="14"/>
      <c r="O14018" s="14"/>
      <c r="P14018" s="14"/>
      <c r="S14018" s="16"/>
      <c r="T14018" s="16"/>
    </row>
    <row r="14019" spans="8:20">
      <c r="H14019" s="14"/>
      <c r="K14019" s="14"/>
      <c r="M14019" s="14"/>
      <c r="N14019" s="14"/>
      <c r="O14019" s="14"/>
      <c r="P14019" s="14"/>
      <c r="S14019" s="16"/>
      <c r="T14019" s="16"/>
    </row>
    <row r="14020" spans="8:20">
      <c r="H14020" s="14"/>
      <c r="K14020" s="14"/>
      <c r="M14020" s="14"/>
      <c r="N14020" s="14"/>
      <c r="O14020" s="14"/>
      <c r="P14020" s="14"/>
      <c r="S14020" s="16"/>
      <c r="T14020" s="16"/>
    </row>
    <row r="14021" spans="8:20">
      <c r="H14021" s="14"/>
      <c r="K14021" s="14"/>
      <c r="M14021" s="14"/>
      <c r="N14021" s="14"/>
      <c r="O14021" s="14"/>
      <c r="P14021" s="14"/>
      <c r="S14021" s="16"/>
      <c r="T14021" s="16"/>
    </row>
    <row r="14022" spans="8:20">
      <c r="H14022" s="14"/>
      <c r="K14022" s="14"/>
      <c r="M14022" s="14"/>
      <c r="N14022" s="14"/>
      <c r="O14022" s="14"/>
      <c r="P14022" s="14"/>
      <c r="S14022" s="16"/>
      <c r="T14022" s="16"/>
    </row>
    <row r="14023" spans="8:20">
      <c r="H14023" s="14"/>
      <c r="K14023" s="14"/>
      <c r="M14023" s="14"/>
      <c r="N14023" s="14"/>
      <c r="O14023" s="14"/>
      <c r="P14023" s="14"/>
      <c r="S14023" s="16"/>
      <c r="T14023" s="16"/>
    </row>
    <row r="14024" spans="8:20">
      <c r="H14024" s="14"/>
      <c r="K14024" s="14"/>
      <c r="M14024" s="14"/>
      <c r="N14024" s="14"/>
      <c r="O14024" s="14"/>
      <c r="P14024" s="14"/>
      <c r="S14024" s="16"/>
      <c r="T14024" s="16"/>
    </row>
    <row r="14025" spans="8:20">
      <c r="H14025" s="14"/>
      <c r="K14025" s="14"/>
      <c r="M14025" s="14"/>
      <c r="N14025" s="14"/>
      <c r="O14025" s="14"/>
      <c r="P14025" s="14"/>
      <c r="S14025" s="16"/>
      <c r="T14025" s="16"/>
    </row>
    <row r="14026" spans="8:20">
      <c r="H14026" s="14"/>
      <c r="K14026" s="14"/>
      <c r="M14026" s="14"/>
      <c r="N14026" s="14"/>
      <c r="O14026" s="14"/>
      <c r="P14026" s="14"/>
      <c r="S14026" s="16"/>
      <c r="T14026" s="16"/>
    </row>
    <row r="14027" spans="8:20">
      <c r="H14027" s="14"/>
      <c r="K14027" s="14"/>
      <c r="M14027" s="14"/>
      <c r="N14027" s="14"/>
      <c r="O14027" s="14"/>
      <c r="P14027" s="14"/>
      <c r="S14027" s="16"/>
      <c r="T14027" s="16"/>
    </row>
    <row r="14028" spans="8:20">
      <c r="H14028" s="14"/>
      <c r="K14028" s="14"/>
      <c r="M14028" s="14"/>
      <c r="N14028" s="14"/>
      <c r="O14028" s="14"/>
      <c r="P14028" s="14"/>
      <c r="S14028" s="16"/>
      <c r="T14028" s="16"/>
    </row>
    <row r="14029" spans="8:20">
      <c r="H14029" s="14"/>
      <c r="K14029" s="14"/>
      <c r="M14029" s="14"/>
      <c r="N14029" s="14"/>
      <c r="O14029" s="14"/>
      <c r="P14029" s="14"/>
      <c r="S14029" s="16"/>
      <c r="T14029" s="16"/>
    </row>
    <row r="14030" spans="8:20">
      <c r="H14030" s="14"/>
      <c r="K14030" s="14"/>
      <c r="M14030" s="14"/>
      <c r="N14030" s="14"/>
      <c r="O14030" s="14"/>
      <c r="P14030" s="14"/>
      <c r="S14030" s="16"/>
      <c r="T14030" s="16"/>
    </row>
    <row r="14031" spans="8:20">
      <c r="H14031" s="14"/>
      <c r="K14031" s="14"/>
      <c r="M14031" s="14"/>
      <c r="N14031" s="14"/>
      <c r="O14031" s="14"/>
      <c r="P14031" s="14"/>
      <c r="S14031" s="16"/>
      <c r="T14031" s="16"/>
    </row>
    <row r="14032" spans="8:20">
      <c r="H14032" s="14"/>
      <c r="K14032" s="14"/>
      <c r="M14032" s="14"/>
      <c r="N14032" s="14"/>
      <c r="O14032" s="14"/>
      <c r="P14032" s="14"/>
      <c r="S14032" s="16"/>
      <c r="T14032" s="16"/>
    </row>
    <row r="14033" spans="8:20">
      <c r="H14033" s="14"/>
      <c r="K14033" s="14"/>
      <c r="M14033" s="14"/>
      <c r="N14033" s="14"/>
      <c r="O14033" s="14"/>
      <c r="P14033" s="14"/>
      <c r="S14033" s="16"/>
      <c r="T14033" s="16"/>
    </row>
    <row r="14034" spans="8:20">
      <c r="H14034" s="14"/>
      <c r="K14034" s="14"/>
      <c r="M14034" s="14"/>
      <c r="N14034" s="14"/>
      <c r="O14034" s="14"/>
      <c r="P14034" s="14"/>
      <c r="S14034" s="16"/>
      <c r="T14034" s="16"/>
    </row>
    <row r="14035" spans="8:20">
      <c r="H14035" s="14"/>
      <c r="K14035" s="14"/>
      <c r="M14035" s="14"/>
      <c r="N14035" s="14"/>
      <c r="O14035" s="14"/>
      <c r="P14035" s="14"/>
      <c r="S14035" s="16"/>
      <c r="T14035" s="16"/>
    </row>
    <row r="14036" spans="8:20">
      <c r="H14036" s="14"/>
      <c r="K14036" s="14"/>
      <c r="M14036" s="14"/>
      <c r="N14036" s="14"/>
      <c r="O14036" s="14"/>
      <c r="P14036" s="14"/>
      <c r="S14036" s="16"/>
      <c r="T14036" s="16"/>
    </row>
    <row r="14037" spans="8:20">
      <c r="H14037" s="14"/>
      <c r="K14037" s="14"/>
      <c r="M14037" s="14"/>
      <c r="N14037" s="14"/>
      <c r="O14037" s="14"/>
      <c r="P14037" s="14"/>
      <c r="S14037" s="16"/>
      <c r="T14037" s="16"/>
    </row>
    <row r="14038" spans="8:20">
      <c r="H14038" s="14"/>
      <c r="K14038" s="14"/>
      <c r="M14038" s="14"/>
      <c r="N14038" s="14"/>
      <c r="O14038" s="14"/>
      <c r="P14038" s="14"/>
      <c r="S14038" s="16"/>
      <c r="T14038" s="16"/>
    </row>
    <row r="14039" spans="8:20">
      <c r="H14039" s="14"/>
      <c r="K14039" s="14"/>
      <c r="M14039" s="14"/>
      <c r="N14039" s="14"/>
      <c r="O14039" s="14"/>
      <c r="P14039" s="14"/>
      <c r="S14039" s="16"/>
      <c r="T14039" s="16"/>
    </row>
    <row r="14040" spans="8:20">
      <c r="H14040" s="14"/>
      <c r="K14040" s="14"/>
      <c r="M14040" s="14"/>
      <c r="N14040" s="14"/>
      <c r="O14040" s="14"/>
      <c r="P14040" s="14"/>
      <c r="S14040" s="16"/>
      <c r="T14040" s="16"/>
    </row>
    <row r="14041" spans="8:20">
      <c r="H14041" s="14"/>
      <c r="K14041" s="14"/>
      <c r="M14041" s="14"/>
      <c r="N14041" s="14"/>
      <c r="O14041" s="14"/>
      <c r="P14041" s="14"/>
      <c r="S14041" s="16"/>
      <c r="T14041" s="16"/>
    </row>
    <row r="14042" spans="8:20">
      <c r="H14042" s="14"/>
      <c r="K14042" s="14"/>
      <c r="M14042" s="14"/>
      <c r="N14042" s="14"/>
      <c r="O14042" s="14"/>
      <c r="P14042" s="14"/>
      <c r="S14042" s="16"/>
      <c r="T14042" s="16"/>
    </row>
    <row r="14043" spans="8:20">
      <c r="H14043" s="14"/>
      <c r="K14043" s="14"/>
      <c r="M14043" s="14"/>
      <c r="N14043" s="14"/>
      <c r="O14043" s="14"/>
      <c r="P14043" s="14"/>
      <c r="S14043" s="16"/>
      <c r="T14043" s="16"/>
    </row>
    <row r="14044" spans="8:20">
      <c r="H14044" s="14"/>
      <c r="K14044" s="14"/>
      <c r="M14044" s="14"/>
      <c r="N14044" s="14"/>
      <c r="O14044" s="14"/>
      <c r="P14044" s="14"/>
      <c r="S14044" s="16"/>
      <c r="T14044" s="16"/>
    </row>
    <row r="14045" spans="8:20">
      <c r="H14045" s="14"/>
      <c r="K14045" s="14"/>
      <c r="M14045" s="14"/>
      <c r="N14045" s="14"/>
      <c r="O14045" s="14"/>
      <c r="P14045" s="14"/>
      <c r="S14045" s="16"/>
      <c r="T14045" s="16"/>
    </row>
    <row r="14046" spans="8:20">
      <c r="H14046" s="14"/>
      <c r="K14046" s="14"/>
      <c r="M14046" s="14"/>
      <c r="N14046" s="14"/>
      <c r="O14046" s="14"/>
      <c r="P14046" s="14"/>
      <c r="S14046" s="16"/>
      <c r="T14046" s="16"/>
    </row>
    <row r="14047" spans="8:20">
      <c r="H14047" s="14"/>
      <c r="K14047" s="14"/>
      <c r="M14047" s="14"/>
      <c r="N14047" s="14"/>
      <c r="O14047" s="14"/>
      <c r="P14047" s="14"/>
      <c r="S14047" s="16"/>
      <c r="T14047" s="16"/>
    </row>
    <row r="14048" spans="8:20">
      <c r="H14048" s="14"/>
      <c r="K14048" s="14"/>
      <c r="M14048" s="14"/>
      <c r="N14048" s="14"/>
      <c r="O14048" s="14"/>
      <c r="P14048" s="14"/>
      <c r="S14048" s="16"/>
      <c r="T14048" s="16"/>
    </row>
    <row r="14049" spans="8:20">
      <c r="H14049" s="14"/>
      <c r="K14049" s="14"/>
      <c r="M14049" s="14"/>
      <c r="N14049" s="14"/>
      <c r="O14049" s="14"/>
      <c r="P14049" s="14"/>
      <c r="S14049" s="16"/>
      <c r="T14049" s="16"/>
    </row>
    <row r="14050" spans="8:20">
      <c r="H14050" s="14"/>
      <c r="K14050" s="14"/>
      <c r="M14050" s="14"/>
      <c r="N14050" s="14"/>
      <c r="O14050" s="14"/>
      <c r="P14050" s="14"/>
      <c r="S14050" s="16"/>
      <c r="T14050" s="16"/>
    </row>
    <row r="14051" spans="8:20">
      <c r="H14051" s="14"/>
      <c r="K14051" s="14"/>
      <c r="M14051" s="14"/>
      <c r="N14051" s="14"/>
      <c r="O14051" s="14"/>
      <c r="P14051" s="14"/>
      <c r="S14051" s="16"/>
      <c r="T14051" s="16"/>
    </row>
    <row r="14052" spans="8:20">
      <c r="H14052" s="14"/>
      <c r="K14052" s="14"/>
      <c r="M14052" s="14"/>
      <c r="N14052" s="14"/>
      <c r="O14052" s="14"/>
      <c r="P14052" s="14"/>
      <c r="S14052" s="16"/>
      <c r="T14052" s="16"/>
    </row>
    <row r="14053" spans="8:20">
      <c r="H14053" s="14"/>
      <c r="K14053" s="14"/>
      <c r="M14053" s="14"/>
      <c r="N14053" s="14"/>
      <c r="O14053" s="14"/>
      <c r="P14053" s="14"/>
      <c r="S14053" s="16"/>
      <c r="T14053" s="16"/>
    </row>
    <row r="14054" spans="8:20">
      <c r="H14054" s="14"/>
      <c r="K14054" s="14"/>
      <c r="M14054" s="14"/>
      <c r="N14054" s="14"/>
      <c r="O14054" s="14"/>
      <c r="P14054" s="14"/>
      <c r="S14054" s="16"/>
      <c r="T14054" s="16"/>
    </row>
    <row r="14055" spans="8:20">
      <c r="H14055" s="14"/>
      <c r="K14055" s="14"/>
      <c r="M14055" s="14"/>
      <c r="N14055" s="14"/>
      <c r="O14055" s="14"/>
      <c r="P14055" s="14"/>
      <c r="S14055" s="16"/>
      <c r="T14055" s="16"/>
    </row>
    <row r="14056" spans="8:20">
      <c r="H14056" s="14"/>
      <c r="K14056" s="14"/>
      <c r="M14056" s="14"/>
      <c r="N14056" s="14"/>
      <c r="O14056" s="14"/>
      <c r="P14056" s="14"/>
      <c r="S14056" s="16"/>
      <c r="T14056" s="16"/>
    </row>
    <row r="14057" spans="8:20">
      <c r="H14057" s="14"/>
      <c r="K14057" s="14"/>
      <c r="M14057" s="14"/>
      <c r="N14057" s="14"/>
      <c r="O14057" s="14"/>
      <c r="P14057" s="14"/>
      <c r="S14057" s="16"/>
      <c r="T14057" s="16"/>
    </row>
    <row r="14058" spans="8:20">
      <c r="H14058" s="14"/>
      <c r="K14058" s="14"/>
      <c r="M14058" s="14"/>
      <c r="N14058" s="14"/>
      <c r="O14058" s="14"/>
      <c r="P14058" s="14"/>
      <c r="S14058" s="16"/>
      <c r="T14058" s="16"/>
    </row>
    <row r="14059" spans="8:20">
      <c r="H14059" s="14"/>
      <c r="K14059" s="14"/>
      <c r="M14059" s="14"/>
      <c r="N14059" s="14"/>
      <c r="O14059" s="14"/>
      <c r="P14059" s="14"/>
      <c r="S14059" s="16"/>
      <c r="T14059" s="16"/>
    </row>
    <row r="14060" spans="8:20">
      <c r="H14060" s="14"/>
      <c r="K14060" s="14"/>
      <c r="M14060" s="14"/>
      <c r="N14060" s="14"/>
      <c r="O14060" s="14"/>
      <c r="P14060" s="14"/>
      <c r="S14060" s="16"/>
      <c r="T14060" s="16"/>
    </row>
    <row r="14061" spans="8:20">
      <c r="H14061" s="14"/>
      <c r="K14061" s="14"/>
      <c r="M14061" s="14"/>
      <c r="N14061" s="14"/>
      <c r="O14061" s="14"/>
      <c r="P14061" s="14"/>
      <c r="S14061" s="16"/>
      <c r="T14061" s="16"/>
    </row>
    <row r="14062" spans="8:20">
      <c r="H14062" s="14"/>
      <c r="K14062" s="14"/>
      <c r="M14062" s="14"/>
      <c r="N14062" s="14"/>
      <c r="O14062" s="14"/>
      <c r="P14062" s="14"/>
      <c r="S14062" s="16"/>
      <c r="T14062" s="16"/>
    </row>
    <row r="14063" spans="8:20">
      <c r="H14063" s="14"/>
      <c r="K14063" s="14"/>
      <c r="M14063" s="14"/>
      <c r="N14063" s="14"/>
      <c r="O14063" s="14"/>
      <c r="P14063" s="14"/>
      <c r="S14063" s="16"/>
      <c r="T14063" s="16"/>
    </row>
    <row r="14064" spans="8:20">
      <c r="H14064" s="14"/>
      <c r="K14064" s="14"/>
      <c r="M14064" s="14"/>
      <c r="N14064" s="14"/>
      <c r="O14064" s="14"/>
      <c r="P14064" s="14"/>
      <c r="S14064" s="16"/>
      <c r="T14064" s="16"/>
    </row>
    <row r="14065" spans="8:20">
      <c r="H14065" s="14"/>
      <c r="K14065" s="14"/>
      <c r="M14065" s="14"/>
      <c r="N14065" s="14"/>
      <c r="O14065" s="14"/>
      <c r="P14065" s="14"/>
      <c r="S14065" s="16"/>
      <c r="T14065" s="16"/>
    </row>
    <row r="14066" spans="8:20">
      <c r="H14066" s="14"/>
      <c r="K14066" s="14"/>
      <c r="M14066" s="14"/>
      <c r="N14066" s="14"/>
      <c r="O14066" s="14"/>
      <c r="P14066" s="14"/>
      <c r="S14066" s="16"/>
      <c r="T14066" s="16"/>
    </row>
    <row r="14067" spans="8:20">
      <c r="H14067" s="14"/>
      <c r="K14067" s="14"/>
      <c r="M14067" s="14"/>
      <c r="N14067" s="14"/>
      <c r="O14067" s="14"/>
      <c r="P14067" s="14"/>
      <c r="S14067" s="16"/>
      <c r="T14067" s="16"/>
    </row>
    <row r="14068" spans="8:20">
      <c r="H14068" s="14"/>
      <c r="K14068" s="14"/>
      <c r="M14068" s="14"/>
      <c r="N14068" s="14"/>
      <c r="O14068" s="14"/>
      <c r="P14068" s="14"/>
      <c r="S14068" s="16"/>
      <c r="T14068" s="16"/>
    </row>
    <row r="14069" spans="8:20">
      <c r="H14069" s="14"/>
      <c r="K14069" s="14"/>
      <c r="M14069" s="14"/>
      <c r="N14069" s="14"/>
      <c r="O14069" s="14"/>
      <c r="P14069" s="14"/>
      <c r="S14069" s="16"/>
      <c r="T14069" s="16"/>
    </row>
    <row r="14070" spans="8:20">
      <c r="H14070" s="14"/>
      <c r="K14070" s="14"/>
      <c r="M14070" s="14"/>
      <c r="N14070" s="14"/>
      <c r="O14070" s="14"/>
      <c r="P14070" s="14"/>
      <c r="S14070" s="16"/>
      <c r="T14070" s="16"/>
    </row>
    <row r="14071" spans="8:20">
      <c r="H14071" s="14"/>
      <c r="K14071" s="14"/>
      <c r="M14071" s="14"/>
      <c r="N14071" s="14"/>
      <c r="O14071" s="14"/>
      <c r="P14071" s="14"/>
      <c r="S14071" s="16"/>
      <c r="T14071" s="16"/>
    </row>
    <row r="14072" spans="8:20">
      <c r="H14072" s="14"/>
      <c r="K14072" s="14"/>
      <c r="M14072" s="14"/>
      <c r="N14072" s="14"/>
      <c r="O14072" s="14"/>
      <c r="P14072" s="14"/>
      <c r="S14072" s="16"/>
      <c r="T14072" s="16"/>
    </row>
    <row r="14073" spans="8:20">
      <c r="H14073" s="14"/>
      <c r="K14073" s="14"/>
      <c r="M14073" s="14"/>
      <c r="N14073" s="14"/>
      <c r="O14073" s="14"/>
      <c r="P14073" s="14"/>
      <c r="S14073" s="16"/>
      <c r="T14073" s="16"/>
    </row>
    <row r="14074" spans="8:20">
      <c r="H14074" s="14"/>
      <c r="K14074" s="14"/>
      <c r="M14074" s="14"/>
      <c r="N14074" s="14"/>
      <c r="O14074" s="14"/>
      <c r="P14074" s="14"/>
      <c r="S14074" s="16"/>
      <c r="T14074" s="16"/>
    </row>
    <row r="14075" spans="8:20">
      <c r="H14075" s="14"/>
      <c r="K14075" s="14"/>
      <c r="M14075" s="14"/>
      <c r="N14075" s="14"/>
      <c r="O14075" s="14"/>
      <c r="P14075" s="14"/>
      <c r="S14075" s="16"/>
      <c r="T14075" s="16"/>
    </row>
    <row r="14076" spans="8:20">
      <c r="H14076" s="14"/>
      <c r="K14076" s="14"/>
      <c r="M14076" s="14"/>
      <c r="N14076" s="14"/>
      <c r="O14076" s="14"/>
      <c r="P14076" s="14"/>
      <c r="S14076" s="16"/>
      <c r="T14076" s="16"/>
    </row>
    <row r="14077" spans="8:20">
      <c r="H14077" s="14"/>
      <c r="K14077" s="14"/>
      <c r="M14077" s="14"/>
      <c r="N14077" s="14"/>
      <c r="O14077" s="14"/>
      <c r="P14077" s="14"/>
      <c r="S14077" s="16"/>
      <c r="T14077" s="16"/>
    </row>
    <row r="14078" spans="8:20">
      <c r="H14078" s="14"/>
      <c r="K14078" s="14"/>
      <c r="M14078" s="14"/>
      <c r="N14078" s="14"/>
      <c r="O14078" s="14"/>
      <c r="P14078" s="14"/>
      <c r="S14078" s="16"/>
      <c r="T14078" s="16"/>
    </row>
    <row r="14079" spans="8:20">
      <c r="H14079" s="14"/>
      <c r="K14079" s="14"/>
      <c r="M14079" s="14"/>
      <c r="N14079" s="14"/>
      <c r="O14079" s="14"/>
      <c r="P14079" s="14"/>
      <c r="S14079" s="16"/>
      <c r="T14079" s="16"/>
    </row>
    <row r="14080" spans="8:20">
      <c r="H14080" s="14"/>
      <c r="K14080" s="14"/>
      <c r="M14080" s="14"/>
      <c r="N14080" s="14"/>
      <c r="O14080" s="14"/>
      <c r="P14080" s="14"/>
      <c r="S14080" s="16"/>
      <c r="T14080" s="16"/>
    </row>
    <row r="14081" spans="8:20">
      <c r="H14081" s="14"/>
      <c r="K14081" s="14"/>
      <c r="M14081" s="14"/>
      <c r="N14081" s="14"/>
      <c r="O14081" s="14"/>
      <c r="P14081" s="14"/>
      <c r="S14081" s="16"/>
      <c r="T14081" s="16"/>
    </row>
    <row r="14082" spans="8:20">
      <c r="H14082" s="14"/>
      <c r="K14082" s="14"/>
      <c r="M14082" s="14"/>
      <c r="N14082" s="14"/>
      <c r="O14082" s="14"/>
      <c r="P14082" s="14"/>
      <c r="S14082" s="16"/>
      <c r="T14082" s="16"/>
    </row>
    <row r="14083" spans="8:20">
      <c r="H14083" s="14"/>
      <c r="K14083" s="14"/>
      <c r="M14083" s="14"/>
      <c r="N14083" s="14"/>
      <c r="O14083" s="14"/>
      <c r="P14083" s="14"/>
      <c r="S14083" s="16"/>
      <c r="T14083" s="16"/>
    </row>
    <row r="14084" spans="8:20">
      <c r="H14084" s="14"/>
      <c r="K14084" s="14"/>
      <c r="M14084" s="14"/>
      <c r="N14084" s="14"/>
      <c r="O14084" s="14"/>
      <c r="P14084" s="14"/>
      <c r="S14084" s="16"/>
      <c r="T14084" s="16"/>
    </row>
    <row r="14085" spans="8:20">
      <c r="H14085" s="14"/>
      <c r="K14085" s="14"/>
      <c r="M14085" s="14"/>
      <c r="N14085" s="14"/>
      <c r="O14085" s="14"/>
      <c r="P14085" s="14"/>
      <c r="S14085" s="16"/>
      <c r="T14085" s="16"/>
    </row>
    <row r="14086" spans="8:20">
      <c r="H14086" s="14"/>
      <c r="K14086" s="14"/>
      <c r="M14086" s="14"/>
      <c r="N14086" s="14"/>
      <c r="O14086" s="14"/>
      <c r="P14086" s="14"/>
      <c r="S14086" s="16"/>
      <c r="T14086" s="16"/>
    </row>
    <row r="14087" spans="8:20">
      <c r="H14087" s="14"/>
      <c r="K14087" s="14"/>
      <c r="M14087" s="14"/>
      <c r="N14087" s="14"/>
      <c r="O14087" s="14"/>
      <c r="P14087" s="14"/>
      <c r="S14087" s="16"/>
      <c r="T14087" s="16"/>
    </row>
    <row r="14088" spans="8:20">
      <c r="H14088" s="14"/>
      <c r="K14088" s="14"/>
      <c r="M14088" s="14"/>
      <c r="N14088" s="14"/>
      <c r="O14088" s="14"/>
      <c r="P14088" s="14"/>
      <c r="S14088" s="16"/>
      <c r="T14088" s="16"/>
    </row>
    <row r="14089" spans="8:20">
      <c r="H14089" s="14"/>
      <c r="K14089" s="14"/>
      <c r="M14089" s="14"/>
      <c r="N14089" s="14"/>
      <c r="O14089" s="14"/>
      <c r="P14089" s="14"/>
      <c r="S14089" s="16"/>
      <c r="T14089" s="16"/>
    </row>
    <row r="14090" spans="8:20">
      <c r="H14090" s="14"/>
      <c r="K14090" s="14"/>
      <c r="M14090" s="14"/>
      <c r="N14090" s="14"/>
      <c r="O14090" s="14"/>
      <c r="P14090" s="14"/>
      <c r="S14090" s="16"/>
      <c r="T14090" s="16"/>
    </row>
    <row r="14091" spans="8:20">
      <c r="H14091" s="14"/>
      <c r="K14091" s="14"/>
      <c r="M14091" s="14"/>
      <c r="N14091" s="14"/>
      <c r="O14091" s="14"/>
      <c r="P14091" s="14"/>
      <c r="S14091" s="16"/>
      <c r="T14091" s="16"/>
    </row>
    <row r="14092" spans="8:20">
      <c r="H14092" s="14"/>
      <c r="K14092" s="14"/>
      <c r="M14092" s="14"/>
      <c r="N14092" s="14"/>
      <c r="O14092" s="14"/>
      <c r="P14092" s="14"/>
      <c r="S14092" s="16"/>
      <c r="T14092" s="16"/>
    </row>
    <row r="14093" spans="8:20">
      <c r="H14093" s="14"/>
      <c r="K14093" s="14"/>
      <c r="M14093" s="14"/>
      <c r="N14093" s="14"/>
      <c r="O14093" s="14"/>
      <c r="P14093" s="14"/>
      <c r="S14093" s="16"/>
      <c r="T14093" s="16"/>
    </row>
    <row r="14094" spans="8:20">
      <c r="H14094" s="14"/>
      <c r="K14094" s="14"/>
      <c r="M14094" s="14"/>
      <c r="N14094" s="14"/>
      <c r="O14094" s="14"/>
      <c r="P14094" s="14"/>
      <c r="S14094" s="16"/>
      <c r="T14094" s="16"/>
    </row>
    <row r="14095" spans="8:20">
      <c r="H14095" s="14"/>
      <c r="K14095" s="14"/>
      <c r="M14095" s="14"/>
      <c r="N14095" s="14"/>
      <c r="O14095" s="14"/>
      <c r="P14095" s="14"/>
      <c r="S14095" s="16"/>
      <c r="T14095" s="16"/>
    </row>
    <row r="14096" spans="8:20">
      <c r="H14096" s="14"/>
      <c r="K14096" s="14"/>
      <c r="M14096" s="14"/>
      <c r="N14096" s="14"/>
      <c r="O14096" s="14"/>
      <c r="P14096" s="14"/>
      <c r="S14096" s="16"/>
      <c r="T14096" s="16"/>
    </row>
    <row r="14097" spans="8:20">
      <c r="H14097" s="14"/>
      <c r="K14097" s="14"/>
      <c r="M14097" s="14"/>
      <c r="N14097" s="14"/>
      <c r="O14097" s="14"/>
      <c r="P14097" s="14"/>
      <c r="S14097" s="16"/>
      <c r="T14097" s="16"/>
    </row>
    <row r="14098" spans="8:20">
      <c r="H14098" s="14"/>
      <c r="K14098" s="14"/>
      <c r="M14098" s="14"/>
      <c r="N14098" s="14"/>
      <c r="O14098" s="14"/>
      <c r="P14098" s="14"/>
      <c r="S14098" s="16"/>
      <c r="T14098" s="16"/>
    </row>
    <row r="14099" spans="8:20">
      <c r="H14099" s="14"/>
      <c r="K14099" s="14"/>
      <c r="M14099" s="14"/>
      <c r="N14099" s="14"/>
      <c r="O14099" s="14"/>
      <c r="P14099" s="14"/>
      <c r="S14099" s="16"/>
      <c r="T14099" s="16"/>
    </row>
    <row r="14100" spans="8:20">
      <c r="H14100" s="14"/>
      <c r="K14100" s="14"/>
      <c r="M14100" s="14"/>
      <c r="N14100" s="14"/>
      <c r="O14100" s="14"/>
      <c r="P14100" s="14"/>
      <c r="S14100" s="16"/>
      <c r="T14100" s="16"/>
    </row>
    <row r="14101" spans="8:20">
      <c r="H14101" s="14"/>
      <c r="K14101" s="14"/>
      <c r="M14101" s="14"/>
      <c r="N14101" s="14"/>
      <c r="O14101" s="14"/>
      <c r="P14101" s="14"/>
      <c r="S14101" s="16"/>
      <c r="T14101" s="16"/>
    </row>
    <row r="14102" spans="8:20">
      <c r="H14102" s="14"/>
      <c r="K14102" s="14"/>
      <c r="M14102" s="14"/>
      <c r="N14102" s="14"/>
      <c r="O14102" s="14"/>
      <c r="P14102" s="14"/>
      <c r="S14102" s="16"/>
      <c r="T14102" s="16"/>
    </row>
    <row r="14103" spans="8:20">
      <c r="H14103" s="14"/>
      <c r="K14103" s="14"/>
      <c r="M14103" s="14"/>
      <c r="N14103" s="14"/>
      <c r="O14103" s="14"/>
      <c r="P14103" s="14"/>
      <c r="S14103" s="16"/>
      <c r="T14103" s="16"/>
    </row>
    <row r="14104" spans="8:20">
      <c r="H14104" s="14"/>
      <c r="K14104" s="14"/>
      <c r="M14104" s="14"/>
      <c r="N14104" s="14"/>
      <c r="O14104" s="14"/>
      <c r="P14104" s="14"/>
      <c r="S14104" s="16"/>
      <c r="T14104" s="16"/>
    </row>
    <row r="14105" spans="8:20">
      <c r="H14105" s="14"/>
      <c r="K14105" s="14"/>
      <c r="M14105" s="14"/>
      <c r="N14105" s="14"/>
      <c r="O14105" s="14"/>
      <c r="P14105" s="14"/>
      <c r="S14105" s="16"/>
      <c r="T14105" s="16"/>
    </row>
    <row r="14106" spans="8:20">
      <c r="H14106" s="14"/>
      <c r="K14106" s="14"/>
      <c r="M14106" s="14"/>
      <c r="N14106" s="14"/>
      <c r="O14106" s="14"/>
      <c r="P14106" s="14"/>
      <c r="S14106" s="16"/>
      <c r="T14106" s="16"/>
    </row>
    <row r="14107" spans="8:20">
      <c r="H14107" s="14"/>
      <c r="K14107" s="14"/>
      <c r="M14107" s="14"/>
      <c r="N14107" s="14"/>
      <c r="O14107" s="14"/>
      <c r="P14107" s="14"/>
      <c r="S14107" s="16"/>
      <c r="T14107" s="16"/>
    </row>
    <row r="14108" spans="8:20">
      <c r="H14108" s="14"/>
      <c r="K14108" s="14"/>
      <c r="M14108" s="14"/>
      <c r="N14108" s="14"/>
      <c r="O14108" s="14"/>
      <c r="P14108" s="14"/>
      <c r="S14108" s="16"/>
      <c r="T14108" s="16"/>
    </row>
    <row r="14109" spans="8:20">
      <c r="H14109" s="14"/>
      <c r="K14109" s="14"/>
      <c r="M14109" s="14"/>
      <c r="N14109" s="14"/>
      <c r="O14109" s="14"/>
      <c r="P14109" s="14"/>
      <c r="S14109" s="16"/>
      <c r="T14109" s="16"/>
    </row>
    <row r="14110" spans="8:20">
      <c r="H14110" s="14"/>
      <c r="K14110" s="14"/>
      <c r="M14110" s="14"/>
      <c r="N14110" s="14"/>
      <c r="O14110" s="14"/>
      <c r="P14110" s="14"/>
      <c r="S14110" s="16"/>
      <c r="T14110" s="16"/>
    </row>
    <row r="14111" spans="8:20">
      <c r="H14111" s="14"/>
      <c r="K14111" s="14"/>
      <c r="M14111" s="14"/>
      <c r="N14111" s="14"/>
      <c r="O14111" s="14"/>
      <c r="P14111" s="14"/>
      <c r="S14111" s="16"/>
      <c r="T14111" s="16"/>
    </row>
    <row r="14112" spans="8:20">
      <c r="H14112" s="14"/>
      <c r="K14112" s="14"/>
      <c r="M14112" s="14"/>
      <c r="N14112" s="14"/>
      <c r="O14112" s="14"/>
      <c r="P14112" s="14"/>
      <c r="S14112" s="16"/>
      <c r="T14112" s="16"/>
    </row>
    <row r="14113" spans="8:20">
      <c r="H14113" s="14"/>
      <c r="K14113" s="14"/>
      <c r="M14113" s="14"/>
      <c r="N14113" s="14"/>
      <c r="O14113" s="14"/>
      <c r="P14113" s="14"/>
      <c r="S14113" s="16"/>
      <c r="T14113" s="16"/>
    </row>
    <row r="14114" spans="8:20">
      <c r="H14114" s="14"/>
      <c r="K14114" s="14"/>
      <c r="M14114" s="14"/>
      <c r="N14114" s="14"/>
      <c r="O14114" s="14"/>
      <c r="P14114" s="14"/>
      <c r="S14114" s="16"/>
      <c r="T14114" s="16"/>
    </row>
    <row r="14115" spans="8:20">
      <c r="H14115" s="14"/>
      <c r="K14115" s="14"/>
      <c r="M14115" s="14"/>
      <c r="N14115" s="14"/>
      <c r="O14115" s="14"/>
      <c r="P14115" s="14"/>
      <c r="S14115" s="16"/>
      <c r="T14115" s="16"/>
    </row>
    <row r="14116" spans="8:20">
      <c r="H14116" s="14"/>
      <c r="K14116" s="14"/>
      <c r="M14116" s="14"/>
      <c r="N14116" s="14"/>
      <c r="O14116" s="14"/>
      <c r="P14116" s="14"/>
      <c r="S14116" s="16"/>
      <c r="T14116" s="16"/>
    </row>
    <row r="14117" spans="8:20">
      <c r="H14117" s="14"/>
      <c r="K14117" s="14"/>
      <c r="M14117" s="14"/>
      <c r="N14117" s="14"/>
      <c r="O14117" s="14"/>
      <c r="P14117" s="14"/>
      <c r="S14117" s="16"/>
      <c r="T14117" s="16"/>
    </row>
    <row r="14118" spans="8:20">
      <c r="H14118" s="14"/>
      <c r="K14118" s="14"/>
      <c r="M14118" s="14"/>
      <c r="N14118" s="14"/>
      <c r="O14118" s="14"/>
      <c r="P14118" s="14"/>
      <c r="S14118" s="16"/>
      <c r="T14118" s="16"/>
    </row>
    <row r="14119" spans="8:20">
      <c r="H14119" s="14"/>
      <c r="K14119" s="14"/>
      <c r="M14119" s="14"/>
      <c r="N14119" s="14"/>
      <c r="O14119" s="14"/>
      <c r="P14119" s="14"/>
      <c r="S14119" s="16"/>
      <c r="T14119" s="16"/>
    </row>
    <row r="14120" spans="8:20">
      <c r="H14120" s="14"/>
      <c r="K14120" s="14"/>
      <c r="M14120" s="14"/>
      <c r="N14120" s="14"/>
      <c r="O14120" s="14"/>
      <c r="P14120" s="14"/>
      <c r="S14120" s="16"/>
      <c r="T14120" s="16"/>
    </row>
    <row r="14121" spans="8:20">
      <c r="H14121" s="14"/>
      <c r="K14121" s="14"/>
      <c r="M14121" s="14"/>
      <c r="N14121" s="14"/>
      <c r="O14121" s="14"/>
      <c r="P14121" s="14"/>
      <c r="S14121" s="16"/>
      <c r="T14121" s="16"/>
    </row>
    <row r="14122" spans="8:20">
      <c r="H14122" s="14"/>
      <c r="K14122" s="14"/>
      <c r="M14122" s="14"/>
      <c r="N14122" s="14"/>
      <c r="O14122" s="14"/>
      <c r="P14122" s="14"/>
      <c r="S14122" s="16"/>
      <c r="T14122" s="16"/>
    </row>
    <row r="14123" spans="8:20">
      <c r="H14123" s="14"/>
      <c r="K14123" s="14"/>
      <c r="M14123" s="14"/>
      <c r="N14123" s="14"/>
      <c r="O14123" s="14"/>
      <c r="P14123" s="14"/>
      <c r="S14123" s="16"/>
      <c r="T14123" s="16"/>
    </row>
    <row r="14124" spans="8:20">
      <c r="H14124" s="14"/>
      <c r="K14124" s="14"/>
      <c r="M14124" s="14"/>
      <c r="N14124" s="14"/>
      <c r="O14124" s="14"/>
      <c r="P14124" s="14"/>
      <c r="S14124" s="16"/>
      <c r="T14124" s="16"/>
    </row>
    <row r="14125" spans="8:20">
      <c r="H14125" s="14"/>
      <c r="K14125" s="14"/>
      <c r="M14125" s="14"/>
      <c r="N14125" s="14"/>
      <c r="O14125" s="14"/>
      <c r="P14125" s="14"/>
      <c r="S14125" s="16"/>
      <c r="T14125" s="16"/>
    </row>
    <row r="14126" spans="8:20">
      <c r="H14126" s="14"/>
      <c r="K14126" s="14"/>
      <c r="M14126" s="14"/>
      <c r="N14126" s="14"/>
      <c r="O14126" s="14"/>
      <c r="P14126" s="14"/>
      <c r="S14126" s="16"/>
      <c r="T14126" s="16"/>
    </row>
    <row r="14127" spans="8:20">
      <c r="H14127" s="14"/>
      <c r="K14127" s="14"/>
      <c r="M14127" s="14"/>
      <c r="N14127" s="14"/>
      <c r="O14127" s="14"/>
      <c r="P14127" s="14"/>
      <c r="S14127" s="16"/>
      <c r="T14127" s="16"/>
    </row>
    <row r="14128" spans="8:20">
      <c r="H14128" s="14"/>
      <c r="K14128" s="14"/>
      <c r="M14128" s="14"/>
      <c r="N14128" s="14"/>
      <c r="O14128" s="14"/>
      <c r="P14128" s="14"/>
      <c r="S14128" s="16"/>
      <c r="T14128" s="16"/>
    </row>
    <row r="14129" spans="8:20">
      <c r="H14129" s="14"/>
      <c r="K14129" s="14"/>
      <c r="M14129" s="14"/>
      <c r="N14129" s="14"/>
      <c r="O14129" s="14"/>
      <c r="P14129" s="14"/>
      <c r="S14129" s="16"/>
      <c r="T14129" s="16"/>
    </row>
    <row r="14130" spans="8:20">
      <c r="H14130" s="14"/>
      <c r="K14130" s="14"/>
      <c r="M14130" s="14"/>
      <c r="N14130" s="14"/>
      <c r="O14130" s="14"/>
      <c r="P14130" s="14"/>
      <c r="S14130" s="16"/>
      <c r="T14130" s="16"/>
    </row>
    <row r="14131" spans="8:20">
      <c r="H14131" s="14"/>
      <c r="K14131" s="14"/>
      <c r="M14131" s="14"/>
      <c r="N14131" s="14"/>
      <c r="O14131" s="14"/>
      <c r="P14131" s="14"/>
      <c r="S14131" s="16"/>
      <c r="T14131" s="16"/>
    </row>
    <row r="14132" spans="8:20">
      <c r="H14132" s="14"/>
      <c r="K14132" s="14"/>
      <c r="M14132" s="14"/>
      <c r="N14132" s="14"/>
      <c r="O14132" s="14"/>
      <c r="P14132" s="14"/>
      <c r="S14132" s="16"/>
      <c r="T14132" s="16"/>
    </row>
    <row r="14133" spans="8:20">
      <c r="H14133" s="14"/>
      <c r="K14133" s="14"/>
      <c r="M14133" s="14"/>
      <c r="N14133" s="14"/>
      <c r="O14133" s="14"/>
      <c r="P14133" s="14"/>
      <c r="S14133" s="16"/>
      <c r="T14133" s="16"/>
    </row>
    <row r="14134" spans="8:20">
      <c r="H14134" s="14"/>
      <c r="K14134" s="14"/>
      <c r="M14134" s="14"/>
      <c r="N14134" s="14"/>
      <c r="O14134" s="14"/>
      <c r="P14134" s="14"/>
      <c r="S14134" s="16"/>
      <c r="T14134" s="16"/>
    </row>
    <row r="14135" spans="8:20">
      <c r="H14135" s="14"/>
      <c r="K14135" s="14"/>
      <c r="M14135" s="14"/>
      <c r="N14135" s="14"/>
      <c r="O14135" s="14"/>
      <c r="P14135" s="14"/>
      <c r="S14135" s="16"/>
      <c r="T14135" s="16"/>
    </row>
    <row r="14136" spans="8:20">
      <c r="H14136" s="14"/>
      <c r="K14136" s="14"/>
      <c r="M14136" s="14"/>
      <c r="N14136" s="14"/>
      <c r="O14136" s="14"/>
      <c r="P14136" s="14"/>
      <c r="S14136" s="16"/>
      <c r="T14136" s="16"/>
    </row>
    <row r="14137" spans="8:20">
      <c r="H14137" s="14"/>
      <c r="K14137" s="14"/>
      <c r="M14137" s="14"/>
      <c r="N14137" s="14"/>
      <c r="O14137" s="14"/>
      <c r="P14137" s="14"/>
      <c r="S14137" s="16"/>
      <c r="T14137" s="16"/>
    </row>
    <row r="14138" spans="8:20">
      <c r="H14138" s="14"/>
      <c r="K14138" s="14"/>
      <c r="M14138" s="14"/>
      <c r="N14138" s="14"/>
      <c r="O14138" s="14"/>
      <c r="P14138" s="14"/>
      <c r="S14138" s="16"/>
      <c r="T14138" s="16"/>
    </row>
    <row r="14139" spans="8:20">
      <c r="H14139" s="14"/>
      <c r="K14139" s="14"/>
      <c r="M14139" s="14"/>
      <c r="N14139" s="14"/>
      <c r="O14139" s="14"/>
      <c r="P14139" s="14"/>
      <c r="S14139" s="16"/>
      <c r="T14139" s="16"/>
    </row>
    <row r="14140" spans="8:20">
      <c r="H14140" s="14"/>
      <c r="K14140" s="14"/>
      <c r="M14140" s="14"/>
      <c r="N14140" s="14"/>
      <c r="O14140" s="14"/>
      <c r="P14140" s="14"/>
      <c r="S14140" s="16"/>
      <c r="T14140" s="16"/>
    </row>
    <row r="14141" spans="8:20">
      <c r="H14141" s="14"/>
      <c r="K14141" s="14"/>
      <c r="M14141" s="14"/>
      <c r="N14141" s="14"/>
      <c r="O14141" s="14"/>
      <c r="P14141" s="14"/>
      <c r="S14141" s="16"/>
      <c r="T14141" s="16"/>
    </row>
    <row r="14142" spans="8:20">
      <c r="H14142" s="14"/>
      <c r="K14142" s="14"/>
      <c r="M14142" s="14"/>
      <c r="N14142" s="14"/>
      <c r="O14142" s="14"/>
      <c r="P14142" s="14"/>
      <c r="S14142" s="16"/>
      <c r="T14142" s="16"/>
    </row>
    <row r="14143" spans="8:20">
      <c r="H14143" s="14"/>
      <c r="K14143" s="14"/>
      <c r="M14143" s="14"/>
      <c r="N14143" s="14"/>
      <c r="O14143" s="14"/>
      <c r="P14143" s="14"/>
      <c r="S14143" s="16"/>
      <c r="T14143" s="16"/>
    </row>
    <row r="14144" spans="8:20">
      <c r="H14144" s="14"/>
      <c r="K14144" s="14"/>
      <c r="M14144" s="14"/>
      <c r="N14144" s="14"/>
      <c r="O14144" s="14"/>
      <c r="P14144" s="14"/>
      <c r="S14144" s="16"/>
      <c r="T14144" s="16"/>
    </row>
    <row r="14145" spans="8:20">
      <c r="H14145" s="14"/>
      <c r="K14145" s="14"/>
      <c r="M14145" s="14"/>
      <c r="N14145" s="14"/>
      <c r="O14145" s="14"/>
      <c r="P14145" s="14"/>
      <c r="S14145" s="16"/>
      <c r="T14145" s="16"/>
    </row>
    <row r="14146" spans="8:20">
      <c r="H14146" s="14"/>
      <c r="K14146" s="14"/>
      <c r="M14146" s="14"/>
      <c r="N14146" s="14"/>
      <c r="O14146" s="14"/>
      <c r="P14146" s="14"/>
      <c r="S14146" s="16"/>
      <c r="T14146" s="16"/>
    </row>
    <row r="14147" spans="8:20">
      <c r="H14147" s="14"/>
      <c r="K14147" s="14"/>
      <c r="M14147" s="14"/>
      <c r="N14147" s="14"/>
      <c r="O14147" s="14"/>
      <c r="P14147" s="14"/>
      <c r="S14147" s="16"/>
      <c r="T14147" s="16"/>
    </row>
    <row r="14148" spans="8:20">
      <c r="H14148" s="14"/>
      <c r="K14148" s="14"/>
      <c r="M14148" s="14"/>
      <c r="N14148" s="14"/>
      <c r="O14148" s="14"/>
      <c r="P14148" s="14"/>
      <c r="S14148" s="16"/>
      <c r="T14148" s="16"/>
    </row>
    <row r="14149" spans="8:20">
      <c r="H14149" s="14"/>
      <c r="K14149" s="14"/>
      <c r="M14149" s="14"/>
      <c r="N14149" s="14"/>
      <c r="O14149" s="14"/>
      <c r="P14149" s="14"/>
      <c r="S14149" s="16"/>
      <c r="T14149" s="16"/>
    </row>
    <row r="14150" spans="8:20">
      <c r="H14150" s="14"/>
      <c r="K14150" s="14"/>
      <c r="M14150" s="14"/>
      <c r="N14150" s="14"/>
      <c r="O14150" s="14"/>
      <c r="P14150" s="14"/>
      <c r="S14150" s="16"/>
      <c r="T14150" s="16"/>
    </row>
    <row r="14151" spans="8:20">
      <c r="H14151" s="14"/>
      <c r="K14151" s="14"/>
      <c r="M14151" s="14"/>
      <c r="N14151" s="14"/>
      <c r="O14151" s="14"/>
      <c r="P14151" s="14"/>
      <c r="S14151" s="16"/>
      <c r="T14151" s="16"/>
    </row>
    <row r="14152" spans="8:20">
      <c r="H14152" s="14"/>
      <c r="K14152" s="14"/>
      <c r="M14152" s="14"/>
      <c r="N14152" s="14"/>
      <c r="O14152" s="14"/>
      <c r="P14152" s="14"/>
      <c r="S14152" s="16"/>
      <c r="T14152" s="16"/>
    </row>
    <row r="14153" spans="8:20">
      <c r="H14153" s="14"/>
      <c r="K14153" s="14"/>
      <c r="M14153" s="14"/>
      <c r="N14153" s="14"/>
      <c r="O14153" s="14"/>
      <c r="P14153" s="14"/>
      <c r="S14153" s="16"/>
      <c r="T14153" s="16"/>
    </row>
    <row r="14154" spans="8:20">
      <c r="H14154" s="14"/>
      <c r="K14154" s="14"/>
      <c r="M14154" s="14"/>
      <c r="N14154" s="14"/>
      <c r="O14154" s="14"/>
      <c r="P14154" s="14"/>
      <c r="S14154" s="16"/>
      <c r="T14154" s="16"/>
    </row>
    <row r="14155" spans="8:20">
      <c r="H14155" s="14"/>
      <c r="K14155" s="14"/>
      <c r="M14155" s="14"/>
      <c r="N14155" s="14"/>
      <c r="O14155" s="14"/>
      <c r="P14155" s="14"/>
      <c r="S14155" s="16"/>
      <c r="T14155" s="16"/>
    </row>
    <row r="14156" spans="8:20">
      <c r="H14156" s="14"/>
      <c r="K14156" s="14"/>
      <c r="M14156" s="14"/>
      <c r="N14156" s="14"/>
      <c r="O14156" s="14"/>
      <c r="P14156" s="14"/>
      <c r="S14156" s="16"/>
      <c r="T14156" s="16"/>
    </row>
    <row r="14157" spans="8:20">
      <c r="H14157" s="14"/>
      <c r="K14157" s="14"/>
      <c r="M14157" s="14"/>
      <c r="N14157" s="14"/>
      <c r="O14157" s="14"/>
      <c r="P14157" s="14"/>
      <c r="S14157" s="16"/>
      <c r="T14157" s="16"/>
    </row>
    <row r="14158" spans="8:20">
      <c r="H14158" s="14"/>
      <c r="K14158" s="14"/>
      <c r="M14158" s="14"/>
      <c r="N14158" s="14"/>
      <c r="O14158" s="14"/>
      <c r="P14158" s="14"/>
      <c r="S14158" s="16"/>
      <c r="T14158" s="16"/>
    </row>
    <row r="14159" spans="8:20">
      <c r="H14159" s="14"/>
      <c r="K14159" s="14"/>
      <c r="M14159" s="14"/>
      <c r="N14159" s="14"/>
      <c r="O14159" s="14"/>
      <c r="P14159" s="14"/>
      <c r="S14159" s="16"/>
      <c r="T14159" s="16"/>
    </row>
    <row r="14160" spans="8:20">
      <c r="H14160" s="14"/>
      <c r="K14160" s="14"/>
      <c r="M14160" s="14"/>
      <c r="N14160" s="14"/>
      <c r="O14160" s="14"/>
      <c r="P14160" s="14"/>
      <c r="S14160" s="16"/>
      <c r="T14160" s="16"/>
    </row>
    <row r="14161" spans="8:20">
      <c r="H14161" s="14"/>
      <c r="K14161" s="14"/>
      <c r="M14161" s="14"/>
      <c r="N14161" s="14"/>
      <c r="O14161" s="14"/>
      <c r="P14161" s="14"/>
      <c r="S14161" s="16"/>
      <c r="T14161" s="16"/>
    </row>
    <row r="14162" spans="8:20">
      <c r="H14162" s="14"/>
      <c r="K14162" s="14"/>
      <c r="M14162" s="14"/>
      <c r="N14162" s="14"/>
      <c r="O14162" s="14"/>
      <c r="P14162" s="14"/>
      <c r="S14162" s="16"/>
      <c r="T14162" s="16"/>
    </row>
    <row r="14163" spans="8:20">
      <c r="H14163" s="14"/>
      <c r="K14163" s="14"/>
      <c r="M14163" s="14"/>
      <c r="N14163" s="14"/>
      <c r="O14163" s="14"/>
      <c r="P14163" s="14"/>
      <c r="S14163" s="16"/>
      <c r="T14163" s="16"/>
    </row>
    <row r="14164" spans="8:20">
      <c r="H14164" s="14"/>
      <c r="K14164" s="14"/>
      <c r="M14164" s="14"/>
      <c r="N14164" s="14"/>
      <c r="O14164" s="14"/>
      <c r="P14164" s="14"/>
      <c r="S14164" s="16"/>
      <c r="T14164" s="16"/>
    </row>
    <row r="14165" spans="8:20">
      <c r="H14165" s="14"/>
      <c r="K14165" s="14"/>
      <c r="M14165" s="14"/>
      <c r="N14165" s="14"/>
      <c r="O14165" s="14"/>
      <c r="P14165" s="14"/>
      <c r="S14165" s="16"/>
      <c r="T14165" s="16"/>
    </row>
    <row r="14166" spans="8:20">
      <c r="H14166" s="14"/>
      <c r="K14166" s="14"/>
      <c r="M14166" s="14"/>
      <c r="N14166" s="14"/>
      <c r="O14166" s="14"/>
      <c r="P14166" s="14"/>
      <c r="S14166" s="16"/>
      <c r="T14166" s="16"/>
    </row>
    <row r="14167" spans="8:20">
      <c r="H14167" s="14"/>
      <c r="K14167" s="14"/>
      <c r="M14167" s="14"/>
      <c r="N14167" s="14"/>
      <c r="O14167" s="14"/>
      <c r="P14167" s="14"/>
      <c r="S14167" s="16"/>
      <c r="T14167" s="16"/>
    </row>
    <row r="14168" spans="8:20">
      <c r="H14168" s="14"/>
      <c r="K14168" s="14"/>
      <c r="M14168" s="14"/>
      <c r="N14168" s="14"/>
      <c r="O14168" s="14"/>
      <c r="P14168" s="14"/>
      <c r="S14168" s="16"/>
      <c r="T14168" s="16"/>
    </row>
    <row r="14169" spans="8:20">
      <c r="H14169" s="14"/>
      <c r="K14169" s="14"/>
      <c r="M14169" s="14"/>
      <c r="N14169" s="14"/>
      <c r="O14169" s="14"/>
      <c r="P14169" s="14"/>
      <c r="S14169" s="16"/>
      <c r="T14169" s="16"/>
    </row>
    <row r="14170" spans="8:20">
      <c r="H14170" s="14"/>
      <c r="K14170" s="14"/>
      <c r="M14170" s="14"/>
      <c r="N14170" s="14"/>
      <c r="O14170" s="14"/>
      <c r="P14170" s="14"/>
      <c r="S14170" s="16"/>
      <c r="T14170" s="16"/>
    </row>
    <row r="14171" spans="8:20">
      <c r="H14171" s="14"/>
      <c r="K14171" s="14"/>
      <c r="M14171" s="14"/>
      <c r="N14171" s="14"/>
      <c r="O14171" s="14"/>
      <c r="P14171" s="14"/>
      <c r="S14171" s="16"/>
      <c r="T14171" s="16"/>
    </row>
    <row r="14172" spans="8:20">
      <c r="H14172" s="14"/>
      <c r="K14172" s="14"/>
      <c r="M14172" s="14"/>
      <c r="N14172" s="14"/>
      <c r="O14172" s="14"/>
      <c r="P14172" s="14"/>
      <c r="S14172" s="16"/>
      <c r="T14172" s="16"/>
    </row>
    <row r="14173" spans="8:20">
      <c r="H14173" s="14"/>
      <c r="K14173" s="14"/>
      <c r="M14173" s="14"/>
      <c r="N14173" s="14"/>
      <c r="O14173" s="14"/>
      <c r="P14173" s="14"/>
      <c r="S14173" s="16"/>
      <c r="T14173" s="16"/>
    </row>
    <row r="14174" spans="8:20">
      <c r="H14174" s="14"/>
      <c r="K14174" s="14"/>
      <c r="M14174" s="14"/>
      <c r="N14174" s="14"/>
      <c r="O14174" s="14"/>
      <c r="P14174" s="14"/>
      <c r="S14174" s="16"/>
      <c r="T14174" s="16"/>
    </row>
    <row r="14175" spans="8:20">
      <c r="H14175" s="14"/>
      <c r="K14175" s="14"/>
      <c r="M14175" s="14"/>
      <c r="N14175" s="14"/>
      <c r="O14175" s="14"/>
      <c r="P14175" s="14"/>
      <c r="S14175" s="16"/>
      <c r="T14175" s="16"/>
    </row>
    <row r="14176" spans="8:20">
      <c r="H14176" s="14"/>
      <c r="K14176" s="14"/>
      <c r="M14176" s="14"/>
      <c r="N14176" s="14"/>
      <c r="O14176" s="14"/>
      <c r="P14176" s="14"/>
      <c r="S14176" s="16"/>
      <c r="T14176" s="16"/>
    </row>
    <row r="14177" spans="8:20">
      <c r="H14177" s="14"/>
      <c r="K14177" s="14"/>
      <c r="M14177" s="14"/>
      <c r="N14177" s="14"/>
      <c r="O14177" s="14"/>
      <c r="P14177" s="14"/>
      <c r="S14177" s="16"/>
      <c r="T14177" s="16"/>
    </row>
    <row r="14178" spans="8:20">
      <c r="H14178" s="14"/>
      <c r="K14178" s="14"/>
      <c r="M14178" s="14"/>
      <c r="N14178" s="14"/>
      <c r="O14178" s="14"/>
      <c r="P14178" s="14"/>
      <c r="S14178" s="16"/>
      <c r="T14178" s="16"/>
    </row>
    <row r="14179" spans="8:20">
      <c r="H14179" s="14"/>
      <c r="K14179" s="14"/>
      <c r="M14179" s="14"/>
      <c r="N14179" s="14"/>
      <c r="O14179" s="14"/>
      <c r="P14179" s="14"/>
      <c r="S14179" s="16"/>
      <c r="T14179" s="16"/>
    </row>
    <row r="14180" spans="8:20">
      <c r="H14180" s="14"/>
      <c r="K14180" s="14"/>
      <c r="M14180" s="14"/>
      <c r="N14180" s="14"/>
      <c r="O14180" s="14"/>
      <c r="P14180" s="14"/>
      <c r="S14180" s="16"/>
      <c r="T14180" s="16"/>
    </row>
    <row r="14181" spans="8:20">
      <c r="H14181" s="14"/>
      <c r="K14181" s="14"/>
      <c r="M14181" s="14"/>
      <c r="N14181" s="14"/>
      <c r="O14181" s="14"/>
      <c r="P14181" s="14"/>
      <c r="S14181" s="16"/>
      <c r="T14181" s="16"/>
    </row>
    <row r="14182" spans="8:20">
      <c r="H14182" s="14"/>
      <c r="K14182" s="14"/>
      <c r="M14182" s="14"/>
      <c r="N14182" s="14"/>
      <c r="O14182" s="14"/>
      <c r="P14182" s="14"/>
      <c r="S14182" s="16"/>
      <c r="T14182" s="16"/>
    </row>
    <row r="14183" spans="8:20">
      <c r="H14183" s="14"/>
      <c r="K14183" s="14"/>
      <c r="M14183" s="14"/>
      <c r="N14183" s="14"/>
      <c r="O14183" s="14"/>
      <c r="P14183" s="14"/>
      <c r="S14183" s="16"/>
      <c r="T14183" s="16"/>
    </row>
    <row r="14184" spans="8:20">
      <c r="H14184" s="14"/>
      <c r="K14184" s="14"/>
      <c r="M14184" s="14"/>
      <c r="N14184" s="14"/>
      <c r="O14184" s="14"/>
      <c r="P14184" s="14"/>
      <c r="S14184" s="16"/>
      <c r="T14184" s="16"/>
    </row>
    <row r="14185" spans="8:20">
      <c r="H14185" s="14"/>
      <c r="K14185" s="14"/>
      <c r="M14185" s="14"/>
      <c r="N14185" s="14"/>
      <c r="O14185" s="14"/>
      <c r="P14185" s="14"/>
      <c r="S14185" s="16"/>
      <c r="T14185" s="16"/>
    </row>
    <row r="14186" spans="8:20">
      <c r="H14186" s="14"/>
      <c r="K14186" s="14"/>
      <c r="M14186" s="14"/>
      <c r="N14186" s="14"/>
      <c r="O14186" s="14"/>
      <c r="P14186" s="14"/>
      <c r="S14186" s="16"/>
      <c r="T14186" s="16"/>
    </row>
    <row r="14187" spans="8:20">
      <c r="H14187" s="14"/>
      <c r="K14187" s="14"/>
      <c r="M14187" s="14"/>
      <c r="N14187" s="14"/>
      <c r="O14187" s="14"/>
      <c r="P14187" s="14"/>
      <c r="S14187" s="16"/>
      <c r="T14187" s="16"/>
    </row>
    <row r="14188" spans="8:20">
      <c r="H14188" s="14"/>
      <c r="K14188" s="14"/>
      <c r="M14188" s="14"/>
      <c r="N14188" s="14"/>
      <c r="O14188" s="14"/>
      <c r="P14188" s="14"/>
      <c r="S14188" s="16"/>
      <c r="T14188" s="16"/>
    </row>
    <row r="14189" spans="8:20">
      <c r="H14189" s="14"/>
      <c r="K14189" s="14"/>
      <c r="M14189" s="14"/>
      <c r="N14189" s="14"/>
      <c r="O14189" s="14"/>
      <c r="P14189" s="14"/>
      <c r="S14189" s="16"/>
      <c r="T14189" s="16"/>
    </row>
    <row r="14190" spans="8:20">
      <c r="H14190" s="14"/>
      <c r="K14190" s="14"/>
      <c r="M14190" s="14"/>
      <c r="N14190" s="14"/>
      <c r="O14190" s="14"/>
      <c r="P14190" s="14"/>
      <c r="S14190" s="16"/>
      <c r="T14190" s="16"/>
    </row>
    <row r="14191" spans="8:20">
      <c r="H14191" s="14"/>
      <c r="K14191" s="14"/>
      <c r="M14191" s="14"/>
      <c r="N14191" s="14"/>
      <c r="O14191" s="14"/>
      <c r="P14191" s="14"/>
      <c r="S14191" s="16"/>
      <c r="T14191" s="16"/>
    </row>
    <row r="14192" spans="8:20">
      <c r="H14192" s="14"/>
      <c r="K14192" s="14"/>
      <c r="M14192" s="14"/>
      <c r="N14192" s="14"/>
      <c r="O14192" s="14"/>
      <c r="P14192" s="14"/>
      <c r="S14192" s="16"/>
      <c r="T14192" s="16"/>
    </row>
    <row r="14193" spans="8:20">
      <c r="H14193" s="14"/>
      <c r="K14193" s="14"/>
      <c r="M14193" s="14"/>
      <c r="N14193" s="14"/>
      <c r="O14193" s="14"/>
      <c r="P14193" s="14"/>
      <c r="S14193" s="16"/>
      <c r="T14193" s="16"/>
    </row>
    <row r="14194" spans="8:20">
      <c r="H14194" s="14"/>
      <c r="K14194" s="14"/>
      <c r="M14194" s="14"/>
      <c r="N14194" s="14"/>
      <c r="O14194" s="14"/>
      <c r="P14194" s="14"/>
      <c r="S14194" s="16"/>
      <c r="T14194" s="16"/>
    </row>
    <row r="14195" spans="8:20">
      <c r="H14195" s="14"/>
      <c r="K14195" s="14"/>
      <c r="M14195" s="14"/>
      <c r="N14195" s="14"/>
      <c r="O14195" s="14"/>
      <c r="P14195" s="14"/>
      <c r="S14195" s="16"/>
      <c r="T14195" s="16"/>
    </row>
    <row r="14196" spans="8:20">
      <c r="H14196" s="14"/>
      <c r="K14196" s="14"/>
      <c r="M14196" s="14"/>
      <c r="N14196" s="14"/>
      <c r="O14196" s="14"/>
      <c r="P14196" s="14"/>
      <c r="S14196" s="16"/>
      <c r="T14196" s="16"/>
    </row>
    <row r="14197" spans="8:20">
      <c r="H14197" s="14"/>
      <c r="K14197" s="14"/>
      <c r="M14197" s="14"/>
      <c r="N14197" s="14"/>
      <c r="O14197" s="14"/>
      <c r="P14197" s="14"/>
      <c r="S14197" s="16"/>
      <c r="T14197" s="16"/>
    </row>
    <row r="14198" spans="8:20">
      <c r="H14198" s="14"/>
      <c r="K14198" s="14"/>
      <c r="M14198" s="14"/>
      <c r="N14198" s="14"/>
      <c r="O14198" s="14"/>
      <c r="P14198" s="14"/>
      <c r="S14198" s="16"/>
      <c r="T14198" s="16"/>
    </row>
    <row r="14199" spans="8:20">
      <c r="H14199" s="14"/>
      <c r="K14199" s="14"/>
      <c r="M14199" s="14"/>
      <c r="N14199" s="14"/>
      <c r="O14199" s="14"/>
      <c r="P14199" s="14"/>
      <c r="S14199" s="16"/>
      <c r="T14199" s="16"/>
    </row>
    <row r="14200" spans="8:20">
      <c r="H14200" s="14"/>
      <c r="K14200" s="14"/>
      <c r="M14200" s="14"/>
      <c r="N14200" s="14"/>
      <c r="O14200" s="14"/>
      <c r="P14200" s="14"/>
      <c r="S14200" s="16"/>
      <c r="T14200" s="16"/>
    </row>
    <row r="14201" spans="8:20">
      <c r="H14201" s="14"/>
      <c r="K14201" s="14"/>
      <c r="M14201" s="14"/>
      <c r="N14201" s="14"/>
      <c r="O14201" s="14"/>
      <c r="P14201" s="14"/>
      <c r="S14201" s="16"/>
      <c r="T14201" s="16"/>
    </row>
    <row r="14202" spans="8:20">
      <c r="H14202" s="14"/>
      <c r="K14202" s="14"/>
      <c r="M14202" s="14"/>
      <c r="N14202" s="14"/>
      <c r="O14202" s="14"/>
      <c r="P14202" s="14"/>
      <c r="S14202" s="16"/>
      <c r="T14202" s="16"/>
    </row>
    <row r="14203" spans="8:20">
      <c r="H14203" s="14"/>
      <c r="K14203" s="14"/>
      <c r="M14203" s="14"/>
      <c r="N14203" s="14"/>
      <c r="O14203" s="14"/>
      <c r="P14203" s="14"/>
      <c r="S14203" s="16"/>
      <c r="T14203" s="16"/>
    </row>
    <row r="14204" spans="8:20">
      <c r="H14204" s="14"/>
      <c r="K14204" s="14"/>
      <c r="M14204" s="14"/>
      <c r="N14204" s="14"/>
      <c r="O14204" s="14"/>
      <c r="P14204" s="14"/>
      <c r="S14204" s="16"/>
      <c r="T14204" s="16"/>
    </row>
    <row r="14205" spans="8:20">
      <c r="H14205" s="14"/>
      <c r="K14205" s="14"/>
      <c r="M14205" s="14"/>
      <c r="N14205" s="14"/>
      <c r="O14205" s="14"/>
      <c r="P14205" s="14"/>
      <c r="S14205" s="16"/>
      <c r="T14205" s="16"/>
    </row>
    <row r="14206" spans="8:20">
      <c r="H14206" s="14"/>
      <c r="K14206" s="14"/>
      <c r="M14206" s="14"/>
      <c r="N14206" s="14"/>
      <c r="O14206" s="14"/>
      <c r="P14206" s="14"/>
      <c r="S14206" s="16"/>
      <c r="T14206" s="16"/>
    </row>
    <row r="14207" spans="8:20">
      <c r="H14207" s="14"/>
      <c r="K14207" s="14"/>
      <c r="M14207" s="14"/>
      <c r="N14207" s="14"/>
      <c r="O14207" s="14"/>
      <c r="P14207" s="14"/>
      <c r="S14207" s="16"/>
      <c r="T14207" s="16"/>
    </row>
    <row r="14208" spans="8:20">
      <c r="H14208" s="14"/>
      <c r="K14208" s="14"/>
      <c r="M14208" s="14"/>
      <c r="N14208" s="14"/>
      <c r="O14208" s="14"/>
      <c r="P14208" s="14"/>
      <c r="S14208" s="16"/>
      <c r="T14208" s="16"/>
    </row>
    <row r="14209" spans="8:20">
      <c r="H14209" s="14"/>
      <c r="K14209" s="14"/>
      <c r="M14209" s="14"/>
      <c r="N14209" s="14"/>
      <c r="O14209" s="14"/>
      <c r="P14209" s="14"/>
      <c r="S14209" s="16"/>
      <c r="T14209" s="16"/>
    </row>
    <row r="14210" spans="8:20">
      <c r="H14210" s="14"/>
      <c r="K14210" s="14"/>
      <c r="M14210" s="14"/>
      <c r="N14210" s="14"/>
      <c r="O14210" s="14"/>
      <c r="P14210" s="14"/>
      <c r="S14210" s="16"/>
      <c r="T14210" s="16"/>
    </row>
    <row r="14211" spans="8:20">
      <c r="H14211" s="14"/>
      <c r="K14211" s="14"/>
      <c r="M14211" s="14"/>
      <c r="N14211" s="14"/>
      <c r="O14211" s="14"/>
      <c r="P14211" s="14"/>
      <c r="S14211" s="16"/>
      <c r="T14211" s="16"/>
    </row>
    <row r="14212" spans="8:20">
      <c r="H14212" s="14"/>
      <c r="K14212" s="14"/>
      <c r="M14212" s="14"/>
      <c r="N14212" s="14"/>
      <c r="O14212" s="14"/>
      <c r="P14212" s="14"/>
      <c r="S14212" s="16"/>
      <c r="T14212" s="16"/>
    </row>
    <row r="14213" spans="8:20">
      <c r="H14213" s="14"/>
      <c r="K14213" s="14"/>
      <c r="M14213" s="14"/>
      <c r="N14213" s="14"/>
      <c r="O14213" s="14"/>
      <c r="P14213" s="14"/>
      <c r="S14213" s="16"/>
      <c r="T14213" s="16"/>
    </row>
    <row r="14214" spans="8:20">
      <c r="H14214" s="14"/>
      <c r="K14214" s="14"/>
      <c r="M14214" s="14"/>
      <c r="N14214" s="14"/>
      <c r="O14214" s="14"/>
      <c r="P14214" s="14"/>
      <c r="S14214" s="16"/>
      <c r="T14214" s="16"/>
    </row>
    <row r="14215" spans="8:20">
      <c r="H14215" s="14"/>
      <c r="K14215" s="14"/>
      <c r="M14215" s="14"/>
      <c r="N14215" s="14"/>
      <c r="O14215" s="14"/>
      <c r="P14215" s="14"/>
      <c r="S14215" s="16"/>
      <c r="T14215" s="16"/>
    </row>
    <row r="14216" spans="8:20">
      <c r="H14216" s="14"/>
      <c r="K14216" s="14"/>
      <c r="M14216" s="14"/>
      <c r="N14216" s="14"/>
      <c r="O14216" s="14"/>
      <c r="P14216" s="14"/>
      <c r="S14216" s="16"/>
      <c r="T14216" s="16"/>
    </row>
    <row r="14217" spans="8:20">
      <c r="H14217" s="14"/>
      <c r="K14217" s="14"/>
      <c r="M14217" s="14"/>
      <c r="N14217" s="14"/>
      <c r="O14217" s="14"/>
      <c r="P14217" s="14"/>
      <c r="S14217" s="16"/>
      <c r="T14217" s="16"/>
    </row>
    <row r="14218" spans="8:20">
      <c r="H14218" s="14"/>
      <c r="K14218" s="14"/>
      <c r="M14218" s="14"/>
      <c r="N14218" s="14"/>
      <c r="O14218" s="14"/>
      <c r="P14218" s="14"/>
      <c r="S14218" s="16"/>
      <c r="T14218" s="16"/>
    </row>
    <row r="14219" spans="8:20">
      <c r="H14219" s="14"/>
      <c r="K14219" s="14"/>
      <c r="M14219" s="14"/>
      <c r="N14219" s="14"/>
      <c r="O14219" s="14"/>
      <c r="P14219" s="14"/>
      <c r="S14219" s="16"/>
      <c r="T14219" s="16"/>
    </row>
    <row r="14220" spans="8:20">
      <c r="H14220" s="14"/>
      <c r="K14220" s="14"/>
      <c r="M14220" s="14"/>
      <c r="N14220" s="14"/>
      <c r="O14220" s="14"/>
      <c r="P14220" s="14"/>
      <c r="S14220" s="16"/>
      <c r="T14220" s="16"/>
    </row>
    <row r="14221" spans="8:20">
      <c r="H14221" s="14"/>
      <c r="K14221" s="14"/>
      <c r="M14221" s="14"/>
      <c r="N14221" s="14"/>
      <c r="O14221" s="14"/>
      <c r="P14221" s="14"/>
      <c r="S14221" s="16"/>
      <c r="T14221" s="16"/>
    </row>
    <row r="14222" spans="8:20">
      <c r="H14222" s="14"/>
      <c r="K14222" s="14"/>
      <c r="M14222" s="14"/>
      <c r="N14222" s="14"/>
      <c r="O14222" s="14"/>
      <c r="P14222" s="14"/>
      <c r="S14222" s="16"/>
      <c r="T14222" s="16"/>
    </row>
    <row r="14223" spans="8:20">
      <c r="H14223" s="14"/>
      <c r="K14223" s="14"/>
      <c r="M14223" s="14"/>
      <c r="N14223" s="14"/>
      <c r="O14223" s="14"/>
      <c r="P14223" s="14"/>
      <c r="S14223" s="16"/>
      <c r="T14223" s="16"/>
    </row>
    <row r="14224" spans="8:20">
      <c r="H14224" s="14"/>
      <c r="K14224" s="14"/>
      <c r="M14224" s="14"/>
      <c r="N14224" s="14"/>
      <c r="O14224" s="14"/>
      <c r="P14224" s="14"/>
      <c r="S14224" s="16"/>
      <c r="T14224" s="16"/>
    </row>
    <row r="14225" spans="8:20">
      <c r="H14225" s="14"/>
      <c r="K14225" s="14"/>
      <c r="M14225" s="14"/>
      <c r="N14225" s="14"/>
      <c r="O14225" s="14"/>
      <c r="P14225" s="14"/>
      <c r="S14225" s="16"/>
      <c r="T14225" s="16"/>
    </row>
    <row r="14226" spans="8:20">
      <c r="H14226" s="14"/>
      <c r="K14226" s="14"/>
      <c r="M14226" s="14"/>
      <c r="N14226" s="14"/>
      <c r="O14226" s="14"/>
      <c r="P14226" s="14"/>
      <c r="S14226" s="16"/>
      <c r="T14226" s="16"/>
    </row>
    <row r="14227" spans="8:20">
      <c r="H14227" s="14"/>
      <c r="K14227" s="14"/>
      <c r="M14227" s="14"/>
      <c r="N14227" s="14"/>
      <c r="O14227" s="14"/>
      <c r="P14227" s="14"/>
      <c r="S14227" s="16"/>
      <c r="T14227" s="16"/>
    </row>
    <row r="14228" spans="8:20">
      <c r="H14228" s="14"/>
      <c r="K14228" s="14"/>
      <c r="M14228" s="14"/>
      <c r="N14228" s="14"/>
      <c r="O14228" s="14"/>
      <c r="P14228" s="14"/>
      <c r="S14228" s="16"/>
      <c r="T14228" s="16"/>
    </row>
    <row r="14229" spans="8:20">
      <c r="H14229" s="14"/>
      <c r="K14229" s="14"/>
      <c r="M14229" s="14"/>
      <c r="N14229" s="14"/>
      <c r="O14229" s="14"/>
      <c r="P14229" s="14"/>
      <c r="S14229" s="16"/>
      <c r="T14229" s="16"/>
    </row>
    <row r="14230" spans="8:20">
      <c r="H14230" s="14"/>
      <c r="K14230" s="14"/>
      <c r="M14230" s="14"/>
      <c r="N14230" s="14"/>
      <c r="O14230" s="14"/>
      <c r="P14230" s="14"/>
      <c r="S14230" s="16"/>
      <c r="T14230" s="16"/>
    </row>
    <row r="14231" spans="8:20">
      <c r="H14231" s="14"/>
      <c r="K14231" s="14"/>
      <c r="M14231" s="14"/>
      <c r="N14231" s="14"/>
      <c r="O14231" s="14"/>
      <c r="P14231" s="14"/>
      <c r="S14231" s="16"/>
      <c r="T14231" s="16"/>
    </row>
    <row r="14232" spans="8:20">
      <c r="H14232" s="14"/>
      <c r="K14232" s="14"/>
      <c r="M14232" s="14"/>
      <c r="N14232" s="14"/>
      <c r="O14232" s="14"/>
      <c r="P14232" s="14"/>
      <c r="S14232" s="16"/>
      <c r="T14232" s="16"/>
    </row>
    <row r="14233" spans="8:20">
      <c r="H14233" s="14"/>
      <c r="K14233" s="14"/>
      <c r="M14233" s="14"/>
      <c r="N14233" s="14"/>
      <c r="O14233" s="14"/>
      <c r="P14233" s="14"/>
      <c r="S14233" s="16"/>
      <c r="T14233" s="16"/>
    </row>
    <row r="14234" spans="8:20">
      <c r="H14234" s="14"/>
      <c r="K14234" s="14"/>
      <c r="M14234" s="14"/>
      <c r="N14234" s="14"/>
      <c r="O14234" s="14"/>
      <c r="P14234" s="14"/>
      <c r="S14234" s="16"/>
      <c r="T14234" s="16"/>
    </row>
    <row r="14235" spans="8:20">
      <c r="H14235" s="14"/>
      <c r="K14235" s="14"/>
      <c r="M14235" s="14"/>
      <c r="N14235" s="14"/>
      <c r="O14235" s="14"/>
      <c r="P14235" s="14"/>
      <c r="S14235" s="16"/>
      <c r="T14235" s="16"/>
    </row>
    <row r="14236" spans="8:20">
      <c r="H14236" s="14"/>
      <c r="K14236" s="14"/>
      <c r="M14236" s="14"/>
      <c r="N14236" s="14"/>
      <c r="O14236" s="14"/>
      <c r="P14236" s="14"/>
      <c r="S14236" s="16"/>
      <c r="T14236" s="16"/>
    </row>
    <row r="14237" spans="8:20">
      <c r="H14237" s="14"/>
      <c r="K14237" s="14"/>
      <c r="M14237" s="14"/>
      <c r="N14237" s="14"/>
      <c r="O14237" s="14"/>
      <c r="P14237" s="14"/>
      <c r="S14237" s="16"/>
      <c r="T14237" s="16"/>
    </row>
    <row r="14238" spans="8:20">
      <c r="H14238" s="14"/>
      <c r="K14238" s="14"/>
      <c r="M14238" s="14"/>
      <c r="N14238" s="14"/>
      <c r="O14238" s="14"/>
      <c r="P14238" s="14"/>
      <c r="S14238" s="16"/>
      <c r="T14238" s="16"/>
    </row>
    <row r="14239" spans="8:20">
      <c r="H14239" s="14"/>
      <c r="K14239" s="14"/>
      <c r="M14239" s="14"/>
      <c r="N14239" s="14"/>
      <c r="O14239" s="14"/>
      <c r="P14239" s="14"/>
      <c r="S14239" s="16"/>
      <c r="T14239" s="16"/>
    </row>
    <row r="14240" spans="8:20">
      <c r="H14240" s="14"/>
      <c r="K14240" s="14"/>
      <c r="M14240" s="14"/>
      <c r="N14240" s="14"/>
      <c r="O14240" s="14"/>
      <c r="P14240" s="14"/>
      <c r="S14240" s="16"/>
      <c r="T14240" s="16"/>
    </row>
    <row r="14241" spans="8:20">
      <c r="H14241" s="14"/>
      <c r="K14241" s="14"/>
      <c r="M14241" s="14"/>
      <c r="N14241" s="14"/>
      <c r="O14241" s="14"/>
      <c r="P14241" s="14"/>
      <c r="S14241" s="16"/>
      <c r="T14241" s="16"/>
    </row>
    <row r="14242" spans="8:20">
      <c r="H14242" s="14"/>
      <c r="K14242" s="14"/>
      <c r="M14242" s="14"/>
      <c r="N14242" s="14"/>
      <c r="O14242" s="14"/>
      <c r="P14242" s="14"/>
      <c r="S14242" s="16"/>
      <c r="T14242" s="16"/>
    </row>
    <row r="14243" spans="8:20">
      <c r="H14243" s="14"/>
      <c r="K14243" s="14"/>
      <c r="M14243" s="14"/>
      <c r="N14243" s="14"/>
      <c r="O14243" s="14"/>
      <c r="P14243" s="14"/>
      <c r="S14243" s="16"/>
      <c r="T14243" s="16"/>
    </row>
    <row r="14244" spans="8:20">
      <c r="H14244" s="14"/>
      <c r="K14244" s="14"/>
      <c r="M14244" s="14"/>
      <c r="N14244" s="14"/>
      <c r="O14244" s="14"/>
      <c r="P14244" s="14"/>
      <c r="S14244" s="16"/>
      <c r="T14244" s="16"/>
    </row>
    <row r="14245" spans="8:20">
      <c r="H14245" s="14"/>
      <c r="K14245" s="14"/>
      <c r="M14245" s="14"/>
      <c r="N14245" s="14"/>
      <c r="O14245" s="14"/>
      <c r="P14245" s="14"/>
      <c r="S14245" s="16"/>
      <c r="T14245" s="16"/>
    </row>
    <row r="14246" spans="8:20">
      <c r="H14246" s="14"/>
      <c r="K14246" s="14"/>
      <c r="M14246" s="14"/>
      <c r="N14246" s="14"/>
      <c r="O14246" s="14"/>
      <c r="P14246" s="14"/>
      <c r="S14246" s="16"/>
      <c r="T14246" s="16"/>
    </row>
    <row r="14247" spans="8:20">
      <c r="H14247" s="14"/>
      <c r="K14247" s="14"/>
      <c r="M14247" s="14"/>
      <c r="N14247" s="14"/>
      <c r="O14247" s="14"/>
      <c r="P14247" s="14"/>
      <c r="S14247" s="16"/>
      <c r="T14247" s="16"/>
    </row>
    <row r="14248" spans="8:20">
      <c r="H14248" s="14"/>
      <c r="K14248" s="14"/>
      <c r="M14248" s="14"/>
      <c r="N14248" s="14"/>
      <c r="O14248" s="14"/>
      <c r="P14248" s="14"/>
      <c r="S14248" s="16"/>
      <c r="T14248" s="16"/>
    </row>
    <row r="14249" spans="8:20">
      <c r="H14249" s="14"/>
      <c r="K14249" s="14"/>
      <c r="M14249" s="14"/>
      <c r="N14249" s="14"/>
      <c r="O14249" s="14"/>
      <c r="P14249" s="14"/>
      <c r="S14249" s="16"/>
      <c r="T14249" s="16"/>
    </row>
    <row r="14250" spans="8:20">
      <c r="H14250" s="14"/>
      <c r="K14250" s="14"/>
      <c r="M14250" s="14"/>
      <c r="N14250" s="14"/>
      <c r="O14250" s="14"/>
      <c r="P14250" s="14"/>
      <c r="S14250" s="16"/>
      <c r="T14250" s="16"/>
    </row>
    <row r="14251" spans="8:20">
      <c r="H14251" s="14"/>
      <c r="K14251" s="14"/>
      <c r="M14251" s="14"/>
      <c r="N14251" s="14"/>
      <c r="O14251" s="14"/>
      <c r="P14251" s="14"/>
      <c r="S14251" s="16"/>
      <c r="T14251" s="16"/>
    </row>
    <row r="14252" spans="8:20">
      <c r="H14252" s="14"/>
      <c r="K14252" s="14"/>
      <c r="M14252" s="14"/>
      <c r="N14252" s="14"/>
      <c r="O14252" s="14"/>
      <c r="P14252" s="14"/>
      <c r="S14252" s="16"/>
      <c r="T14252" s="16"/>
    </row>
    <row r="14253" spans="8:20">
      <c r="H14253" s="14"/>
      <c r="K14253" s="14"/>
      <c r="M14253" s="14"/>
      <c r="N14253" s="14"/>
      <c r="O14253" s="14"/>
      <c r="P14253" s="14"/>
      <c r="S14253" s="16"/>
      <c r="T14253" s="16"/>
    </row>
    <row r="14254" spans="8:20">
      <c r="H14254" s="14"/>
      <c r="K14254" s="14"/>
      <c r="M14254" s="14"/>
      <c r="N14254" s="14"/>
      <c r="O14254" s="14"/>
      <c r="P14254" s="14"/>
      <c r="S14254" s="16"/>
      <c r="T14254" s="16"/>
    </row>
    <row r="14255" spans="8:20">
      <c r="H14255" s="14"/>
      <c r="K14255" s="14"/>
      <c r="M14255" s="14"/>
      <c r="N14255" s="14"/>
      <c r="O14255" s="14"/>
      <c r="P14255" s="14"/>
      <c r="S14255" s="16"/>
      <c r="T14255" s="16"/>
    </row>
    <row r="14256" spans="8:20">
      <c r="H14256" s="14"/>
      <c r="K14256" s="14"/>
      <c r="M14256" s="14"/>
      <c r="N14256" s="14"/>
      <c r="O14256" s="14"/>
      <c r="P14256" s="14"/>
      <c r="S14256" s="16"/>
      <c r="T14256" s="16"/>
    </row>
    <row r="14257" spans="8:20">
      <c r="H14257" s="14"/>
      <c r="K14257" s="14"/>
      <c r="M14257" s="14"/>
      <c r="N14257" s="14"/>
      <c r="O14257" s="14"/>
      <c r="P14257" s="14"/>
      <c r="S14257" s="16"/>
      <c r="T14257" s="16"/>
    </row>
    <row r="14258" spans="8:20">
      <c r="H14258" s="14"/>
      <c r="K14258" s="14"/>
      <c r="M14258" s="14"/>
      <c r="N14258" s="14"/>
      <c r="O14258" s="14"/>
      <c r="P14258" s="14"/>
      <c r="S14258" s="16"/>
      <c r="T14258" s="16"/>
    </row>
    <row r="14259" spans="8:20">
      <c r="H14259" s="14"/>
      <c r="K14259" s="14"/>
      <c r="M14259" s="14"/>
      <c r="N14259" s="14"/>
      <c r="O14259" s="14"/>
      <c r="P14259" s="14"/>
      <c r="S14259" s="16"/>
      <c r="T14259" s="16"/>
    </row>
    <row r="14260" spans="8:20">
      <c r="H14260" s="14"/>
      <c r="K14260" s="14"/>
      <c r="M14260" s="14"/>
      <c r="N14260" s="14"/>
      <c r="O14260" s="14"/>
      <c r="P14260" s="14"/>
      <c r="S14260" s="16"/>
      <c r="T14260" s="16"/>
    </row>
    <row r="14261" spans="8:20">
      <c r="H14261" s="14"/>
      <c r="K14261" s="14"/>
      <c r="M14261" s="14"/>
      <c r="N14261" s="14"/>
      <c r="O14261" s="14"/>
      <c r="P14261" s="14"/>
      <c r="S14261" s="16"/>
      <c r="T14261" s="16"/>
    </row>
    <row r="14262" spans="8:20">
      <c r="H14262" s="14"/>
      <c r="K14262" s="14"/>
      <c r="M14262" s="14"/>
      <c r="N14262" s="14"/>
      <c r="O14262" s="14"/>
      <c r="P14262" s="14"/>
      <c r="S14262" s="16"/>
      <c r="T14262" s="16"/>
    </row>
    <row r="14263" spans="8:20">
      <c r="H14263" s="14"/>
      <c r="K14263" s="14"/>
      <c r="M14263" s="14"/>
      <c r="N14263" s="14"/>
      <c r="O14263" s="14"/>
      <c r="P14263" s="14"/>
      <c r="S14263" s="16"/>
      <c r="T14263" s="16"/>
    </row>
    <row r="14264" spans="8:20">
      <c r="H14264" s="14"/>
      <c r="K14264" s="14"/>
      <c r="M14264" s="14"/>
      <c r="N14264" s="14"/>
      <c r="O14264" s="14"/>
      <c r="P14264" s="14"/>
      <c r="S14264" s="16"/>
      <c r="T14264" s="16"/>
    </row>
    <row r="14265" spans="8:20">
      <c r="H14265" s="14"/>
      <c r="K14265" s="14"/>
      <c r="M14265" s="14"/>
      <c r="N14265" s="14"/>
      <c r="O14265" s="14"/>
      <c r="P14265" s="14"/>
      <c r="S14265" s="16"/>
      <c r="T14265" s="16"/>
    </row>
    <row r="14266" spans="8:20">
      <c r="H14266" s="14"/>
      <c r="K14266" s="14"/>
      <c r="M14266" s="14"/>
      <c r="N14266" s="14"/>
      <c r="O14266" s="14"/>
      <c r="P14266" s="14"/>
      <c r="S14266" s="16"/>
      <c r="T14266" s="16"/>
    </row>
    <row r="14267" spans="8:20">
      <c r="H14267" s="14"/>
      <c r="K14267" s="14"/>
      <c r="M14267" s="14"/>
      <c r="N14267" s="14"/>
      <c r="O14267" s="14"/>
      <c r="P14267" s="14"/>
      <c r="S14267" s="16"/>
      <c r="T14267" s="16"/>
    </row>
    <row r="14268" spans="8:20">
      <c r="H14268" s="14"/>
      <c r="K14268" s="14"/>
      <c r="M14268" s="14"/>
      <c r="N14268" s="14"/>
      <c r="O14268" s="14"/>
      <c r="P14268" s="14"/>
      <c r="S14268" s="16"/>
      <c r="T14268" s="16"/>
    </row>
    <row r="14269" spans="8:20">
      <c r="H14269" s="14"/>
      <c r="K14269" s="14"/>
      <c r="M14269" s="14"/>
      <c r="N14269" s="14"/>
      <c r="O14269" s="14"/>
      <c r="P14269" s="14"/>
      <c r="S14269" s="16"/>
      <c r="T14269" s="16"/>
    </row>
    <row r="14270" spans="8:20">
      <c r="H14270" s="14"/>
      <c r="K14270" s="14"/>
      <c r="M14270" s="14"/>
      <c r="N14270" s="14"/>
      <c r="O14270" s="14"/>
      <c r="P14270" s="14"/>
      <c r="S14270" s="16"/>
      <c r="T14270" s="16"/>
    </row>
    <row r="14271" spans="8:20">
      <c r="H14271" s="14"/>
      <c r="K14271" s="14"/>
      <c r="M14271" s="14"/>
      <c r="N14271" s="14"/>
      <c r="O14271" s="14"/>
      <c r="P14271" s="14"/>
      <c r="S14271" s="16"/>
      <c r="T14271" s="16"/>
    </row>
    <row r="14272" spans="8:20">
      <c r="H14272" s="14"/>
      <c r="K14272" s="14"/>
      <c r="M14272" s="14"/>
      <c r="N14272" s="14"/>
      <c r="O14272" s="14"/>
      <c r="P14272" s="14"/>
      <c r="S14272" s="16"/>
      <c r="T14272" s="16"/>
    </row>
    <row r="14273" spans="8:20">
      <c r="H14273" s="14"/>
      <c r="K14273" s="14"/>
      <c r="M14273" s="14"/>
      <c r="N14273" s="14"/>
      <c r="O14273" s="14"/>
      <c r="P14273" s="14"/>
      <c r="S14273" s="16"/>
      <c r="T14273" s="16"/>
    </row>
    <row r="14274" spans="8:20">
      <c r="H14274" s="14"/>
      <c r="K14274" s="14"/>
      <c r="M14274" s="14"/>
      <c r="N14274" s="14"/>
      <c r="O14274" s="14"/>
      <c r="P14274" s="14"/>
      <c r="S14274" s="16"/>
      <c r="T14274" s="16"/>
    </row>
    <row r="14275" spans="8:20">
      <c r="H14275" s="14"/>
      <c r="K14275" s="14"/>
      <c r="M14275" s="14"/>
      <c r="N14275" s="14"/>
      <c r="O14275" s="14"/>
      <c r="P14275" s="14"/>
      <c r="S14275" s="16"/>
      <c r="T14275" s="16"/>
    </row>
    <row r="14276" spans="8:20">
      <c r="H14276" s="14"/>
      <c r="K14276" s="14"/>
      <c r="M14276" s="14"/>
      <c r="N14276" s="14"/>
      <c r="O14276" s="14"/>
      <c r="P14276" s="14"/>
      <c r="S14276" s="16"/>
      <c r="T14276" s="16"/>
    </row>
    <row r="14277" spans="8:20">
      <c r="H14277" s="14"/>
      <c r="K14277" s="14"/>
      <c r="M14277" s="14"/>
      <c r="N14277" s="14"/>
      <c r="O14277" s="14"/>
      <c r="P14277" s="14"/>
      <c r="S14277" s="16"/>
      <c r="T14277" s="16"/>
    </row>
    <row r="14278" spans="8:20">
      <c r="H14278" s="14"/>
      <c r="K14278" s="14"/>
      <c r="M14278" s="14"/>
      <c r="N14278" s="14"/>
      <c r="O14278" s="14"/>
      <c r="P14278" s="14"/>
      <c r="S14278" s="16"/>
      <c r="T14278" s="16"/>
    </row>
    <row r="14279" spans="8:20">
      <c r="H14279" s="14"/>
      <c r="K14279" s="14"/>
      <c r="M14279" s="14"/>
      <c r="N14279" s="14"/>
      <c r="O14279" s="14"/>
      <c r="P14279" s="14"/>
      <c r="S14279" s="16"/>
      <c r="T14279" s="16"/>
    </row>
    <row r="14280" spans="8:20">
      <c r="H14280" s="14"/>
      <c r="K14280" s="14"/>
      <c r="M14280" s="14"/>
      <c r="N14280" s="14"/>
      <c r="O14280" s="14"/>
      <c r="P14280" s="14"/>
      <c r="S14280" s="16"/>
      <c r="T14280" s="16"/>
    </row>
    <row r="14281" spans="8:20">
      <c r="H14281" s="14"/>
      <c r="K14281" s="14"/>
      <c r="M14281" s="14"/>
      <c r="N14281" s="14"/>
      <c r="O14281" s="14"/>
      <c r="P14281" s="14"/>
      <c r="S14281" s="16"/>
      <c r="T14281" s="16"/>
    </row>
    <row r="14282" spans="8:20">
      <c r="H14282" s="14"/>
      <c r="K14282" s="14"/>
      <c r="M14282" s="14"/>
      <c r="N14282" s="14"/>
      <c r="O14282" s="14"/>
      <c r="P14282" s="14"/>
      <c r="S14282" s="16"/>
      <c r="T14282" s="16"/>
    </row>
    <row r="14283" spans="8:20">
      <c r="H14283" s="14"/>
      <c r="K14283" s="14"/>
      <c r="M14283" s="14"/>
      <c r="N14283" s="14"/>
      <c r="O14283" s="14"/>
      <c r="P14283" s="14"/>
      <c r="S14283" s="16"/>
      <c r="T14283" s="16"/>
    </row>
    <row r="14284" spans="8:20">
      <c r="H14284" s="14"/>
      <c r="K14284" s="14"/>
      <c r="M14284" s="14"/>
      <c r="N14284" s="14"/>
      <c r="O14284" s="14"/>
      <c r="P14284" s="14"/>
      <c r="S14284" s="16"/>
      <c r="T14284" s="16"/>
    </row>
    <row r="14285" spans="8:20">
      <c r="H14285" s="14"/>
      <c r="K14285" s="14"/>
      <c r="M14285" s="14"/>
      <c r="N14285" s="14"/>
      <c r="O14285" s="14"/>
      <c r="P14285" s="14"/>
      <c r="S14285" s="16"/>
      <c r="T14285" s="16"/>
    </row>
    <row r="14286" spans="8:20">
      <c r="H14286" s="14"/>
      <c r="K14286" s="14"/>
      <c r="M14286" s="14"/>
      <c r="N14286" s="14"/>
      <c r="O14286" s="14"/>
      <c r="P14286" s="14"/>
      <c r="S14286" s="16"/>
      <c r="T14286" s="16"/>
    </row>
    <row r="14287" spans="8:20">
      <c r="H14287" s="14"/>
      <c r="K14287" s="14"/>
      <c r="M14287" s="14"/>
      <c r="N14287" s="14"/>
      <c r="O14287" s="14"/>
      <c r="P14287" s="14"/>
      <c r="S14287" s="16"/>
      <c r="T14287" s="16"/>
    </row>
    <row r="14288" spans="8:20">
      <c r="H14288" s="14"/>
      <c r="K14288" s="14"/>
      <c r="M14288" s="14"/>
      <c r="N14288" s="14"/>
      <c r="O14288" s="14"/>
      <c r="P14288" s="14"/>
      <c r="S14288" s="16"/>
      <c r="T14288" s="16"/>
    </row>
    <row r="14289" spans="8:20">
      <c r="H14289" s="14"/>
      <c r="K14289" s="14"/>
      <c r="M14289" s="14"/>
      <c r="N14289" s="14"/>
      <c r="O14289" s="14"/>
      <c r="P14289" s="14"/>
      <c r="S14289" s="16"/>
      <c r="T14289" s="16"/>
    </row>
    <row r="14290" spans="8:20">
      <c r="H14290" s="14"/>
      <c r="K14290" s="14"/>
      <c r="M14290" s="14"/>
      <c r="N14290" s="14"/>
      <c r="O14290" s="14"/>
      <c r="P14290" s="14"/>
      <c r="S14290" s="16"/>
      <c r="T14290" s="16"/>
    </row>
    <row r="14291" spans="8:20">
      <c r="H14291" s="14"/>
      <c r="K14291" s="14"/>
      <c r="M14291" s="14"/>
      <c r="N14291" s="14"/>
      <c r="O14291" s="14"/>
      <c r="P14291" s="14"/>
      <c r="S14291" s="16"/>
      <c r="T14291" s="16"/>
    </row>
    <row r="14292" spans="8:20">
      <c r="H14292" s="14"/>
      <c r="K14292" s="14"/>
      <c r="M14292" s="14"/>
      <c r="N14292" s="14"/>
      <c r="O14292" s="14"/>
      <c r="P14292" s="14"/>
      <c r="S14292" s="16"/>
      <c r="T14292" s="16"/>
    </row>
    <row r="14293" spans="8:20">
      <c r="H14293" s="14"/>
      <c r="K14293" s="14"/>
      <c r="M14293" s="14"/>
      <c r="N14293" s="14"/>
      <c r="O14293" s="14"/>
      <c r="P14293" s="14"/>
      <c r="S14293" s="16"/>
      <c r="T14293" s="16"/>
    </row>
    <row r="14294" spans="8:20">
      <c r="H14294" s="14"/>
      <c r="K14294" s="14"/>
      <c r="M14294" s="14"/>
      <c r="N14294" s="14"/>
      <c r="O14294" s="14"/>
      <c r="P14294" s="14"/>
      <c r="S14294" s="16"/>
      <c r="T14294" s="16"/>
    </row>
    <row r="14295" spans="8:20">
      <c r="H14295" s="14"/>
      <c r="K14295" s="14"/>
      <c r="M14295" s="14"/>
      <c r="N14295" s="14"/>
      <c r="O14295" s="14"/>
      <c r="P14295" s="14"/>
      <c r="S14295" s="16"/>
      <c r="T14295" s="16"/>
    </row>
    <row r="14296" spans="8:20">
      <c r="H14296" s="14"/>
      <c r="K14296" s="14"/>
      <c r="M14296" s="14"/>
      <c r="N14296" s="14"/>
      <c r="O14296" s="14"/>
      <c r="P14296" s="14"/>
      <c r="S14296" s="16"/>
      <c r="T14296" s="16"/>
    </row>
    <row r="14297" spans="8:20">
      <c r="H14297" s="14"/>
      <c r="K14297" s="14"/>
      <c r="M14297" s="14"/>
      <c r="N14297" s="14"/>
      <c r="O14297" s="14"/>
      <c r="P14297" s="14"/>
      <c r="S14297" s="16"/>
      <c r="T14297" s="16"/>
    </row>
    <row r="14298" spans="8:20">
      <c r="H14298" s="14"/>
      <c r="K14298" s="14"/>
      <c r="M14298" s="14"/>
      <c r="N14298" s="14"/>
      <c r="O14298" s="14"/>
      <c r="P14298" s="14"/>
      <c r="S14298" s="16"/>
      <c r="T14298" s="16"/>
    </row>
    <row r="14299" spans="8:20">
      <c r="H14299" s="14"/>
      <c r="K14299" s="14"/>
      <c r="M14299" s="14"/>
      <c r="N14299" s="14"/>
      <c r="O14299" s="14"/>
      <c r="P14299" s="14"/>
      <c r="S14299" s="16"/>
      <c r="T14299" s="16"/>
    </row>
    <row r="14300" spans="8:20">
      <c r="H14300" s="14"/>
      <c r="K14300" s="14"/>
      <c r="M14300" s="14"/>
      <c r="N14300" s="14"/>
      <c r="O14300" s="14"/>
      <c r="P14300" s="14"/>
      <c r="S14300" s="16"/>
      <c r="T14300" s="16"/>
    </row>
    <row r="14301" spans="8:20">
      <c r="H14301" s="14"/>
      <c r="K14301" s="14"/>
      <c r="M14301" s="14"/>
      <c r="N14301" s="14"/>
      <c r="O14301" s="14"/>
      <c r="P14301" s="14"/>
      <c r="S14301" s="16"/>
      <c r="T14301" s="16"/>
    </row>
    <row r="14302" spans="8:20">
      <c r="H14302" s="14"/>
      <c r="K14302" s="14"/>
      <c r="M14302" s="14"/>
      <c r="N14302" s="14"/>
      <c r="O14302" s="14"/>
      <c r="P14302" s="14"/>
      <c r="S14302" s="16"/>
      <c r="T14302" s="16"/>
    </row>
    <row r="14303" spans="8:20">
      <c r="H14303" s="14"/>
      <c r="K14303" s="14"/>
      <c r="M14303" s="14"/>
      <c r="N14303" s="14"/>
      <c r="O14303" s="14"/>
      <c r="P14303" s="14"/>
      <c r="S14303" s="16"/>
      <c r="T14303" s="16"/>
    </row>
    <row r="14304" spans="8:20">
      <c r="H14304" s="14"/>
      <c r="K14304" s="14"/>
      <c r="M14304" s="14"/>
      <c r="N14304" s="14"/>
      <c r="O14304" s="14"/>
      <c r="P14304" s="14"/>
      <c r="S14304" s="16"/>
      <c r="T14304" s="16"/>
    </row>
    <row r="14305" spans="8:20">
      <c r="H14305" s="14"/>
      <c r="K14305" s="14"/>
      <c r="M14305" s="14"/>
      <c r="N14305" s="14"/>
      <c r="O14305" s="14"/>
      <c r="P14305" s="14"/>
      <c r="S14305" s="16"/>
      <c r="T14305" s="16"/>
    </row>
    <row r="14306" spans="8:20">
      <c r="H14306" s="14"/>
      <c r="K14306" s="14"/>
      <c r="M14306" s="14"/>
      <c r="N14306" s="14"/>
      <c r="O14306" s="14"/>
      <c r="P14306" s="14"/>
      <c r="S14306" s="16"/>
      <c r="T14306" s="16"/>
    </row>
    <row r="14307" spans="8:20">
      <c r="H14307" s="14"/>
      <c r="K14307" s="14"/>
      <c r="M14307" s="14"/>
      <c r="N14307" s="14"/>
      <c r="O14307" s="14"/>
      <c r="P14307" s="14"/>
      <c r="S14307" s="16"/>
      <c r="T14307" s="16"/>
    </row>
    <row r="14308" spans="8:20">
      <c r="H14308" s="14"/>
      <c r="K14308" s="14"/>
      <c r="M14308" s="14"/>
      <c r="N14308" s="14"/>
      <c r="O14308" s="14"/>
      <c r="P14308" s="14"/>
      <c r="S14308" s="16"/>
      <c r="T14308" s="16"/>
    </row>
    <row r="14309" spans="8:20">
      <c r="H14309" s="14"/>
      <c r="K14309" s="14"/>
      <c r="M14309" s="14"/>
      <c r="N14309" s="14"/>
      <c r="O14309" s="14"/>
      <c r="P14309" s="14"/>
      <c r="S14309" s="16"/>
      <c r="T14309" s="16"/>
    </row>
    <row r="14310" spans="8:20">
      <c r="H14310" s="14"/>
      <c r="K14310" s="14"/>
      <c r="M14310" s="14"/>
      <c r="N14310" s="14"/>
      <c r="O14310" s="14"/>
      <c r="P14310" s="14"/>
      <c r="S14310" s="16"/>
      <c r="T14310" s="16"/>
    </row>
    <row r="14311" spans="8:20">
      <c r="H14311" s="14"/>
      <c r="K14311" s="14"/>
      <c r="M14311" s="14"/>
      <c r="N14311" s="14"/>
      <c r="O14311" s="14"/>
      <c r="P14311" s="14"/>
      <c r="S14311" s="16"/>
      <c r="T14311" s="16"/>
    </row>
    <row r="14312" spans="8:20">
      <c r="H14312" s="14"/>
      <c r="K14312" s="14"/>
      <c r="M14312" s="14"/>
      <c r="N14312" s="14"/>
      <c r="O14312" s="14"/>
      <c r="P14312" s="14"/>
      <c r="S14312" s="16"/>
      <c r="T14312" s="16"/>
    </row>
    <row r="14313" spans="8:20">
      <c r="H14313" s="14"/>
      <c r="K14313" s="14"/>
      <c r="M14313" s="14"/>
      <c r="N14313" s="14"/>
      <c r="O14313" s="14"/>
      <c r="P14313" s="14"/>
      <c r="S14313" s="16"/>
      <c r="T14313" s="16"/>
    </row>
    <row r="14314" spans="8:20">
      <c r="H14314" s="14"/>
      <c r="K14314" s="14"/>
      <c r="M14314" s="14"/>
      <c r="N14314" s="14"/>
      <c r="O14314" s="14"/>
      <c r="P14314" s="14"/>
      <c r="S14314" s="16"/>
      <c r="T14314" s="16"/>
    </row>
    <row r="14315" spans="8:20">
      <c r="H14315" s="14"/>
      <c r="K14315" s="14"/>
      <c r="M14315" s="14"/>
      <c r="N14315" s="14"/>
      <c r="O14315" s="14"/>
      <c r="P14315" s="14"/>
      <c r="S14315" s="16"/>
      <c r="T14315" s="16"/>
    </row>
    <row r="14316" spans="8:20">
      <c r="H14316" s="14"/>
      <c r="K14316" s="14"/>
      <c r="M14316" s="14"/>
      <c r="N14316" s="14"/>
      <c r="O14316" s="14"/>
      <c r="P14316" s="14"/>
      <c r="S14316" s="16"/>
      <c r="T14316" s="16"/>
    </row>
    <row r="14317" spans="8:20">
      <c r="H14317" s="14"/>
      <c r="K14317" s="14"/>
      <c r="M14317" s="14"/>
      <c r="N14317" s="14"/>
      <c r="O14317" s="14"/>
      <c r="P14317" s="14"/>
      <c r="S14317" s="16"/>
      <c r="T14317" s="16"/>
    </row>
    <row r="14318" spans="8:20">
      <c r="H14318" s="14"/>
      <c r="K14318" s="14"/>
      <c r="M14318" s="14"/>
      <c r="N14318" s="14"/>
      <c r="O14318" s="14"/>
      <c r="P14318" s="14"/>
      <c r="S14318" s="16"/>
      <c r="T14318" s="16"/>
    </row>
    <row r="14319" spans="8:20">
      <c r="H14319" s="14"/>
      <c r="K14319" s="14"/>
      <c r="M14319" s="14"/>
      <c r="N14319" s="14"/>
      <c r="O14319" s="14"/>
      <c r="P14319" s="14"/>
      <c r="S14319" s="16"/>
      <c r="T14319" s="16"/>
    </row>
    <row r="14320" spans="8:20">
      <c r="H14320" s="14"/>
      <c r="K14320" s="14"/>
      <c r="M14320" s="14"/>
      <c r="N14320" s="14"/>
      <c r="O14320" s="14"/>
      <c r="P14320" s="14"/>
      <c r="S14320" s="16"/>
      <c r="T14320" s="16"/>
    </row>
    <row r="14321" spans="8:20">
      <c r="H14321" s="14"/>
      <c r="K14321" s="14"/>
      <c r="M14321" s="14"/>
      <c r="N14321" s="14"/>
      <c r="O14321" s="14"/>
      <c r="P14321" s="14"/>
      <c r="S14321" s="16"/>
      <c r="T14321" s="16"/>
    </row>
    <row r="14322" spans="8:20">
      <c r="H14322" s="14"/>
      <c r="K14322" s="14"/>
      <c r="M14322" s="14"/>
      <c r="N14322" s="14"/>
      <c r="O14322" s="14"/>
      <c r="P14322" s="14"/>
      <c r="S14322" s="16"/>
      <c r="T14322" s="16"/>
    </row>
    <row r="14323" spans="8:20">
      <c r="H14323" s="14"/>
      <c r="K14323" s="14"/>
      <c r="M14323" s="14"/>
      <c r="N14323" s="14"/>
      <c r="O14323" s="14"/>
      <c r="P14323" s="14"/>
      <c r="S14323" s="16"/>
      <c r="T14323" s="16"/>
    </row>
    <row r="14324" spans="8:20">
      <c r="H14324" s="14"/>
      <c r="K14324" s="14"/>
      <c r="M14324" s="14"/>
      <c r="N14324" s="14"/>
      <c r="O14324" s="14"/>
      <c r="P14324" s="14"/>
      <c r="S14324" s="16"/>
      <c r="T14324" s="16"/>
    </row>
    <row r="14325" spans="8:20">
      <c r="H14325" s="14"/>
      <c r="K14325" s="14"/>
      <c r="M14325" s="14"/>
      <c r="N14325" s="14"/>
      <c r="O14325" s="14"/>
      <c r="P14325" s="14"/>
      <c r="S14325" s="16"/>
      <c r="T14325" s="16"/>
    </row>
    <row r="14326" spans="8:20">
      <c r="H14326" s="14"/>
      <c r="K14326" s="14"/>
      <c r="M14326" s="14"/>
      <c r="N14326" s="14"/>
      <c r="O14326" s="14"/>
      <c r="P14326" s="14"/>
      <c r="S14326" s="16"/>
      <c r="T14326" s="16"/>
    </row>
    <row r="14327" spans="8:20">
      <c r="H14327" s="14"/>
      <c r="K14327" s="14"/>
      <c r="M14327" s="14"/>
      <c r="N14327" s="14"/>
      <c r="O14327" s="14"/>
      <c r="P14327" s="14"/>
      <c r="S14327" s="16"/>
      <c r="T14327" s="16"/>
    </row>
    <row r="14328" spans="8:20">
      <c r="H14328" s="14"/>
      <c r="K14328" s="14"/>
      <c r="M14328" s="14"/>
      <c r="N14328" s="14"/>
      <c r="O14328" s="14"/>
      <c r="P14328" s="14"/>
      <c r="S14328" s="16"/>
      <c r="T14328" s="16"/>
    </row>
    <row r="14329" spans="8:20">
      <c r="H14329" s="14"/>
      <c r="K14329" s="14"/>
      <c r="M14329" s="14"/>
      <c r="N14329" s="14"/>
      <c r="O14329" s="14"/>
      <c r="P14329" s="14"/>
      <c r="S14329" s="16"/>
      <c r="T14329" s="16"/>
    </row>
    <row r="14330" spans="8:20">
      <c r="H14330" s="14"/>
      <c r="K14330" s="14"/>
      <c r="M14330" s="14"/>
      <c r="N14330" s="14"/>
      <c r="O14330" s="14"/>
      <c r="P14330" s="14"/>
      <c r="S14330" s="16"/>
      <c r="T14330" s="16"/>
    </row>
    <row r="14331" spans="8:20">
      <c r="H14331" s="14"/>
      <c r="K14331" s="14"/>
      <c r="M14331" s="14"/>
      <c r="N14331" s="14"/>
      <c r="O14331" s="14"/>
      <c r="P14331" s="14"/>
      <c r="S14331" s="16"/>
      <c r="T14331" s="16"/>
    </row>
    <row r="14332" spans="8:20">
      <c r="H14332" s="14"/>
      <c r="K14332" s="14"/>
      <c r="M14332" s="14"/>
      <c r="N14332" s="14"/>
      <c r="O14332" s="14"/>
      <c r="P14332" s="14"/>
      <c r="S14332" s="16"/>
      <c r="T14332" s="16"/>
    </row>
    <row r="14333" spans="8:20">
      <c r="H14333" s="14"/>
      <c r="K14333" s="14"/>
      <c r="M14333" s="14"/>
      <c r="N14333" s="14"/>
      <c r="O14333" s="14"/>
      <c r="P14333" s="14"/>
      <c r="S14333" s="16"/>
      <c r="T14333" s="16"/>
    </row>
    <row r="14334" spans="8:20">
      <c r="H14334" s="14"/>
      <c r="K14334" s="14"/>
      <c r="M14334" s="14"/>
      <c r="N14334" s="14"/>
      <c r="O14334" s="14"/>
      <c r="P14334" s="14"/>
      <c r="S14334" s="16"/>
      <c r="T14334" s="16"/>
    </row>
    <row r="14335" spans="8:20">
      <c r="H14335" s="14"/>
      <c r="K14335" s="14"/>
      <c r="M14335" s="14"/>
      <c r="N14335" s="14"/>
      <c r="O14335" s="14"/>
      <c r="P14335" s="14"/>
      <c r="S14335" s="16"/>
      <c r="T14335" s="16"/>
    </row>
    <row r="14336" spans="8:20">
      <c r="H14336" s="14"/>
      <c r="K14336" s="14"/>
      <c r="M14336" s="14"/>
      <c r="N14336" s="14"/>
      <c r="O14336" s="14"/>
      <c r="P14336" s="14"/>
      <c r="S14336" s="16"/>
      <c r="T14336" s="16"/>
    </row>
    <row r="14337" spans="8:20">
      <c r="H14337" s="14"/>
      <c r="K14337" s="14"/>
      <c r="M14337" s="14"/>
      <c r="N14337" s="14"/>
      <c r="O14337" s="14"/>
      <c r="P14337" s="14"/>
      <c r="S14337" s="16"/>
      <c r="T14337" s="16"/>
    </row>
    <row r="14338" spans="8:20">
      <c r="H14338" s="14"/>
      <c r="K14338" s="14"/>
      <c r="M14338" s="14"/>
      <c r="N14338" s="14"/>
      <c r="O14338" s="14"/>
      <c r="P14338" s="14"/>
      <c r="S14338" s="16"/>
      <c r="T14338" s="16"/>
    </row>
    <row r="14339" spans="8:20">
      <c r="H14339" s="14"/>
      <c r="K14339" s="14"/>
      <c r="M14339" s="14"/>
      <c r="N14339" s="14"/>
      <c r="O14339" s="14"/>
      <c r="P14339" s="14"/>
      <c r="S14339" s="16"/>
      <c r="T14339" s="16"/>
    </row>
    <row r="14340" spans="8:20">
      <c r="H14340" s="14"/>
      <c r="K14340" s="14"/>
      <c r="M14340" s="14"/>
      <c r="N14340" s="14"/>
      <c r="O14340" s="14"/>
      <c r="P14340" s="14"/>
      <c r="S14340" s="16"/>
      <c r="T14340" s="16"/>
    </row>
    <row r="14341" spans="8:20">
      <c r="H14341" s="14"/>
      <c r="K14341" s="14"/>
      <c r="M14341" s="14"/>
      <c r="N14341" s="14"/>
      <c r="O14341" s="14"/>
      <c r="P14341" s="14"/>
      <c r="S14341" s="16"/>
      <c r="T14341" s="16"/>
    </row>
    <row r="14342" spans="8:20">
      <c r="H14342" s="14"/>
      <c r="K14342" s="14"/>
      <c r="M14342" s="14"/>
      <c r="N14342" s="14"/>
      <c r="O14342" s="14"/>
      <c r="P14342" s="14"/>
      <c r="S14342" s="16"/>
      <c r="T14342" s="16"/>
    </row>
    <row r="14343" spans="8:20">
      <c r="H14343" s="14"/>
      <c r="K14343" s="14"/>
      <c r="M14343" s="14"/>
      <c r="N14343" s="14"/>
      <c r="O14343" s="14"/>
      <c r="P14343" s="14"/>
      <c r="S14343" s="16"/>
      <c r="T14343" s="16"/>
    </row>
    <row r="14344" spans="8:20">
      <c r="H14344" s="14"/>
      <c r="K14344" s="14"/>
      <c r="M14344" s="14"/>
      <c r="N14344" s="14"/>
      <c r="O14344" s="14"/>
      <c r="P14344" s="14"/>
      <c r="S14344" s="16"/>
      <c r="T14344" s="16"/>
    </row>
    <row r="14345" spans="8:20">
      <c r="H14345" s="14"/>
      <c r="K14345" s="14"/>
      <c r="M14345" s="14"/>
      <c r="N14345" s="14"/>
      <c r="O14345" s="14"/>
      <c r="P14345" s="14"/>
      <c r="S14345" s="16"/>
      <c r="T14345" s="16"/>
    </row>
    <row r="14346" spans="8:20">
      <c r="H14346" s="14"/>
      <c r="K14346" s="14"/>
      <c r="M14346" s="14"/>
      <c r="N14346" s="14"/>
      <c r="O14346" s="14"/>
      <c r="P14346" s="14"/>
      <c r="S14346" s="16"/>
      <c r="T14346" s="16"/>
    </row>
    <row r="14347" spans="8:20">
      <c r="H14347" s="14"/>
      <c r="K14347" s="14"/>
      <c r="M14347" s="14"/>
      <c r="N14347" s="14"/>
      <c r="O14347" s="14"/>
      <c r="P14347" s="14"/>
      <c r="S14347" s="16"/>
      <c r="T14347" s="16"/>
    </row>
    <row r="14348" spans="8:20">
      <c r="H14348" s="14"/>
      <c r="K14348" s="14"/>
      <c r="M14348" s="14"/>
      <c r="N14348" s="14"/>
      <c r="O14348" s="14"/>
      <c r="P14348" s="14"/>
      <c r="S14348" s="16"/>
      <c r="T14348" s="16"/>
    </row>
    <row r="14349" spans="8:20">
      <c r="H14349" s="14"/>
      <c r="K14349" s="14"/>
      <c r="M14349" s="14"/>
      <c r="N14349" s="14"/>
      <c r="O14349" s="14"/>
      <c r="P14349" s="14"/>
      <c r="S14349" s="16"/>
      <c r="T14349" s="16"/>
    </row>
    <row r="14350" spans="8:20">
      <c r="H14350" s="14"/>
      <c r="K14350" s="14"/>
      <c r="M14350" s="14"/>
      <c r="N14350" s="14"/>
      <c r="O14350" s="14"/>
      <c r="P14350" s="14"/>
      <c r="S14350" s="16"/>
      <c r="T14350" s="16"/>
    </row>
    <row r="14351" spans="8:20">
      <c r="H14351" s="14"/>
      <c r="K14351" s="14"/>
      <c r="M14351" s="14"/>
      <c r="N14351" s="14"/>
      <c r="O14351" s="14"/>
      <c r="P14351" s="14"/>
      <c r="S14351" s="16"/>
      <c r="T14351" s="16"/>
    </row>
    <row r="14352" spans="8:20">
      <c r="H14352" s="14"/>
      <c r="K14352" s="14"/>
      <c r="M14352" s="14"/>
      <c r="N14352" s="14"/>
      <c r="O14352" s="14"/>
      <c r="P14352" s="14"/>
      <c r="S14352" s="16"/>
      <c r="T14352" s="16"/>
    </row>
    <row r="14353" spans="8:20">
      <c r="H14353" s="14"/>
      <c r="K14353" s="14"/>
      <c r="M14353" s="14"/>
      <c r="N14353" s="14"/>
      <c r="O14353" s="14"/>
      <c r="P14353" s="14"/>
      <c r="S14353" s="16"/>
      <c r="T14353" s="16"/>
    </row>
    <row r="14354" spans="8:20">
      <c r="H14354" s="14"/>
      <c r="K14354" s="14"/>
      <c r="M14354" s="14"/>
      <c r="N14354" s="14"/>
      <c r="O14354" s="14"/>
      <c r="P14354" s="14"/>
      <c r="S14354" s="16"/>
      <c r="T14354" s="16"/>
    </row>
    <row r="14355" spans="8:20">
      <c r="H14355" s="14"/>
      <c r="K14355" s="14"/>
      <c r="M14355" s="14"/>
      <c r="N14355" s="14"/>
      <c r="O14355" s="14"/>
      <c r="P14355" s="14"/>
      <c r="S14355" s="16"/>
      <c r="T14355" s="16"/>
    </row>
    <row r="14356" spans="8:20">
      <c r="H14356" s="14"/>
      <c r="K14356" s="14"/>
      <c r="M14356" s="14"/>
      <c r="N14356" s="14"/>
      <c r="O14356" s="14"/>
      <c r="P14356" s="14"/>
      <c r="S14356" s="16"/>
      <c r="T14356" s="16"/>
    </row>
    <row r="14357" spans="8:20">
      <c r="H14357" s="14"/>
      <c r="K14357" s="14"/>
      <c r="M14357" s="14"/>
      <c r="N14357" s="14"/>
      <c r="O14357" s="14"/>
      <c r="P14357" s="14"/>
      <c r="S14357" s="16"/>
      <c r="T14357" s="16"/>
    </row>
    <row r="14358" spans="8:20">
      <c r="H14358" s="14"/>
      <c r="K14358" s="14"/>
      <c r="M14358" s="14"/>
      <c r="N14358" s="14"/>
      <c r="O14358" s="14"/>
      <c r="P14358" s="14"/>
      <c r="S14358" s="16"/>
      <c r="T14358" s="16"/>
    </row>
    <row r="14359" spans="8:20">
      <c r="H14359" s="14"/>
      <c r="K14359" s="14"/>
      <c r="M14359" s="14"/>
      <c r="N14359" s="14"/>
      <c r="O14359" s="14"/>
      <c r="P14359" s="14"/>
      <c r="S14359" s="16"/>
      <c r="T14359" s="16"/>
    </row>
    <row r="14360" spans="8:20">
      <c r="H14360" s="14"/>
      <c r="K14360" s="14"/>
      <c r="M14360" s="14"/>
      <c r="N14360" s="14"/>
      <c r="O14360" s="14"/>
      <c r="P14360" s="14"/>
      <c r="S14360" s="16"/>
      <c r="T14360" s="16"/>
    </row>
    <row r="14361" spans="8:20">
      <c r="H14361" s="14"/>
      <c r="K14361" s="14"/>
      <c r="M14361" s="14"/>
      <c r="N14361" s="14"/>
      <c r="O14361" s="14"/>
      <c r="P14361" s="14"/>
      <c r="S14361" s="16"/>
      <c r="T14361" s="16"/>
    </row>
    <row r="14362" spans="8:20">
      <c r="H14362" s="14"/>
      <c r="K14362" s="14"/>
      <c r="M14362" s="14"/>
      <c r="N14362" s="14"/>
      <c r="O14362" s="14"/>
      <c r="P14362" s="14"/>
      <c r="S14362" s="16"/>
      <c r="T14362" s="16"/>
    </row>
    <row r="14363" spans="8:20">
      <c r="H14363" s="14"/>
      <c r="K14363" s="14"/>
      <c r="M14363" s="14"/>
      <c r="N14363" s="14"/>
      <c r="O14363" s="14"/>
      <c r="P14363" s="14"/>
      <c r="S14363" s="16"/>
      <c r="T14363" s="16"/>
    </row>
    <row r="14364" spans="8:20">
      <c r="H14364" s="14"/>
      <c r="K14364" s="14"/>
      <c r="M14364" s="14"/>
      <c r="N14364" s="14"/>
      <c r="O14364" s="14"/>
      <c r="P14364" s="14"/>
      <c r="S14364" s="16"/>
      <c r="T14364" s="16"/>
    </row>
    <row r="14365" spans="8:20">
      <c r="H14365" s="14"/>
      <c r="K14365" s="14"/>
      <c r="M14365" s="14"/>
      <c r="N14365" s="14"/>
      <c r="O14365" s="14"/>
      <c r="P14365" s="14"/>
      <c r="S14365" s="16"/>
      <c r="T14365" s="16"/>
    </row>
    <row r="14366" spans="8:20">
      <c r="H14366" s="14"/>
      <c r="K14366" s="14"/>
      <c r="M14366" s="14"/>
      <c r="N14366" s="14"/>
      <c r="O14366" s="14"/>
      <c r="P14366" s="14"/>
      <c r="S14366" s="16"/>
      <c r="T14366" s="16"/>
    </row>
    <row r="14367" spans="8:20">
      <c r="H14367" s="14"/>
      <c r="K14367" s="14"/>
      <c r="M14367" s="14"/>
      <c r="N14367" s="14"/>
      <c r="O14367" s="14"/>
      <c r="P14367" s="14"/>
      <c r="S14367" s="16"/>
      <c r="T14367" s="16"/>
    </row>
    <row r="14368" spans="8:20">
      <c r="H14368" s="14"/>
      <c r="K14368" s="14"/>
      <c r="M14368" s="14"/>
      <c r="N14368" s="14"/>
      <c r="O14368" s="14"/>
      <c r="P14368" s="14"/>
      <c r="S14368" s="16"/>
      <c r="T14368" s="16"/>
    </row>
    <row r="14369" spans="8:20">
      <c r="H14369" s="14"/>
      <c r="K14369" s="14"/>
      <c r="M14369" s="14"/>
      <c r="N14369" s="14"/>
      <c r="O14369" s="14"/>
      <c r="P14369" s="14"/>
      <c r="S14369" s="16"/>
      <c r="T14369" s="16"/>
    </row>
    <row r="14370" spans="8:20">
      <c r="H14370" s="14"/>
      <c r="K14370" s="14"/>
      <c r="M14370" s="14"/>
      <c r="N14370" s="14"/>
      <c r="O14370" s="14"/>
      <c r="P14370" s="14"/>
      <c r="S14370" s="16"/>
      <c r="T14370" s="16"/>
    </row>
    <row r="14371" spans="8:20">
      <c r="H14371" s="14"/>
      <c r="K14371" s="14"/>
      <c r="M14371" s="14"/>
      <c r="N14371" s="14"/>
      <c r="O14371" s="14"/>
      <c r="P14371" s="14"/>
      <c r="S14371" s="16"/>
      <c r="T14371" s="16"/>
    </row>
    <row r="14372" spans="8:20">
      <c r="H14372" s="14"/>
      <c r="K14372" s="14"/>
      <c r="M14372" s="14"/>
      <c r="N14372" s="14"/>
      <c r="O14372" s="14"/>
      <c r="P14372" s="14"/>
      <c r="S14372" s="16"/>
      <c r="T14372" s="16"/>
    </row>
    <row r="14373" spans="8:20">
      <c r="H14373" s="14"/>
      <c r="K14373" s="14"/>
      <c r="M14373" s="14"/>
      <c r="N14373" s="14"/>
      <c r="O14373" s="14"/>
      <c r="P14373" s="14"/>
      <c r="S14373" s="16"/>
      <c r="T14373" s="16"/>
    </row>
    <row r="14374" spans="8:20">
      <c r="H14374" s="14"/>
      <c r="K14374" s="14"/>
      <c r="M14374" s="14"/>
      <c r="N14374" s="14"/>
      <c r="O14374" s="14"/>
      <c r="P14374" s="14"/>
      <c r="S14374" s="16"/>
      <c r="T14374" s="16"/>
    </row>
    <row r="14375" spans="8:20">
      <c r="H14375" s="14"/>
      <c r="K14375" s="14"/>
      <c r="M14375" s="14"/>
      <c r="N14375" s="14"/>
      <c r="O14375" s="14"/>
      <c r="P14375" s="14"/>
      <c r="S14375" s="16"/>
      <c r="T14375" s="16"/>
    </row>
    <row r="14376" spans="8:20">
      <c r="H14376" s="14"/>
      <c r="K14376" s="14"/>
      <c r="M14376" s="14"/>
      <c r="N14376" s="14"/>
      <c r="O14376" s="14"/>
      <c r="P14376" s="14"/>
      <c r="S14376" s="16"/>
      <c r="T14376" s="16"/>
    </row>
    <row r="14377" spans="8:20">
      <c r="H14377" s="14"/>
      <c r="K14377" s="14"/>
      <c r="M14377" s="14"/>
      <c r="N14377" s="14"/>
      <c r="O14377" s="14"/>
      <c r="P14377" s="14"/>
      <c r="S14377" s="16"/>
      <c r="T14377" s="16"/>
    </row>
    <row r="14378" spans="8:20">
      <c r="H14378" s="14"/>
      <c r="K14378" s="14"/>
      <c r="M14378" s="14"/>
      <c r="N14378" s="14"/>
      <c r="O14378" s="14"/>
      <c r="P14378" s="14"/>
      <c r="S14378" s="16"/>
      <c r="T14378" s="16"/>
    </row>
    <row r="14379" spans="8:20">
      <c r="H14379" s="14"/>
      <c r="K14379" s="14"/>
      <c r="M14379" s="14"/>
      <c r="N14379" s="14"/>
      <c r="O14379" s="14"/>
      <c r="P14379" s="14"/>
      <c r="S14379" s="16"/>
      <c r="T14379" s="16"/>
    </row>
    <row r="14380" spans="8:20">
      <c r="H14380" s="14"/>
      <c r="K14380" s="14"/>
      <c r="M14380" s="14"/>
      <c r="N14380" s="14"/>
      <c r="O14380" s="14"/>
      <c r="P14380" s="14"/>
      <c r="S14380" s="16"/>
      <c r="T14380" s="16"/>
    </row>
    <row r="14381" spans="8:20">
      <c r="H14381" s="14"/>
      <c r="K14381" s="14"/>
      <c r="M14381" s="14"/>
      <c r="N14381" s="14"/>
      <c r="O14381" s="14"/>
      <c r="P14381" s="14"/>
      <c r="S14381" s="16"/>
      <c r="T14381" s="16"/>
    </row>
    <row r="14382" spans="8:20">
      <c r="H14382" s="14"/>
      <c r="K14382" s="14"/>
      <c r="M14382" s="14"/>
      <c r="N14382" s="14"/>
      <c r="O14382" s="14"/>
      <c r="P14382" s="14"/>
      <c r="S14382" s="16"/>
      <c r="T14382" s="16"/>
    </row>
    <row r="14383" spans="8:20">
      <c r="H14383" s="14"/>
      <c r="K14383" s="14"/>
      <c r="M14383" s="14"/>
      <c r="N14383" s="14"/>
      <c r="O14383" s="14"/>
      <c r="P14383" s="14"/>
      <c r="S14383" s="16"/>
      <c r="T14383" s="16"/>
    </row>
    <row r="14384" spans="8:20">
      <c r="H14384" s="14"/>
      <c r="K14384" s="14"/>
      <c r="M14384" s="14"/>
      <c r="N14384" s="14"/>
      <c r="O14384" s="14"/>
      <c r="P14384" s="14"/>
      <c r="S14384" s="16"/>
      <c r="T14384" s="16"/>
    </row>
    <row r="14385" spans="8:20">
      <c r="H14385" s="14"/>
      <c r="K14385" s="14"/>
      <c r="M14385" s="14"/>
      <c r="N14385" s="14"/>
      <c r="O14385" s="14"/>
      <c r="P14385" s="14"/>
      <c r="S14385" s="16"/>
      <c r="T14385" s="16"/>
    </row>
    <row r="14386" spans="8:20">
      <c r="H14386" s="14"/>
      <c r="K14386" s="14"/>
      <c r="M14386" s="14"/>
      <c r="N14386" s="14"/>
      <c r="O14386" s="14"/>
      <c r="P14386" s="14"/>
      <c r="S14386" s="16"/>
      <c r="T14386" s="16"/>
    </row>
    <row r="14387" spans="8:20">
      <c r="H14387" s="14"/>
      <c r="K14387" s="14"/>
      <c r="M14387" s="14"/>
      <c r="N14387" s="14"/>
      <c r="O14387" s="14"/>
      <c r="P14387" s="14"/>
      <c r="S14387" s="16"/>
      <c r="T14387" s="16"/>
    </row>
    <row r="14388" spans="8:20">
      <c r="H14388" s="14"/>
      <c r="K14388" s="14"/>
      <c r="M14388" s="14"/>
      <c r="N14388" s="14"/>
      <c r="O14388" s="14"/>
      <c r="P14388" s="14"/>
      <c r="S14388" s="16"/>
      <c r="T14388" s="16"/>
    </row>
    <row r="14389" spans="8:20">
      <c r="H14389" s="14"/>
      <c r="K14389" s="14"/>
      <c r="M14389" s="14"/>
      <c r="N14389" s="14"/>
      <c r="O14389" s="14"/>
      <c r="P14389" s="14"/>
      <c r="S14389" s="16"/>
      <c r="T14389" s="16"/>
    </row>
    <row r="14390" spans="8:20">
      <c r="H14390" s="14"/>
      <c r="K14390" s="14"/>
      <c r="M14390" s="14"/>
      <c r="N14390" s="14"/>
      <c r="O14390" s="14"/>
      <c r="P14390" s="14"/>
      <c r="S14390" s="16"/>
      <c r="T14390" s="16"/>
    </row>
    <row r="14391" spans="8:20">
      <c r="H14391" s="14"/>
      <c r="K14391" s="14"/>
      <c r="M14391" s="14"/>
      <c r="N14391" s="14"/>
      <c r="O14391" s="14"/>
      <c r="P14391" s="14"/>
      <c r="S14391" s="16"/>
      <c r="T14391" s="16"/>
    </row>
    <row r="14392" spans="8:20">
      <c r="H14392" s="14"/>
      <c r="K14392" s="14"/>
      <c r="M14392" s="14"/>
      <c r="N14392" s="14"/>
      <c r="O14392" s="14"/>
      <c r="P14392" s="14"/>
      <c r="S14392" s="16"/>
      <c r="T14392" s="16"/>
    </row>
    <row r="14393" spans="8:20">
      <c r="H14393" s="14"/>
      <c r="K14393" s="14"/>
      <c r="M14393" s="14"/>
      <c r="N14393" s="14"/>
      <c r="O14393" s="14"/>
      <c r="P14393" s="14"/>
      <c r="S14393" s="16"/>
      <c r="T14393" s="16"/>
    </row>
    <row r="14394" spans="8:20">
      <c r="H14394" s="14"/>
      <c r="K14394" s="14"/>
      <c r="M14394" s="14"/>
      <c r="N14394" s="14"/>
      <c r="O14394" s="14"/>
      <c r="P14394" s="14"/>
      <c r="S14394" s="16"/>
      <c r="T14394" s="16"/>
    </row>
    <row r="14395" spans="8:20">
      <c r="H14395" s="14"/>
      <c r="K14395" s="14"/>
      <c r="M14395" s="14"/>
      <c r="N14395" s="14"/>
      <c r="O14395" s="14"/>
      <c r="P14395" s="14"/>
      <c r="S14395" s="16"/>
      <c r="T14395" s="16"/>
    </row>
    <row r="14396" spans="8:20">
      <c r="H14396" s="14"/>
      <c r="K14396" s="14"/>
      <c r="M14396" s="14"/>
      <c r="N14396" s="14"/>
      <c r="O14396" s="14"/>
      <c r="P14396" s="14"/>
      <c r="S14396" s="16"/>
      <c r="T14396" s="16"/>
    </row>
    <row r="14397" spans="8:20">
      <c r="H14397" s="14"/>
      <c r="K14397" s="14"/>
      <c r="M14397" s="14"/>
      <c r="N14397" s="14"/>
      <c r="O14397" s="14"/>
      <c r="P14397" s="14"/>
      <c r="S14397" s="16"/>
      <c r="T14397" s="16"/>
    </row>
    <row r="14398" spans="8:20">
      <c r="H14398" s="14"/>
      <c r="K14398" s="14"/>
      <c r="M14398" s="14"/>
      <c r="N14398" s="14"/>
      <c r="O14398" s="14"/>
      <c r="P14398" s="14"/>
      <c r="S14398" s="16"/>
      <c r="T14398" s="16"/>
    </row>
    <row r="14399" spans="8:20">
      <c r="H14399" s="14"/>
      <c r="K14399" s="14"/>
      <c r="M14399" s="14"/>
      <c r="N14399" s="14"/>
      <c r="O14399" s="14"/>
      <c r="P14399" s="14"/>
      <c r="S14399" s="16"/>
      <c r="T14399" s="16"/>
    </row>
    <row r="14400" spans="8:20">
      <c r="H14400" s="14"/>
      <c r="K14400" s="14"/>
      <c r="M14400" s="14"/>
      <c r="N14400" s="14"/>
      <c r="O14400" s="14"/>
      <c r="P14400" s="14"/>
      <c r="S14400" s="16"/>
      <c r="T14400" s="16"/>
    </row>
    <row r="14401" spans="8:20">
      <c r="H14401" s="14"/>
      <c r="K14401" s="14"/>
      <c r="M14401" s="14"/>
      <c r="N14401" s="14"/>
      <c r="O14401" s="14"/>
      <c r="P14401" s="14"/>
      <c r="S14401" s="16"/>
      <c r="T14401" s="16"/>
    </row>
    <row r="14402" spans="8:20">
      <c r="H14402" s="14"/>
      <c r="K14402" s="14"/>
      <c r="M14402" s="14"/>
      <c r="N14402" s="14"/>
      <c r="O14402" s="14"/>
      <c r="P14402" s="14"/>
      <c r="S14402" s="16"/>
      <c r="T14402" s="16"/>
    </row>
    <row r="14403" spans="8:20">
      <c r="H14403" s="14"/>
      <c r="K14403" s="14"/>
      <c r="M14403" s="14"/>
      <c r="N14403" s="14"/>
      <c r="O14403" s="14"/>
      <c r="P14403" s="14"/>
      <c r="S14403" s="16"/>
      <c r="T14403" s="16"/>
    </row>
    <row r="14404" spans="8:20">
      <c r="H14404" s="14"/>
      <c r="K14404" s="14"/>
      <c r="M14404" s="14"/>
      <c r="N14404" s="14"/>
      <c r="O14404" s="14"/>
      <c r="P14404" s="14"/>
      <c r="S14404" s="16"/>
      <c r="T14404" s="16"/>
    </row>
    <row r="14405" spans="8:20">
      <c r="H14405" s="14"/>
      <c r="K14405" s="14"/>
      <c r="M14405" s="14"/>
      <c r="N14405" s="14"/>
      <c r="O14405" s="14"/>
      <c r="P14405" s="14"/>
      <c r="S14405" s="16"/>
      <c r="T14405" s="16"/>
    </row>
    <row r="14406" spans="8:20">
      <c r="H14406" s="14"/>
      <c r="K14406" s="14"/>
      <c r="M14406" s="14"/>
      <c r="N14406" s="14"/>
      <c r="O14406" s="14"/>
      <c r="P14406" s="14"/>
      <c r="S14406" s="16"/>
      <c r="T14406" s="16"/>
    </row>
    <row r="14407" spans="8:20">
      <c r="H14407" s="14"/>
      <c r="K14407" s="14"/>
      <c r="M14407" s="14"/>
      <c r="N14407" s="14"/>
      <c r="O14407" s="14"/>
      <c r="P14407" s="14"/>
      <c r="S14407" s="16"/>
      <c r="T14407" s="16"/>
    </row>
    <row r="14408" spans="8:20">
      <c r="H14408" s="14"/>
      <c r="K14408" s="14"/>
      <c r="M14408" s="14"/>
      <c r="N14408" s="14"/>
      <c r="O14408" s="14"/>
      <c r="P14408" s="14"/>
      <c r="S14408" s="16"/>
      <c r="T14408" s="16"/>
    </row>
    <row r="14409" spans="8:20">
      <c r="H14409" s="14"/>
      <c r="K14409" s="14"/>
      <c r="M14409" s="14"/>
      <c r="N14409" s="14"/>
      <c r="O14409" s="14"/>
      <c r="P14409" s="14"/>
      <c r="S14409" s="16"/>
      <c r="T14409" s="16"/>
    </row>
    <row r="14410" spans="8:20">
      <c r="H14410" s="14"/>
      <c r="K14410" s="14"/>
      <c r="M14410" s="14"/>
      <c r="N14410" s="14"/>
      <c r="O14410" s="14"/>
      <c r="P14410" s="14"/>
      <c r="S14410" s="16"/>
      <c r="T14410" s="16"/>
    </row>
    <row r="14411" spans="8:20">
      <c r="H14411" s="14"/>
      <c r="K14411" s="14"/>
      <c r="M14411" s="14"/>
      <c r="N14411" s="14"/>
      <c r="O14411" s="14"/>
      <c r="P14411" s="14"/>
      <c r="S14411" s="16"/>
      <c r="T14411" s="16"/>
    </row>
    <row r="14412" spans="8:20">
      <c r="H14412" s="14"/>
      <c r="K14412" s="14"/>
      <c r="M14412" s="14"/>
      <c r="N14412" s="14"/>
      <c r="O14412" s="14"/>
      <c r="P14412" s="14"/>
      <c r="S14412" s="16"/>
      <c r="T14412" s="16"/>
    </row>
    <row r="14413" spans="8:20">
      <c r="H14413" s="14"/>
      <c r="K14413" s="14"/>
      <c r="M14413" s="14"/>
      <c r="N14413" s="14"/>
      <c r="O14413" s="14"/>
      <c r="P14413" s="14"/>
      <c r="S14413" s="16"/>
      <c r="T14413" s="16"/>
    </row>
    <row r="14414" spans="8:20">
      <c r="H14414" s="14"/>
      <c r="K14414" s="14"/>
      <c r="M14414" s="14"/>
      <c r="N14414" s="14"/>
      <c r="O14414" s="14"/>
      <c r="P14414" s="14"/>
      <c r="S14414" s="16"/>
      <c r="T14414" s="16"/>
    </row>
    <row r="14415" spans="8:20">
      <c r="H14415" s="14"/>
      <c r="K14415" s="14"/>
      <c r="M14415" s="14"/>
      <c r="N14415" s="14"/>
      <c r="O14415" s="14"/>
      <c r="P14415" s="14"/>
      <c r="S14415" s="16"/>
      <c r="T14415" s="16"/>
    </row>
    <row r="14416" spans="8:20">
      <c r="H14416" s="14"/>
      <c r="K14416" s="14"/>
      <c r="M14416" s="14"/>
      <c r="N14416" s="14"/>
      <c r="O14416" s="14"/>
      <c r="P14416" s="14"/>
      <c r="S14416" s="16"/>
      <c r="T14416" s="16"/>
    </row>
    <row r="14417" spans="8:20">
      <c r="H14417" s="14"/>
      <c r="K14417" s="14"/>
      <c r="M14417" s="14"/>
      <c r="N14417" s="14"/>
      <c r="O14417" s="14"/>
      <c r="P14417" s="14"/>
      <c r="S14417" s="16"/>
      <c r="T14417" s="16"/>
    </row>
    <row r="14418" spans="8:20">
      <c r="H14418" s="14"/>
      <c r="K14418" s="14"/>
      <c r="M14418" s="14"/>
      <c r="N14418" s="14"/>
      <c r="O14418" s="14"/>
      <c r="P14418" s="14"/>
      <c r="S14418" s="16"/>
      <c r="T14418" s="16"/>
    </row>
    <row r="14419" spans="8:20">
      <c r="H14419" s="14"/>
      <c r="K14419" s="14"/>
      <c r="M14419" s="14"/>
      <c r="N14419" s="14"/>
      <c r="O14419" s="14"/>
      <c r="P14419" s="14"/>
      <c r="S14419" s="16"/>
      <c r="T14419" s="16"/>
    </row>
    <row r="14420" spans="8:20">
      <c r="H14420" s="14"/>
      <c r="K14420" s="14"/>
      <c r="M14420" s="14"/>
      <c r="N14420" s="14"/>
      <c r="O14420" s="14"/>
      <c r="P14420" s="14"/>
      <c r="S14420" s="16"/>
      <c r="T14420" s="16"/>
    </row>
    <row r="14421" spans="8:20">
      <c r="H14421" s="14"/>
      <c r="K14421" s="14"/>
      <c r="M14421" s="14"/>
      <c r="N14421" s="14"/>
      <c r="O14421" s="14"/>
      <c r="P14421" s="14"/>
      <c r="S14421" s="16"/>
      <c r="T14421" s="16"/>
    </row>
    <row r="14422" spans="8:20">
      <c r="H14422" s="14"/>
      <c r="K14422" s="14"/>
      <c r="M14422" s="14"/>
      <c r="N14422" s="14"/>
      <c r="O14422" s="14"/>
      <c r="P14422" s="14"/>
      <c r="S14422" s="16"/>
      <c r="T14422" s="16"/>
    </row>
    <row r="14423" spans="8:20">
      <c r="H14423" s="14"/>
      <c r="K14423" s="14"/>
      <c r="M14423" s="14"/>
      <c r="N14423" s="14"/>
      <c r="O14423" s="14"/>
      <c r="P14423" s="14"/>
      <c r="S14423" s="16"/>
      <c r="T14423" s="16"/>
    </row>
    <row r="14424" spans="8:20">
      <c r="H14424" s="14"/>
      <c r="K14424" s="14"/>
      <c r="M14424" s="14"/>
      <c r="N14424" s="14"/>
      <c r="O14424" s="14"/>
      <c r="P14424" s="14"/>
      <c r="S14424" s="16"/>
      <c r="T14424" s="16"/>
    </row>
    <row r="14425" spans="8:20">
      <c r="H14425" s="14"/>
      <c r="K14425" s="14"/>
      <c r="M14425" s="14"/>
      <c r="N14425" s="14"/>
      <c r="O14425" s="14"/>
      <c r="P14425" s="14"/>
      <c r="S14425" s="16"/>
      <c r="T14425" s="16"/>
    </row>
    <row r="14426" spans="8:20">
      <c r="H14426" s="14"/>
      <c r="K14426" s="14"/>
      <c r="M14426" s="14"/>
      <c r="N14426" s="14"/>
      <c r="O14426" s="14"/>
      <c r="P14426" s="14"/>
      <c r="S14426" s="16"/>
      <c r="T14426" s="16"/>
    </row>
    <row r="14427" spans="8:20">
      <c r="H14427" s="14"/>
      <c r="K14427" s="14"/>
      <c r="M14427" s="14"/>
      <c r="N14427" s="14"/>
      <c r="O14427" s="14"/>
      <c r="P14427" s="14"/>
      <c r="S14427" s="16"/>
      <c r="T14427" s="16"/>
    </row>
    <row r="14428" spans="8:20">
      <c r="H14428" s="14"/>
      <c r="K14428" s="14"/>
      <c r="M14428" s="14"/>
      <c r="N14428" s="14"/>
      <c r="O14428" s="14"/>
      <c r="P14428" s="14"/>
      <c r="S14428" s="16"/>
      <c r="T14428" s="16"/>
    </row>
    <row r="14429" spans="8:20">
      <c r="H14429" s="14"/>
      <c r="K14429" s="14"/>
      <c r="M14429" s="14"/>
      <c r="N14429" s="14"/>
      <c r="O14429" s="14"/>
      <c r="P14429" s="14"/>
      <c r="S14429" s="16"/>
      <c r="T14429" s="16"/>
    </row>
    <row r="14430" spans="8:20">
      <c r="H14430" s="14"/>
      <c r="K14430" s="14"/>
      <c r="M14430" s="14"/>
      <c r="N14430" s="14"/>
      <c r="O14430" s="14"/>
      <c r="P14430" s="14"/>
      <c r="S14430" s="16"/>
      <c r="T14430" s="16"/>
    </row>
    <row r="14431" spans="8:20">
      <c r="H14431" s="14"/>
      <c r="K14431" s="14"/>
      <c r="M14431" s="14"/>
      <c r="N14431" s="14"/>
      <c r="O14431" s="14"/>
      <c r="P14431" s="14"/>
      <c r="S14431" s="16"/>
      <c r="T14431" s="16"/>
    </row>
    <row r="14432" spans="8:20">
      <c r="H14432" s="14"/>
      <c r="K14432" s="14"/>
      <c r="M14432" s="14"/>
      <c r="N14432" s="14"/>
      <c r="O14432" s="14"/>
      <c r="P14432" s="14"/>
      <c r="S14432" s="16"/>
      <c r="T14432" s="16"/>
    </row>
    <row r="14433" spans="8:20">
      <c r="H14433" s="14"/>
      <c r="K14433" s="14"/>
      <c r="M14433" s="14"/>
      <c r="N14433" s="14"/>
      <c r="O14433" s="14"/>
      <c r="P14433" s="14"/>
      <c r="S14433" s="16"/>
      <c r="T14433" s="16"/>
    </row>
    <row r="14434" spans="8:20">
      <c r="H14434" s="14"/>
      <c r="K14434" s="14"/>
      <c r="M14434" s="14"/>
      <c r="N14434" s="14"/>
      <c r="O14434" s="14"/>
      <c r="P14434" s="14"/>
      <c r="S14434" s="16"/>
      <c r="T14434" s="16"/>
    </row>
    <row r="14435" spans="8:20">
      <c r="H14435" s="14"/>
      <c r="K14435" s="14"/>
      <c r="M14435" s="14"/>
      <c r="N14435" s="14"/>
      <c r="O14435" s="14"/>
      <c r="P14435" s="14"/>
      <c r="S14435" s="16"/>
      <c r="T14435" s="16"/>
    </row>
    <row r="14436" spans="8:20">
      <c r="H14436" s="14"/>
      <c r="K14436" s="14"/>
      <c r="M14436" s="14"/>
      <c r="N14436" s="14"/>
      <c r="O14436" s="14"/>
      <c r="P14436" s="14"/>
      <c r="S14436" s="16"/>
      <c r="T14436" s="16"/>
    </row>
    <row r="14437" spans="8:20">
      <c r="H14437" s="14"/>
      <c r="K14437" s="14"/>
      <c r="M14437" s="14"/>
      <c r="N14437" s="14"/>
      <c r="O14437" s="14"/>
      <c r="P14437" s="14"/>
      <c r="S14437" s="16"/>
      <c r="T14437" s="16"/>
    </row>
    <row r="14438" spans="8:20">
      <c r="H14438" s="14"/>
      <c r="K14438" s="14"/>
      <c r="M14438" s="14"/>
      <c r="N14438" s="14"/>
      <c r="O14438" s="14"/>
      <c r="P14438" s="14"/>
      <c r="S14438" s="16"/>
      <c r="T14438" s="16"/>
    </row>
    <row r="14439" spans="8:20">
      <c r="H14439" s="14"/>
      <c r="K14439" s="14"/>
      <c r="M14439" s="14"/>
      <c r="N14439" s="14"/>
      <c r="O14439" s="14"/>
      <c r="P14439" s="14"/>
      <c r="S14439" s="16"/>
      <c r="T14439" s="16"/>
    </row>
    <row r="14440" spans="8:20">
      <c r="H14440" s="14"/>
      <c r="K14440" s="14"/>
      <c r="M14440" s="14"/>
      <c r="N14440" s="14"/>
      <c r="O14440" s="14"/>
      <c r="P14440" s="14"/>
      <c r="S14440" s="16"/>
      <c r="T14440" s="16"/>
    </row>
    <row r="14441" spans="8:20">
      <c r="H14441" s="14"/>
      <c r="K14441" s="14"/>
      <c r="M14441" s="14"/>
      <c r="N14441" s="14"/>
      <c r="O14441" s="14"/>
      <c r="P14441" s="14"/>
      <c r="S14441" s="16"/>
      <c r="T14441" s="16"/>
    </row>
    <row r="14442" spans="8:20">
      <c r="H14442" s="14"/>
      <c r="K14442" s="14"/>
      <c r="M14442" s="14"/>
      <c r="N14442" s="14"/>
      <c r="O14442" s="14"/>
      <c r="P14442" s="14"/>
      <c r="S14442" s="16"/>
      <c r="T14442" s="16"/>
    </row>
    <row r="14443" spans="8:20">
      <c r="H14443" s="14"/>
      <c r="K14443" s="14"/>
      <c r="M14443" s="14"/>
      <c r="N14443" s="14"/>
      <c r="O14443" s="14"/>
      <c r="P14443" s="14"/>
      <c r="S14443" s="16"/>
      <c r="T14443" s="16"/>
    </row>
    <row r="14444" spans="8:20">
      <c r="H14444" s="14"/>
      <c r="K14444" s="14"/>
      <c r="M14444" s="14"/>
      <c r="N14444" s="14"/>
      <c r="O14444" s="14"/>
      <c r="P14444" s="14"/>
      <c r="S14444" s="16"/>
      <c r="T14444" s="16"/>
    </row>
    <row r="14445" spans="8:20">
      <c r="H14445" s="14"/>
      <c r="K14445" s="14"/>
      <c r="M14445" s="14"/>
      <c r="N14445" s="14"/>
      <c r="O14445" s="14"/>
      <c r="P14445" s="14"/>
      <c r="S14445" s="16"/>
      <c r="T14445" s="16"/>
    </row>
    <row r="14446" spans="8:20">
      <c r="H14446" s="14"/>
      <c r="K14446" s="14"/>
      <c r="M14446" s="14"/>
      <c r="N14446" s="14"/>
      <c r="O14446" s="14"/>
      <c r="P14446" s="14"/>
      <c r="S14446" s="16"/>
      <c r="T14446" s="16"/>
    </row>
    <row r="14447" spans="8:20">
      <c r="H14447" s="14"/>
      <c r="K14447" s="14"/>
      <c r="M14447" s="14"/>
      <c r="N14447" s="14"/>
      <c r="O14447" s="14"/>
      <c r="P14447" s="14"/>
      <c r="S14447" s="16"/>
      <c r="T14447" s="16"/>
    </row>
    <row r="14448" spans="8:20">
      <c r="H14448" s="14"/>
      <c r="K14448" s="14"/>
      <c r="M14448" s="14"/>
      <c r="N14448" s="14"/>
      <c r="O14448" s="14"/>
      <c r="P14448" s="14"/>
      <c r="S14448" s="16"/>
      <c r="T14448" s="16"/>
    </row>
    <row r="14449" spans="8:20">
      <c r="H14449" s="14"/>
      <c r="K14449" s="14"/>
      <c r="M14449" s="14"/>
      <c r="N14449" s="14"/>
      <c r="O14449" s="14"/>
      <c r="P14449" s="14"/>
      <c r="S14449" s="16"/>
      <c r="T14449" s="16"/>
    </row>
    <row r="14450" spans="8:20">
      <c r="H14450" s="14"/>
      <c r="K14450" s="14"/>
      <c r="M14450" s="14"/>
      <c r="N14450" s="14"/>
      <c r="O14450" s="14"/>
      <c r="P14450" s="14"/>
      <c r="S14450" s="16"/>
      <c r="T14450" s="16"/>
    </row>
    <row r="14451" spans="8:20">
      <c r="H14451" s="14"/>
      <c r="K14451" s="14"/>
      <c r="M14451" s="14"/>
      <c r="N14451" s="14"/>
      <c r="O14451" s="14"/>
      <c r="P14451" s="14"/>
      <c r="S14451" s="16"/>
      <c r="T14451" s="16"/>
    </row>
    <row r="14452" spans="8:20">
      <c r="H14452" s="14"/>
      <c r="K14452" s="14"/>
      <c r="M14452" s="14"/>
      <c r="N14452" s="14"/>
      <c r="O14452" s="14"/>
      <c r="P14452" s="14"/>
      <c r="S14452" s="16"/>
      <c r="T14452" s="16"/>
    </row>
    <row r="14453" spans="8:20">
      <c r="H14453" s="14"/>
      <c r="K14453" s="14"/>
      <c r="M14453" s="14"/>
      <c r="N14453" s="14"/>
      <c r="O14453" s="14"/>
      <c r="P14453" s="14"/>
      <c r="S14453" s="16"/>
      <c r="T14453" s="16"/>
    </row>
    <row r="14454" spans="8:20">
      <c r="H14454" s="14"/>
      <c r="K14454" s="14"/>
      <c r="M14454" s="14"/>
      <c r="N14454" s="14"/>
      <c r="O14454" s="14"/>
      <c r="P14454" s="14"/>
      <c r="S14454" s="16"/>
      <c r="T14454" s="16"/>
    </row>
    <row r="14455" spans="8:20">
      <c r="H14455" s="14"/>
      <c r="K14455" s="14"/>
      <c r="M14455" s="14"/>
      <c r="N14455" s="14"/>
      <c r="O14455" s="14"/>
      <c r="P14455" s="14"/>
      <c r="S14455" s="16"/>
      <c r="T14455" s="16"/>
    </row>
    <row r="14456" spans="8:20">
      <c r="H14456" s="14"/>
      <c r="K14456" s="14"/>
      <c r="M14456" s="14"/>
      <c r="N14456" s="14"/>
      <c r="O14456" s="14"/>
      <c r="P14456" s="14"/>
      <c r="S14456" s="16"/>
      <c r="T14456" s="16"/>
    </row>
    <row r="14457" spans="8:20">
      <c r="H14457" s="14"/>
      <c r="K14457" s="14"/>
      <c r="M14457" s="14"/>
      <c r="N14457" s="14"/>
      <c r="O14457" s="14"/>
      <c r="P14457" s="14"/>
      <c r="S14457" s="16"/>
      <c r="T14457" s="16"/>
    </row>
    <row r="14458" spans="8:20">
      <c r="H14458" s="14"/>
      <c r="K14458" s="14"/>
      <c r="M14458" s="14"/>
      <c r="N14458" s="14"/>
      <c r="O14458" s="14"/>
      <c r="P14458" s="14"/>
      <c r="S14458" s="16"/>
      <c r="T14458" s="16"/>
    </row>
    <row r="14459" spans="8:20">
      <c r="H14459" s="14"/>
      <c r="K14459" s="14"/>
      <c r="M14459" s="14"/>
      <c r="N14459" s="14"/>
      <c r="O14459" s="14"/>
      <c r="P14459" s="14"/>
      <c r="S14459" s="16"/>
      <c r="T14459" s="16"/>
    </row>
    <row r="14460" spans="8:20">
      <c r="H14460" s="14"/>
      <c r="K14460" s="14"/>
      <c r="M14460" s="14"/>
      <c r="N14460" s="14"/>
      <c r="O14460" s="14"/>
      <c r="P14460" s="14"/>
      <c r="S14460" s="16"/>
      <c r="T14460" s="16"/>
    </row>
    <row r="14461" spans="8:20">
      <c r="H14461" s="14"/>
      <c r="K14461" s="14"/>
      <c r="M14461" s="14"/>
      <c r="N14461" s="14"/>
      <c r="O14461" s="14"/>
      <c r="P14461" s="14"/>
      <c r="S14461" s="16"/>
      <c r="T14461" s="16"/>
    </row>
    <row r="14462" spans="8:20">
      <c r="H14462" s="14"/>
      <c r="K14462" s="14"/>
      <c r="M14462" s="14"/>
      <c r="N14462" s="14"/>
      <c r="O14462" s="14"/>
      <c r="P14462" s="14"/>
      <c r="S14462" s="16"/>
      <c r="T14462" s="16"/>
    </row>
    <row r="14463" spans="8:20">
      <c r="H14463" s="14"/>
      <c r="K14463" s="14"/>
      <c r="M14463" s="14"/>
      <c r="N14463" s="14"/>
      <c r="O14463" s="14"/>
      <c r="P14463" s="14"/>
      <c r="S14463" s="16"/>
      <c r="T14463" s="16"/>
    </row>
    <row r="14464" spans="8:20">
      <c r="H14464" s="14"/>
      <c r="K14464" s="14"/>
      <c r="M14464" s="14"/>
      <c r="N14464" s="14"/>
      <c r="O14464" s="14"/>
      <c r="P14464" s="14"/>
      <c r="S14464" s="16"/>
      <c r="T14464" s="16"/>
    </row>
    <row r="14465" spans="8:20">
      <c r="H14465" s="14"/>
      <c r="K14465" s="14"/>
      <c r="M14465" s="14"/>
      <c r="N14465" s="14"/>
      <c r="O14465" s="14"/>
      <c r="P14465" s="14"/>
      <c r="S14465" s="16"/>
      <c r="T14465" s="16"/>
    </row>
    <row r="14466" spans="8:20">
      <c r="H14466" s="14"/>
      <c r="K14466" s="14"/>
      <c r="M14466" s="14"/>
      <c r="N14466" s="14"/>
      <c r="O14466" s="14"/>
      <c r="P14466" s="14"/>
      <c r="S14466" s="16"/>
      <c r="T14466" s="16"/>
    </row>
    <row r="14467" spans="8:20">
      <c r="H14467" s="14"/>
      <c r="K14467" s="14"/>
      <c r="M14467" s="14"/>
      <c r="N14467" s="14"/>
      <c r="O14467" s="14"/>
      <c r="P14467" s="14"/>
      <c r="S14467" s="16"/>
      <c r="T14467" s="16"/>
    </row>
    <row r="14468" spans="8:20">
      <c r="H14468" s="14"/>
      <c r="K14468" s="14"/>
      <c r="M14468" s="14"/>
      <c r="N14468" s="14"/>
      <c r="O14468" s="14"/>
      <c r="P14468" s="14"/>
      <c r="S14468" s="16"/>
      <c r="T14468" s="16"/>
    </row>
    <row r="14469" spans="8:20">
      <c r="H14469" s="14"/>
      <c r="K14469" s="14"/>
      <c r="M14469" s="14"/>
      <c r="N14469" s="14"/>
      <c r="O14469" s="14"/>
      <c r="P14469" s="14"/>
      <c r="S14469" s="16"/>
      <c r="T14469" s="16"/>
    </row>
    <row r="14470" spans="8:20">
      <c r="H14470" s="14"/>
      <c r="K14470" s="14"/>
      <c r="M14470" s="14"/>
      <c r="N14470" s="14"/>
      <c r="O14470" s="14"/>
      <c r="P14470" s="14"/>
      <c r="S14470" s="16"/>
      <c r="T14470" s="16"/>
    </row>
    <row r="14471" spans="8:20">
      <c r="H14471" s="14"/>
      <c r="K14471" s="14"/>
      <c r="M14471" s="14"/>
      <c r="N14471" s="14"/>
      <c r="O14471" s="14"/>
      <c r="P14471" s="14"/>
      <c r="S14471" s="16"/>
      <c r="T14471" s="16"/>
    </row>
    <row r="14472" spans="8:20">
      <c r="H14472" s="14"/>
      <c r="K14472" s="14"/>
      <c r="M14472" s="14"/>
      <c r="N14472" s="14"/>
      <c r="O14472" s="14"/>
      <c r="P14472" s="14"/>
      <c r="S14472" s="16"/>
      <c r="T14472" s="16"/>
    </row>
    <row r="14473" spans="8:20">
      <c r="H14473" s="14"/>
      <c r="K14473" s="14"/>
      <c r="M14473" s="14"/>
      <c r="N14473" s="14"/>
      <c r="O14473" s="14"/>
      <c r="P14473" s="14"/>
      <c r="S14473" s="16"/>
      <c r="T14473" s="16"/>
    </row>
    <row r="14474" spans="8:20">
      <c r="H14474" s="14"/>
      <c r="K14474" s="14"/>
      <c r="M14474" s="14"/>
      <c r="N14474" s="14"/>
      <c r="O14474" s="14"/>
      <c r="P14474" s="14"/>
      <c r="S14474" s="16"/>
      <c r="T14474" s="16"/>
    </row>
    <row r="14475" spans="8:20">
      <c r="H14475" s="14"/>
      <c r="K14475" s="14"/>
      <c r="M14475" s="14"/>
      <c r="N14475" s="14"/>
      <c r="O14475" s="14"/>
      <c r="P14475" s="14"/>
      <c r="S14475" s="16"/>
      <c r="T14475" s="16"/>
    </row>
    <row r="14476" spans="8:20">
      <c r="H14476" s="14"/>
      <c r="K14476" s="14"/>
      <c r="M14476" s="14"/>
      <c r="N14476" s="14"/>
      <c r="O14476" s="14"/>
      <c r="P14476" s="14"/>
      <c r="S14476" s="16"/>
      <c r="T14476" s="16"/>
    </row>
    <row r="14477" spans="8:20">
      <c r="H14477" s="14"/>
      <c r="K14477" s="14"/>
      <c r="M14477" s="14"/>
      <c r="N14477" s="14"/>
      <c r="O14477" s="14"/>
      <c r="P14477" s="14"/>
      <c r="S14477" s="16"/>
      <c r="T14477" s="16"/>
    </row>
    <row r="14478" spans="8:20">
      <c r="H14478" s="14"/>
      <c r="K14478" s="14"/>
      <c r="M14478" s="14"/>
      <c r="N14478" s="14"/>
      <c r="O14478" s="14"/>
      <c r="P14478" s="14"/>
      <c r="S14478" s="16"/>
      <c r="T14478" s="16"/>
    </row>
    <row r="14479" spans="8:20">
      <c r="H14479" s="14"/>
      <c r="K14479" s="14"/>
      <c r="M14479" s="14"/>
      <c r="N14479" s="14"/>
      <c r="O14479" s="14"/>
      <c r="P14479" s="14"/>
      <c r="S14479" s="16"/>
      <c r="T14479" s="16"/>
    </row>
    <row r="14480" spans="8:20">
      <c r="H14480" s="14"/>
      <c r="K14480" s="14"/>
      <c r="M14480" s="14"/>
      <c r="N14480" s="14"/>
      <c r="O14480" s="14"/>
      <c r="P14480" s="14"/>
      <c r="S14480" s="16"/>
      <c r="T14480" s="16"/>
    </row>
    <row r="14481" spans="8:20">
      <c r="H14481" s="14"/>
      <c r="K14481" s="14"/>
      <c r="M14481" s="14"/>
      <c r="N14481" s="14"/>
      <c r="O14481" s="14"/>
      <c r="P14481" s="14"/>
      <c r="S14481" s="16"/>
      <c r="T14481" s="16"/>
    </row>
    <row r="14482" spans="8:20">
      <c r="H14482" s="14"/>
      <c r="K14482" s="14"/>
      <c r="M14482" s="14"/>
      <c r="N14482" s="14"/>
      <c r="O14482" s="14"/>
      <c r="P14482" s="14"/>
      <c r="S14482" s="16"/>
      <c r="T14482" s="16"/>
    </row>
    <row r="14483" spans="8:20">
      <c r="H14483" s="14"/>
      <c r="K14483" s="14"/>
      <c r="M14483" s="14"/>
      <c r="N14483" s="14"/>
      <c r="O14483" s="14"/>
      <c r="P14483" s="14"/>
      <c r="S14483" s="16"/>
      <c r="T14483" s="16"/>
    </row>
    <row r="14484" spans="8:20">
      <c r="H14484" s="14"/>
      <c r="K14484" s="14"/>
      <c r="M14484" s="14"/>
      <c r="N14484" s="14"/>
      <c r="O14484" s="14"/>
      <c r="P14484" s="14"/>
      <c r="S14484" s="16"/>
      <c r="T14484" s="16"/>
    </row>
    <row r="14485" spans="8:20">
      <c r="H14485" s="14"/>
      <c r="K14485" s="14"/>
      <c r="M14485" s="14"/>
      <c r="N14485" s="14"/>
      <c r="O14485" s="14"/>
      <c r="P14485" s="14"/>
      <c r="S14485" s="16"/>
      <c r="T14485" s="16"/>
    </row>
    <row r="14486" spans="8:20">
      <c r="H14486" s="14"/>
      <c r="K14486" s="14"/>
      <c r="M14486" s="14"/>
      <c r="N14486" s="14"/>
      <c r="O14486" s="14"/>
      <c r="P14486" s="14"/>
      <c r="S14486" s="16"/>
      <c r="T14486" s="16"/>
    </row>
    <row r="14487" spans="8:20">
      <c r="H14487" s="14"/>
      <c r="K14487" s="14"/>
      <c r="M14487" s="14"/>
      <c r="N14487" s="14"/>
      <c r="O14487" s="14"/>
      <c r="P14487" s="14"/>
      <c r="S14487" s="16"/>
      <c r="T14487" s="16"/>
    </row>
    <row r="14488" spans="8:20">
      <c r="H14488" s="14"/>
      <c r="K14488" s="14"/>
      <c r="M14488" s="14"/>
      <c r="N14488" s="14"/>
      <c r="O14488" s="14"/>
      <c r="P14488" s="14"/>
      <c r="S14488" s="16"/>
      <c r="T14488" s="16"/>
    </row>
    <row r="14489" spans="8:20">
      <c r="H14489" s="14"/>
      <c r="K14489" s="14"/>
      <c r="M14489" s="14"/>
      <c r="N14489" s="14"/>
      <c r="O14489" s="14"/>
      <c r="P14489" s="14"/>
      <c r="S14489" s="16"/>
      <c r="T14489" s="16"/>
    </row>
    <row r="14490" spans="8:20">
      <c r="H14490" s="14"/>
      <c r="K14490" s="14"/>
      <c r="M14490" s="14"/>
      <c r="N14490" s="14"/>
      <c r="O14490" s="14"/>
      <c r="P14490" s="14"/>
      <c r="S14490" s="16"/>
      <c r="T14490" s="16"/>
    </row>
    <row r="14491" spans="8:20">
      <c r="H14491" s="14"/>
      <c r="K14491" s="14"/>
      <c r="M14491" s="14"/>
      <c r="N14491" s="14"/>
      <c r="O14491" s="14"/>
      <c r="P14491" s="14"/>
      <c r="S14491" s="16"/>
      <c r="T14491" s="16"/>
    </row>
    <row r="14492" spans="8:20">
      <c r="H14492" s="14"/>
      <c r="K14492" s="14"/>
      <c r="M14492" s="14"/>
      <c r="N14492" s="14"/>
      <c r="O14492" s="14"/>
      <c r="P14492" s="14"/>
      <c r="S14492" s="16"/>
      <c r="T14492" s="16"/>
    </row>
    <row r="14493" spans="8:20">
      <c r="H14493" s="14"/>
      <c r="K14493" s="14"/>
      <c r="M14493" s="14"/>
      <c r="N14493" s="14"/>
      <c r="O14493" s="14"/>
      <c r="P14493" s="14"/>
      <c r="S14493" s="16"/>
      <c r="T14493" s="16"/>
    </row>
    <row r="14494" spans="8:20">
      <c r="H14494" s="14"/>
      <c r="K14494" s="14"/>
      <c r="M14494" s="14"/>
      <c r="N14494" s="14"/>
      <c r="O14494" s="14"/>
      <c r="P14494" s="14"/>
      <c r="S14494" s="16"/>
      <c r="T14494" s="16"/>
    </row>
    <row r="14495" spans="8:20">
      <c r="H14495" s="14"/>
      <c r="K14495" s="14"/>
      <c r="M14495" s="14"/>
      <c r="N14495" s="14"/>
      <c r="O14495" s="14"/>
      <c r="P14495" s="14"/>
      <c r="S14495" s="16"/>
      <c r="T14495" s="16"/>
    </row>
    <row r="14496" spans="8:20">
      <c r="H14496" s="14"/>
      <c r="K14496" s="14"/>
      <c r="M14496" s="14"/>
      <c r="N14496" s="14"/>
      <c r="O14496" s="14"/>
      <c r="P14496" s="14"/>
      <c r="S14496" s="16"/>
      <c r="T14496" s="16"/>
    </row>
    <row r="14497" spans="8:20">
      <c r="H14497" s="14"/>
      <c r="K14497" s="14"/>
      <c r="M14497" s="14"/>
      <c r="N14497" s="14"/>
      <c r="O14497" s="14"/>
      <c r="P14497" s="14"/>
      <c r="S14497" s="16"/>
      <c r="T14497" s="16"/>
    </row>
    <row r="14498" spans="8:20">
      <c r="H14498" s="14"/>
      <c r="K14498" s="14"/>
      <c r="M14498" s="14"/>
      <c r="N14498" s="14"/>
      <c r="O14498" s="14"/>
      <c r="P14498" s="14"/>
      <c r="S14498" s="16"/>
      <c r="T14498" s="16"/>
    </row>
    <row r="14499" spans="8:20">
      <c r="H14499" s="14"/>
      <c r="K14499" s="14"/>
      <c r="M14499" s="14"/>
      <c r="N14499" s="14"/>
      <c r="O14499" s="14"/>
      <c r="P14499" s="14"/>
      <c r="S14499" s="16"/>
      <c r="T14499" s="16"/>
    </row>
    <row r="14500" spans="8:20">
      <c r="H14500" s="14"/>
      <c r="K14500" s="14"/>
      <c r="M14500" s="14"/>
      <c r="N14500" s="14"/>
      <c r="O14500" s="14"/>
      <c r="P14500" s="14"/>
      <c r="S14500" s="16"/>
      <c r="T14500" s="16"/>
    </row>
    <row r="14501" spans="8:20">
      <c r="H14501" s="14"/>
      <c r="K14501" s="14"/>
      <c r="M14501" s="14"/>
      <c r="N14501" s="14"/>
      <c r="O14501" s="14"/>
      <c r="P14501" s="14"/>
      <c r="S14501" s="16"/>
      <c r="T14501" s="16"/>
    </row>
    <row r="14502" spans="8:20">
      <c r="H14502" s="14"/>
      <c r="K14502" s="14"/>
      <c r="M14502" s="14"/>
      <c r="N14502" s="14"/>
      <c r="O14502" s="14"/>
      <c r="P14502" s="14"/>
      <c r="S14502" s="16"/>
      <c r="T14502" s="16"/>
    </row>
    <row r="14503" spans="8:20">
      <c r="H14503" s="14"/>
      <c r="K14503" s="14"/>
      <c r="M14503" s="14"/>
      <c r="N14503" s="14"/>
      <c r="O14503" s="14"/>
      <c r="P14503" s="14"/>
      <c r="S14503" s="16"/>
      <c r="T14503" s="16"/>
    </row>
    <row r="14504" spans="8:20">
      <c r="H14504" s="14"/>
      <c r="K14504" s="14"/>
      <c r="M14504" s="14"/>
      <c r="N14504" s="14"/>
      <c r="O14504" s="14"/>
      <c r="P14504" s="14"/>
      <c r="S14504" s="16"/>
      <c r="T14504" s="16"/>
    </row>
    <row r="14505" spans="8:20">
      <c r="H14505" s="14"/>
      <c r="K14505" s="14"/>
      <c r="M14505" s="14"/>
      <c r="N14505" s="14"/>
      <c r="O14505" s="14"/>
      <c r="P14505" s="14"/>
      <c r="S14505" s="16"/>
      <c r="T14505" s="16"/>
    </row>
    <row r="14506" spans="8:20">
      <c r="H14506" s="14"/>
      <c r="K14506" s="14"/>
      <c r="M14506" s="14"/>
      <c r="N14506" s="14"/>
      <c r="O14506" s="14"/>
      <c r="P14506" s="14"/>
      <c r="S14506" s="16"/>
      <c r="T14506" s="16"/>
    </row>
    <row r="14507" spans="8:20">
      <c r="H14507" s="14"/>
      <c r="K14507" s="14"/>
      <c r="M14507" s="14"/>
      <c r="N14507" s="14"/>
      <c r="O14507" s="14"/>
      <c r="P14507" s="14"/>
      <c r="S14507" s="16"/>
      <c r="T14507" s="16"/>
    </row>
    <row r="14508" spans="8:20">
      <c r="H14508" s="14"/>
      <c r="K14508" s="14"/>
      <c r="M14508" s="14"/>
      <c r="N14508" s="14"/>
      <c r="O14508" s="14"/>
      <c r="P14508" s="14"/>
      <c r="S14508" s="16"/>
      <c r="T14508" s="16"/>
    </row>
    <row r="14509" spans="8:20">
      <c r="H14509" s="14"/>
      <c r="K14509" s="14"/>
      <c r="M14509" s="14"/>
      <c r="N14509" s="14"/>
      <c r="O14509" s="14"/>
      <c r="P14509" s="14"/>
      <c r="S14509" s="16"/>
      <c r="T14509" s="16"/>
    </row>
    <row r="14510" spans="8:20">
      <c r="H14510" s="14"/>
      <c r="K14510" s="14"/>
      <c r="M14510" s="14"/>
      <c r="N14510" s="14"/>
      <c r="O14510" s="14"/>
      <c r="P14510" s="14"/>
      <c r="S14510" s="16"/>
      <c r="T14510" s="16"/>
    </row>
    <row r="14511" spans="8:20">
      <c r="H14511" s="14"/>
      <c r="K14511" s="14"/>
      <c r="M14511" s="14"/>
      <c r="N14511" s="14"/>
      <c r="O14511" s="14"/>
      <c r="P14511" s="14"/>
      <c r="S14511" s="16"/>
      <c r="T14511" s="16"/>
    </row>
    <row r="14512" spans="8:20">
      <c r="H14512" s="14"/>
      <c r="K14512" s="14"/>
      <c r="M14512" s="14"/>
      <c r="N14512" s="14"/>
      <c r="O14512" s="14"/>
      <c r="P14512" s="14"/>
      <c r="S14512" s="16"/>
      <c r="T14512" s="16"/>
    </row>
    <row r="14513" spans="8:20">
      <c r="H14513" s="14"/>
      <c r="K14513" s="14"/>
      <c r="M14513" s="14"/>
      <c r="N14513" s="14"/>
      <c r="O14513" s="14"/>
      <c r="P14513" s="14"/>
      <c r="S14513" s="16"/>
      <c r="T14513" s="16"/>
    </row>
    <row r="14514" spans="8:20">
      <c r="H14514" s="14"/>
      <c r="K14514" s="14"/>
      <c r="M14514" s="14"/>
      <c r="N14514" s="14"/>
      <c r="O14514" s="14"/>
      <c r="P14514" s="14"/>
      <c r="S14514" s="16"/>
      <c r="T14514" s="16"/>
    </row>
    <row r="14515" spans="8:20">
      <c r="H14515" s="14"/>
      <c r="K14515" s="14"/>
      <c r="M14515" s="14"/>
      <c r="N14515" s="14"/>
      <c r="O14515" s="14"/>
      <c r="P14515" s="14"/>
      <c r="S14515" s="16"/>
      <c r="T14515" s="16"/>
    </row>
    <row r="14516" spans="8:20">
      <c r="H14516" s="14"/>
      <c r="K14516" s="14"/>
      <c r="M14516" s="14"/>
      <c r="N14516" s="14"/>
      <c r="O14516" s="14"/>
      <c r="P14516" s="14"/>
      <c r="S14516" s="16"/>
      <c r="T14516" s="16"/>
    </row>
    <row r="14517" spans="8:20">
      <c r="H14517" s="14"/>
      <c r="K14517" s="14"/>
      <c r="M14517" s="14"/>
      <c r="N14517" s="14"/>
      <c r="O14517" s="14"/>
      <c r="P14517" s="14"/>
      <c r="S14517" s="16"/>
      <c r="T14517" s="16"/>
    </row>
    <row r="14518" spans="8:20">
      <c r="H14518" s="14"/>
      <c r="K14518" s="14"/>
      <c r="M14518" s="14"/>
      <c r="N14518" s="14"/>
      <c r="O14518" s="14"/>
      <c r="P14518" s="14"/>
      <c r="S14518" s="16"/>
      <c r="T14518" s="16"/>
    </row>
    <row r="14519" spans="8:20">
      <c r="H14519" s="14"/>
      <c r="K14519" s="14"/>
      <c r="M14519" s="14"/>
      <c r="N14519" s="14"/>
      <c r="O14519" s="14"/>
      <c r="P14519" s="14"/>
      <c r="S14519" s="16"/>
      <c r="T14519" s="16"/>
    </row>
    <row r="14520" spans="8:20">
      <c r="H14520" s="14"/>
      <c r="K14520" s="14"/>
      <c r="M14520" s="14"/>
      <c r="N14520" s="14"/>
      <c r="O14520" s="14"/>
      <c r="P14520" s="14"/>
      <c r="S14520" s="16"/>
      <c r="T14520" s="16"/>
    </row>
    <row r="14521" spans="8:20">
      <c r="H14521" s="14"/>
      <c r="K14521" s="14"/>
      <c r="M14521" s="14"/>
      <c r="N14521" s="14"/>
      <c r="O14521" s="14"/>
      <c r="P14521" s="14"/>
      <c r="S14521" s="16"/>
      <c r="T14521" s="16"/>
    </row>
    <row r="14522" spans="8:20">
      <c r="H14522" s="14"/>
      <c r="K14522" s="14"/>
      <c r="M14522" s="14"/>
      <c r="N14522" s="14"/>
      <c r="O14522" s="14"/>
      <c r="P14522" s="14"/>
      <c r="S14522" s="16"/>
      <c r="T14522" s="16"/>
    </row>
    <row r="14523" spans="8:20">
      <c r="H14523" s="14"/>
      <c r="K14523" s="14"/>
      <c r="M14523" s="14"/>
      <c r="N14523" s="14"/>
      <c r="O14523" s="14"/>
      <c r="P14523" s="14"/>
      <c r="S14523" s="16"/>
      <c r="T14523" s="16"/>
    </row>
    <row r="14524" spans="8:20">
      <c r="H14524" s="14"/>
      <c r="K14524" s="14"/>
      <c r="M14524" s="14"/>
      <c r="N14524" s="14"/>
      <c r="O14524" s="14"/>
      <c r="P14524" s="14"/>
      <c r="S14524" s="16"/>
      <c r="T14524" s="16"/>
    </row>
    <row r="14525" spans="8:20">
      <c r="H14525" s="14"/>
      <c r="K14525" s="14"/>
      <c r="M14525" s="14"/>
      <c r="N14525" s="14"/>
      <c r="O14525" s="14"/>
      <c r="P14525" s="14"/>
      <c r="S14525" s="16"/>
      <c r="T14525" s="16"/>
    </row>
    <row r="14526" spans="8:20">
      <c r="H14526" s="14"/>
      <c r="K14526" s="14"/>
      <c r="M14526" s="14"/>
      <c r="N14526" s="14"/>
      <c r="O14526" s="14"/>
      <c r="P14526" s="14"/>
      <c r="S14526" s="16"/>
      <c r="T14526" s="16"/>
    </row>
    <row r="14527" spans="8:20">
      <c r="H14527" s="14"/>
      <c r="K14527" s="14"/>
      <c r="M14527" s="14"/>
      <c r="N14527" s="14"/>
      <c r="O14527" s="14"/>
      <c r="P14527" s="14"/>
      <c r="S14527" s="16"/>
      <c r="T14527" s="16"/>
    </row>
    <row r="14528" spans="8:20">
      <c r="H14528" s="14"/>
      <c r="K14528" s="14"/>
      <c r="M14528" s="14"/>
      <c r="N14528" s="14"/>
      <c r="O14528" s="14"/>
      <c r="P14528" s="14"/>
      <c r="S14528" s="16"/>
      <c r="T14528" s="16"/>
    </row>
    <row r="14529" spans="8:20">
      <c r="H14529" s="14"/>
      <c r="K14529" s="14"/>
      <c r="M14529" s="14"/>
      <c r="N14529" s="14"/>
      <c r="O14529" s="14"/>
      <c r="P14529" s="14"/>
      <c r="S14529" s="16"/>
      <c r="T14529" s="16"/>
    </row>
    <row r="14530" spans="8:20">
      <c r="H14530" s="14"/>
      <c r="K14530" s="14"/>
      <c r="M14530" s="14"/>
      <c r="N14530" s="14"/>
      <c r="O14530" s="14"/>
      <c r="P14530" s="14"/>
      <c r="S14530" s="16"/>
      <c r="T14530" s="16"/>
    </row>
    <row r="14531" spans="8:20">
      <c r="H14531" s="14"/>
      <c r="K14531" s="14"/>
      <c r="M14531" s="14"/>
      <c r="N14531" s="14"/>
      <c r="O14531" s="14"/>
      <c r="P14531" s="14"/>
      <c r="S14531" s="16"/>
      <c r="T14531" s="16"/>
    </row>
    <row r="14532" spans="8:20">
      <c r="H14532" s="14"/>
      <c r="K14532" s="14"/>
      <c r="M14532" s="14"/>
      <c r="N14532" s="14"/>
      <c r="O14532" s="14"/>
      <c r="P14532" s="14"/>
      <c r="S14532" s="16"/>
      <c r="T14532" s="16"/>
    </row>
    <row r="14533" spans="8:20">
      <c r="H14533" s="14"/>
      <c r="K14533" s="14"/>
      <c r="M14533" s="14"/>
      <c r="N14533" s="14"/>
      <c r="O14533" s="14"/>
      <c r="P14533" s="14"/>
      <c r="S14533" s="16"/>
      <c r="T14533" s="16"/>
    </row>
    <row r="14534" spans="8:20">
      <c r="H14534" s="14"/>
      <c r="K14534" s="14"/>
      <c r="M14534" s="14"/>
      <c r="N14534" s="14"/>
      <c r="O14534" s="14"/>
      <c r="P14534" s="14"/>
      <c r="S14534" s="16"/>
      <c r="T14534" s="16"/>
    </row>
    <row r="14535" spans="8:20">
      <c r="H14535" s="14"/>
      <c r="K14535" s="14"/>
      <c r="M14535" s="14"/>
      <c r="N14535" s="14"/>
      <c r="O14535" s="14"/>
      <c r="P14535" s="14"/>
      <c r="S14535" s="16"/>
      <c r="T14535" s="16"/>
    </row>
    <row r="14536" spans="8:20">
      <c r="H14536" s="14"/>
      <c r="K14536" s="14"/>
      <c r="M14536" s="14"/>
      <c r="N14536" s="14"/>
      <c r="O14536" s="14"/>
      <c r="P14536" s="14"/>
      <c r="S14536" s="16"/>
      <c r="T14536" s="16"/>
    </row>
    <row r="14537" spans="8:20">
      <c r="H14537" s="14"/>
      <c r="K14537" s="14"/>
      <c r="M14537" s="14"/>
      <c r="N14537" s="14"/>
      <c r="O14537" s="14"/>
      <c r="P14537" s="14"/>
      <c r="S14537" s="16"/>
      <c r="T14537" s="16"/>
    </row>
    <row r="14538" spans="8:20">
      <c r="H14538" s="14"/>
      <c r="K14538" s="14"/>
      <c r="M14538" s="14"/>
      <c r="N14538" s="14"/>
      <c r="O14538" s="14"/>
      <c r="P14538" s="14"/>
      <c r="S14538" s="16"/>
      <c r="T14538" s="16"/>
    </row>
    <row r="14539" spans="8:20">
      <c r="H14539" s="14"/>
      <c r="K14539" s="14"/>
      <c r="M14539" s="14"/>
      <c r="N14539" s="14"/>
      <c r="O14539" s="14"/>
      <c r="P14539" s="14"/>
      <c r="S14539" s="16"/>
      <c r="T14539" s="16"/>
    </row>
    <row r="14540" spans="8:20">
      <c r="H14540" s="14"/>
      <c r="K14540" s="14"/>
      <c r="M14540" s="14"/>
      <c r="N14540" s="14"/>
      <c r="O14540" s="14"/>
      <c r="P14540" s="14"/>
      <c r="S14540" s="16"/>
      <c r="T14540" s="16"/>
    </row>
    <row r="14541" spans="8:20">
      <c r="H14541" s="14"/>
      <c r="K14541" s="14"/>
      <c r="M14541" s="14"/>
      <c r="N14541" s="14"/>
      <c r="O14541" s="14"/>
      <c r="P14541" s="14"/>
      <c r="S14541" s="16"/>
      <c r="T14541" s="16"/>
    </row>
    <row r="14542" spans="8:20">
      <c r="H14542" s="14"/>
      <c r="K14542" s="14"/>
      <c r="M14542" s="14"/>
      <c r="N14542" s="14"/>
      <c r="O14542" s="14"/>
      <c r="P14542" s="14"/>
      <c r="S14542" s="16"/>
      <c r="T14542" s="16"/>
    </row>
    <row r="14543" spans="8:20">
      <c r="H14543" s="14"/>
      <c r="K14543" s="14"/>
      <c r="M14543" s="14"/>
      <c r="N14543" s="14"/>
      <c r="O14543" s="14"/>
      <c r="P14543" s="14"/>
      <c r="S14543" s="16"/>
      <c r="T14543" s="16"/>
    </row>
    <row r="14544" spans="8:20">
      <c r="H14544" s="14"/>
      <c r="K14544" s="14"/>
      <c r="M14544" s="14"/>
      <c r="N14544" s="14"/>
      <c r="O14544" s="14"/>
      <c r="P14544" s="14"/>
      <c r="S14544" s="16"/>
      <c r="T14544" s="16"/>
    </row>
    <row r="14545" spans="8:20">
      <c r="H14545" s="14"/>
      <c r="K14545" s="14"/>
      <c r="M14545" s="14"/>
      <c r="N14545" s="14"/>
      <c r="O14545" s="14"/>
      <c r="P14545" s="14"/>
      <c r="S14545" s="16"/>
      <c r="T14545" s="16"/>
    </row>
    <row r="14546" spans="8:20">
      <c r="H14546" s="14"/>
      <c r="K14546" s="14"/>
      <c r="M14546" s="14"/>
      <c r="N14546" s="14"/>
      <c r="O14546" s="14"/>
      <c r="P14546" s="14"/>
      <c r="S14546" s="16"/>
      <c r="T14546" s="16"/>
    </row>
    <row r="14547" spans="8:20">
      <c r="H14547" s="14"/>
      <c r="K14547" s="14"/>
      <c r="M14547" s="14"/>
      <c r="N14547" s="14"/>
      <c r="O14547" s="14"/>
      <c r="P14547" s="14"/>
      <c r="S14547" s="16"/>
      <c r="T14547" s="16"/>
    </row>
    <row r="14548" spans="8:20">
      <c r="H14548" s="14"/>
      <c r="K14548" s="14"/>
      <c r="M14548" s="14"/>
      <c r="N14548" s="14"/>
      <c r="O14548" s="14"/>
      <c r="P14548" s="14"/>
      <c r="S14548" s="16"/>
      <c r="T14548" s="16"/>
    </row>
    <row r="14549" spans="8:20">
      <c r="H14549" s="14"/>
      <c r="K14549" s="14"/>
      <c r="M14549" s="14"/>
      <c r="N14549" s="14"/>
      <c r="O14549" s="14"/>
      <c r="P14549" s="14"/>
      <c r="S14549" s="16"/>
      <c r="T14549" s="16"/>
    </row>
    <row r="14550" spans="8:20">
      <c r="H14550" s="14"/>
      <c r="K14550" s="14"/>
      <c r="M14550" s="14"/>
      <c r="N14550" s="14"/>
      <c r="O14550" s="14"/>
      <c r="P14550" s="14"/>
      <c r="S14550" s="16"/>
      <c r="T14550" s="16"/>
    </row>
    <row r="14551" spans="8:20">
      <c r="H14551" s="14"/>
      <c r="K14551" s="14"/>
      <c r="M14551" s="14"/>
      <c r="N14551" s="14"/>
      <c r="O14551" s="14"/>
      <c r="P14551" s="14"/>
      <c r="S14551" s="16"/>
      <c r="T14551" s="16"/>
    </row>
    <row r="14552" spans="8:20">
      <c r="H14552" s="14"/>
      <c r="K14552" s="14"/>
      <c r="M14552" s="14"/>
      <c r="N14552" s="14"/>
      <c r="O14552" s="14"/>
      <c r="P14552" s="14"/>
      <c r="S14552" s="16"/>
      <c r="T14552" s="16"/>
    </row>
    <row r="14553" spans="8:20">
      <c r="H14553" s="14"/>
      <c r="K14553" s="14"/>
      <c r="M14553" s="14"/>
      <c r="N14553" s="14"/>
      <c r="O14553" s="14"/>
      <c r="P14553" s="14"/>
      <c r="S14553" s="16"/>
      <c r="T14553" s="16"/>
    </row>
    <row r="14554" spans="8:20">
      <c r="H14554" s="14"/>
      <c r="K14554" s="14"/>
      <c r="M14554" s="14"/>
      <c r="N14554" s="14"/>
      <c r="O14554" s="14"/>
      <c r="P14554" s="14"/>
      <c r="S14554" s="16"/>
      <c r="T14554" s="16"/>
    </row>
    <row r="14555" spans="8:20">
      <c r="H14555" s="14"/>
      <c r="K14555" s="14"/>
      <c r="M14555" s="14"/>
      <c r="N14555" s="14"/>
      <c r="O14555" s="14"/>
      <c r="P14555" s="14"/>
      <c r="S14555" s="16"/>
      <c r="T14555" s="16"/>
    </row>
    <row r="14556" spans="8:20">
      <c r="H14556" s="14"/>
      <c r="K14556" s="14"/>
      <c r="M14556" s="14"/>
      <c r="N14556" s="14"/>
      <c r="O14556" s="14"/>
      <c r="P14556" s="14"/>
      <c r="S14556" s="16"/>
      <c r="T14556" s="16"/>
    </row>
    <row r="14557" spans="8:20">
      <c r="H14557" s="14"/>
      <c r="K14557" s="14"/>
      <c r="M14557" s="14"/>
      <c r="N14557" s="14"/>
      <c r="O14557" s="14"/>
      <c r="P14557" s="14"/>
      <c r="S14557" s="16"/>
      <c r="T14557" s="16"/>
    </row>
    <row r="14558" spans="8:20">
      <c r="H14558" s="14"/>
      <c r="K14558" s="14"/>
      <c r="M14558" s="14"/>
      <c r="N14558" s="14"/>
      <c r="O14558" s="14"/>
      <c r="P14558" s="14"/>
      <c r="S14558" s="16"/>
      <c r="T14558" s="16"/>
    </row>
    <row r="14559" spans="8:20">
      <c r="H14559" s="14"/>
      <c r="K14559" s="14"/>
      <c r="M14559" s="14"/>
      <c r="N14559" s="14"/>
      <c r="O14559" s="14"/>
      <c r="P14559" s="14"/>
      <c r="S14559" s="16"/>
      <c r="T14559" s="16"/>
    </row>
    <row r="14560" spans="8:20">
      <c r="H14560" s="14"/>
      <c r="K14560" s="14"/>
      <c r="M14560" s="14"/>
      <c r="N14560" s="14"/>
      <c r="O14560" s="14"/>
      <c r="P14560" s="14"/>
      <c r="S14560" s="16"/>
      <c r="T14560" s="16"/>
    </row>
    <row r="14561" spans="8:20">
      <c r="H14561" s="14"/>
      <c r="K14561" s="14"/>
      <c r="M14561" s="14"/>
      <c r="N14561" s="14"/>
      <c r="O14561" s="14"/>
      <c r="P14561" s="14"/>
      <c r="S14561" s="16"/>
      <c r="T14561" s="16"/>
    </row>
    <row r="14562" spans="8:20">
      <c r="H14562" s="14"/>
      <c r="K14562" s="14"/>
      <c r="M14562" s="14"/>
      <c r="N14562" s="14"/>
      <c r="O14562" s="14"/>
      <c r="P14562" s="14"/>
      <c r="S14562" s="16"/>
      <c r="T14562" s="16"/>
    </row>
    <row r="14563" spans="8:20">
      <c r="H14563" s="14"/>
      <c r="K14563" s="14"/>
      <c r="M14563" s="14"/>
      <c r="N14563" s="14"/>
      <c r="O14563" s="14"/>
      <c r="P14563" s="14"/>
      <c r="S14563" s="16"/>
      <c r="T14563" s="16"/>
    </row>
    <row r="14564" spans="8:20">
      <c r="H14564" s="14"/>
      <c r="K14564" s="14"/>
      <c r="M14564" s="14"/>
      <c r="N14564" s="14"/>
      <c r="O14564" s="14"/>
      <c r="P14564" s="14"/>
      <c r="S14564" s="16"/>
      <c r="T14564" s="16"/>
    </row>
    <row r="14565" spans="8:20">
      <c r="H14565" s="14"/>
      <c r="K14565" s="14"/>
      <c r="M14565" s="14"/>
      <c r="N14565" s="14"/>
      <c r="O14565" s="14"/>
      <c r="P14565" s="14"/>
      <c r="S14565" s="16"/>
      <c r="T14565" s="16"/>
    </row>
    <row r="14566" spans="8:20">
      <c r="H14566" s="14"/>
      <c r="K14566" s="14"/>
      <c r="M14566" s="14"/>
      <c r="N14566" s="14"/>
      <c r="O14566" s="14"/>
      <c r="P14566" s="14"/>
      <c r="S14566" s="16"/>
      <c r="T14566" s="16"/>
    </row>
    <row r="14567" spans="8:20">
      <c r="H14567" s="14"/>
      <c r="K14567" s="14"/>
      <c r="M14567" s="14"/>
      <c r="N14567" s="14"/>
      <c r="O14567" s="14"/>
      <c r="P14567" s="14"/>
      <c r="S14567" s="16"/>
      <c r="T14567" s="16"/>
    </row>
    <row r="14568" spans="8:20">
      <c r="H14568" s="14"/>
      <c r="K14568" s="14"/>
      <c r="M14568" s="14"/>
      <c r="N14568" s="14"/>
      <c r="O14568" s="14"/>
      <c r="P14568" s="14"/>
      <c r="S14568" s="16"/>
      <c r="T14568" s="16"/>
    </row>
    <row r="14569" spans="8:20">
      <c r="H14569" s="14"/>
      <c r="K14569" s="14"/>
      <c r="M14569" s="14"/>
      <c r="N14569" s="14"/>
      <c r="O14569" s="14"/>
      <c r="P14569" s="14"/>
      <c r="S14569" s="16"/>
      <c r="T14569" s="16"/>
    </row>
    <row r="14570" spans="8:20">
      <c r="H14570" s="14"/>
      <c r="K14570" s="14"/>
      <c r="M14570" s="14"/>
      <c r="N14570" s="14"/>
      <c r="O14570" s="14"/>
      <c r="P14570" s="14"/>
      <c r="S14570" s="16"/>
      <c r="T14570" s="16"/>
    </row>
    <row r="14571" spans="8:20">
      <c r="H14571" s="14"/>
      <c r="K14571" s="14"/>
      <c r="M14571" s="14"/>
      <c r="N14571" s="14"/>
      <c r="O14571" s="14"/>
      <c r="P14571" s="14"/>
      <c r="S14571" s="16"/>
      <c r="T14571" s="16"/>
    </row>
    <row r="14572" spans="8:20">
      <c r="H14572" s="14"/>
      <c r="K14572" s="14"/>
      <c r="M14572" s="14"/>
      <c r="N14572" s="14"/>
      <c r="O14572" s="14"/>
      <c r="P14572" s="14"/>
      <c r="S14572" s="16"/>
      <c r="T14572" s="16"/>
    </row>
    <row r="14573" spans="8:20">
      <c r="H14573" s="14"/>
      <c r="K14573" s="14"/>
      <c r="M14573" s="14"/>
      <c r="N14573" s="14"/>
      <c r="O14573" s="14"/>
      <c r="P14573" s="14"/>
      <c r="S14573" s="16"/>
      <c r="T14573" s="16"/>
    </row>
    <row r="14574" spans="8:20">
      <c r="H14574" s="14"/>
      <c r="K14574" s="14"/>
      <c r="M14574" s="14"/>
      <c r="N14574" s="14"/>
      <c r="O14574" s="14"/>
      <c r="P14574" s="14"/>
      <c r="S14574" s="16"/>
      <c r="T14574" s="16"/>
    </row>
    <row r="14575" spans="8:20">
      <c r="H14575" s="14"/>
      <c r="K14575" s="14"/>
      <c r="M14575" s="14"/>
      <c r="N14575" s="14"/>
      <c r="O14575" s="14"/>
      <c r="P14575" s="14"/>
      <c r="S14575" s="16"/>
      <c r="T14575" s="16"/>
    </row>
    <row r="14576" spans="8:20">
      <c r="H14576" s="14"/>
      <c r="K14576" s="14"/>
      <c r="M14576" s="14"/>
      <c r="N14576" s="14"/>
      <c r="O14576" s="14"/>
      <c r="P14576" s="14"/>
      <c r="S14576" s="16"/>
      <c r="T14576" s="16"/>
    </row>
    <row r="14577" spans="8:20">
      <c r="H14577" s="14"/>
      <c r="K14577" s="14"/>
      <c r="M14577" s="14"/>
      <c r="N14577" s="14"/>
      <c r="O14577" s="14"/>
      <c r="P14577" s="14"/>
      <c r="S14577" s="16"/>
      <c r="T14577" s="16"/>
    </row>
    <row r="14578" spans="8:20">
      <c r="H14578" s="14"/>
      <c r="K14578" s="14"/>
      <c r="M14578" s="14"/>
      <c r="N14578" s="14"/>
      <c r="O14578" s="14"/>
      <c r="P14578" s="14"/>
      <c r="S14578" s="16"/>
      <c r="T14578" s="16"/>
    </row>
    <row r="14579" spans="8:20">
      <c r="H14579" s="14"/>
      <c r="K14579" s="14"/>
      <c r="M14579" s="14"/>
      <c r="N14579" s="14"/>
      <c r="O14579" s="14"/>
      <c r="P14579" s="14"/>
      <c r="S14579" s="16"/>
      <c r="T14579" s="16"/>
    </row>
    <row r="14580" spans="8:20">
      <c r="H14580" s="14"/>
      <c r="K14580" s="14"/>
      <c r="M14580" s="14"/>
      <c r="N14580" s="14"/>
      <c r="O14580" s="14"/>
      <c r="P14580" s="14"/>
      <c r="S14580" s="16"/>
      <c r="T14580" s="16"/>
    </row>
    <row r="14581" spans="8:20">
      <c r="H14581" s="14"/>
      <c r="K14581" s="14"/>
      <c r="M14581" s="14"/>
      <c r="N14581" s="14"/>
      <c r="O14581" s="14"/>
      <c r="P14581" s="14"/>
      <c r="S14581" s="16"/>
      <c r="T14581" s="16"/>
    </row>
    <row r="14582" spans="8:20">
      <c r="H14582" s="14"/>
      <c r="K14582" s="14"/>
      <c r="M14582" s="14"/>
      <c r="N14582" s="14"/>
      <c r="O14582" s="14"/>
      <c r="P14582" s="14"/>
      <c r="S14582" s="16"/>
      <c r="T14582" s="16"/>
    </row>
    <row r="14583" spans="8:20">
      <c r="H14583" s="14"/>
      <c r="K14583" s="14"/>
      <c r="M14583" s="14"/>
      <c r="N14583" s="14"/>
      <c r="O14583" s="14"/>
      <c r="P14583" s="14"/>
      <c r="S14583" s="16"/>
      <c r="T14583" s="16"/>
    </row>
    <row r="14584" spans="8:20">
      <c r="H14584" s="14"/>
      <c r="K14584" s="14"/>
      <c r="M14584" s="14"/>
      <c r="N14584" s="14"/>
      <c r="O14584" s="14"/>
      <c r="P14584" s="14"/>
      <c r="S14584" s="16"/>
      <c r="T14584" s="16"/>
    </row>
    <row r="14585" spans="8:20">
      <c r="H14585" s="14"/>
      <c r="K14585" s="14"/>
      <c r="M14585" s="14"/>
      <c r="N14585" s="14"/>
      <c r="O14585" s="14"/>
      <c r="P14585" s="14"/>
      <c r="S14585" s="16"/>
      <c r="T14585" s="16"/>
    </row>
    <row r="14586" spans="8:20">
      <c r="H14586" s="14"/>
      <c r="K14586" s="14"/>
      <c r="M14586" s="14"/>
      <c r="N14586" s="14"/>
      <c r="O14586" s="14"/>
      <c r="P14586" s="14"/>
      <c r="S14586" s="16"/>
      <c r="T14586" s="16"/>
    </row>
    <row r="14587" spans="8:20">
      <c r="H14587" s="14"/>
      <c r="K14587" s="14"/>
      <c r="M14587" s="14"/>
      <c r="N14587" s="14"/>
      <c r="O14587" s="14"/>
      <c r="P14587" s="14"/>
      <c r="S14587" s="16"/>
      <c r="T14587" s="16"/>
    </row>
    <row r="14588" spans="8:20">
      <c r="H14588" s="14"/>
      <c r="K14588" s="14"/>
      <c r="M14588" s="14"/>
      <c r="N14588" s="14"/>
      <c r="O14588" s="14"/>
      <c r="P14588" s="14"/>
      <c r="S14588" s="16"/>
      <c r="T14588" s="16"/>
    </row>
    <row r="14589" spans="8:20">
      <c r="H14589" s="14"/>
      <c r="K14589" s="14"/>
      <c r="M14589" s="14"/>
      <c r="N14589" s="14"/>
      <c r="O14589" s="14"/>
      <c r="P14589" s="14"/>
      <c r="S14589" s="16"/>
      <c r="T14589" s="16"/>
    </row>
    <row r="14590" spans="8:20">
      <c r="H14590" s="14"/>
      <c r="K14590" s="14"/>
      <c r="M14590" s="14"/>
      <c r="N14590" s="14"/>
      <c r="O14590" s="14"/>
      <c r="P14590" s="14"/>
      <c r="S14590" s="16"/>
      <c r="T14590" s="16"/>
    </row>
    <row r="14591" spans="8:20">
      <c r="H14591" s="14"/>
      <c r="K14591" s="14"/>
      <c r="M14591" s="14"/>
      <c r="N14591" s="14"/>
      <c r="O14591" s="14"/>
      <c r="P14591" s="14"/>
      <c r="S14591" s="16"/>
      <c r="T14591" s="16"/>
    </row>
    <row r="14592" spans="8:20">
      <c r="H14592" s="14"/>
      <c r="K14592" s="14"/>
      <c r="M14592" s="14"/>
      <c r="N14592" s="14"/>
      <c r="O14592" s="14"/>
      <c r="P14592" s="14"/>
      <c r="S14592" s="16"/>
      <c r="T14592" s="16"/>
    </row>
    <row r="14593" spans="8:20">
      <c r="H14593" s="14"/>
      <c r="K14593" s="14"/>
      <c r="M14593" s="14"/>
      <c r="N14593" s="14"/>
      <c r="O14593" s="14"/>
      <c r="P14593" s="14"/>
      <c r="S14593" s="16"/>
      <c r="T14593" s="16"/>
    </row>
    <row r="14594" spans="8:20">
      <c r="H14594" s="14"/>
      <c r="K14594" s="14"/>
      <c r="M14594" s="14"/>
      <c r="N14594" s="14"/>
      <c r="O14594" s="14"/>
      <c r="P14594" s="14"/>
      <c r="S14594" s="16"/>
      <c r="T14594" s="16"/>
    </row>
    <row r="14595" spans="8:20">
      <c r="H14595" s="14"/>
      <c r="K14595" s="14"/>
      <c r="M14595" s="14"/>
      <c r="N14595" s="14"/>
      <c r="O14595" s="14"/>
      <c r="P14595" s="14"/>
      <c r="S14595" s="16"/>
      <c r="T14595" s="16"/>
    </row>
    <row r="14596" spans="8:20">
      <c r="H14596" s="14"/>
      <c r="K14596" s="14"/>
      <c r="M14596" s="14"/>
      <c r="N14596" s="14"/>
      <c r="O14596" s="14"/>
      <c r="P14596" s="14"/>
      <c r="S14596" s="16"/>
      <c r="T14596" s="16"/>
    </row>
    <row r="14597" spans="8:20">
      <c r="H14597" s="14"/>
      <c r="K14597" s="14"/>
      <c r="M14597" s="14"/>
      <c r="N14597" s="14"/>
      <c r="O14597" s="14"/>
      <c r="P14597" s="14"/>
      <c r="S14597" s="16"/>
      <c r="T14597" s="16"/>
    </row>
    <row r="14598" spans="8:20">
      <c r="H14598" s="14"/>
      <c r="K14598" s="14"/>
      <c r="M14598" s="14"/>
      <c r="N14598" s="14"/>
      <c r="O14598" s="14"/>
      <c r="P14598" s="14"/>
      <c r="S14598" s="16"/>
      <c r="T14598" s="16"/>
    </row>
    <row r="14599" spans="8:20">
      <c r="H14599" s="14"/>
      <c r="K14599" s="14"/>
      <c r="M14599" s="14"/>
      <c r="N14599" s="14"/>
      <c r="O14599" s="14"/>
      <c r="P14599" s="14"/>
      <c r="S14599" s="16"/>
      <c r="T14599" s="16"/>
    </row>
    <row r="14600" spans="8:20">
      <c r="H14600" s="14"/>
      <c r="K14600" s="14"/>
      <c r="M14600" s="14"/>
      <c r="N14600" s="14"/>
      <c r="O14600" s="14"/>
      <c r="P14600" s="14"/>
      <c r="S14600" s="16"/>
      <c r="T14600" s="16"/>
    </row>
    <row r="14601" spans="8:20">
      <c r="H14601" s="14"/>
      <c r="K14601" s="14"/>
      <c r="M14601" s="14"/>
      <c r="N14601" s="14"/>
      <c r="O14601" s="14"/>
      <c r="P14601" s="14"/>
      <c r="S14601" s="16"/>
      <c r="T14601" s="16"/>
    </row>
    <row r="14602" spans="8:20">
      <c r="H14602" s="14"/>
      <c r="K14602" s="14"/>
      <c r="M14602" s="14"/>
      <c r="N14602" s="14"/>
      <c r="O14602" s="14"/>
      <c r="P14602" s="14"/>
      <c r="S14602" s="16"/>
      <c r="T14602" s="16"/>
    </row>
    <row r="14603" spans="8:20">
      <c r="H14603" s="14"/>
      <c r="K14603" s="14"/>
      <c r="M14603" s="14"/>
      <c r="N14603" s="14"/>
      <c r="O14603" s="14"/>
      <c r="P14603" s="14"/>
      <c r="S14603" s="16"/>
      <c r="T14603" s="16"/>
    </row>
    <row r="14604" spans="8:20">
      <c r="H14604" s="14"/>
      <c r="K14604" s="14"/>
      <c r="M14604" s="14"/>
      <c r="N14604" s="14"/>
      <c r="O14604" s="14"/>
      <c r="P14604" s="14"/>
      <c r="S14604" s="16"/>
      <c r="T14604" s="16"/>
    </row>
    <row r="14605" spans="8:20">
      <c r="H14605" s="14"/>
      <c r="K14605" s="14"/>
      <c r="M14605" s="14"/>
      <c r="N14605" s="14"/>
      <c r="O14605" s="14"/>
      <c r="P14605" s="14"/>
      <c r="S14605" s="16"/>
      <c r="T14605" s="16"/>
    </row>
    <row r="14606" spans="8:20">
      <c r="H14606" s="14"/>
      <c r="K14606" s="14"/>
      <c r="M14606" s="14"/>
      <c r="N14606" s="14"/>
      <c r="O14606" s="14"/>
      <c r="P14606" s="14"/>
      <c r="S14606" s="16"/>
      <c r="T14606" s="16"/>
    </row>
    <row r="14607" spans="8:20">
      <c r="H14607" s="14"/>
      <c r="K14607" s="14"/>
      <c r="M14607" s="14"/>
      <c r="N14607" s="14"/>
      <c r="O14607" s="14"/>
      <c r="P14607" s="14"/>
      <c r="S14607" s="16"/>
      <c r="T14607" s="16"/>
    </row>
    <row r="14608" spans="8:20">
      <c r="H14608" s="14"/>
      <c r="K14608" s="14"/>
      <c r="M14608" s="14"/>
      <c r="N14608" s="14"/>
      <c r="O14608" s="14"/>
      <c r="P14608" s="14"/>
      <c r="S14608" s="16"/>
      <c r="T14608" s="16"/>
    </row>
    <row r="14609" spans="8:20">
      <c r="H14609" s="14"/>
      <c r="K14609" s="14"/>
      <c r="M14609" s="14"/>
      <c r="N14609" s="14"/>
      <c r="O14609" s="14"/>
      <c r="P14609" s="14"/>
      <c r="S14609" s="16"/>
      <c r="T14609" s="16"/>
    </row>
    <row r="14610" spans="8:20">
      <c r="H14610" s="14"/>
      <c r="K14610" s="14"/>
      <c r="M14610" s="14"/>
      <c r="N14610" s="14"/>
      <c r="O14610" s="14"/>
      <c r="P14610" s="14"/>
      <c r="S14610" s="16"/>
      <c r="T14610" s="16"/>
    </row>
    <row r="14611" spans="8:20">
      <c r="H14611" s="14"/>
      <c r="K14611" s="14"/>
      <c r="M14611" s="14"/>
      <c r="N14611" s="14"/>
      <c r="O14611" s="14"/>
      <c r="P14611" s="14"/>
      <c r="S14611" s="16"/>
      <c r="T14611" s="16"/>
    </row>
    <row r="14612" spans="8:20">
      <c r="H14612" s="14"/>
      <c r="K14612" s="14"/>
      <c r="M14612" s="14"/>
      <c r="N14612" s="14"/>
      <c r="O14612" s="14"/>
      <c r="P14612" s="14"/>
      <c r="S14612" s="16"/>
      <c r="T14612" s="16"/>
    </row>
    <row r="14613" spans="8:20">
      <c r="H14613" s="14"/>
      <c r="K14613" s="14"/>
      <c r="M14613" s="14"/>
      <c r="N14613" s="14"/>
      <c r="O14613" s="14"/>
      <c r="P14613" s="14"/>
      <c r="S14613" s="16"/>
      <c r="T14613" s="16"/>
    </row>
    <row r="14614" spans="8:20">
      <c r="H14614" s="14"/>
      <c r="K14614" s="14"/>
      <c r="M14614" s="14"/>
      <c r="N14614" s="14"/>
      <c r="O14614" s="14"/>
      <c r="P14614" s="14"/>
      <c r="S14614" s="16"/>
      <c r="T14614" s="16"/>
    </row>
    <row r="14615" spans="8:20">
      <c r="H14615" s="14"/>
      <c r="K14615" s="14"/>
      <c r="M14615" s="14"/>
      <c r="N14615" s="14"/>
      <c r="O14615" s="14"/>
      <c r="P14615" s="14"/>
      <c r="S14615" s="16"/>
      <c r="T14615" s="16"/>
    </row>
    <row r="14616" spans="8:20">
      <c r="H14616" s="14"/>
      <c r="K14616" s="14"/>
      <c r="M14616" s="14"/>
      <c r="N14616" s="14"/>
      <c r="O14616" s="14"/>
      <c r="P14616" s="14"/>
      <c r="S14616" s="16"/>
      <c r="T14616" s="16"/>
    </row>
    <row r="14617" spans="8:20">
      <c r="H14617" s="14"/>
      <c r="K14617" s="14"/>
      <c r="M14617" s="14"/>
      <c r="N14617" s="14"/>
      <c r="O14617" s="14"/>
      <c r="P14617" s="14"/>
      <c r="S14617" s="16"/>
      <c r="T14617" s="16"/>
    </row>
    <row r="14618" spans="8:20">
      <c r="H14618" s="14"/>
      <c r="K14618" s="14"/>
      <c r="M14618" s="14"/>
      <c r="N14618" s="14"/>
      <c r="O14618" s="14"/>
      <c r="P14618" s="14"/>
      <c r="S14618" s="16"/>
      <c r="T14618" s="16"/>
    </row>
    <row r="14619" spans="8:20">
      <c r="H14619" s="14"/>
      <c r="K14619" s="14"/>
      <c r="M14619" s="14"/>
      <c r="N14619" s="14"/>
      <c r="O14619" s="14"/>
      <c r="P14619" s="14"/>
      <c r="S14619" s="16"/>
      <c r="T14619" s="16"/>
    </row>
    <row r="14620" spans="8:20">
      <c r="H14620" s="14"/>
      <c r="K14620" s="14"/>
      <c r="M14620" s="14"/>
      <c r="N14620" s="14"/>
      <c r="O14620" s="14"/>
      <c r="P14620" s="14"/>
      <c r="S14620" s="16"/>
      <c r="T14620" s="16"/>
    </row>
    <row r="14621" spans="8:20">
      <c r="H14621" s="14"/>
      <c r="K14621" s="14"/>
      <c r="M14621" s="14"/>
      <c r="N14621" s="14"/>
      <c r="O14621" s="14"/>
      <c r="P14621" s="14"/>
      <c r="S14621" s="16"/>
      <c r="T14621" s="16"/>
    </row>
    <row r="14622" spans="8:20">
      <c r="H14622" s="14"/>
      <c r="K14622" s="14"/>
      <c r="M14622" s="14"/>
      <c r="N14622" s="14"/>
      <c r="O14622" s="14"/>
      <c r="P14622" s="14"/>
      <c r="S14622" s="16"/>
      <c r="T14622" s="16"/>
    </row>
    <row r="14623" spans="8:20">
      <c r="H14623" s="14"/>
      <c r="K14623" s="14"/>
      <c r="M14623" s="14"/>
      <c r="N14623" s="14"/>
      <c r="O14623" s="14"/>
      <c r="P14623" s="14"/>
      <c r="S14623" s="16"/>
      <c r="T14623" s="16"/>
    </row>
    <row r="14624" spans="8:20">
      <c r="H14624" s="14"/>
      <c r="K14624" s="14"/>
      <c r="M14624" s="14"/>
      <c r="N14624" s="14"/>
      <c r="O14624" s="14"/>
      <c r="P14624" s="14"/>
      <c r="S14624" s="16"/>
      <c r="T14624" s="16"/>
    </row>
    <row r="14625" spans="8:20">
      <c r="H14625" s="14"/>
      <c r="K14625" s="14"/>
      <c r="M14625" s="14"/>
      <c r="N14625" s="14"/>
      <c r="O14625" s="14"/>
      <c r="P14625" s="14"/>
      <c r="S14625" s="16"/>
      <c r="T14625" s="16"/>
    </row>
    <row r="14626" spans="8:20">
      <c r="H14626" s="14"/>
      <c r="K14626" s="14"/>
      <c r="M14626" s="14"/>
      <c r="N14626" s="14"/>
      <c r="O14626" s="14"/>
      <c r="P14626" s="14"/>
      <c r="S14626" s="16"/>
      <c r="T14626" s="16"/>
    </row>
    <row r="14627" spans="8:20">
      <c r="H14627" s="14"/>
      <c r="K14627" s="14"/>
      <c r="M14627" s="14"/>
      <c r="N14627" s="14"/>
      <c r="O14627" s="14"/>
      <c r="P14627" s="14"/>
      <c r="S14627" s="16"/>
      <c r="T14627" s="16"/>
    </row>
    <row r="14628" spans="8:20">
      <c r="H14628" s="14"/>
      <c r="K14628" s="14"/>
      <c r="M14628" s="14"/>
      <c r="N14628" s="14"/>
      <c r="O14628" s="14"/>
      <c r="P14628" s="14"/>
      <c r="S14628" s="16"/>
      <c r="T14628" s="16"/>
    </row>
    <row r="14629" spans="8:20">
      <c r="H14629" s="14"/>
      <c r="K14629" s="14"/>
      <c r="M14629" s="14"/>
      <c r="N14629" s="14"/>
      <c r="O14629" s="14"/>
      <c r="P14629" s="14"/>
      <c r="S14629" s="16"/>
      <c r="T14629" s="16"/>
    </row>
    <row r="14630" spans="8:20">
      <c r="H14630" s="14"/>
      <c r="K14630" s="14"/>
      <c r="M14630" s="14"/>
      <c r="N14630" s="14"/>
      <c r="O14630" s="14"/>
      <c r="P14630" s="14"/>
      <c r="S14630" s="16"/>
      <c r="T14630" s="16"/>
    </row>
    <row r="14631" spans="8:20">
      <c r="H14631" s="14"/>
      <c r="K14631" s="14"/>
      <c r="M14631" s="14"/>
      <c r="N14631" s="14"/>
      <c r="O14631" s="14"/>
      <c r="P14631" s="14"/>
      <c r="S14631" s="16"/>
      <c r="T14631" s="16"/>
    </row>
    <row r="14632" spans="8:20">
      <c r="H14632" s="14"/>
      <c r="K14632" s="14"/>
      <c r="M14632" s="14"/>
      <c r="N14632" s="14"/>
      <c r="O14632" s="14"/>
      <c r="P14632" s="14"/>
      <c r="S14632" s="16"/>
      <c r="T14632" s="16"/>
    </row>
    <row r="14633" spans="8:20">
      <c r="H14633" s="14"/>
      <c r="K14633" s="14"/>
      <c r="M14633" s="14"/>
      <c r="N14633" s="14"/>
      <c r="O14633" s="14"/>
      <c r="P14633" s="14"/>
      <c r="S14633" s="16"/>
      <c r="T14633" s="16"/>
    </row>
    <row r="14634" spans="8:20">
      <c r="H14634" s="14"/>
      <c r="K14634" s="14"/>
      <c r="M14634" s="14"/>
      <c r="N14634" s="14"/>
      <c r="O14634" s="14"/>
      <c r="P14634" s="14"/>
      <c r="S14634" s="16"/>
      <c r="T14634" s="16"/>
    </row>
    <row r="14635" spans="8:20">
      <c r="H14635" s="14"/>
      <c r="K14635" s="14"/>
      <c r="M14635" s="14"/>
      <c r="N14635" s="14"/>
      <c r="O14635" s="14"/>
      <c r="P14635" s="14"/>
      <c r="S14635" s="16"/>
      <c r="T14635" s="16"/>
    </row>
    <row r="14636" spans="8:20">
      <c r="H14636" s="14"/>
      <c r="K14636" s="14"/>
      <c r="M14636" s="14"/>
      <c r="N14636" s="14"/>
      <c r="O14636" s="14"/>
      <c r="P14636" s="14"/>
      <c r="S14636" s="16"/>
      <c r="T14636" s="16"/>
    </row>
    <row r="14637" spans="8:20">
      <c r="H14637" s="14"/>
      <c r="K14637" s="14"/>
      <c r="M14637" s="14"/>
      <c r="N14637" s="14"/>
      <c r="O14637" s="14"/>
      <c r="P14637" s="14"/>
      <c r="S14637" s="16"/>
      <c r="T14637" s="16"/>
    </row>
    <row r="14638" spans="8:20">
      <c r="H14638" s="14"/>
      <c r="K14638" s="14"/>
      <c r="M14638" s="14"/>
      <c r="N14638" s="14"/>
      <c r="O14638" s="14"/>
      <c r="P14638" s="14"/>
      <c r="S14638" s="16"/>
      <c r="T14638" s="16"/>
    </row>
    <row r="14639" spans="8:20">
      <c r="H14639" s="14"/>
      <c r="K14639" s="14"/>
      <c r="M14639" s="14"/>
      <c r="N14639" s="14"/>
      <c r="O14639" s="14"/>
      <c r="P14639" s="14"/>
      <c r="S14639" s="16"/>
      <c r="T14639" s="16"/>
    </row>
    <row r="14640" spans="8:20">
      <c r="H14640" s="14"/>
      <c r="K14640" s="14"/>
      <c r="M14640" s="14"/>
      <c r="N14640" s="14"/>
      <c r="O14640" s="14"/>
      <c r="P14640" s="14"/>
      <c r="S14640" s="16"/>
      <c r="T14640" s="16"/>
    </row>
    <row r="14641" spans="8:20">
      <c r="H14641" s="14"/>
      <c r="K14641" s="14"/>
      <c r="M14641" s="14"/>
      <c r="N14641" s="14"/>
      <c r="O14641" s="14"/>
      <c r="P14641" s="14"/>
      <c r="S14641" s="16"/>
      <c r="T14641" s="16"/>
    </row>
    <row r="14642" spans="8:20">
      <c r="H14642" s="14"/>
      <c r="K14642" s="14"/>
      <c r="M14642" s="14"/>
      <c r="N14642" s="14"/>
      <c r="O14642" s="14"/>
      <c r="P14642" s="14"/>
      <c r="S14642" s="16"/>
      <c r="T14642" s="16"/>
    </row>
    <row r="14643" spans="8:20">
      <c r="H14643" s="14"/>
      <c r="K14643" s="14"/>
      <c r="M14643" s="14"/>
      <c r="N14643" s="14"/>
      <c r="O14643" s="14"/>
      <c r="P14643" s="14"/>
      <c r="S14643" s="16"/>
      <c r="T14643" s="16"/>
    </row>
    <row r="14644" spans="8:20">
      <c r="H14644" s="14"/>
      <c r="K14644" s="14"/>
      <c r="M14644" s="14"/>
      <c r="N14644" s="14"/>
      <c r="O14644" s="14"/>
      <c r="P14644" s="14"/>
      <c r="S14644" s="16"/>
      <c r="T14644" s="16"/>
    </row>
    <row r="14645" spans="8:20">
      <c r="H14645" s="14"/>
      <c r="K14645" s="14"/>
      <c r="M14645" s="14"/>
      <c r="N14645" s="14"/>
      <c r="O14645" s="14"/>
      <c r="P14645" s="14"/>
      <c r="S14645" s="16"/>
      <c r="T14645" s="16"/>
    </row>
    <row r="14646" spans="8:20">
      <c r="H14646" s="14"/>
      <c r="K14646" s="14"/>
      <c r="M14646" s="14"/>
      <c r="N14646" s="14"/>
      <c r="O14646" s="14"/>
      <c r="P14646" s="14"/>
      <c r="S14646" s="16"/>
      <c r="T14646" s="16"/>
    </row>
    <row r="14647" spans="8:20">
      <c r="H14647" s="14"/>
      <c r="K14647" s="14"/>
      <c r="M14647" s="14"/>
      <c r="N14647" s="14"/>
      <c r="O14647" s="14"/>
      <c r="P14647" s="14"/>
      <c r="S14647" s="16"/>
      <c r="T14647" s="16"/>
    </row>
    <row r="14648" spans="8:20">
      <c r="H14648" s="14"/>
      <c r="K14648" s="14"/>
      <c r="M14648" s="14"/>
      <c r="N14648" s="14"/>
      <c r="O14648" s="14"/>
      <c r="P14648" s="14"/>
      <c r="S14648" s="16"/>
      <c r="T14648" s="16"/>
    </row>
    <row r="14649" spans="8:20">
      <c r="H14649" s="14"/>
      <c r="K14649" s="14"/>
      <c r="M14649" s="14"/>
      <c r="N14649" s="14"/>
      <c r="O14649" s="14"/>
      <c r="P14649" s="14"/>
      <c r="S14649" s="16"/>
      <c r="T14649" s="16"/>
    </row>
    <row r="14650" spans="8:20">
      <c r="H14650" s="14"/>
      <c r="K14650" s="14"/>
      <c r="M14650" s="14"/>
      <c r="N14650" s="14"/>
      <c r="O14650" s="14"/>
      <c r="P14650" s="14"/>
      <c r="S14650" s="16"/>
      <c r="T14650" s="16"/>
    </row>
    <row r="14651" spans="8:20">
      <c r="H14651" s="14"/>
      <c r="K14651" s="14"/>
      <c r="M14651" s="14"/>
      <c r="N14651" s="14"/>
      <c r="O14651" s="14"/>
      <c r="P14651" s="14"/>
      <c r="S14651" s="16"/>
      <c r="T14651" s="16"/>
    </row>
    <row r="14652" spans="8:20">
      <c r="H14652" s="14"/>
      <c r="K14652" s="14"/>
      <c r="M14652" s="14"/>
      <c r="N14652" s="14"/>
      <c r="O14652" s="14"/>
      <c r="P14652" s="14"/>
      <c r="S14652" s="16"/>
      <c r="T14652" s="16"/>
    </row>
    <row r="14653" spans="8:20">
      <c r="H14653" s="14"/>
      <c r="K14653" s="14"/>
      <c r="M14653" s="14"/>
      <c r="N14653" s="14"/>
      <c r="O14653" s="14"/>
      <c r="P14653" s="14"/>
      <c r="S14653" s="16"/>
      <c r="T14653" s="16"/>
    </row>
    <row r="14654" spans="8:20">
      <c r="H14654" s="14"/>
      <c r="K14654" s="14"/>
      <c r="M14654" s="14"/>
      <c r="N14654" s="14"/>
      <c r="O14654" s="14"/>
      <c r="P14654" s="14"/>
      <c r="S14654" s="16"/>
      <c r="T14654" s="16"/>
    </row>
    <row r="14655" spans="8:20">
      <c r="H14655" s="14"/>
      <c r="K14655" s="14"/>
      <c r="M14655" s="14"/>
      <c r="N14655" s="14"/>
      <c r="O14655" s="14"/>
      <c r="P14655" s="14"/>
      <c r="S14655" s="16"/>
      <c r="T14655" s="16"/>
    </row>
    <row r="14656" spans="8:20">
      <c r="H14656" s="14"/>
      <c r="K14656" s="14"/>
      <c r="M14656" s="14"/>
      <c r="N14656" s="14"/>
      <c r="O14656" s="14"/>
      <c r="P14656" s="14"/>
      <c r="S14656" s="16"/>
      <c r="T14656" s="16"/>
    </row>
    <row r="14657" spans="8:20">
      <c r="H14657" s="14"/>
      <c r="K14657" s="14"/>
      <c r="M14657" s="14"/>
      <c r="N14657" s="14"/>
      <c r="O14657" s="14"/>
      <c r="P14657" s="14"/>
      <c r="S14657" s="16"/>
      <c r="T14657" s="16"/>
    </row>
    <row r="14658" spans="8:20">
      <c r="H14658" s="14"/>
      <c r="K14658" s="14"/>
      <c r="M14658" s="14"/>
      <c r="N14658" s="14"/>
      <c r="O14658" s="14"/>
      <c r="P14658" s="14"/>
      <c r="S14658" s="16"/>
      <c r="T14658" s="16"/>
    </row>
    <row r="14659" spans="8:20">
      <c r="H14659" s="14"/>
      <c r="K14659" s="14"/>
      <c r="M14659" s="14"/>
      <c r="N14659" s="14"/>
      <c r="O14659" s="14"/>
      <c r="P14659" s="14"/>
      <c r="S14659" s="16"/>
      <c r="T14659" s="16"/>
    </row>
    <row r="14660" spans="8:20">
      <c r="H14660" s="14"/>
      <c r="K14660" s="14"/>
      <c r="M14660" s="14"/>
      <c r="N14660" s="14"/>
      <c r="O14660" s="14"/>
      <c r="P14660" s="14"/>
      <c r="S14660" s="16"/>
      <c r="T14660" s="16"/>
    </row>
    <row r="14661" spans="8:20">
      <c r="H14661" s="14"/>
      <c r="K14661" s="14"/>
      <c r="M14661" s="14"/>
      <c r="N14661" s="14"/>
      <c r="O14661" s="14"/>
      <c r="P14661" s="14"/>
      <c r="S14661" s="16"/>
      <c r="T14661" s="16"/>
    </row>
    <row r="14662" spans="8:20">
      <c r="H14662" s="14"/>
      <c r="K14662" s="14"/>
      <c r="M14662" s="14"/>
      <c r="N14662" s="14"/>
      <c r="O14662" s="14"/>
      <c r="P14662" s="14"/>
      <c r="S14662" s="16"/>
      <c r="T14662" s="16"/>
    </row>
    <row r="14663" spans="8:20">
      <c r="H14663" s="14"/>
      <c r="K14663" s="14"/>
      <c r="M14663" s="14"/>
      <c r="N14663" s="14"/>
      <c r="O14663" s="14"/>
      <c r="P14663" s="14"/>
      <c r="S14663" s="16"/>
      <c r="T14663" s="16"/>
    </row>
    <row r="14664" spans="8:20">
      <c r="H14664" s="14"/>
      <c r="K14664" s="14"/>
      <c r="M14664" s="14"/>
      <c r="N14664" s="14"/>
      <c r="O14664" s="14"/>
      <c r="P14664" s="14"/>
      <c r="S14664" s="16"/>
      <c r="T14664" s="16"/>
    </row>
    <row r="14665" spans="8:20">
      <c r="H14665" s="14"/>
      <c r="K14665" s="14"/>
      <c r="M14665" s="14"/>
      <c r="N14665" s="14"/>
      <c r="O14665" s="14"/>
      <c r="P14665" s="14"/>
      <c r="S14665" s="16"/>
      <c r="T14665" s="16"/>
    </row>
    <row r="14666" spans="8:20">
      <c r="H14666" s="14"/>
      <c r="K14666" s="14"/>
      <c r="M14666" s="14"/>
      <c r="N14666" s="14"/>
      <c r="O14666" s="14"/>
      <c r="P14666" s="14"/>
      <c r="S14666" s="16"/>
      <c r="T14666" s="16"/>
    </row>
    <row r="14667" spans="8:20">
      <c r="H14667" s="14"/>
      <c r="K14667" s="14"/>
      <c r="M14667" s="14"/>
      <c r="N14667" s="14"/>
      <c r="O14667" s="14"/>
      <c r="P14667" s="14"/>
      <c r="S14667" s="16"/>
      <c r="T14667" s="16"/>
    </row>
    <row r="14668" spans="8:20">
      <c r="H14668" s="14"/>
      <c r="K14668" s="14"/>
      <c r="M14668" s="14"/>
      <c r="N14668" s="14"/>
      <c r="O14668" s="14"/>
      <c r="P14668" s="14"/>
      <c r="S14668" s="16"/>
      <c r="T14668" s="16"/>
    </row>
    <row r="14669" spans="8:20">
      <c r="H14669" s="14"/>
      <c r="K14669" s="14"/>
      <c r="M14669" s="14"/>
      <c r="N14669" s="14"/>
      <c r="O14669" s="14"/>
      <c r="P14669" s="14"/>
      <c r="S14669" s="16"/>
      <c r="T14669" s="16"/>
    </row>
    <row r="14670" spans="8:20">
      <c r="H14670" s="14"/>
      <c r="K14670" s="14"/>
      <c r="M14670" s="14"/>
      <c r="N14670" s="14"/>
      <c r="O14670" s="14"/>
      <c r="P14670" s="14"/>
      <c r="S14670" s="16"/>
      <c r="T14670" s="16"/>
    </row>
    <row r="14671" spans="8:20">
      <c r="H14671" s="14"/>
      <c r="K14671" s="14"/>
      <c r="M14671" s="14"/>
      <c r="N14671" s="14"/>
      <c r="O14671" s="14"/>
      <c r="P14671" s="14"/>
      <c r="S14671" s="16"/>
      <c r="T14671" s="16"/>
    </row>
    <row r="14672" spans="8:20">
      <c r="H14672" s="14"/>
      <c r="K14672" s="14"/>
      <c r="M14672" s="14"/>
      <c r="N14672" s="14"/>
      <c r="O14672" s="14"/>
      <c r="P14672" s="14"/>
      <c r="S14672" s="16"/>
      <c r="T14672" s="16"/>
    </row>
    <row r="14673" spans="8:20">
      <c r="H14673" s="14"/>
      <c r="K14673" s="14"/>
      <c r="M14673" s="14"/>
      <c r="N14673" s="14"/>
      <c r="O14673" s="14"/>
      <c r="P14673" s="14"/>
      <c r="S14673" s="16"/>
      <c r="T14673" s="16"/>
    </row>
    <row r="14674" spans="8:20">
      <c r="H14674" s="14"/>
      <c r="K14674" s="14"/>
      <c r="M14674" s="14"/>
      <c r="N14674" s="14"/>
      <c r="O14674" s="14"/>
      <c r="P14674" s="14"/>
      <c r="S14674" s="16"/>
      <c r="T14674" s="16"/>
    </row>
    <row r="14675" spans="8:20">
      <c r="H14675" s="14"/>
      <c r="K14675" s="14"/>
      <c r="M14675" s="14"/>
      <c r="N14675" s="14"/>
      <c r="O14675" s="14"/>
      <c r="P14675" s="14"/>
      <c r="S14675" s="16"/>
      <c r="T14675" s="16"/>
    </row>
    <row r="14676" spans="8:20">
      <c r="H14676" s="14"/>
      <c r="K14676" s="14"/>
      <c r="M14676" s="14"/>
      <c r="N14676" s="14"/>
      <c r="O14676" s="14"/>
      <c r="P14676" s="14"/>
      <c r="S14676" s="16"/>
      <c r="T14676" s="16"/>
    </row>
    <row r="14677" spans="8:20">
      <c r="H14677" s="14"/>
      <c r="K14677" s="14"/>
      <c r="M14677" s="14"/>
      <c r="N14677" s="14"/>
      <c r="O14677" s="14"/>
      <c r="P14677" s="14"/>
      <c r="S14677" s="16"/>
      <c r="T14677" s="16"/>
    </row>
    <row r="14678" spans="8:20">
      <c r="H14678" s="14"/>
      <c r="K14678" s="14"/>
      <c r="M14678" s="14"/>
      <c r="N14678" s="14"/>
      <c r="O14678" s="14"/>
      <c r="P14678" s="14"/>
      <c r="S14678" s="16"/>
      <c r="T14678" s="16"/>
    </row>
    <row r="14679" spans="8:20">
      <c r="H14679" s="14"/>
      <c r="K14679" s="14"/>
      <c r="M14679" s="14"/>
      <c r="N14679" s="14"/>
      <c r="O14679" s="14"/>
      <c r="P14679" s="14"/>
      <c r="S14679" s="16"/>
      <c r="T14679" s="16"/>
    </row>
    <row r="14680" spans="8:20">
      <c r="H14680" s="14"/>
      <c r="K14680" s="14"/>
      <c r="M14680" s="14"/>
      <c r="N14680" s="14"/>
      <c r="O14680" s="14"/>
      <c r="P14680" s="14"/>
      <c r="S14680" s="16"/>
      <c r="T14680" s="16"/>
    </row>
    <row r="14681" spans="8:20">
      <c r="H14681" s="14"/>
      <c r="K14681" s="14"/>
      <c r="M14681" s="14"/>
      <c r="N14681" s="14"/>
      <c r="O14681" s="14"/>
      <c r="P14681" s="14"/>
      <c r="S14681" s="16"/>
      <c r="T14681" s="16"/>
    </row>
    <row r="14682" spans="8:20">
      <c r="H14682" s="14"/>
      <c r="K14682" s="14"/>
      <c r="M14682" s="14"/>
      <c r="N14682" s="14"/>
      <c r="O14682" s="14"/>
      <c r="P14682" s="14"/>
      <c r="S14682" s="16"/>
      <c r="T14682" s="16"/>
    </row>
    <row r="14683" spans="8:20">
      <c r="H14683" s="14"/>
      <c r="K14683" s="14"/>
      <c r="M14683" s="14"/>
      <c r="N14683" s="14"/>
      <c r="O14683" s="14"/>
      <c r="P14683" s="14"/>
      <c r="S14683" s="16"/>
      <c r="T14683" s="16"/>
    </row>
    <row r="14684" spans="8:20">
      <c r="H14684" s="14"/>
      <c r="K14684" s="14"/>
      <c r="M14684" s="14"/>
      <c r="N14684" s="14"/>
      <c r="O14684" s="14"/>
      <c r="P14684" s="14"/>
      <c r="S14684" s="16"/>
      <c r="T14684" s="16"/>
    </row>
    <row r="14685" spans="8:20">
      <c r="H14685" s="14"/>
      <c r="K14685" s="14"/>
      <c r="M14685" s="14"/>
      <c r="N14685" s="14"/>
      <c r="O14685" s="14"/>
      <c r="P14685" s="14"/>
      <c r="S14685" s="16"/>
      <c r="T14685" s="16"/>
    </row>
    <row r="14686" spans="8:20">
      <c r="H14686" s="14"/>
      <c r="K14686" s="14"/>
      <c r="M14686" s="14"/>
      <c r="N14686" s="14"/>
      <c r="O14686" s="14"/>
      <c r="P14686" s="14"/>
      <c r="S14686" s="16"/>
      <c r="T14686" s="16"/>
    </row>
    <row r="14687" spans="8:20">
      <c r="H14687" s="14"/>
      <c r="K14687" s="14"/>
      <c r="M14687" s="14"/>
      <c r="N14687" s="14"/>
      <c r="O14687" s="14"/>
      <c r="P14687" s="14"/>
      <c r="S14687" s="16"/>
      <c r="T14687" s="16"/>
    </row>
    <row r="14688" spans="8:20">
      <c r="H14688" s="14"/>
      <c r="K14688" s="14"/>
      <c r="M14688" s="14"/>
      <c r="N14688" s="14"/>
      <c r="O14688" s="14"/>
      <c r="P14688" s="14"/>
      <c r="S14688" s="16"/>
      <c r="T14688" s="16"/>
    </row>
    <row r="14689" spans="8:20">
      <c r="H14689" s="14"/>
      <c r="K14689" s="14"/>
      <c r="M14689" s="14"/>
      <c r="N14689" s="14"/>
      <c r="O14689" s="14"/>
      <c r="P14689" s="14"/>
      <c r="S14689" s="16"/>
      <c r="T14689" s="16"/>
    </row>
    <row r="14690" spans="8:20">
      <c r="H14690" s="14"/>
      <c r="K14690" s="14"/>
      <c r="M14690" s="14"/>
      <c r="N14690" s="14"/>
      <c r="O14690" s="14"/>
      <c r="P14690" s="14"/>
      <c r="S14690" s="16"/>
      <c r="T14690" s="16"/>
    </row>
    <row r="14691" spans="8:20">
      <c r="H14691" s="14"/>
      <c r="K14691" s="14"/>
      <c r="M14691" s="14"/>
      <c r="N14691" s="14"/>
      <c r="O14691" s="14"/>
      <c r="P14691" s="14"/>
      <c r="S14691" s="16"/>
      <c r="T14691" s="16"/>
    </row>
    <row r="14692" spans="8:20">
      <c r="H14692" s="14"/>
      <c r="K14692" s="14"/>
      <c r="M14692" s="14"/>
      <c r="N14692" s="14"/>
      <c r="O14692" s="14"/>
      <c r="P14692" s="14"/>
      <c r="S14692" s="16"/>
      <c r="T14692" s="16"/>
    </row>
    <row r="14693" spans="8:20">
      <c r="H14693" s="14"/>
      <c r="K14693" s="14"/>
      <c r="M14693" s="14"/>
      <c r="N14693" s="14"/>
      <c r="O14693" s="14"/>
      <c r="P14693" s="14"/>
      <c r="S14693" s="16"/>
      <c r="T14693" s="16"/>
    </row>
    <row r="14694" spans="8:20">
      <c r="H14694" s="14"/>
      <c r="K14694" s="14"/>
      <c r="M14694" s="14"/>
      <c r="N14694" s="14"/>
      <c r="O14694" s="14"/>
      <c r="P14694" s="14"/>
      <c r="S14694" s="16"/>
      <c r="T14694" s="16"/>
    </row>
    <row r="14695" spans="8:20">
      <c r="H14695" s="14"/>
      <c r="K14695" s="14"/>
      <c r="M14695" s="14"/>
      <c r="N14695" s="14"/>
      <c r="O14695" s="14"/>
      <c r="P14695" s="14"/>
      <c r="S14695" s="16"/>
      <c r="T14695" s="16"/>
    </row>
    <row r="14696" spans="8:20">
      <c r="H14696" s="14"/>
      <c r="K14696" s="14"/>
      <c r="M14696" s="14"/>
      <c r="N14696" s="14"/>
      <c r="O14696" s="14"/>
      <c r="P14696" s="14"/>
      <c r="S14696" s="16"/>
      <c r="T14696" s="16"/>
    </row>
    <row r="14697" spans="8:20">
      <c r="H14697" s="14"/>
      <c r="K14697" s="14"/>
      <c r="M14697" s="14"/>
      <c r="N14697" s="14"/>
      <c r="O14697" s="14"/>
      <c r="P14697" s="14"/>
      <c r="S14697" s="16"/>
      <c r="T14697" s="16"/>
    </row>
    <row r="14698" spans="8:20">
      <c r="H14698" s="14"/>
      <c r="K14698" s="14"/>
      <c r="M14698" s="14"/>
      <c r="N14698" s="14"/>
      <c r="O14698" s="14"/>
      <c r="P14698" s="14"/>
      <c r="S14698" s="16"/>
      <c r="T14698" s="16"/>
    </row>
    <row r="14699" spans="8:20">
      <c r="H14699" s="14"/>
      <c r="K14699" s="14"/>
      <c r="M14699" s="14"/>
      <c r="N14699" s="14"/>
      <c r="O14699" s="14"/>
      <c r="P14699" s="14"/>
      <c r="S14699" s="16"/>
      <c r="T14699" s="16"/>
    </row>
    <row r="14700" spans="8:20">
      <c r="H14700" s="14"/>
      <c r="K14700" s="14"/>
      <c r="M14700" s="14"/>
      <c r="N14700" s="14"/>
      <c r="O14700" s="14"/>
      <c r="P14700" s="14"/>
      <c r="S14700" s="16"/>
      <c r="T14700" s="16"/>
    </row>
    <row r="14701" spans="8:20">
      <c r="H14701" s="14"/>
      <c r="K14701" s="14"/>
      <c r="M14701" s="14"/>
      <c r="N14701" s="14"/>
      <c r="O14701" s="14"/>
      <c r="P14701" s="14"/>
      <c r="S14701" s="16"/>
      <c r="T14701" s="16"/>
    </row>
    <row r="14702" spans="8:20">
      <c r="H14702" s="14"/>
      <c r="K14702" s="14"/>
      <c r="M14702" s="14"/>
      <c r="N14702" s="14"/>
      <c r="O14702" s="14"/>
      <c r="P14702" s="14"/>
      <c r="S14702" s="16"/>
      <c r="T14702" s="16"/>
    </row>
    <row r="14703" spans="8:20">
      <c r="H14703" s="14"/>
      <c r="K14703" s="14"/>
      <c r="M14703" s="14"/>
      <c r="N14703" s="14"/>
      <c r="O14703" s="14"/>
      <c r="P14703" s="14"/>
      <c r="S14703" s="16"/>
      <c r="T14703" s="16"/>
    </row>
    <row r="14704" spans="8:20">
      <c r="H14704" s="14"/>
      <c r="K14704" s="14"/>
      <c r="M14704" s="14"/>
      <c r="N14704" s="14"/>
      <c r="O14704" s="14"/>
      <c r="P14704" s="14"/>
      <c r="S14704" s="16"/>
      <c r="T14704" s="16"/>
    </row>
    <row r="14705" spans="8:20">
      <c r="H14705" s="14"/>
      <c r="K14705" s="14"/>
      <c r="M14705" s="14"/>
      <c r="N14705" s="14"/>
      <c r="O14705" s="14"/>
      <c r="P14705" s="14"/>
      <c r="S14705" s="16"/>
      <c r="T14705" s="16"/>
    </row>
    <row r="14706" spans="8:20">
      <c r="H14706" s="14"/>
      <c r="K14706" s="14"/>
      <c r="M14706" s="14"/>
      <c r="N14706" s="14"/>
      <c r="O14706" s="14"/>
      <c r="P14706" s="14"/>
      <c r="S14706" s="16"/>
      <c r="T14706" s="16"/>
    </row>
    <row r="14707" spans="8:20">
      <c r="H14707" s="14"/>
      <c r="K14707" s="14"/>
      <c r="M14707" s="14"/>
      <c r="N14707" s="14"/>
      <c r="O14707" s="14"/>
      <c r="P14707" s="14"/>
      <c r="S14707" s="16"/>
      <c r="T14707" s="16"/>
    </row>
    <row r="14708" spans="8:20">
      <c r="H14708" s="14"/>
      <c r="K14708" s="14"/>
      <c r="M14708" s="14"/>
      <c r="N14708" s="14"/>
      <c r="O14708" s="14"/>
      <c r="P14708" s="14"/>
      <c r="S14708" s="16"/>
      <c r="T14708" s="16"/>
    </row>
    <row r="14709" spans="8:20">
      <c r="H14709" s="14"/>
      <c r="K14709" s="14"/>
      <c r="M14709" s="14"/>
      <c r="N14709" s="14"/>
      <c r="O14709" s="14"/>
      <c r="P14709" s="14"/>
      <c r="S14709" s="16"/>
      <c r="T14709" s="16"/>
    </row>
    <row r="14710" spans="8:20">
      <c r="H14710" s="14"/>
      <c r="K14710" s="14"/>
      <c r="M14710" s="14"/>
      <c r="N14710" s="14"/>
      <c r="O14710" s="14"/>
      <c r="P14710" s="14"/>
      <c r="S14710" s="16"/>
      <c r="T14710" s="16"/>
    </row>
    <row r="14711" spans="8:20">
      <c r="H14711" s="14"/>
      <c r="K14711" s="14"/>
      <c r="M14711" s="14"/>
      <c r="N14711" s="14"/>
      <c r="O14711" s="14"/>
      <c r="P14711" s="14"/>
      <c r="S14711" s="16"/>
      <c r="T14711" s="16"/>
    </row>
    <row r="14712" spans="8:20">
      <c r="H14712" s="14"/>
      <c r="K14712" s="14"/>
      <c r="M14712" s="14"/>
      <c r="N14712" s="14"/>
      <c r="O14712" s="14"/>
      <c r="P14712" s="14"/>
      <c r="S14712" s="16"/>
      <c r="T14712" s="16"/>
    </row>
    <row r="14713" spans="8:20">
      <c r="H14713" s="14"/>
      <c r="K14713" s="14"/>
      <c r="M14713" s="14"/>
      <c r="N14713" s="14"/>
      <c r="O14713" s="14"/>
      <c r="P14713" s="14"/>
      <c r="S14713" s="16"/>
      <c r="T14713" s="16"/>
    </row>
    <row r="14714" spans="8:20">
      <c r="H14714" s="14"/>
      <c r="K14714" s="14"/>
      <c r="M14714" s="14"/>
      <c r="N14714" s="14"/>
      <c r="O14714" s="14"/>
      <c r="P14714" s="14"/>
      <c r="S14714" s="16"/>
      <c r="T14714" s="16"/>
    </row>
    <row r="14715" spans="8:20">
      <c r="H14715" s="14"/>
      <c r="K14715" s="14"/>
      <c r="M14715" s="14"/>
      <c r="N14715" s="14"/>
      <c r="O14715" s="14"/>
      <c r="P14715" s="14"/>
      <c r="S14715" s="16"/>
      <c r="T14715" s="16"/>
    </row>
    <row r="14716" spans="8:20">
      <c r="H14716" s="14"/>
      <c r="K14716" s="14"/>
      <c r="M14716" s="14"/>
      <c r="N14716" s="14"/>
      <c r="O14716" s="14"/>
      <c r="P14716" s="14"/>
      <c r="S14716" s="16"/>
      <c r="T14716" s="16"/>
    </row>
    <row r="14717" spans="8:20">
      <c r="H14717" s="14"/>
      <c r="K14717" s="14"/>
      <c r="M14717" s="14"/>
      <c r="N14717" s="14"/>
      <c r="O14717" s="14"/>
      <c r="P14717" s="14"/>
      <c r="S14717" s="16"/>
      <c r="T14717" s="16"/>
    </row>
    <row r="14718" spans="8:20">
      <c r="H14718" s="14"/>
      <c r="K14718" s="14"/>
      <c r="M14718" s="14"/>
      <c r="N14718" s="14"/>
      <c r="O14718" s="14"/>
      <c r="P14718" s="14"/>
      <c r="S14718" s="16"/>
      <c r="T14718" s="16"/>
    </row>
    <row r="14719" spans="8:20">
      <c r="H14719" s="14"/>
      <c r="K14719" s="14"/>
      <c r="M14719" s="14"/>
      <c r="N14719" s="14"/>
      <c r="O14719" s="14"/>
      <c r="P14719" s="14"/>
      <c r="S14719" s="16"/>
      <c r="T14719" s="16"/>
    </row>
    <row r="14720" spans="8:20">
      <c r="H14720" s="14"/>
      <c r="K14720" s="14"/>
      <c r="M14720" s="14"/>
      <c r="N14720" s="14"/>
      <c r="O14720" s="14"/>
      <c r="P14720" s="14"/>
      <c r="S14720" s="16"/>
      <c r="T14720" s="16"/>
    </row>
    <row r="14721" spans="8:20">
      <c r="H14721" s="14"/>
      <c r="K14721" s="14"/>
      <c r="M14721" s="14"/>
      <c r="N14721" s="14"/>
      <c r="O14721" s="14"/>
      <c r="P14721" s="14"/>
      <c r="S14721" s="16"/>
      <c r="T14721" s="16"/>
    </row>
    <row r="14722" spans="8:20">
      <c r="H14722" s="14"/>
      <c r="K14722" s="14"/>
      <c r="M14722" s="14"/>
      <c r="N14722" s="14"/>
      <c r="O14722" s="14"/>
      <c r="P14722" s="14"/>
      <c r="S14722" s="16"/>
      <c r="T14722" s="16"/>
    </row>
    <row r="14723" spans="8:20">
      <c r="H14723" s="14"/>
      <c r="K14723" s="14"/>
      <c r="M14723" s="14"/>
      <c r="N14723" s="14"/>
      <c r="O14723" s="14"/>
      <c r="P14723" s="14"/>
      <c r="S14723" s="16"/>
      <c r="T14723" s="16"/>
    </row>
    <row r="14724" spans="8:20">
      <c r="H14724" s="14"/>
      <c r="K14724" s="14"/>
      <c r="M14724" s="14"/>
      <c r="N14724" s="14"/>
      <c r="O14724" s="14"/>
      <c r="P14724" s="14"/>
      <c r="S14724" s="16"/>
      <c r="T14724" s="16"/>
    </row>
    <row r="14725" spans="8:20">
      <c r="H14725" s="14"/>
      <c r="K14725" s="14"/>
      <c r="M14725" s="14"/>
      <c r="N14725" s="14"/>
      <c r="O14725" s="14"/>
      <c r="P14725" s="14"/>
      <c r="S14725" s="16"/>
      <c r="T14725" s="16"/>
    </row>
    <row r="14726" spans="8:20">
      <c r="H14726" s="14"/>
      <c r="K14726" s="14"/>
      <c r="M14726" s="14"/>
      <c r="N14726" s="14"/>
      <c r="O14726" s="14"/>
      <c r="P14726" s="14"/>
      <c r="S14726" s="16"/>
      <c r="T14726" s="16"/>
    </row>
    <row r="14727" spans="8:20">
      <c r="H14727" s="14"/>
      <c r="K14727" s="14"/>
      <c r="M14727" s="14"/>
      <c r="N14727" s="14"/>
      <c r="O14727" s="14"/>
      <c r="P14727" s="14"/>
      <c r="S14727" s="16"/>
      <c r="T14727" s="16"/>
    </row>
    <row r="14728" spans="8:20">
      <c r="H14728" s="14"/>
      <c r="K14728" s="14"/>
      <c r="M14728" s="14"/>
      <c r="N14728" s="14"/>
      <c r="O14728" s="14"/>
      <c r="P14728" s="14"/>
      <c r="S14728" s="16"/>
      <c r="T14728" s="16"/>
    </row>
    <row r="14729" spans="8:20">
      <c r="H14729" s="14"/>
      <c r="K14729" s="14"/>
      <c r="M14729" s="14"/>
      <c r="N14729" s="14"/>
      <c r="O14729" s="14"/>
      <c r="P14729" s="14"/>
      <c r="S14729" s="16"/>
      <c r="T14729" s="16"/>
    </row>
    <row r="14730" spans="8:20">
      <c r="H14730" s="14"/>
      <c r="K14730" s="14"/>
      <c r="M14730" s="14"/>
      <c r="N14730" s="14"/>
      <c r="O14730" s="14"/>
      <c r="P14730" s="14"/>
      <c r="S14730" s="16"/>
      <c r="T14730" s="16"/>
    </row>
    <row r="14731" spans="8:20">
      <c r="H14731" s="14"/>
      <c r="K14731" s="14"/>
      <c r="M14731" s="14"/>
      <c r="N14731" s="14"/>
      <c r="O14731" s="14"/>
      <c r="P14731" s="14"/>
      <c r="S14731" s="16"/>
      <c r="T14731" s="16"/>
    </row>
    <row r="14732" spans="8:20">
      <c r="H14732" s="14"/>
      <c r="K14732" s="14"/>
      <c r="M14732" s="14"/>
      <c r="N14732" s="14"/>
      <c r="O14732" s="14"/>
      <c r="P14732" s="14"/>
      <c r="S14732" s="16"/>
      <c r="T14732" s="16"/>
    </row>
    <row r="14733" spans="8:20">
      <c r="H14733" s="14"/>
      <c r="K14733" s="14"/>
      <c r="M14733" s="14"/>
      <c r="N14733" s="14"/>
      <c r="O14733" s="14"/>
      <c r="P14733" s="14"/>
      <c r="S14733" s="16"/>
      <c r="T14733" s="16"/>
    </row>
    <row r="14734" spans="8:20">
      <c r="H14734" s="14"/>
      <c r="K14734" s="14"/>
      <c r="M14734" s="14"/>
      <c r="N14734" s="14"/>
      <c r="O14734" s="14"/>
      <c r="P14734" s="14"/>
      <c r="S14734" s="16"/>
      <c r="T14734" s="16"/>
    </row>
    <row r="14735" spans="8:20">
      <c r="H14735" s="14"/>
      <c r="K14735" s="14"/>
      <c r="M14735" s="14"/>
      <c r="N14735" s="14"/>
      <c r="O14735" s="14"/>
      <c r="P14735" s="14"/>
      <c r="S14735" s="16"/>
      <c r="T14735" s="16"/>
    </row>
    <row r="14736" spans="8:20">
      <c r="H14736" s="14"/>
      <c r="K14736" s="14"/>
      <c r="M14736" s="14"/>
      <c r="N14736" s="14"/>
      <c r="O14736" s="14"/>
      <c r="P14736" s="14"/>
      <c r="S14736" s="16"/>
      <c r="T14736" s="16"/>
    </row>
    <row r="14737" spans="8:20">
      <c r="H14737" s="14"/>
      <c r="K14737" s="14"/>
      <c r="M14737" s="14"/>
      <c r="N14737" s="14"/>
      <c r="O14737" s="14"/>
      <c r="P14737" s="14"/>
      <c r="S14737" s="16"/>
      <c r="T14737" s="16"/>
    </row>
    <row r="14738" spans="8:20">
      <c r="H14738" s="14"/>
      <c r="K14738" s="14"/>
      <c r="M14738" s="14"/>
      <c r="N14738" s="14"/>
      <c r="O14738" s="14"/>
      <c r="P14738" s="14"/>
      <c r="S14738" s="16"/>
      <c r="T14738" s="16"/>
    </row>
    <row r="14739" spans="8:20">
      <c r="H14739" s="14"/>
      <c r="K14739" s="14"/>
      <c r="M14739" s="14"/>
      <c r="N14739" s="14"/>
      <c r="O14739" s="14"/>
      <c r="P14739" s="14"/>
      <c r="S14739" s="16"/>
      <c r="T14739" s="16"/>
    </row>
    <row r="14740" spans="8:20">
      <c r="H14740" s="14"/>
      <c r="K14740" s="14"/>
      <c r="M14740" s="14"/>
      <c r="N14740" s="14"/>
      <c r="O14740" s="14"/>
      <c r="P14740" s="14"/>
      <c r="S14740" s="16"/>
      <c r="T14740" s="16"/>
    </row>
    <row r="14741" spans="8:20">
      <c r="H14741" s="14"/>
      <c r="K14741" s="14"/>
      <c r="M14741" s="14"/>
      <c r="N14741" s="14"/>
      <c r="O14741" s="14"/>
      <c r="P14741" s="14"/>
      <c r="S14741" s="16"/>
      <c r="T14741" s="16"/>
    </row>
    <row r="14742" spans="8:20">
      <c r="H14742" s="14"/>
      <c r="K14742" s="14"/>
      <c r="M14742" s="14"/>
      <c r="N14742" s="14"/>
      <c r="O14742" s="14"/>
      <c r="P14742" s="14"/>
      <c r="S14742" s="16"/>
      <c r="T14742" s="16"/>
    </row>
    <row r="14743" spans="8:20">
      <c r="H14743" s="14"/>
      <c r="K14743" s="14"/>
      <c r="M14743" s="14"/>
      <c r="N14743" s="14"/>
      <c r="O14743" s="14"/>
      <c r="P14743" s="14"/>
      <c r="S14743" s="16"/>
      <c r="T14743" s="16"/>
    </row>
    <row r="14744" spans="8:20">
      <c r="H14744" s="14"/>
      <c r="K14744" s="14"/>
      <c r="M14744" s="14"/>
      <c r="N14744" s="14"/>
      <c r="O14744" s="14"/>
      <c r="P14744" s="14"/>
      <c r="S14744" s="16"/>
      <c r="T14744" s="16"/>
    </row>
    <row r="14745" spans="8:20">
      <c r="H14745" s="14"/>
      <c r="K14745" s="14"/>
      <c r="M14745" s="14"/>
      <c r="N14745" s="14"/>
      <c r="O14745" s="14"/>
      <c r="P14745" s="14"/>
      <c r="S14745" s="16"/>
      <c r="T14745" s="16"/>
    </row>
    <row r="14746" spans="8:20">
      <c r="H14746" s="14"/>
      <c r="K14746" s="14"/>
      <c r="M14746" s="14"/>
      <c r="N14746" s="14"/>
      <c r="O14746" s="14"/>
      <c r="P14746" s="14"/>
      <c r="S14746" s="16"/>
      <c r="T14746" s="16"/>
    </row>
    <row r="14747" spans="8:20">
      <c r="H14747" s="14"/>
      <c r="K14747" s="14"/>
      <c r="M14747" s="14"/>
      <c r="N14747" s="14"/>
      <c r="O14747" s="14"/>
      <c r="P14747" s="14"/>
      <c r="S14747" s="16"/>
      <c r="T14747" s="16"/>
    </row>
    <row r="14748" spans="8:20">
      <c r="H14748" s="14"/>
      <c r="K14748" s="14"/>
      <c r="M14748" s="14"/>
      <c r="N14748" s="14"/>
      <c r="O14748" s="14"/>
      <c r="P14748" s="14"/>
      <c r="S14748" s="16"/>
      <c r="T14748" s="16"/>
    </row>
    <row r="14749" spans="8:20">
      <c r="H14749" s="14"/>
      <c r="K14749" s="14"/>
      <c r="M14749" s="14"/>
      <c r="N14749" s="14"/>
      <c r="O14749" s="14"/>
      <c r="P14749" s="14"/>
      <c r="S14749" s="16"/>
      <c r="T14749" s="16"/>
    </row>
    <row r="14750" spans="8:20">
      <c r="H14750" s="14"/>
      <c r="K14750" s="14"/>
      <c r="M14750" s="14"/>
      <c r="N14750" s="14"/>
      <c r="O14750" s="14"/>
      <c r="P14750" s="14"/>
      <c r="S14750" s="16"/>
      <c r="T14750" s="16"/>
    </row>
    <row r="14751" spans="8:20">
      <c r="H14751" s="14"/>
      <c r="K14751" s="14"/>
      <c r="M14751" s="14"/>
      <c r="N14751" s="14"/>
      <c r="O14751" s="14"/>
      <c r="P14751" s="14"/>
      <c r="S14751" s="16"/>
      <c r="T14751" s="16"/>
    </row>
    <row r="14752" spans="8:20">
      <c r="H14752" s="14"/>
      <c r="K14752" s="14"/>
      <c r="M14752" s="14"/>
      <c r="N14752" s="14"/>
      <c r="O14752" s="14"/>
      <c r="P14752" s="14"/>
      <c r="S14752" s="16"/>
      <c r="T14752" s="16"/>
    </row>
    <row r="14753" spans="8:20">
      <c r="H14753" s="14"/>
      <c r="K14753" s="14"/>
      <c r="M14753" s="14"/>
      <c r="N14753" s="14"/>
      <c r="O14753" s="14"/>
      <c r="P14753" s="14"/>
      <c r="S14753" s="16"/>
      <c r="T14753" s="16"/>
    </row>
    <row r="14754" spans="8:20">
      <c r="H14754" s="14"/>
      <c r="K14754" s="14"/>
      <c r="M14754" s="14"/>
      <c r="N14754" s="14"/>
      <c r="O14754" s="14"/>
      <c r="P14754" s="14"/>
      <c r="S14754" s="16"/>
      <c r="T14754" s="16"/>
    </row>
    <row r="14755" spans="8:20">
      <c r="H14755" s="14"/>
      <c r="K14755" s="14"/>
      <c r="M14755" s="14"/>
      <c r="N14755" s="14"/>
      <c r="O14755" s="14"/>
      <c r="P14755" s="14"/>
      <c r="S14755" s="16"/>
      <c r="T14755" s="16"/>
    </row>
    <row r="14756" spans="8:20">
      <c r="H14756" s="14"/>
      <c r="K14756" s="14"/>
      <c r="M14756" s="14"/>
      <c r="N14756" s="14"/>
      <c r="O14756" s="14"/>
      <c r="P14756" s="14"/>
      <c r="S14756" s="16"/>
      <c r="T14756" s="16"/>
    </row>
    <row r="14757" spans="8:20">
      <c r="H14757" s="14"/>
      <c r="K14757" s="14"/>
      <c r="M14757" s="14"/>
      <c r="N14757" s="14"/>
      <c r="O14757" s="14"/>
      <c r="P14757" s="14"/>
      <c r="S14757" s="16"/>
      <c r="T14757" s="16"/>
    </row>
    <row r="14758" spans="8:20">
      <c r="H14758" s="14"/>
      <c r="K14758" s="14"/>
      <c r="M14758" s="14"/>
      <c r="N14758" s="14"/>
      <c r="O14758" s="14"/>
      <c r="P14758" s="14"/>
      <c r="S14758" s="16"/>
      <c r="T14758" s="16"/>
    </row>
    <row r="14759" spans="8:20">
      <c r="H14759" s="14"/>
      <c r="K14759" s="14"/>
      <c r="M14759" s="14"/>
      <c r="N14759" s="14"/>
      <c r="O14759" s="14"/>
      <c r="P14759" s="14"/>
      <c r="S14759" s="16"/>
      <c r="T14759" s="16"/>
    </row>
    <row r="14760" spans="8:20">
      <c r="H14760" s="14"/>
      <c r="K14760" s="14"/>
      <c r="M14760" s="14"/>
      <c r="N14760" s="14"/>
      <c r="O14760" s="14"/>
      <c r="P14760" s="14"/>
      <c r="S14760" s="16"/>
      <c r="T14760" s="16"/>
    </row>
    <row r="14761" spans="8:20">
      <c r="H14761" s="14"/>
      <c r="K14761" s="14"/>
      <c r="M14761" s="14"/>
      <c r="N14761" s="14"/>
      <c r="O14761" s="14"/>
      <c r="P14761" s="14"/>
      <c r="S14761" s="16"/>
      <c r="T14761" s="16"/>
    </row>
    <row r="14762" spans="8:20">
      <c r="H14762" s="14"/>
      <c r="K14762" s="14"/>
      <c r="M14762" s="14"/>
      <c r="N14762" s="14"/>
      <c r="O14762" s="14"/>
      <c r="P14762" s="14"/>
      <c r="S14762" s="16"/>
      <c r="T14762" s="16"/>
    </row>
    <row r="14763" spans="8:20">
      <c r="H14763" s="14"/>
      <c r="K14763" s="14"/>
      <c r="M14763" s="14"/>
      <c r="N14763" s="14"/>
      <c r="O14763" s="14"/>
      <c r="P14763" s="14"/>
      <c r="S14763" s="16"/>
      <c r="T14763" s="16"/>
    </row>
    <row r="14764" spans="8:20">
      <c r="H14764" s="14"/>
      <c r="K14764" s="14"/>
      <c r="M14764" s="14"/>
      <c r="N14764" s="14"/>
      <c r="O14764" s="14"/>
      <c r="P14764" s="14"/>
      <c r="S14764" s="16"/>
      <c r="T14764" s="16"/>
    </row>
    <row r="14765" spans="8:20">
      <c r="H14765" s="14"/>
      <c r="K14765" s="14"/>
      <c r="M14765" s="14"/>
      <c r="N14765" s="14"/>
      <c r="O14765" s="14"/>
      <c r="P14765" s="14"/>
      <c r="S14765" s="16"/>
      <c r="T14765" s="16"/>
    </row>
    <row r="14766" spans="8:20">
      <c r="H14766" s="14"/>
      <c r="K14766" s="14"/>
      <c r="M14766" s="14"/>
      <c r="N14766" s="14"/>
      <c r="O14766" s="14"/>
      <c r="P14766" s="14"/>
      <c r="S14766" s="16"/>
      <c r="T14766" s="16"/>
    </row>
    <row r="14767" spans="8:20">
      <c r="H14767" s="14"/>
      <c r="K14767" s="14"/>
      <c r="M14767" s="14"/>
      <c r="N14767" s="14"/>
      <c r="O14767" s="14"/>
      <c r="P14767" s="14"/>
      <c r="S14767" s="16"/>
      <c r="T14767" s="16"/>
    </row>
    <row r="14768" spans="8:20">
      <c r="H14768" s="14"/>
      <c r="K14768" s="14"/>
      <c r="M14768" s="14"/>
      <c r="N14768" s="14"/>
      <c r="O14768" s="14"/>
      <c r="P14768" s="14"/>
      <c r="S14768" s="16"/>
      <c r="T14768" s="16"/>
    </row>
    <row r="14769" spans="8:20">
      <c r="H14769" s="14"/>
      <c r="K14769" s="14"/>
      <c r="M14769" s="14"/>
      <c r="N14769" s="14"/>
      <c r="O14769" s="14"/>
      <c r="P14769" s="14"/>
      <c r="S14769" s="16"/>
      <c r="T14769" s="16"/>
    </row>
    <row r="14770" spans="8:20">
      <c r="H14770" s="14"/>
      <c r="K14770" s="14"/>
      <c r="M14770" s="14"/>
      <c r="N14770" s="14"/>
      <c r="O14770" s="14"/>
      <c r="P14770" s="14"/>
      <c r="S14770" s="16"/>
      <c r="T14770" s="16"/>
    </row>
    <row r="14771" spans="8:20">
      <c r="H14771" s="14"/>
      <c r="K14771" s="14"/>
      <c r="M14771" s="14"/>
      <c r="N14771" s="14"/>
      <c r="O14771" s="14"/>
      <c r="P14771" s="14"/>
      <c r="S14771" s="16"/>
      <c r="T14771" s="16"/>
    </row>
    <row r="14772" spans="8:20">
      <c r="H14772" s="14"/>
      <c r="K14772" s="14"/>
      <c r="M14772" s="14"/>
      <c r="N14772" s="14"/>
      <c r="O14772" s="14"/>
      <c r="P14772" s="14"/>
      <c r="S14772" s="16"/>
      <c r="T14772" s="16"/>
    </row>
    <row r="14773" spans="8:20">
      <c r="H14773" s="14"/>
      <c r="K14773" s="14"/>
      <c r="M14773" s="14"/>
      <c r="N14773" s="14"/>
      <c r="O14773" s="14"/>
      <c r="P14773" s="14"/>
      <c r="S14773" s="16"/>
      <c r="T14773" s="16"/>
    </row>
    <row r="14774" spans="8:20">
      <c r="H14774" s="14"/>
      <c r="K14774" s="14"/>
      <c r="M14774" s="14"/>
      <c r="N14774" s="14"/>
      <c r="O14774" s="14"/>
      <c r="P14774" s="14"/>
      <c r="S14774" s="16"/>
      <c r="T14774" s="16"/>
    </row>
    <row r="14775" spans="8:20">
      <c r="H14775" s="14"/>
      <c r="K14775" s="14"/>
      <c r="M14775" s="14"/>
      <c r="N14775" s="14"/>
      <c r="O14775" s="14"/>
      <c r="P14775" s="14"/>
      <c r="S14775" s="16"/>
      <c r="T14775" s="16"/>
    </row>
    <row r="14776" spans="8:20">
      <c r="H14776" s="14"/>
      <c r="K14776" s="14"/>
      <c r="M14776" s="14"/>
      <c r="N14776" s="14"/>
      <c r="O14776" s="14"/>
      <c r="P14776" s="14"/>
      <c r="S14776" s="16"/>
      <c r="T14776" s="16"/>
    </row>
    <row r="14777" spans="8:20">
      <c r="H14777" s="14"/>
      <c r="K14777" s="14"/>
      <c r="M14777" s="14"/>
      <c r="N14777" s="14"/>
      <c r="O14777" s="14"/>
      <c r="P14777" s="14"/>
      <c r="S14777" s="16"/>
      <c r="T14777" s="16"/>
    </row>
    <row r="14778" spans="8:20">
      <c r="H14778" s="14"/>
      <c r="K14778" s="14"/>
      <c r="M14778" s="14"/>
      <c r="N14778" s="14"/>
      <c r="O14778" s="14"/>
      <c r="P14778" s="14"/>
      <c r="S14778" s="16"/>
      <c r="T14778" s="16"/>
    </row>
    <row r="14779" spans="8:20">
      <c r="H14779" s="14"/>
      <c r="K14779" s="14"/>
      <c r="M14779" s="14"/>
      <c r="N14779" s="14"/>
      <c r="O14779" s="14"/>
      <c r="P14779" s="14"/>
      <c r="S14779" s="16"/>
      <c r="T14779" s="16"/>
    </row>
    <row r="14780" spans="8:20">
      <c r="H14780" s="14"/>
      <c r="K14780" s="14"/>
      <c r="M14780" s="14"/>
      <c r="N14780" s="14"/>
      <c r="O14780" s="14"/>
      <c r="P14780" s="14"/>
      <c r="S14780" s="16"/>
      <c r="T14780" s="16"/>
    </row>
    <row r="14781" spans="8:20">
      <c r="H14781" s="14"/>
      <c r="K14781" s="14"/>
      <c r="M14781" s="14"/>
      <c r="N14781" s="14"/>
      <c r="O14781" s="14"/>
      <c r="P14781" s="14"/>
      <c r="S14781" s="16"/>
      <c r="T14781" s="16"/>
    </row>
    <row r="14782" spans="8:20">
      <c r="H14782" s="14"/>
      <c r="K14782" s="14"/>
      <c r="M14782" s="14"/>
      <c r="N14782" s="14"/>
      <c r="O14782" s="14"/>
      <c r="P14782" s="14"/>
      <c r="S14782" s="16"/>
      <c r="T14782" s="16"/>
    </row>
    <row r="14783" spans="8:20">
      <c r="H14783" s="14"/>
      <c r="K14783" s="14"/>
      <c r="M14783" s="14"/>
      <c r="N14783" s="14"/>
      <c r="O14783" s="14"/>
      <c r="P14783" s="14"/>
      <c r="S14783" s="16"/>
      <c r="T14783" s="16"/>
    </row>
    <row r="14784" spans="8:20">
      <c r="H14784" s="14"/>
      <c r="K14784" s="14"/>
      <c r="M14784" s="14"/>
      <c r="N14784" s="14"/>
      <c r="O14784" s="14"/>
      <c r="P14784" s="14"/>
      <c r="S14784" s="16"/>
      <c r="T14784" s="16"/>
    </row>
    <row r="14785" spans="8:20">
      <c r="H14785" s="14"/>
      <c r="K14785" s="14"/>
      <c r="M14785" s="14"/>
      <c r="N14785" s="14"/>
      <c r="O14785" s="14"/>
      <c r="P14785" s="14"/>
      <c r="S14785" s="16"/>
      <c r="T14785" s="16"/>
    </row>
    <row r="14786" spans="8:20">
      <c r="H14786" s="14"/>
      <c r="K14786" s="14"/>
      <c r="M14786" s="14"/>
      <c r="N14786" s="14"/>
      <c r="O14786" s="14"/>
      <c r="P14786" s="14"/>
      <c r="S14786" s="16"/>
      <c r="T14786" s="16"/>
    </row>
    <row r="14787" spans="8:20">
      <c r="H14787" s="14"/>
      <c r="K14787" s="14"/>
      <c r="M14787" s="14"/>
      <c r="N14787" s="14"/>
      <c r="O14787" s="14"/>
      <c r="P14787" s="14"/>
      <c r="S14787" s="16"/>
      <c r="T14787" s="16"/>
    </row>
    <row r="14788" spans="8:20">
      <c r="H14788" s="14"/>
      <c r="K14788" s="14"/>
      <c r="M14788" s="14"/>
      <c r="N14788" s="14"/>
      <c r="O14788" s="14"/>
      <c r="P14788" s="14"/>
      <c r="S14788" s="16"/>
      <c r="T14788" s="16"/>
    </row>
    <row r="14789" spans="8:20">
      <c r="H14789" s="14"/>
      <c r="K14789" s="14"/>
      <c r="M14789" s="14"/>
      <c r="N14789" s="14"/>
      <c r="O14789" s="14"/>
      <c r="P14789" s="14"/>
      <c r="S14789" s="16"/>
      <c r="T14789" s="16"/>
    </row>
    <row r="14790" spans="8:20">
      <c r="H14790" s="14"/>
      <c r="K14790" s="14"/>
      <c r="M14790" s="14"/>
      <c r="N14790" s="14"/>
      <c r="O14790" s="14"/>
      <c r="P14790" s="14"/>
      <c r="S14790" s="16"/>
      <c r="T14790" s="16"/>
    </row>
    <row r="14791" spans="8:20">
      <c r="H14791" s="14"/>
      <c r="K14791" s="14"/>
      <c r="M14791" s="14"/>
      <c r="N14791" s="14"/>
      <c r="O14791" s="14"/>
      <c r="P14791" s="14"/>
      <c r="S14791" s="16"/>
      <c r="T14791" s="16"/>
    </row>
    <row r="14792" spans="8:20">
      <c r="H14792" s="14"/>
      <c r="K14792" s="14"/>
      <c r="M14792" s="14"/>
      <c r="N14792" s="14"/>
      <c r="O14792" s="14"/>
      <c r="P14792" s="14"/>
      <c r="S14792" s="16"/>
      <c r="T14792" s="16"/>
    </row>
    <row r="14793" spans="8:20">
      <c r="H14793" s="14"/>
      <c r="K14793" s="14"/>
      <c r="M14793" s="14"/>
      <c r="N14793" s="14"/>
      <c r="O14793" s="14"/>
      <c r="P14793" s="14"/>
      <c r="S14793" s="16"/>
      <c r="T14793" s="16"/>
    </row>
    <row r="14794" spans="8:20">
      <c r="H14794" s="14"/>
      <c r="K14794" s="14"/>
      <c r="M14794" s="14"/>
      <c r="N14794" s="14"/>
      <c r="O14794" s="14"/>
      <c r="P14794" s="14"/>
      <c r="S14794" s="16"/>
      <c r="T14794" s="16"/>
    </row>
    <row r="14795" spans="8:20">
      <c r="H14795" s="14"/>
      <c r="K14795" s="14"/>
      <c r="M14795" s="14"/>
      <c r="N14795" s="14"/>
      <c r="O14795" s="14"/>
      <c r="P14795" s="14"/>
      <c r="S14795" s="16"/>
      <c r="T14795" s="16"/>
    </row>
    <row r="14796" spans="8:20">
      <c r="H14796" s="14"/>
      <c r="K14796" s="14"/>
      <c r="M14796" s="14"/>
      <c r="N14796" s="14"/>
      <c r="O14796" s="14"/>
      <c r="P14796" s="14"/>
      <c r="S14796" s="16"/>
      <c r="T14796" s="16"/>
    </row>
    <row r="14797" spans="8:20">
      <c r="H14797" s="14"/>
      <c r="K14797" s="14"/>
      <c r="M14797" s="14"/>
      <c r="N14797" s="14"/>
      <c r="O14797" s="14"/>
      <c r="P14797" s="14"/>
      <c r="S14797" s="16"/>
      <c r="T14797" s="16"/>
    </row>
    <row r="14798" spans="8:20">
      <c r="H14798" s="14"/>
      <c r="K14798" s="14"/>
      <c r="M14798" s="14"/>
      <c r="N14798" s="14"/>
      <c r="O14798" s="14"/>
      <c r="P14798" s="14"/>
      <c r="S14798" s="16"/>
      <c r="T14798" s="16"/>
    </row>
    <row r="14799" spans="8:20">
      <c r="H14799" s="14"/>
      <c r="K14799" s="14"/>
      <c r="M14799" s="14"/>
      <c r="N14799" s="14"/>
      <c r="O14799" s="14"/>
      <c r="P14799" s="14"/>
      <c r="S14799" s="16"/>
      <c r="T14799" s="16"/>
    </row>
    <row r="14800" spans="8:20">
      <c r="H14800" s="14"/>
      <c r="K14800" s="14"/>
      <c r="M14800" s="14"/>
      <c r="N14800" s="14"/>
      <c r="O14800" s="14"/>
      <c r="P14800" s="14"/>
      <c r="S14800" s="16"/>
      <c r="T14800" s="16"/>
    </row>
    <row r="14801" spans="8:20">
      <c r="H14801" s="14"/>
      <c r="K14801" s="14"/>
      <c r="M14801" s="14"/>
      <c r="N14801" s="14"/>
      <c r="O14801" s="14"/>
      <c r="P14801" s="14"/>
      <c r="S14801" s="16"/>
      <c r="T14801" s="16"/>
    </row>
    <row r="14802" spans="8:20">
      <c r="H14802" s="14"/>
      <c r="K14802" s="14"/>
      <c r="M14802" s="14"/>
      <c r="N14802" s="14"/>
      <c r="O14802" s="14"/>
      <c r="P14802" s="14"/>
      <c r="S14802" s="16"/>
      <c r="T14802" s="16"/>
    </row>
    <row r="14803" spans="8:20">
      <c r="H14803" s="14"/>
      <c r="K14803" s="14"/>
      <c r="M14803" s="14"/>
      <c r="N14803" s="14"/>
      <c r="O14803" s="14"/>
      <c r="P14803" s="14"/>
      <c r="S14803" s="16"/>
      <c r="T14803" s="16"/>
    </row>
    <row r="14804" spans="8:20">
      <c r="H14804" s="14"/>
      <c r="K14804" s="14"/>
      <c r="M14804" s="14"/>
      <c r="N14804" s="14"/>
      <c r="O14804" s="14"/>
      <c r="P14804" s="14"/>
      <c r="S14804" s="16"/>
      <c r="T14804" s="16"/>
    </row>
    <row r="14805" spans="8:20">
      <c r="H14805" s="14"/>
      <c r="K14805" s="14"/>
      <c r="M14805" s="14"/>
      <c r="N14805" s="14"/>
      <c r="O14805" s="14"/>
      <c r="P14805" s="14"/>
      <c r="S14805" s="16"/>
      <c r="T14805" s="16"/>
    </row>
    <row r="14806" spans="8:20">
      <c r="H14806" s="14"/>
      <c r="K14806" s="14"/>
      <c r="M14806" s="14"/>
      <c r="N14806" s="14"/>
      <c r="O14806" s="14"/>
      <c r="P14806" s="14"/>
      <c r="S14806" s="16"/>
      <c r="T14806" s="16"/>
    </row>
    <row r="14807" spans="8:20">
      <c r="H14807" s="14"/>
      <c r="K14807" s="14"/>
      <c r="M14807" s="14"/>
      <c r="N14807" s="14"/>
      <c r="O14807" s="14"/>
      <c r="P14807" s="14"/>
      <c r="S14807" s="16"/>
      <c r="T14807" s="16"/>
    </row>
    <row r="14808" spans="8:20">
      <c r="H14808" s="14"/>
      <c r="K14808" s="14"/>
      <c r="M14808" s="14"/>
      <c r="N14808" s="14"/>
      <c r="O14808" s="14"/>
      <c r="P14808" s="14"/>
      <c r="S14808" s="16"/>
      <c r="T14808" s="16"/>
    </row>
    <row r="14809" spans="8:20">
      <c r="H14809" s="14"/>
      <c r="K14809" s="14"/>
      <c r="M14809" s="14"/>
      <c r="N14809" s="14"/>
      <c r="O14809" s="14"/>
      <c r="P14809" s="14"/>
      <c r="S14809" s="16"/>
      <c r="T14809" s="16"/>
    </row>
    <row r="14810" spans="8:20">
      <c r="H14810" s="14"/>
      <c r="K14810" s="14"/>
      <c r="M14810" s="14"/>
      <c r="N14810" s="14"/>
      <c r="O14810" s="14"/>
      <c r="P14810" s="14"/>
      <c r="S14810" s="16"/>
      <c r="T14810" s="16"/>
    </row>
    <row r="14811" spans="8:20">
      <c r="H14811" s="14"/>
      <c r="K14811" s="14"/>
      <c r="M14811" s="14"/>
      <c r="N14811" s="14"/>
      <c r="O14811" s="14"/>
      <c r="P14811" s="14"/>
      <c r="S14811" s="16"/>
      <c r="T14811" s="16"/>
    </row>
    <row r="14812" spans="8:20">
      <c r="H14812" s="14"/>
      <c r="K14812" s="14"/>
      <c r="M14812" s="14"/>
      <c r="N14812" s="14"/>
      <c r="O14812" s="14"/>
      <c r="P14812" s="14"/>
      <c r="S14812" s="16"/>
      <c r="T14812" s="16"/>
    </row>
    <row r="14813" spans="8:20">
      <c r="H14813" s="14"/>
      <c r="K14813" s="14"/>
      <c r="M14813" s="14"/>
      <c r="N14813" s="14"/>
      <c r="O14813" s="14"/>
      <c r="P14813" s="14"/>
      <c r="S14813" s="16"/>
      <c r="T14813" s="16"/>
    </row>
    <row r="14814" spans="8:20">
      <c r="H14814" s="14"/>
      <c r="K14814" s="14"/>
      <c r="M14814" s="14"/>
      <c r="N14814" s="14"/>
      <c r="O14814" s="14"/>
      <c r="P14814" s="14"/>
      <c r="S14814" s="16"/>
      <c r="T14814" s="16"/>
    </row>
    <row r="14815" spans="8:20">
      <c r="H14815" s="14"/>
      <c r="K14815" s="14"/>
      <c r="M14815" s="14"/>
      <c r="N14815" s="14"/>
      <c r="O14815" s="14"/>
      <c r="P14815" s="14"/>
      <c r="S14815" s="16"/>
      <c r="T14815" s="16"/>
    </row>
    <row r="14816" spans="8:20">
      <c r="H14816" s="14"/>
      <c r="K14816" s="14"/>
      <c r="M14816" s="14"/>
      <c r="N14816" s="14"/>
      <c r="O14816" s="14"/>
      <c r="P14816" s="14"/>
      <c r="S14816" s="16"/>
      <c r="T14816" s="16"/>
    </row>
    <row r="14817" spans="8:20">
      <c r="H14817" s="14"/>
      <c r="K14817" s="14"/>
      <c r="M14817" s="14"/>
      <c r="N14817" s="14"/>
      <c r="O14817" s="14"/>
      <c r="P14817" s="14"/>
      <c r="S14817" s="16"/>
      <c r="T14817" s="16"/>
    </row>
    <row r="14818" spans="8:20">
      <c r="H14818" s="14"/>
      <c r="K14818" s="14"/>
      <c r="M14818" s="14"/>
      <c r="N14818" s="14"/>
      <c r="O14818" s="14"/>
      <c r="P14818" s="14"/>
      <c r="S14818" s="16"/>
      <c r="T14818" s="16"/>
    </row>
    <row r="14819" spans="8:20">
      <c r="H14819" s="14"/>
      <c r="K14819" s="14"/>
      <c r="M14819" s="14"/>
      <c r="N14819" s="14"/>
      <c r="O14819" s="14"/>
      <c r="P14819" s="14"/>
      <c r="S14819" s="16"/>
      <c r="T14819" s="16"/>
    </row>
    <row r="14820" spans="8:20">
      <c r="H14820" s="14"/>
      <c r="K14820" s="14"/>
      <c r="M14820" s="14"/>
      <c r="N14820" s="14"/>
      <c r="O14820" s="14"/>
      <c r="P14820" s="14"/>
      <c r="S14820" s="16"/>
      <c r="T14820" s="16"/>
    </row>
    <row r="14821" spans="8:20">
      <c r="H14821" s="14"/>
      <c r="K14821" s="14"/>
      <c r="M14821" s="14"/>
      <c r="N14821" s="14"/>
      <c r="O14821" s="14"/>
      <c r="P14821" s="14"/>
      <c r="S14821" s="16"/>
      <c r="T14821" s="16"/>
    </row>
    <row r="14822" spans="8:20">
      <c r="H14822" s="14"/>
      <c r="K14822" s="14"/>
      <c r="M14822" s="14"/>
      <c r="N14822" s="14"/>
      <c r="O14822" s="14"/>
      <c r="P14822" s="14"/>
      <c r="S14822" s="16"/>
      <c r="T14822" s="16"/>
    </row>
    <row r="14823" spans="8:20">
      <c r="H14823" s="14"/>
      <c r="K14823" s="14"/>
      <c r="M14823" s="14"/>
      <c r="N14823" s="14"/>
      <c r="O14823" s="14"/>
      <c r="P14823" s="14"/>
      <c r="S14823" s="16"/>
      <c r="T14823" s="16"/>
    </row>
    <row r="14824" spans="8:20">
      <c r="H14824" s="14"/>
      <c r="K14824" s="14"/>
      <c r="M14824" s="14"/>
      <c r="N14824" s="14"/>
      <c r="O14824" s="14"/>
      <c r="P14824" s="14"/>
      <c r="S14824" s="16"/>
      <c r="T14824" s="16"/>
    </row>
    <row r="14825" spans="8:20">
      <c r="H14825" s="14"/>
      <c r="K14825" s="14"/>
      <c r="M14825" s="14"/>
      <c r="N14825" s="14"/>
      <c r="O14825" s="14"/>
      <c r="P14825" s="14"/>
      <c r="S14825" s="16"/>
      <c r="T14825" s="16"/>
    </row>
    <row r="14826" spans="8:20">
      <c r="H14826" s="14"/>
      <c r="K14826" s="14"/>
      <c r="M14826" s="14"/>
      <c r="N14826" s="14"/>
      <c r="O14826" s="14"/>
      <c r="P14826" s="14"/>
      <c r="S14826" s="16"/>
      <c r="T14826" s="16"/>
    </row>
    <row r="14827" spans="8:20">
      <c r="H14827" s="14"/>
      <c r="K14827" s="14"/>
      <c r="M14827" s="14"/>
      <c r="N14827" s="14"/>
      <c r="O14827" s="14"/>
      <c r="P14827" s="14"/>
      <c r="S14827" s="16"/>
      <c r="T14827" s="16"/>
    </row>
    <row r="14828" spans="8:20">
      <c r="H14828" s="14"/>
      <c r="K14828" s="14"/>
      <c r="M14828" s="14"/>
      <c r="N14828" s="14"/>
      <c r="O14828" s="14"/>
      <c r="P14828" s="14"/>
      <c r="S14828" s="16"/>
      <c r="T14828" s="16"/>
    </row>
    <row r="14829" spans="8:20">
      <c r="H14829" s="14"/>
      <c r="K14829" s="14"/>
      <c r="M14829" s="14"/>
      <c r="N14829" s="14"/>
      <c r="O14829" s="14"/>
      <c r="P14829" s="14"/>
      <c r="S14829" s="16"/>
      <c r="T14829" s="16"/>
    </row>
    <row r="14830" spans="8:20">
      <c r="H14830" s="14"/>
      <c r="K14830" s="14"/>
      <c r="M14830" s="14"/>
      <c r="N14830" s="14"/>
      <c r="O14830" s="14"/>
      <c r="P14830" s="14"/>
      <c r="S14830" s="16"/>
      <c r="T14830" s="16"/>
    </row>
    <row r="14831" spans="8:20">
      <c r="H14831" s="14"/>
      <c r="K14831" s="14"/>
      <c r="M14831" s="14"/>
      <c r="N14831" s="14"/>
      <c r="O14831" s="14"/>
      <c r="P14831" s="14"/>
      <c r="S14831" s="16"/>
      <c r="T14831" s="16"/>
    </row>
    <row r="14832" spans="8:20">
      <c r="H14832" s="14"/>
      <c r="K14832" s="14"/>
      <c r="M14832" s="14"/>
      <c r="N14832" s="14"/>
      <c r="O14832" s="14"/>
      <c r="P14832" s="14"/>
      <c r="S14832" s="16"/>
      <c r="T14832" s="16"/>
    </row>
    <row r="14833" spans="8:20">
      <c r="H14833" s="14"/>
      <c r="K14833" s="14"/>
      <c r="M14833" s="14"/>
      <c r="N14833" s="14"/>
      <c r="O14833" s="14"/>
      <c r="P14833" s="14"/>
      <c r="S14833" s="16"/>
      <c r="T14833" s="16"/>
    </row>
    <row r="14834" spans="8:20">
      <c r="H14834" s="14"/>
      <c r="K14834" s="14"/>
      <c r="M14834" s="14"/>
      <c r="N14834" s="14"/>
      <c r="O14834" s="14"/>
      <c r="P14834" s="14"/>
      <c r="S14834" s="16"/>
      <c r="T14834" s="16"/>
    </row>
    <row r="14835" spans="8:20">
      <c r="H14835" s="14"/>
      <c r="K14835" s="14"/>
      <c r="M14835" s="14"/>
      <c r="N14835" s="14"/>
      <c r="O14835" s="14"/>
      <c r="P14835" s="14"/>
      <c r="S14835" s="16"/>
      <c r="T14835" s="16"/>
    </row>
    <row r="14836" spans="8:20">
      <c r="H14836" s="14"/>
      <c r="K14836" s="14"/>
      <c r="M14836" s="14"/>
      <c r="N14836" s="14"/>
      <c r="O14836" s="14"/>
      <c r="P14836" s="14"/>
      <c r="S14836" s="16"/>
      <c r="T14836" s="16"/>
    </row>
    <row r="14837" spans="8:20">
      <c r="H14837" s="14"/>
      <c r="K14837" s="14"/>
      <c r="M14837" s="14"/>
      <c r="N14837" s="14"/>
      <c r="O14837" s="14"/>
      <c r="P14837" s="14"/>
      <c r="S14837" s="16"/>
      <c r="T14837" s="16"/>
    </row>
    <row r="14838" spans="8:20">
      <c r="H14838" s="14"/>
      <c r="K14838" s="14"/>
      <c r="M14838" s="14"/>
      <c r="N14838" s="14"/>
      <c r="O14838" s="14"/>
      <c r="P14838" s="14"/>
      <c r="S14838" s="16"/>
      <c r="T14838" s="16"/>
    </row>
    <row r="14839" spans="8:20">
      <c r="H14839" s="14"/>
      <c r="K14839" s="14"/>
      <c r="M14839" s="14"/>
      <c r="N14839" s="14"/>
      <c r="O14839" s="14"/>
      <c r="P14839" s="14"/>
      <c r="S14839" s="16"/>
      <c r="T14839" s="16"/>
    </row>
    <row r="14840" spans="8:20">
      <c r="H14840" s="14"/>
      <c r="K14840" s="14"/>
      <c r="M14840" s="14"/>
      <c r="N14840" s="14"/>
      <c r="O14840" s="14"/>
      <c r="P14840" s="14"/>
      <c r="S14840" s="16"/>
      <c r="T14840" s="16"/>
    </row>
    <row r="14841" spans="8:20">
      <c r="H14841" s="14"/>
      <c r="K14841" s="14"/>
      <c r="M14841" s="14"/>
      <c r="N14841" s="14"/>
      <c r="O14841" s="14"/>
      <c r="P14841" s="14"/>
      <c r="S14841" s="16"/>
      <c r="T14841" s="16"/>
    </row>
    <row r="14842" spans="8:20">
      <c r="H14842" s="14"/>
      <c r="K14842" s="14"/>
      <c r="M14842" s="14"/>
      <c r="N14842" s="14"/>
      <c r="O14842" s="14"/>
      <c r="P14842" s="14"/>
      <c r="S14842" s="16"/>
      <c r="T14842" s="16"/>
    </row>
    <row r="14843" spans="8:20">
      <c r="H14843" s="14"/>
      <c r="K14843" s="14"/>
      <c r="M14843" s="14"/>
      <c r="N14843" s="14"/>
      <c r="O14843" s="14"/>
      <c r="P14843" s="14"/>
      <c r="S14843" s="16"/>
      <c r="T14843" s="16"/>
    </row>
    <row r="14844" spans="8:20">
      <c r="H14844" s="14"/>
      <c r="K14844" s="14"/>
      <c r="M14844" s="14"/>
      <c r="N14844" s="14"/>
      <c r="O14844" s="14"/>
      <c r="P14844" s="14"/>
      <c r="S14844" s="16"/>
      <c r="T14844" s="16"/>
    </row>
    <row r="14845" spans="8:20">
      <c r="H14845" s="14"/>
      <c r="K14845" s="14"/>
      <c r="M14845" s="14"/>
      <c r="N14845" s="14"/>
      <c r="O14845" s="14"/>
      <c r="P14845" s="14"/>
      <c r="S14845" s="16"/>
      <c r="T14845" s="16"/>
    </row>
    <row r="14846" spans="8:20">
      <c r="H14846" s="14"/>
      <c r="K14846" s="14"/>
      <c r="M14846" s="14"/>
      <c r="N14846" s="14"/>
      <c r="O14846" s="14"/>
      <c r="P14846" s="14"/>
      <c r="S14846" s="16"/>
      <c r="T14846" s="16"/>
    </row>
    <row r="14847" spans="8:20">
      <c r="H14847" s="14"/>
      <c r="K14847" s="14"/>
      <c r="M14847" s="14"/>
      <c r="N14847" s="14"/>
      <c r="O14847" s="14"/>
      <c r="P14847" s="14"/>
      <c r="S14847" s="16"/>
      <c r="T14847" s="16"/>
    </row>
    <row r="14848" spans="8:20">
      <c r="H14848" s="14"/>
      <c r="K14848" s="14"/>
      <c r="M14848" s="14"/>
      <c r="N14848" s="14"/>
      <c r="O14848" s="14"/>
      <c r="P14848" s="14"/>
      <c r="S14848" s="16"/>
      <c r="T14848" s="16"/>
    </row>
    <row r="14849" spans="8:20">
      <c r="H14849" s="14"/>
      <c r="K14849" s="14"/>
      <c r="M14849" s="14"/>
      <c r="N14849" s="14"/>
      <c r="O14849" s="14"/>
      <c r="P14849" s="14"/>
      <c r="S14849" s="16"/>
      <c r="T14849" s="16"/>
    </row>
    <row r="14850" spans="8:20">
      <c r="H14850" s="14"/>
      <c r="K14850" s="14"/>
      <c r="M14850" s="14"/>
      <c r="N14850" s="14"/>
      <c r="O14850" s="14"/>
      <c r="P14850" s="14"/>
      <c r="S14850" s="16"/>
      <c r="T14850" s="16"/>
    </row>
    <row r="14851" spans="8:20">
      <c r="H14851" s="14"/>
      <c r="K14851" s="14"/>
      <c r="M14851" s="14"/>
      <c r="N14851" s="14"/>
      <c r="O14851" s="14"/>
      <c r="P14851" s="14"/>
      <c r="S14851" s="16"/>
      <c r="T14851" s="16"/>
    </row>
    <row r="14852" spans="8:20">
      <c r="H14852" s="14"/>
      <c r="K14852" s="14"/>
      <c r="M14852" s="14"/>
      <c r="N14852" s="14"/>
      <c r="O14852" s="14"/>
      <c r="P14852" s="14"/>
      <c r="S14852" s="16"/>
      <c r="T14852" s="16"/>
    </row>
    <row r="14853" spans="8:20">
      <c r="H14853" s="14"/>
      <c r="K14853" s="14"/>
      <c r="M14853" s="14"/>
      <c r="N14853" s="14"/>
      <c r="O14853" s="14"/>
      <c r="P14853" s="14"/>
      <c r="S14853" s="16"/>
      <c r="T14853" s="16"/>
    </row>
    <row r="14854" spans="8:20">
      <c r="H14854" s="14"/>
      <c r="K14854" s="14"/>
      <c r="M14854" s="14"/>
      <c r="N14854" s="14"/>
      <c r="O14854" s="14"/>
      <c r="P14854" s="14"/>
      <c r="S14854" s="16"/>
      <c r="T14854" s="16"/>
    </row>
    <row r="14855" spans="8:20">
      <c r="H14855" s="14"/>
      <c r="K14855" s="14"/>
      <c r="M14855" s="14"/>
      <c r="N14855" s="14"/>
      <c r="O14855" s="14"/>
      <c r="P14855" s="14"/>
      <c r="S14855" s="16"/>
      <c r="T14855" s="16"/>
    </row>
    <row r="14856" spans="8:20">
      <c r="H14856" s="14"/>
      <c r="K14856" s="14"/>
      <c r="M14856" s="14"/>
      <c r="N14856" s="14"/>
      <c r="O14856" s="14"/>
      <c r="P14856" s="14"/>
      <c r="S14856" s="16"/>
      <c r="T14856" s="16"/>
    </row>
    <row r="14857" spans="8:20">
      <c r="H14857" s="14"/>
      <c r="K14857" s="14"/>
      <c r="M14857" s="14"/>
      <c r="N14857" s="14"/>
      <c r="O14857" s="14"/>
      <c r="P14857" s="14"/>
      <c r="S14857" s="16"/>
      <c r="T14857" s="16"/>
    </row>
    <row r="14858" spans="8:20">
      <c r="H14858" s="14"/>
      <c r="K14858" s="14"/>
      <c r="M14858" s="14"/>
      <c r="N14858" s="14"/>
      <c r="O14858" s="14"/>
      <c r="P14858" s="14"/>
      <c r="S14858" s="16"/>
      <c r="T14858" s="16"/>
    </row>
    <row r="14859" spans="8:20">
      <c r="H14859" s="14"/>
      <c r="K14859" s="14"/>
      <c r="M14859" s="14"/>
      <c r="N14859" s="14"/>
      <c r="O14859" s="14"/>
      <c r="P14859" s="14"/>
      <c r="S14859" s="16"/>
      <c r="T14859" s="16"/>
    </row>
    <row r="14860" spans="8:20">
      <c r="H14860" s="14"/>
      <c r="K14860" s="14"/>
      <c r="M14860" s="14"/>
      <c r="N14860" s="14"/>
      <c r="O14860" s="14"/>
      <c r="P14860" s="14"/>
      <c r="S14860" s="16"/>
      <c r="T14860" s="16"/>
    </row>
    <row r="14861" spans="8:20">
      <c r="H14861" s="14"/>
      <c r="K14861" s="14"/>
      <c r="M14861" s="14"/>
      <c r="N14861" s="14"/>
      <c r="O14861" s="14"/>
      <c r="P14861" s="14"/>
      <c r="S14861" s="16"/>
      <c r="T14861" s="16"/>
    </row>
    <row r="14862" spans="8:20">
      <c r="H14862" s="14"/>
      <c r="K14862" s="14"/>
      <c r="M14862" s="14"/>
      <c r="N14862" s="14"/>
      <c r="O14862" s="14"/>
      <c r="P14862" s="14"/>
      <c r="S14862" s="16"/>
      <c r="T14862" s="16"/>
    </row>
    <row r="14863" spans="8:20">
      <c r="H14863" s="14"/>
      <c r="K14863" s="14"/>
      <c r="M14863" s="14"/>
      <c r="N14863" s="14"/>
      <c r="O14863" s="14"/>
      <c r="P14863" s="14"/>
      <c r="S14863" s="16"/>
      <c r="T14863" s="16"/>
    </row>
    <row r="14864" spans="8:20">
      <c r="H14864" s="14"/>
      <c r="K14864" s="14"/>
      <c r="M14864" s="14"/>
      <c r="N14864" s="14"/>
      <c r="O14864" s="14"/>
      <c r="P14864" s="14"/>
      <c r="S14864" s="16"/>
      <c r="T14864" s="16"/>
    </row>
    <row r="14865" spans="8:20">
      <c r="H14865" s="14"/>
      <c r="K14865" s="14"/>
      <c r="M14865" s="14"/>
      <c r="N14865" s="14"/>
      <c r="O14865" s="14"/>
      <c r="P14865" s="14"/>
      <c r="S14865" s="16"/>
      <c r="T14865" s="16"/>
    </row>
    <row r="14866" spans="8:20">
      <c r="H14866" s="14"/>
      <c r="K14866" s="14"/>
      <c r="M14866" s="14"/>
      <c r="N14866" s="14"/>
      <c r="O14866" s="14"/>
      <c r="P14866" s="14"/>
      <c r="S14866" s="16"/>
      <c r="T14866" s="16"/>
    </row>
    <row r="14867" spans="8:20">
      <c r="H14867" s="14"/>
      <c r="K14867" s="14"/>
      <c r="M14867" s="14"/>
      <c r="N14867" s="14"/>
      <c r="O14867" s="14"/>
      <c r="P14867" s="14"/>
      <c r="S14867" s="16"/>
      <c r="T14867" s="16"/>
    </row>
    <row r="14868" spans="8:20">
      <c r="H14868" s="14"/>
      <c r="K14868" s="14"/>
      <c r="M14868" s="14"/>
      <c r="N14868" s="14"/>
      <c r="O14868" s="14"/>
      <c r="P14868" s="14"/>
      <c r="S14868" s="16"/>
      <c r="T14868" s="16"/>
    </row>
    <row r="14869" spans="8:20">
      <c r="H14869" s="14"/>
      <c r="K14869" s="14"/>
      <c r="M14869" s="14"/>
      <c r="N14869" s="14"/>
      <c r="O14869" s="14"/>
      <c r="P14869" s="14"/>
      <c r="S14869" s="16"/>
      <c r="T14869" s="16"/>
    </row>
    <row r="14870" spans="8:20">
      <c r="H14870" s="14"/>
      <c r="K14870" s="14"/>
      <c r="M14870" s="14"/>
      <c r="N14870" s="14"/>
      <c r="O14870" s="14"/>
      <c r="P14870" s="14"/>
      <c r="S14870" s="16"/>
      <c r="T14870" s="16"/>
    </row>
    <row r="14871" spans="8:20">
      <c r="H14871" s="14"/>
      <c r="K14871" s="14"/>
      <c r="M14871" s="14"/>
      <c r="N14871" s="14"/>
      <c r="O14871" s="14"/>
      <c r="P14871" s="14"/>
      <c r="S14871" s="16"/>
      <c r="T14871" s="16"/>
    </row>
    <row r="14872" spans="8:20">
      <c r="H14872" s="14"/>
      <c r="K14872" s="14"/>
      <c r="M14872" s="14"/>
      <c r="N14872" s="14"/>
      <c r="O14872" s="14"/>
      <c r="P14872" s="14"/>
      <c r="S14872" s="16"/>
      <c r="T14872" s="16"/>
    </row>
    <row r="14873" spans="8:20">
      <c r="H14873" s="14"/>
      <c r="K14873" s="14"/>
      <c r="M14873" s="14"/>
      <c r="N14873" s="14"/>
      <c r="O14873" s="14"/>
      <c r="P14873" s="14"/>
      <c r="S14873" s="16"/>
      <c r="T14873" s="16"/>
    </row>
    <row r="14874" spans="8:20">
      <c r="H14874" s="14"/>
      <c r="K14874" s="14"/>
      <c r="M14874" s="14"/>
      <c r="N14874" s="14"/>
      <c r="O14874" s="14"/>
      <c r="P14874" s="14"/>
      <c r="S14874" s="16"/>
      <c r="T14874" s="16"/>
    </row>
    <row r="14875" spans="8:20">
      <c r="H14875" s="14"/>
      <c r="K14875" s="14"/>
      <c r="M14875" s="14"/>
      <c r="N14875" s="14"/>
      <c r="O14875" s="14"/>
      <c r="P14875" s="14"/>
      <c r="S14875" s="16"/>
      <c r="T14875" s="16"/>
    </row>
    <row r="14876" spans="8:20">
      <c r="H14876" s="14"/>
      <c r="K14876" s="14"/>
      <c r="M14876" s="14"/>
      <c r="N14876" s="14"/>
      <c r="O14876" s="14"/>
      <c r="P14876" s="14"/>
      <c r="S14876" s="16"/>
      <c r="T14876" s="16"/>
    </row>
    <row r="14877" spans="8:20">
      <c r="H14877" s="14"/>
      <c r="K14877" s="14"/>
      <c r="M14877" s="14"/>
      <c r="N14877" s="14"/>
      <c r="O14877" s="14"/>
      <c r="P14877" s="14"/>
      <c r="S14877" s="16"/>
      <c r="T14877" s="16"/>
    </row>
    <row r="14878" spans="8:20">
      <c r="H14878" s="14"/>
      <c r="K14878" s="14"/>
      <c r="M14878" s="14"/>
      <c r="N14878" s="14"/>
      <c r="O14878" s="14"/>
      <c r="P14878" s="14"/>
      <c r="S14878" s="16"/>
      <c r="T14878" s="16"/>
    </row>
    <row r="14879" spans="8:20">
      <c r="H14879" s="14"/>
      <c r="K14879" s="14"/>
      <c r="M14879" s="14"/>
      <c r="N14879" s="14"/>
      <c r="O14879" s="14"/>
      <c r="P14879" s="14"/>
      <c r="S14879" s="16"/>
      <c r="T14879" s="16"/>
    </row>
    <row r="14880" spans="8:20">
      <c r="H14880" s="14"/>
      <c r="K14880" s="14"/>
      <c r="M14880" s="14"/>
      <c r="N14880" s="14"/>
      <c r="O14880" s="14"/>
      <c r="P14880" s="14"/>
      <c r="S14880" s="16"/>
      <c r="T14880" s="16"/>
    </row>
    <row r="14881" spans="8:20">
      <c r="H14881" s="14"/>
      <c r="K14881" s="14"/>
      <c r="M14881" s="14"/>
      <c r="N14881" s="14"/>
      <c r="O14881" s="14"/>
      <c r="P14881" s="14"/>
      <c r="S14881" s="16"/>
      <c r="T14881" s="16"/>
    </row>
    <row r="14882" spans="8:20">
      <c r="H14882" s="14"/>
      <c r="K14882" s="14"/>
      <c r="M14882" s="14"/>
      <c r="N14882" s="14"/>
      <c r="O14882" s="14"/>
      <c r="P14882" s="14"/>
      <c r="S14882" s="16"/>
      <c r="T14882" s="16"/>
    </row>
    <row r="14883" spans="8:20">
      <c r="H14883" s="14"/>
      <c r="K14883" s="14"/>
      <c r="M14883" s="14"/>
      <c r="N14883" s="14"/>
      <c r="O14883" s="14"/>
      <c r="P14883" s="14"/>
      <c r="S14883" s="16"/>
      <c r="T14883" s="16"/>
    </row>
    <row r="14884" spans="8:20">
      <c r="H14884" s="14"/>
      <c r="K14884" s="14"/>
      <c r="M14884" s="14"/>
      <c r="N14884" s="14"/>
      <c r="O14884" s="14"/>
      <c r="P14884" s="14"/>
      <c r="S14884" s="16"/>
      <c r="T14884" s="16"/>
    </row>
    <row r="14885" spans="8:20">
      <c r="H14885" s="14"/>
      <c r="K14885" s="14"/>
      <c r="M14885" s="14"/>
      <c r="N14885" s="14"/>
      <c r="O14885" s="14"/>
      <c r="P14885" s="14"/>
      <c r="S14885" s="16"/>
      <c r="T14885" s="16"/>
    </row>
    <row r="14886" spans="8:20">
      <c r="H14886" s="14"/>
      <c r="K14886" s="14"/>
      <c r="M14886" s="14"/>
      <c r="N14886" s="14"/>
      <c r="O14886" s="14"/>
      <c r="P14886" s="14"/>
      <c r="S14886" s="16"/>
      <c r="T14886" s="16"/>
    </row>
    <row r="14887" spans="8:20">
      <c r="H14887" s="14"/>
      <c r="K14887" s="14"/>
      <c r="M14887" s="14"/>
      <c r="N14887" s="14"/>
      <c r="O14887" s="14"/>
      <c r="P14887" s="14"/>
      <c r="S14887" s="16"/>
      <c r="T14887" s="16"/>
    </row>
    <row r="14888" spans="8:20">
      <c r="H14888" s="14"/>
      <c r="K14888" s="14"/>
      <c r="M14888" s="14"/>
      <c r="N14888" s="14"/>
      <c r="O14888" s="14"/>
      <c r="P14888" s="14"/>
      <c r="S14888" s="16"/>
      <c r="T14888" s="16"/>
    </row>
    <row r="14889" spans="8:20">
      <c r="H14889" s="14"/>
      <c r="K14889" s="14"/>
      <c r="M14889" s="14"/>
      <c r="N14889" s="14"/>
      <c r="O14889" s="14"/>
      <c r="P14889" s="14"/>
      <c r="S14889" s="16"/>
      <c r="T14889" s="16"/>
    </row>
    <row r="14890" spans="8:20">
      <c r="H14890" s="14"/>
      <c r="K14890" s="14"/>
      <c r="M14890" s="14"/>
      <c r="N14890" s="14"/>
      <c r="O14890" s="14"/>
      <c r="P14890" s="14"/>
      <c r="S14890" s="16"/>
      <c r="T14890" s="16"/>
    </row>
    <row r="14891" spans="8:20">
      <c r="H14891" s="14"/>
      <c r="K14891" s="14"/>
      <c r="M14891" s="14"/>
      <c r="N14891" s="14"/>
      <c r="O14891" s="14"/>
      <c r="P14891" s="14"/>
      <c r="S14891" s="16"/>
      <c r="T14891" s="16"/>
    </row>
    <row r="14892" spans="8:20">
      <c r="H14892" s="14"/>
      <c r="K14892" s="14"/>
      <c r="M14892" s="14"/>
      <c r="N14892" s="14"/>
      <c r="O14892" s="14"/>
      <c r="P14892" s="14"/>
      <c r="S14892" s="16"/>
      <c r="T14892" s="16"/>
    </row>
    <row r="14893" spans="8:20">
      <c r="H14893" s="14"/>
      <c r="K14893" s="14"/>
      <c r="M14893" s="14"/>
      <c r="N14893" s="14"/>
      <c r="O14893" s="14"/>
      <c r="P14893" s="14"/>
      <c r="S14893" s="16"/>
      <c r="T14893" s="16"/>
    </row>
    <row r="14894" spans="8:20">
      <c r="H14894" s="14"/>
      <c r="K14894" s="14"/>
      <c r="M14894" s="14"/>
      <c r="N14894" s="14"/>
      <c r="O14894" s="14"/>
      <c r="P14894" s="14"/>
      <c r="S14894" s="16"/>
      <c r="T14894" s="16"/>
    </row>
    <row r="14895" spans="8:20">
      <c r="H14895" s="14"/>
      <c r="K14895" s="14"/>
      <c r="M14895" s="14"/>
      <c r="N14895" s="14"/>
      <c r="O14895" s="14"/>
      <c r="P14895" s="14"/>
      <c r="S14895" s="16"/>
      <c r="T14895" s="16"/>
    </row>
    <row r="14896" spans="8:20">
      <c r="H14896" s="14"/>
      <c r="K14896" s="14"/>
      <c r="M14896" s="14"/>
      <c r="N14896" s="14"/>
      <c r="O14896" s="14"/>
      <c r="P14896" s="14"/>
      <c r="S14896" s="16"/>
      <c r="T14896" s="16"/>
    </row>
    <row r="14897" spans="8:20">
      <c r="H14897" s="14"/>
      <c r="K14897" s="14"/>
      <c r="M14897" s="14"/>
      <c r="N14897" s="14"/>
      <c r="O14897" s="14"/>
      <c r="P14897" s="14"/>
      <c r="S14897" s="16"/>
      <c r="T14897" s="16"/>
    </row>
    <row r="14898" spans="8:20">
      <c r="H14898" s="14"/>
      <c r="K14898" s="14"/>
      <c r="M14898" s="14"/>
      <c r="N14898" s="14"/>
      <c r="O14898" s="14"/>
      <c r="P14898" s="14"/>
      <c r="S14898" s="16"/>
      <c r="T14898" s="16"/>
    </row>
    <row r="14899" spans="8:20">
      <c r="H14899" s="14"/>
      <c r="K14899" s="14"/>
      <c r="M14899" s="14"/>
      <c r="N14899" s="14"/>
      <c r="O14899" s="14"/>
      <c r="P14899" s="14"/>
      <c r="S14899" s="16"/>
      <c r="T14899" s="16"/>
    </row>
    <row r="14900" spans="8:20">
      <c r="H14900" s="14"/>
      <c r="K14900" s="14"/>
      <c r="M14900" s="14"/>
      <c r="N14900" s="14"/>
      <c r="O14900" s="14"/>
      <c r="P14900" s="14"/>
      <c r="S14900" s="16"/>
      <c r="T14900" s="16"/>
    </row>
    <row r="14901" spans="8:20">
      <c r="H14901" s="14"/>
      <c r="K14901" s="14"/>
      <c r="M14901" s="14"/>
      <c r="N14901" s="14"/>
      <c r="O14901" s="14"/>
      <c r="P14901" s="14"/>
      <c r="S14901" s="16"/>
      <c r="T14901" s="16"/>
    </row>
    <row r="14902" spans="8:20">
      <c r="H14902" s="14"/>
      <c r="K14902" s="14"/>
      <c r="M14902" s="14"/>
      <c r="N14902" s="14"/>
      <c r="O14902" s="14"/>
      <c r="P14902" s="14"/>
      <c r="S14902" s="16"/>
      <c r="T14902" s="16"/>
    </row>
    <row r="14903" spans="8:20">
      <c r="H14903" s="14"/>
      <c r="K14903" s="14"/>
      <c r="M14903" s="14"/>
      <c r="N14903" s="14"/>
      <c r="O14903" s="14"/>
      <c r="P14903" s="14"/>
      <c r="S14903" s="16"/>
      <c r="T14903" s="16"/>
    </row>
    <row r="14904" spans="8:20">
      <c r="H14904" s="14"/>
      <c r="K14904" s="14"/>
      <c r="M14904" s="14"/>
      <c r="N14904" s="14"/>
      <c r="O14904" s="14"/>
      <c r="P14904" s="14"/>
      <c r="S14904" s="16"/>
      <c r="T14904" s="16"/>
    </row>
    <row r="14905" spans="8:20">
      <c r="H14905" s="14"/>
      <c r="K14905" s="14"/>
      <c r="M14905" s="14"/>
      <c r="N14905" s="14"/>
      <c r="O14905" s="14"/>
      <c r="P14905" s="14"/>
      <c r="S14905" s="16"/>
      <c r="T14905" s="16"/>
    </row>
    <row r="14906" spans="8:20">
      <c r="H14906" s="14"/>
      <c r="K14906" s="14"/>
      <c r="M14906" s="14"/>
      <c r="N14906" s="14"/>
      <c r="O14906" s="14"/>
      <c r="P14906" s="14"/>
      <c r="S14906" s="16"/>
      <c r="T14906" s="16"/>
    </row>
    <row r="14907" spans="8:20">
      <c r="H14907" s="14"/>
      <c r="K14907" s="14"/>
      <c r="M14907" s="14"/>
      <c r="N14907" s="14"/>
      <c r="O14907" s="14"/>
      <c r="P14907" s="14"/>
      <c r="S14907" s="16"/>
      <c r="T14907" s="16"/>
    </row>
    <row r="14908" spans="8:20">
      <c r="H14908" s="14"/>
      <c r="K14908" s="14"/>
      <c r="M14908" s="14"/>
      <c r="N14908" s="14"/>
      <c r="O14908" s="14"/>
      <c r="P14908" s="14"/>
      <c r="S14908" s="16"/>
      <c r="T14908" s="16"/>
    </row>
    <row r="14909" spans="8:20">
      <c r="H14909" s="14"/>
      <c r="K14909" s="14"/>
      <c r="M14909" s="14"/>
      <c r="N14909" s="14"/>
      <c r="O14909" s="14"/>
      <c r="P14909" s="14"/>
      <c r="S14909" s="16"/>
      <c r="T14909" s="16"/>
    </row>
    <row r="14910" spans="8:20">
      <c r="H14910" s="14"/>
      <c r="K14910" s="14"/>
      <c r="M14910" s="14"/>
      <c r="N14910" s="14"/>
      <c r="O14910" s="14"/>
      <c r="P14910" s="14"/>
      <c r="S14910" s="16"/>
      <c r="T14910" s="16"/>
    </row>
    <row r="14911" spans="8:20">
      <c r="H14911" s="14"/>
      <c r="K14911" s="14"/>
      <c r="M14911" s="14"/>
      <c r="N14911" s="14"/>
      <c r="O14911" s="14"/>
      <c r="P14911" s="14"/>
      <c r="S14911" s="16"/>
      <c r="T14911" s="16"/>
    </row>
    <row r="14912" spans="8:20">
      <c r="H14912" s="14"/>
      <c r="K14912" s="14"/>
      <c r="M14912" s="14"/>
      <c r="N14912" s="14"/>
      <c r="O14912" s="14"/>
      <c r="P14912" s="14"/>
      <c r="S14912" s="16"/>
      <c r="T14912" s="16"/>
    </row>
    <row r="14913" spans="8:20">
      <c r="H14913" s="14"/>
      <c r="K14913" s="14"/>
      <c r="M14913" s="14"/>
      <c r="N14913" s="14"/>
      <c r="O14913" s="14"/>
      <c r="P14913" s="14"/>
      <c r="S14913" s="16"/>
      <c r="T14913" s="16"/>
    </row>
    <row r="14914" spans="8:20">
      <c r="H14914" s="14"/>
      <c r="K14914" s="14"/>
      <c r="M14914" s="14"/>
      <c r="N14914" s="14"/>
      <c r="O14914" s="14"/>
      <c r="P14914" s="14"/>
      <c r="S14914" s="16"/>
      <c r="T14914" s="16"/>
    </row>
    <row r="14915" spans="8:20">
      <c r="H14915" s="14"/>
      <c r="K14915" s="14"/>
      <c r="M14915" s="14"/>
      <c r="N14915" s="14"/>
      <c r="O14915" s="14"/>
      <c r="P14915" s="14"/>
      <c r="S14915" s="16"/>
      <c r="T14915" s="16"/>
    </row>
    <row r="14916" spans="8:20">
      <c r="H14916" s="14"/>
      <c r="K14916" s="14"/>
      <c r="M14916" s="14"/>
      <c r="N14916" s="14"/>
      <c r="O14916" s="14"/>
      <c r="P14916" s="14"/>
      <c r="S14916" s="16"/>
      <c r="T14916" s="16"/>
    </row>
    <row r="14917" spans="8:20">
      <c r="H14917" s="14"/>
      <c r="K14917" s="14"/>
      <c r="M14917" s="14"/>
      <c r="N14917" s="14"/>
      <c r="O14917" s="14"/>
      <c r="P14917" s="14"/>
      <c r="S14917" s="16"/>
      <c r="T14917" s="16"/>
    </row>
    <row r="14918" spans="8:20">
      <c r="H14918" s="14"/>
      <c r="K14918" s="14"/>
      <c r="M14918" s="14"/>
      <c r="N14918" s="14"/>
      <c r="O14918" s="14"/>
      <c r="P14918" s="14"/>
      <c r="S14918" s="16"/>
      <c r="T14918" s="16"/>
    </row>
    <row r="14919" spans="8:20">
      <c r="H14919" s="14"/>
      <c r="K14919" s="14"/>
      <c r="M14919" s="14"/>
      <c r="N14919" s="14"/>
      <c r="O14919" s="14"/>
      <c r="P14919" s="14"/>
      <c r="S14919" s="16"/>
      <c r="T14919" s="16"/>
    </row>
    <row r="14920" spans="8:20">
      <c r="H14920" s="14"/>
      <c r="K14920" s="14"/>
      <c r="M14920" s="14"/>
      <c r="N14920" s="14"/>
      <c r="O14920" s="14"/>
      <c r="P14920" s="14"/>
      <c r="S14920" s="16"/>
      <c r="T14920" s="16"/>
    </row>
    <row r="14921" spans="8:20">
      <c r="H14921" s="14"/>
      <c r="K14921" s="14"/>
      <c r="M14921" s="14"/>
      <c r="N14921" s="14"/>
      <c r="O14921" s="14"/>
      <c r="P14921" s="14"/>
      <c r="S14921" s="16"/>
      <c r="T14921" s="16"/>
    </row>
    <row r="14922" spans="8:20">
      <c r="H14922" s="14"/>
      <c r="K14922" s="14"/>
      <c r="M14922" s="14"/>
      <c r="N14922" s="14"/>
      <c r="O14922" s="14"/>
      <c r="P14922" s="14"/>
      <c r="S14922" s="16"/>
      <c r="T14922" s="16"/>
    </row>
    <row r="14923" spans="8:20">
      <c r="H14923" s="14"/>
      <c r="K14923" s="14"/>
      <c r="M14923" s="14"/>
      <c r="N14923" s="14"/>
      <c r="O14923" s="14"/>
      <c r="P14923" s="14"/>
      <c r="S14923" s="16"/>
      <c r="T14923" s="16"/>
    </row>
    <row r="14924" spans="8:20">
      <c r="H14924" s="14"/>
      <c r="K14924" s="14"/>
      <c r="M14924" s="14"/>
      <c r="N14924" s="14"/>
      <c r="O14924" s="14"/>
      <c r="P14924" s="14"/>
      <c r="S14924" s="16"/>
      <c r="T14924" s="16"/>
    </row>
    <row r="14925" spans="8:20">
      <c r="H14925" s="14"/>
      <c r="K14925" s="14"/>
      <c r="M14925" s="14"/>
      <c r="N14925" s="14"/>
      <c r="O14925" s="14"/>
      <c r="P14925" s="14"/>
      <c r="S14925" s="16"/>
      <c r="T14925" s="16"/>
    </row>
    <row r="14926" spans="8:20">
      <c r="H14926" s="14"/>
      <c r="K14926" s="14"/>
      <c r="M14926" s="14"/>
      <c r="N14926" s="14"/>
      <c r="O14926" s="14"/>
      <c r="P14926" s="14"/>
      <c r="S14926" s="16"/>
      <c r="T14926" s="16"/>
    </row>
    <row r="14927" spans="8:20">
      <c r="H14927" s="14"/>
      <c r="K14927" s="14"/>
      <c r="M14927" s="14"/>
      <c r="N14927" s="14"/>
      <c r="O14927" s="14"/>
      <c r="P14927" s="14"/>
      <c r="S14927" s="16"/>
      <c r="T14927" s="16"/>
    </row>
    <row r="14928" spans="8:20">
      <c r="H14928" s="14"/>
      <c r="K14928" s="14"/>
      <c r="M14928" s="14"/>
      <c r="N14928" s="14"/>
      <c r="O14928" s="14"/>
      <c r="P14928" s="14"/>
      <c r="S14928" s="16"/>
      <c r="T14928" s="16"/>
    </row>
    <row r="14929" spans="8:20">
      <c r="H14929" s="14"/>
      <c r="K14929" s="14"/>
      <c r="M14929" s="14"/>
      <c r="N14929" s="14"/>
      <c r="O14929" s="14"/>
      <c r="P14929" s="14"/>
      <c r="S14929" s="16"/>
      <c r="T14929" s="16"/>
    </row>
    <row r="14930" spans="8:20">
      <c r="H14930" s="14"/>
      <c r="K14930" s="14"/>
      <c r="M14930" s="14"/>
      <c r="N14930" s="14"/>
      <c r="O14930" s="14"/>
      <c r="P14930" s="14"/>
      <c r="S14930" s="16"/>
      <c r="T14930" s="16"/>
    </row>
    <row r="14931" spans="8:20">
      <c r="H14931" s="14"/>
      <c r="K14931" s="14"/>
      <c r="M14931" s="14"/>
      <c r="N14931" s="14"/>
      <c r="O14931" s="14"/>
      <c r="P14931" s="14"/>
      <c r="S14931" s="16"/>
      <c r="T14931" s="16"/>
    </row>
    <row r="14932" spans="8:20">
      <c r="H14932" s="14"/>
      <c r="K14932" s="14"/>
      <c r="M14932" s="14"/>
      <c r="N14932" s="14"/>
      <c r="O14932" s="14"/>
      <c r="P14932" s="14"/>
      <c r="S14932" s="16"/>
      <c r="T14932" s="16"/>
    </row>
    <row r="14933" spans="8:20">
      <c r="H14933" s="14"/>
      <c r="K14933" s="14"/>
      <c r="M14933" s="14"/>
      <c r="N14933" s="14"/>
      <c r="O14933" s="14"/>
      <c r="P14933" s="14"/>
      <c r="S14933" s="16"/>
      <c r="T14933" s="16"/>
    </row>
    <row r="14934" spans="8:20">
      <c r="H14934" s="14"/>
      <c r="K14934" s="14"/>
      <c r="M14934" s="14"/>
      <c r="N14934" s="14"/>
      <c r="O14934" s="14"/>
      <c r="P14934" s="14"/>
      <c r="S14934" s="16"/>
      <c r="T14934" s="16"/>
    </row>
    <row r="14935" spans="8:20">
      <c r="H14935" s="14"/>
      <c r="K14935" s="14"/>
      <c r="M14935" s="14"/>
      <c r="N14935" s="14"/>
      <c r="O14935" s="14"/>
      <c r="P14935" s="14"/>
      <c r="S14935" s="16"/>
      <c r="T14935" s="16"/>
    </row>
    <row r="14936" spans="8:20">
      <c r="H14936" s="14"/>
      <c r="K14936" s="14"/>
      <c r="M14936" s="14"/>
      <c r="N14936" s="14"/>
      <c r="O14936" s="14"/>
      <c r="P14936" s="14"/>
      <c r="S14936" s="16"/>
      <c r="T14936" s="16"/>
    </row>
    <row r="14937" spans="8:20">
      <c r="H14937" s="14"/>
      <c r="K14937" s="14"/>
      <c r="M14937" s="14"/>
      <c r="N14937" s="14"/>
      <c r="O14937" s="14"/>
      <c r="P14937" s="14"/>
      <c r="S14937" s="16"/>
      <c r="T14937" s="16"/>
    </row>
    <row r="14938" spans="8:20">
      <c r="H14938" s="14"/>
      <c r="K14938" s="14"/>
      <c r="M14938" s="14"/>
      <c r="N14938" s="14"/>
      <c r="O14938" s="14"/>
      <c r="P14938" s="14"/>
      <c r="S14938" s="16"/>
      <c r="T14938" s="16"/>
    </row>
    <row r="14939" spans="8:20">
      <c r="H14939" s="14"/>
      <c r="K14939" s="14"/>
      <c r="M14939" s="14"/>
      <c r="N14939" s="14"/>
      <c r="O14939" s="14"/>
      <c r="P14939" s="14"/>
      <c r="S14939" s="16"/>
      <c r="T14939" s="16"/>
    </row>
    <row r="14940" spans="8:20">
      <c r="H14940" s="14"/>
      <c r="K14940" s="14"/>
      <c r="M14940" s="14"/>
      <c r="N14940" s="14"/>
      <c r="O14940" s="14"/>
      <c r="P14940" s="14"/>
      <c r="S14940" s="16"/>
      <c r="T14940" s="16"/>
    </row>
    <row r="14941" spans="8:20">
      <c r="H14941" s="14"/>
      <c r="K14941" s="14"/>
      <c r="M14941" s="14"/>
      <c r="N14941" s="14"/>
      <c r="O14941" s="14"/>
      <c r="P14941" s="14"/>
      <c r="S14941" s="16"/>
      <c r="T14941" s="16"/>
    </row>
    <row r="14942" spans="8:20">
      <c r="H14942" s="14"/>
      <c r="K14942" s="14"/>
      <c r="M14942" s="14"/>
      <c r="N14942" s="14"/>
      <c r="O14942" s="14"/>
      <c r="P14942" s="14"/>
      <c r="S14942" s="16"/>
      <c r="T14942" s="16"/>
    </row>
    <row r="14943" spans="8:20">
      <c r="H14943" s="14"/>
      <c r="K14943" s="14"/>
      <c r="M14943" s="14"/>
      <c r="N14943" s="14"/>
      <c r="O14943" s="14"/>
      <c r="P14943" s="14"/>
      <c r="S14943" s="16"/>
      <c r="T14943" s="16"/>
    </row>
    <row r="14944" spans="8:20">
      <c r="H14944" s="14"/>
      <c r="K14944" s="14"/>
      <c r="M14944" s="14"/>
      <c r="N14944" s="14"/>
      <c r="O14944" s="14"/>
      <c r="P14944" s="14"/>
      <c r="S14944" s="16"/>
      <c r="T14944" s="16"/>
    </row>
    <row r="14945" spans="8:20">
      <c r="H14945" s="14"/>
      <c r="K14945" s="14"/>
      <c r="M14945" s="14"/>
      <c r="N14945" s="14"/>
      <c r="O14945" s="14"/>
      <c r="P14945" s="14"/>
      <c r="S14945" s="16"/>
      <c r="T14945" s="16"/>
    </row>
    <row r="14946" spans="8:20">
      <c r="H14946" s="14"/>
      <c r="K14946" s="14"/>
      <c r="M14946" s="14"/>
      <c r="N14946" s="14"/>
      <c r="O14946" s="14"/>
      <c r="P14946" s="14"/>
      <c r="S14946" s="16"/>
      <c r="T14946" s="16"/>
    </row>
    <row r="14947" spans="8:20">
      <c r="H14947" s="14"/>
      <c r="K14947" s="14"/>
      <c r="M14947" s="14"/>
      <c r="N14947" s="14"/>
      <c r="O14947" s="14"/>
      <c r="P14947" s="14"/>
      <c r="S14947" s="16"/>
      <c r="T14947" s="16"/>
    </row>
    <row r="14948" spans="8:20">
      <c r="H14948" s="14"/>
      <c r="K14948" s="14"/>
      <c r="M14948" s="14"/>
      <c r="N14948" s="14"/>
      <c r="O14948" s="14"/>
      <c r="P14948" s="14"/>
      <c r="S14948" s="16"/>
      <c r="T14948" s="16"/>
    </row>
    <row r="14949" spans="8:20">
      <c r="H14949" s="14"/>
      <c r="K14949" s="14"/>
      <c r="M14949" s="14"/>
      <c r="N14949" s="14"/>
      <c r="O14949" s="14"/>
      <c r="P14949" s="14"/>
      <c r="S14949" s="16"/>
      <c r="T14949" s="16"/>
    </row>
    <row r="14950" spans="8:20">
      <c r="H14950" s="14"/>
      <c r="K14950" s="14"/>
      <c r="M14950" s="14"/>
      <c r="N14950" s="14"/>
      <c r="O14950" s="14"/>
      <c r="P14950" s="14"/>
      <c r="S14950" s="16"/>
      <c r="T14950" s="16"/>
    </row>
    <row r="14951" spans="8:20">
      <c r="H14951" s="14"/>
      <c r="K14951" s="14"/>
      <c r="M14951" s="14"/>
      <c r="N14951" s="14"/>
      <c r="O14951" s="14"/>
      <c r="P14951" s="14"/>
      <c r="S14951" s="16"/>
      <c r="T14951" s="16"/>
    </row>
    <row r="14952" spans="8:20">
      <c r="H14952" s="14"/>
      <c r="K14952" s="14"/>
      <c r="M14952" s="14"/>
      <c r="N14952" s="14"/>
      <c r="O14952" s="14"/>
      <c r="P14952" s="14"/>
      <c r="S14952" s="16"/>
      <c r="T14952" s="16"/>
    </row>
    <row r="14953" spans="8:20">
      <c r="H14953" s="14"/>
      <c r="K14953" s="14"/>
      <c r="M14953" s="14"/>
      <c r="N14953" s="14"/>
      <c r="O14953" s="14"/>
      <c r="P14953" s="14"/>
      <c r="S14953" s="16"/>
      <c r="T14953" s="16"/>
    </row>
    <row r="14954" spans="8:20">
      <c r="H14954" s="14"/>
      <c r="K14954" s="14"/>
      <c r="M14954" s="14"/>
      <c r="N14954" s="14"/>
      <c r="O14954" s="14"/>
      <c r="P14954" s="14"/>
      <c r="S14954" s="16"/>
      <c r="T14954" s="16"/>
    </row>
    <row r="14955" spans="8:20">
      <c r="H14955" s="14"/>
      <c r="K14955" s="14"/>
      <c r="M14955" s="14"/>
      <c r="N14955" s="14"/>
      <c r="O14955" s="14"/>
      <c r="P14955" s="14"/>
      <c r="S14955" s="16"/>
      <c r="T14955" s="16"/>
    </row>
    <row r="14956" spans="8:20">
      <c r="H14956" s="14"/>
      <c r="K14956" s="14"/>
      <c r="M14956" s="14"/>
      <c r="N14956" s="14"/>
      <c r="O14956" s="14"/>
      <c r="P14956" s="14"/>
      <c r="S14956" s="16"/>
      <c r="T14956" s="16"/>
    </row>
    <row r="14957" spans="8:20">
      <c r="H14957" s="14"/>
      <c r="K14957" s="14"/>
      <c r="M14957" s="14"/>
      <c r="N14957" s="14"/>
      <c r="O14957" s="14"/>
      <c r="P14957" s="14"/>
      <c r="S14957" s="16"/>
      <c r="T14957" s="16"/>
    </row>
    <row r="14958" spans="8:20">
      <c r="H14958" s="14"/>
      <c r="K14958" s="14"/>
      <c r="M14958" s="14"/>
      <c r="N14958" s="14"/>
      <c r="O14958" s="14"/>
      <c r="P14958" s="14"/>
      <c r="S14958" s="16"/>
      <c r="T14958" s="16"/>
    </row>
    <row r="14959" spans="8:20">
      <c r="H14959" s="14"/>
      <c r="K14959" s="14"/>
      <c r="M14959" s="14"/>
      <c r="N14959" s="14"/>
      <c r="O14959" s="14"/>
      <c r="P14959" s="14"/>
      <c r="S14959" s="16"/>
      <c r="T14959" s="16"/>
    </row>
    <row r="14960" spans="8:20">
      <c r="H14960" s="14"/>
      <c r="K14960" s="14"/>
      <c r="M14960" s="14"/>
      <c r="N14960" s="14"/>
      <c r="O14960" s="14"/>
      <c r="P14960" s="14"/>
      <c r="S14960" s="16"/>
      <c r="T14960" s="16"/>
    </row>
    <row r="14961" spans="8:20">
      <c r="H14961" s="14"/>
      <c r="K14961" s="14"/>
      <c r="M14961" s="14"/>
      <c r="N14961" s="14"/>
      <c r="O14961" s="14"/>
      <c r="P14961" s="14"/>
      <c r="S14961" s="16"/>
      <c r="T14961" s="16"/>
    </row>
    <row r="14962" spans="8:20">
      <c r="H14962" s="14"/>
      <c r="K14962" s="14"/>
      <c r="M14962" s="14"/>
      <c r="N14962" s="14"/>
      <c r="O14962" s="14"/>
      <c r="P14962" s="14"/>
      <c r="S14962" s="16"/>
      <c r="T14962" s="16"/>
    </row>
    <row r="14963" spans="8:20">
      <c r="H14963" s="14"/>
      <c r="K14963" s="14"/>
      <c r="M14963" s="14"/>
      <c r="N14963" s="14"/>
      <c r="O14963" s="14"/>
      <c r="P14963" s="14"/>
      <c r="S14963" s="16"/>
      <c r="T14963" s="16"/>
    </row>
    <row r="14964" spans="8:20">
      <c r="H14964" s="14"/>
      <c r="K14964" s="14"/>
      <c r="M14964" s="14"/>
      <c r="N14964" s="14"/>
      <c r="O14964" s="14"/>
      <c r="P14964" s="14"/>
      <c r="S14964" s="16"/>
      <c r="T14964" s="16"/>
    </row>
    <row r="14965" spans="8:20">
      <c r="H14965" s="14"/>
      <c r="K14965" s="14"/>
      <c r="M14965" s="14"/>
      <c r="N14965" s="14"/>
      <c r="O14965" s="14"/>
      <c r="P14965" s="14"/>
      <c r="S14965" s="16"/>
      <c r="T14965" s="16"/>
    </row>
    <row r="14966" spans="8:20">
      <c r="H14966" s="14"/>
      <c r="K14966" s="14"/>
      <c r="M14966" s="14"/>
      <c r="N14966" s="14"/>
      <c r="O14966" s="14"/>
      <c r="P14966" s="14"/>
      <c r="S14966" s="16"/>
      <c r="T14966" s="16"/>
    </row>
    <row r="14967" spans="8:20">
      <c r="H14967" s="14"/>
      <c r="K14967" s="14"/>
      <c r="M14967" s="14"/>
      <c r="N14967" s="14"/>
      <c r="O14967" s="14"/>
      <c r="P14967" s="14"/>
      <c r="S14967" s="16"/>
      <c r="T14967" s="16"/>
    </row>
    <row r="14968" spans="8:20">
      <c r="H14968" s="14"/>
      <c r="K14968" s="14"/>
      <c r="M14968" s="14"/>
      <c r="N14968" s="14"/>
      <c r="O14968" s="14"/>
      <c r="P14968" s="14"/>
      <c r="S14968" s="16"/>
      <c r="T14968" s="16"/>
    </row>
    <row r="14969" spans="8:20">
      <c r="H14969" s="14"/>
      <c r="K14969" s="14"/>
      <c r="M14969" s="14"/>
      <c r="N14969" s="14"/>
      <c r="O14969" s="14"/>
      <c r="P14969" s="14"/>
      <c r="S14969" s="16"/>
      <c r="T14969" s="16"/>
    </row>
    <row r="14970" spans="8:20">
      <c r="H14970" s="14"/>
      <c r="K14970" s="14"/>
      <c r="M14970" s="14"/>
      <c r="N14970" s="14"/>
      <c r="O14970" s="14"/>
      <c r="P14970" s="14"/>
      <c r="S14970" s="16"/>
      <c r="T14970" s="16"/>
    </row>
    <row r="14971" spans="8:20">
      <c r="H14971" s="14"/>
      <c r="K14971" s="14"/>
      <c r="M14971" s="14"/>
      <c r="N14971" s="14"/>
      <c r="O14971" s="14"/>
      <c r="P14971" s="14"/>
      <c r="S14971" s="16"/>
      <c r="T14971" s="16"/>
    </row>
    <row r="14972" spans="8:20">
      <c r="H14972" s="14"/>
      <c r="K14972" s="14"/>
      <c r="M14972" s="14"/>
      <c r="N14972" s="14"/>
      <c r="O14972" s="14"/>
      <c r="P14972" s="14"/>
      <c r="S14972" s="16"/>
      <c r="T14972" s="16"/>
    </row>
    <row r="14973" spans="8:20">
      <c r="H14973" s="14"/>
      <c r="K14973" s="14"/>
      <c r="M14973" s="14"/>
      <c r="N14973" s="14"/>
      <c r="O14973" s="14"/>
      <c r="P14973" s="14"/>
      <c r="S14973" s="16"/>
      <c r="T14973" s="16"/>
    </row>
    <row r="14974" spans="8:20">
      <c r="H14974" s="14"/>
      <c r="K14974" s="14"/>
      <c r="M14974" s="14"/>
      <c r="N14974" s="14"/>
      <c r="O14974" s="14"/>
      <c r="P14974" s="14"/>
      <c r="S14974" s="16"/>
      <c r="T14974" s="16"/>
    </row>
    <row r="14975" spans="8:20">
      <c r="H14975" s="14"/>
      <c r="K14975" s="14"/>
      <c r="M14975" s="14"/>
      <c r="N14975" s="14"/>
      <c r="O14975" s="14"/>
      <c r="P14975" s="14"/>
      <c r="S14975" s="16"/>
      <c r="T14975" s="16"/>
    </row>
    <row r="14976" spans="8:20">
      <c r="H14976" s="14"/>
      <c r="K14976" s="14"/>
      <c r="M14976" s="14"/>
      <c r="N14976" s="14"/>
      <c r="O14976" s="14"/>
      <c r="P14976" s="14"/>
      <c r="S14976" s="16"/>
      <c r="T14976" s="16"/>
    </row>
    <row r="14977" spans="8:20">
      <c r="H14977" s="14"/>
      <c r="K14977" s="14"/>
      <c r="M14977" s="14"/>
      <c r="N14977" s="14"/>
      <c r="O14977" s="14"/>
      <c r="P14977" s="14"/>
      <c r="S14977" s="16"/>
      <c r="T14977" s="16"/>
    </row>
    <row r="14978" spans="8:20">
      <c r="H14978" s="14"/>
      <c r="K14978" s="14"/>
      <c r="M14978" s="14"/>
      <c r="N14978" s="14"/>
      <c r="O14978" s="14"/>
      <c r="P14978" s="14"/>
      <c r="S14978" s="16"/>
      <c r="T14978" s="16"/>
    </row>
    <row r="14979" spans="8:20">
      <c r="H14979" s="14"/>
      <c r="K14979" s="14"/>
      <c r="M14979" s="14"/>
      <c r="N14979" s="14"/>
      <c r="O14979" s="14"/>
      <c r="P14979" s="14"/>
      <c r="S14979" s="16"/>
      <c r="T14979" s="16"/>
    </row>
    <row r="14980" spans="8:20">
      <c r="H14980" s="14"/>
      <c r="K14980" s="14"/>
      <c r="M14980" s="14"/>
      <c r="N14980" s="14"/>
      <c r="O14980" s="14"/>
      <c r="P14980" s="14"/>
      <c r="S14980" s="16"/>
      <c r="T14980" s="16"/>
    </row>
    <row r="14981" spans="8:20">
      <c r="H14981" s="14"/>
      <c r="K14981" s="14"/>
      <c r="M14981" s="14"/>
      <c r="N14981" s="14"/>
      <c r="O14981" s="14"/>
      <c r="P14981" s="14"/>
      <c r="S14981" s="16"/>
      <c r="T14981" s="16"/>
    </row>
    <row r="14982" spans="8:20">
      <c r="H14982" s="14"/>
      <c r="K14982" s="14"/>
      <c r="M14982" s="14"/>
      <c r="N14982" s="14"/>
      <c r="O14982" s="14"/>
      <c r="P14982" s="14"/>
      <c r="S14982" s="16"/>
      <c r="T14982" s="16"/>
    </row>
    <row r="14983" spans="8:20">
      <c r="H14983" s="14"/>
      <c r="K14983" s="14"/>
      <c r="M14983" s="14"/>
      <c r="N14983" s="14"/>
      <c r="O14983" s="14"/>
      <c r="P14983" s="14"/>
      <c r="S14983" s="16"/>
      <c r="T14983" s="16"/>
    </row>
    <row r="14984" spans="8:20">
      <c r="H14984" s="14"/>
      <c r="K14984" s="14"/>
      <c r="M14984" s="14"/>
      <c r="N14984" s="14"/>
      <c r="O14984" s="14"/>
      <c r="P14984" s="14"/>
      <c r="S14984" s="16"/>
      <c r="T14984" s="16"/>
    </row>
    <row r="14985" spans="8:20">
      <c r="H14985" s="14"/>
      <c r="K14985" s="14"/>
      <c r="M14985" s="14"/>
      <c r="N14985" s="14"/>
      <c r="O14985" s="14"/>
      <c r="P14985" s="14"/>
      <c r="S14985" s="16"/>
      <c r="T14985" s="16"/>
    </row>
    <row r="14986" spans="8:20">
      <c r="H14986" s="14"/>
      <c r="K14986" s="14"/>
      <c r="M14986" s="14"/>
      <c r="N14986" s="14"/>
      <c r="O14986" s="14"/>
      <c r="P14986" s="14"/>
      <c r="S14986" s="16"/>
      <c r="T14986" s="16"/>
    </row>
    <row r="14987" spans="8:20">
      <c r="H14987" s="14"/>
      <c r="K14987" s="14"/>
      <c r="M14987" s="14"/>
      <c r="N14987" s="14"/>
      <c r="O14987" s="14"/>
      <c r="P14987" s="14"/>
      <c r="S14987" s="16"/>
      <c r="T14987" s="16"/>
    </row>
    <row r="14988" spans="8:20">
      <c r="H14988" s="14"/>
      <c r="K14988" s="14"/>
      <c r="M14988" s="14"/>
      <c r="N14988" s="14"/>
      <c r="O14988" s="14"/>
      <c r="P14988" s="14"/>
      <c r="S14988" s="16"/>
      <c r="T14988" s="16"/>
    </row>
    <row r="14989" spans="8:20">
      <c r="H14989" s="14"/>
      <c r="K14989" s="14"/>
      <c r="M14989" s="14"/>
      <c r="N14989" s="14"/>
      <c r="O14989" s="14"/>
      <c r="P14989" s="14"/>
      <c r="S14989" s="16"/>
      <c r="T14989" s="16"/>
    </row>
    <row r="14990" spans="8:20">
      <c r="H14990" s="14"/>
      <c r="K14990" s="14"/>
      <c r="M14990" s="14"/>
      <c r="N14990" s="14"/>
      <c r="O14990" s="14"/>
      <c r="P14990" s="14"/>
      <c r="S14990" s="16"/>
      <c r="T14990" s="16"/>
    </row>
    <row r="14991" spans="8:20">
      <c r="H14991" s="14"/>
      <c r="K14991" s="14"/>
      <c r="M14991" s="14"/>
      <c r="N14991" s="14"/>
      <c r="O14991" s="14"/>
      <c r="P14991" s="14"/>
      <c r="S14991" s="16"/>
      <c r="T14991" s="16"/>
    </row>
    <row r="14992" spans="8:20">
      <c r="H14992" s="14"/>
      <c r="K14992" s="14"/>
      <c r="M14992" s="14"/>
      <c r="N14992" s="14"/>
      <c r="O14992" s="14"/>
      <c r="P14992" s="14"/>
      <c r="S14992" s="16"/>
      <c r="T14992" s="16"/>
    </row>
    <row r="14993" spans="8:20">
      <c r="H14993" s="14"/>
      <c r="K14993" s="14"/>
      <c r="M14993" s="14"/>
      <c r="N14993" s="14"/>
      <c r="O14993" s="14"/>
      <c r="P14993" s="14"/>
      <c r="S14993" s="16"/>
      <c r="T14993" s="16"/>
    </row>
    <row r="14994" spans="8:20">
      <c r="H14994" s="14"/>
      <c r="K14994" s="14"/>
      <c r="M14994" s="14"/>
      <c r="N14994" s="14"/>
      <c r="O14994" s="14"/>
      <c r="P14994" s="14"/>
      <c r="S14994" s="16"/>
      <c r="T14994" s="16"/>
    </row>
    <row r="14995" spans="8:20">
      <c r="H14995" s="14"/>
      <c r="K14995" s="14"/>
      <c r="M14995" s="14"/>
      <c r="N14995" s="14"/>
      <c r="O14995" s="14"/>
      <c r="P14995" s="14"/>
      <c r="S14995" s="16"/>
      <c r="T14995" s="16"/>
    </row>
    <row r="14996" spans="8:20">
      <c r="H14996" s="14"/>
      <c r="K14996" s="14"/>
      <c r="M14996" s="14"/>
      <c r="N14996" s="14"/>
      <c r="O14996" s="14"/>
      <c r="P14996" s="14"/>
      <c r="S14996" s="16"/>
      <c r="T14996" s="16"/>
    </row>
    <row r="14997" spans="8:20">
      <c r="H14997" s="14"/>
      <c r="K14997" s="14"/>
      <c r="M14997" s="14"/>
      <c r="N14997" s="14"/>
      <c r="O14997" s="14"/>
      <c r="P14997" s="14"/>
      <c r="S14997" s="16"/>
      <c r="T14997" s="16"/>
    </row>
    <row r="14998" spans="8:20">
      <c r="H14998" s="14"/>
      <c r="K14998" s="14"/>
      <c r="M14998" s="14"/>
      <c r="N14998" s="14"/>
      <c r="O14998" s="14"/>
      <c r="P14998" s="14"/>
      <c r="S14998" s="16"/>
      <c r="T14998" s="16"/>
    </row>
    <row r="14999" spans="8:20">
      <c r="H14999" s="14"/>
      <c r="K14999" s="14"/>
      <c r="M14999" s="14"/>
      <c r="N14999" s="14"/>
      <c r="O14999" s="14"/>
      <c r="P14999" s="14"/>
      <c r="S14999" s="16"/>
      <c r="T14999" s="16"/>
    </row>
    <row r="15000" spans="8:20">
      <c r="H15000" s="14"/>
      <c r="K15000" s="14"/>
      <c r="M15000" s="14"/>
      <c r="N15000" s="14"/>
      <c r="O15000" s="14"/>
      <c r="P15000" s="14"/>
      <c r="S15000" s="16"/>
      <c r="T15000" s="16"/>
    </row>
    <row r="15001" spans="8:20">
      <c r="H15001" s="14"/>
      <c r="K15001" s="14"/>
      <c r="M15001" s="14"/>
      <c r="N15001" s="14"/>
      <c r="O15001" s="14"/>
      <c r="P15001" s="14"/>
      <c r="S15001" s="16"/>
      <c r="T15001" s="16"/>
    </row>
    <row r="15002" spans="8:20">
      <c r="H15002" s="14"/>
      <c r="K15002" s="14"/>
      <c r="M15002" s="14"/>
      <c r="N15002" s="14"/>
      <c r="O15002" s="14"/>
      <c r="P15002" s="14"/>
      <c r="S15002" s="16"/>
      <c r="T15002" s="16"/>
    </row>
    <row r="15003" spans="8:20">
      <c r="H15003" s="14"/>
      <c r="K15003" s="14"/>
      <c r="M15003" s="14"/>
      <c r="N15003" s="14"/>
      <c r="O15003" s="14"/>
      <c r="P15003" s="14"/>
      <c r="S15003" s="16"/>
      <c r="T15003" s="16"/>
    </row>
    <row r="15004" spans="8:20">
      <c r="H15004" s="14"/>
      <c r="K15004" s="14"/>
      <c r="M15004" s="14"/>
      <c r="N15004" s="14"/>
      <c r="O15004" s="14"/>
      <c r="P15004" s="14"/>
      <c r="S15004" s="16"/>
      <c r="T15004" s="16"/>
    </row>
    <row r="15005" spans="8:20">
      <c r="H15005" s="14"/>
      <c r="K15005" s="14"/>
      <c r="M15005" s="14"/>
      <c r="N15005" s="14"/>
      <c r="O15005" s="14"/>
      <c r="P15005" s="14"/>
      <c r="S15005" s="16"/>
      <c r="T15005" s="16"/>
    </row>
    <row r="15006" spans="8:20">
      <c r="H15006" s="14"/>
      <c r="K15006" s="14"/>
      <c r="M15006" s="14"/>
      <c r="N15006" s="14"/>
      <c r="O15006" s="14"/>
      <c r="P15006" s="14"/>
      <c r="S15006" s="16"/>
      <c r="T15006" s="16"/>
    </row>
    <row r="15007" spans="8:20">
      <c r="H15007" s="14"/>
      <c r="K15007" s="14"/>
      <c r="M15007" s="14"/>
      <c r="N15007" s="14"/>
      <c r="O15007" s="14"/>
      <c r="P15007" s="14"/>
      <c r="S15007" s="16"/>
      <c r="T15007" s="16"/>
    </row>
    <row r="15008" spans="8:20">
      <c r="H15008" s="14"/>
      <c r="K15008" s="14"/>
      <c r="M15008" s="14"/>
      <c r="N15008" s="14"/>
      <c r="O15008" s="14"/>
      <c r="P15008" s="14"/>
      <c r="S15008" s="16"/>
      <c r="T15008" s="16"/>
    </row>
    <row r="15009" spans="8:20">
      <c r="H15009" s="14"/>
      <c r="K15009" s="14"/>
      <c r="M15009" s="14"/>
      <c r="N15009" s="14"/>
      <c r="O15009" s="14"/>
      <c r="P15009" s="14"/>
      <c r="S15009" s="16"/>
      <c r="T15009" s="16"/>
    </row>
    <row r="15010" spans="8:20">
      <c r="H15010" s="14"/>
      <c r="K15010" s="14"/>
      <c r="M15010" s="14"/>
      <c r="N15010" s="14"/>
      <c r="O15010" s="14"/>
      <c r="P15010" s="14"/>
      <c r="S15010" s="16"/>
      <c r="T15010" s="16"/>
    </row>
    <row r="15011" spans="8:20">
      <c r="H15011" s="14"/>
      <c r="K15011" s="14"/>
      <c r="M15011" s="14"/>
      <c r="N15011" s="14"/>
      <c r="O15011" s="14"/>
      <c r="P15011" s="14"/>
      <c r="S15011" s="16"/>
      <c r="T15011" s="16"/>
    </row>
    <row r="15012" spans="8:20">
      <c r="H15012" s="14"/>
      <c r="K15012" s="14"/>
      <c r="M15012" s="14"/>
      <c r="N15012" s="14"/>
      <c r="O15012" s="14"/>
      <c r="P15012" s="14"/>
      <c r="S15012" s="16"/>
      <c r="T15012" s="16"/>
    </row>
    <row r="15013" spans="8:20">
      <c r="H15013" s="14"/>
      <c r="K15013" s="14"/>
      <c r="M15013" s="14"/>
      <c r="N15013" s="14"/>
      <c r="O15013" s="14"/>
      <c r="P15013" s="14"/>
      <c r="S15013" s="16"/>
      <c r="T15013" s="16"/>
    </row>
    <row r="15014" spans="8:20">
      <c r="H15014" s="14"/>
      <c r="K15014" s="14"/>
      <c r="M15014" s="14"/>
      <c r="N15014" s="14"/>
      <c r="O15014" s="14"/>
      <c r="P15014" s="14"/>
      <c r="S15014" s="16"/>
      <c r="T15014" s="16"/>
    </row>
    <row r="15015" spans="8:20">
      <c r="H15015" s="14"/>
      <c r="K15015" s="14"/>
      <c r="M15015" s="14"/>
      <c r="N15015" s="14"/>
      <c r="O15015" s="14"/>
      <c r="P15015" s="14"/>
      <c r="S15015" s="16"/>
      <c r="T15015" s="16"/>
    </row>
    <row r="15016" spans="8:20">
      <c r="H15016" s="14"/>
      <c r="K15016" s="14"/>
      <c r="M15016" s="14"/>
      <c r="N15016" s="14"/>
      <c r="O15016" s="14"/>
      <c r="P15016" s="14"/>
      <c r="S15016" s="16"/>
      <c r="T15016" s="16"/>
    </row>
    <row r="15017" spans="8:20">
      <c r="H15017" s="14"/>
      <c r="K15017" s="14"/>
      <c r="M15017" s="14"/>
      <c r="N15017" s="14"/>
      <c r="O15017" s="14"/>
      <c r="P15017" s="14"/>
      <c r="S15017" s="16"/>
      <c r="T15017" s="16"/>
    </row>
    <row r="15018" spans="8:20">
      <c r="H15018" s="14"/>
      <c r="K15018" s="14"/>
      <c r="M15018" s="14"/>
      <c r="N15018" s="14"/>
      <c r="O15018" s="14"/>
      <c r="P15018" s="14"/>
      <c r="S15018" s="16"/>
      <c r="T15018" s="16"/>
    </row>
    <row r="15019" spans="8:20">
      <c r="H15019" s="14"/>
      <c r="K15019" s="14"/>
      <c r="M15019" s="14"/>
      <c r="N15019" s="14"/>
      <c r="O15019" s="14"/>
      <c r="P15019" s="14"/>
      <c r="S15019" s="16"/>
      <c r="T15019" s="16"/>
    </row>
    <row r="15020" spans="8:20">
      <c r="H15020" s="14"/>
      <c r="K15020" s="14"/>
      <c r="M15020" s="14"/>
      <c r="N15020" s="14"/>
      <c r="O15020" s="14"/>
      <c r="P15020" s="14"/>
      <c r="S15020" s="16"/>
      <c r="T15020" s="16"/>
    </row>
    <row r="15021" spans="8:20">
      <c r="H15021" s="14"/>
      <c r="K15021" s="14"/>
      <c r="M15021" s="14"/>
      <c r="N15021" s="14"/>
      <c r="O15021" s="14"/>
      <c r="P15021" s="14"/>
      <c r="S15021" s="16"/>
      <c r="T15021" s="16"/>
    </row>
    <row r="15022" spans="8:20">
      <c r="H15022" s="14"/>
      <c r="K15022" s="14"/>
      <c r="M15022" s="14"/>
      <c r="N15022" s="14"/>
      <c r="O15022" s="14"/>
      <c r="P15022" s="14"/>
      <c r="S15022" s="16"/>
      <c r="T15022" s="16"/>
    </row>
    <row r="15023" spans="8:20">
      <c r="H15023" s="14"/>
      <c r="K15023" s="14"/>
      <c r="M15023" s="14"/>
      <c r="N15023" s="14"/>
      <c r="O15023" s="14"/>
      <c r="P15023" s="14"/>
      <c r="S15023" s="16"/>
      <c r="T15023" s="16"/>
    </row>
    <row r="15024" spans="8:20">
      <c r="H15024" s="14"/>
      <c r="K15024" s="14"/>
      <c r="M15024" s="14"/>
      <c r="N15024" s="14"/>
      <c r="O15024" s="14"/>
      <c r="P15024" s="14"/>
      <c r="S15024" s="16"/>
      <c r="T15024" s="16"/>
    </row>
    <row r="15025" spans="8:20">
      <c r="H15025" s="14"/>
      <c r="K15025" s="14"/>
      <c r="M15025" s="14"/>
      <c r="N15025" s="14"/>
      <c r="O15025" s="14"/>
      <c r="P15025" s="14"/>
      <c r="S15025" s="16"/>
      <c r="T15025" s="16"/>
    </row>
    <row r="15026" spans="8:20">
      <c r="H15026" s="14"/>
      <c r="K15026" s="14"/>
      <c r="M15026" s="14"/>
      <c r="N15026" s="14"/>
      <c r="O15026" s="14"/>
      <c r="P15026" s="14"/>
      <c r="S15026" s="16"/>
      <c r="T15026" s="16"/>
    </row>
    <row r="15027" spans="8:20">
      <c r="H15027" s="14"/>
      <c r="K15027" s="14"/>
      <c r="M15027" s="14"/>
      <c r="N15027" s="14"/>
      <c r="O15027" s="14"/>
      <c r="P15027" s="14"/>
      <c r="S15027" s="16"/>
      <c r="T15027" s="16"/>
    </row>
    <row r="15028" spans="8:20">
      <c r="H15028" s="14"/>
      <c r="K15028" s="14"/>
      <c r="M15028" s="14"/>
      <c r="N15028" s="14"/>
      <c r="O15028" s="14"/>
      <c r="P15028" s="14"/>
      <c r="S15028" s="16"/>
      <c r="T15028" s="16"/>
    </row>
    <row r="15029" spans="8:20">
      <c r="H15029" s="14"/>
      <c r="K15029" s="14"/>
      <c r="M15029" s="14"/>
      <c r="N15029" s="14"/>
      <c r="O15029" s="14"/>
      <c r="P15029" s="14"/>
      <c r="S15029" s="16"/>
      <c r="T15029" s="16"/>
    </row>
    <row r="15030" spans="8:20">
      <c r="H15030" s="14"/>
      <c r="K15030" s="14"/>
      <c r="M15030" s="14"/>
      <c r="N15030" s="14"/>
      <c r="O15030" s="14"/>
      <c r="P15030" s="14"/>
      <c r="S15030" s="16"/>
      <c r="T15030" s="16"/>
    </row>
    <row r="15031" spans="8:20">
      <c r="H15031" s="14"/>
      <c r="K15031" s="14"/>
      <c r="M15031" s="14"/>
      <c r="N15031" s="14"/>
      <c r="O15031" s="14"/>
      <c r="P15031" s="14"/>
      <c r="S15031" s="16"/>
      <c r="T15031" s="16"/>
    </row>
    <row r="15032" spans="8:20">
      <c r="H15032" s="14"/>
      <c r="K15032" s="14"/>
      <c r="M15032" s="14"/>
      <c r="N15032" s="14"/>
      <c r="O15032" s="14"/>
      <c r="P15032" s="14"/>
      <c r="S15032" s="16"/>
      <c r="T15032" s="16"/>
    </row>
    <row r="15033" spans="8:20">
      <c r="H15033" s="14"/>
      <c r="K15033" s="14"/>
      <c r="M15033" s="14"/>
      <c r="N15033" s="14"/>
      <c r="O15033" s="14"/>
      <c r="P15033" s="14"/>
      <c r="S15033" s="16"/>
      <c r="T15033" s="16"/>
    </row>
    <row r="15034" spans="8:20">
      <c r="H15034" s="14"/>
      <c r="K15034" s="14"/>
      <c r="M15034" s="14"/>
      <c r="N15034" s="14"/>
      <c r="O15034" s="14"/>
      <c r="P15034" s="14"/>
      <c r="S15034" s="16"/>
      <c r="T15034" s="16"/>
    </row>
    <row r="15035" spans="8:20">
      <c r="H15035" s="14"/>
      <c r="K15035" s="14"/>
      <c r="M15035" s="14"/>
      <c r="N15035" s="14"/>
      <c r="O15035" s="14"/>
      <c r="P15035" s="14"/>
      <c r="S15035" s="16"/>
      <c r="T15035" s="16"/>
    </row>
    <row r="15036" spans="8:20">
      <c r="H15036" s="14"/>
      <c r="K15036" s="14"/>
      <c r="M15036" s="14"/>
      <c r="N15036" s="14"/>
      <c r="O15036" s="14"/>
      <c r="P15036" s="14"/>
      <c r="S15036" s="16"/>
      <c r="T15036" s="16"/>
    </row>
    <row r="15037" spans="8:20">
      <c r="H15037" s="14"/>
      <c r="K15037" s="14"/>
      <c r="M15037" s="14"/>
      <c r="N15037" s="14"/>
      <c r="O15037" s="14"/>
      <c r="P15037" s="14"/>
      <c r="S15037" s="16"/>
      <c r="T15037" s="16"/>
    </row>
    <row r="15038" spans="8:20">
      <c r="H15038" s="14"/>
      <c r="K15038" s="14"/>
      <c r="M15038" s="14"/>
      <c r="N15038" s="14"/>
      <c r="O15038" s="14"/>
      <c r="P15038" s="14"/>
      <c r="S15038" s="16"/>
      <c r="T15038" s="16"/>
    </row>
    <row r="15039" spans="8:20">
      <c r="H15039" s="14"/>
      <c r="K15039" s="14"/>
      <c r="M15039" s="14"/>
      <c r="N15039" s="14"/>
      <c r="O15039" s="14"/>
      <c r="P15039" s="14"/>
      <c r="S15039" s="16"/>
      <c r="T15039" s="16"/>
    </row>
    <row r="15040" spans="8:20">
      <c r="H15040" s="14"/>
      <c r="K15040" s="14"/>
      <c r="M15040" s="14"/>
      <c r="N15040" s="14"/>
      <c r="O15040" s="14"/>
      <c r="P15040" s="14"/>
      <c r="S15040" s="16"/>
      <c r="T15040" s="16"/>
    </row>
    <row r="15041" spans="8:20">
      <c r="H15041" s="14"/>
      <c r="K15041" s="14"/>
      <c r="M15041" s="14"/>
      <c r="N15041" s="14"/>
      <c r="O15041" s="14"/>
      <c r="P15041" s="14"/>
      <c r="S15041" s="16"/>
      <c r="T15041" s="16"/>
    </row>
    <row r="15042" spans="8:20">
      <c r="H15042" s="14"/>
      <c r="K15042" s="14"/>
      <c r="M15042" s="14"/>
      <c r="N15042" s="14"/>
      <c r="O15042" s="14"/>
      <c r="P15042" s="14"/>
      <c r="S15042" s="16"/>
      <c r="T15042" s="16"/>
    </row>
    <row r="15043" spans="8:20">
      <c r="H15043" s="14"/>
      <c r="K15043" s="14"/>
      <c r="M15043" s="14"/>
      <c r="N15043" s="14"/>
      <c r="O15043" s="14"/>
      <c r="P15043" s="14"/>
      <c r="S15043" s="16"/>
      <c r="T15043" s="16"/>
    </row>
    <row r="15044" spans="8:20">
      <c r="H15044" s="14"/>
      <c r="K15044" s="14"/>
      <c r="M15044" s="14"/>
      <c r="N15044" s="14"/>
      <c r="O15044" s="14"/>
      <c r="P15044" s="14"/>
      <c r="S15044" s="16"/>
      <c r="T15044" s="16"/>
    </row>
    <row r="15045" spans="8:20">
      <c r="H15045" s="14"/>
      <c r="K15045" s="14"/>
      <c r="M15045" s="14"/>
      <c r="N15045" s="14"/>
      <c r="O15045" s="14"/>
      <c r="P15045" s="14"/>
      <c r="S15045" s="16"/>
      <c r="T15045" s="16"/>
    </row>
    <row r="15046" spans="8:20">
      <c r="H15046" s="14"/>
      <c r="K15046" s="14"/>
      <c r="M15046" s="14"/>
      <c r="N15046" s="14"/>
      <c r="O15046" s="14"/>
      <c r="P15046" s="14"/>
      <c r="S15046" s="16"/>
      <c r="T15046" s="16"/>
    </row>
    <row r="15047" spans="8:20">
      <c r="H15047" s="14"/>
      <c r="K15047" s="14"/>
      <c r="M15047" s="14"/>
      <c r="N15047" s="14"/>
      <c r="O15047" s="14"/>
      <c r="P15047" s="14"/>
      <c r="S15047" s="16"/>
      <c r="T15047" s="16"/>
    </row>
    <row r="15048" spans="8:20">
      <c r="H15048" s="14"/>
      <c r="K15048" s="14"/>
      <c r="M15048" s="14"/>
      <c r="N15048" s="14"/>
      <c r="O15048" s="14"/>
      <c r="P15048" s="14"/>
      <c r="S15048" s="16"/>
      <c r="T15048" s="16"/>
    </row>
    <row r="15049" spans="8:20">
      <c r="H15049" s="14"/>
      <c r="K15049" s="14"/>
      <c r="M15049" s="14"/>
      <c r="N15049" s="14"/>
      <c r="O15049" s="14"/>
      <c r="P15049" s="14"/>
      <c r="S15049" s="16"/>
      <c r="T15049" s="16"/>
    </row>
    <row r="15050" spans="8:20">
      <c r="H15050" s="14"/>
      <c r="K15050" s="14"/>
      <c r="M15050" s="14"/>
      <c r="N15050" s="14"/>
      <c r="O15050" s="14"/>
      <c r="P15050" s="14"/>
      <c r="S15050" s="16"/>
      <c r="T15050" s="16"/>
    </row>
    <row r="15051" spans="8:20">
      <c r="H15051" s="14"/>
      <c r="K15051" s="14"/>
      <c r="M15051" s="14"/>
      <c r="N15051" s="14"/>
      <c r="O15051" s="14"/>
      <c r="P15051" s="14"/>
      <c r="S15051" s="16"/>
      <c r="T15051" s="16"/>
    </row>
    <row r="15052" spans="8:20">
      <c r="H15052" s="14"/>
      <c r="K15052" s="14"/>
      <c r="M15052" s="14"/>
      <c r="N15052" s="14"/>
      <c r="O15052" s="14"/>
      <c r="P15052" s="14"/>
      <c r="S15052" s="16"/>
      <c r="T15052" s="16"/>
    </row>
    <row r="15053" spans="8:20">
      <c r="H15053" s="14"/>
      <c r="K15053" s="14"/>
      <c r="M15053" s="14"/>
      <c r="N15053" s="14"/>
      <c r="O15053" s="14"/>
      <c r="P15053" s="14"/>
      <c r="S15053" s="16"/>
      <c r="T15053" s="16"/>
    </row>
    <row r="15054" spans="8:20">
      <c r="H15054" s="14"/>
      <c r="K15054" s="14"/>
      <c r="M15054" s="14"/>
      <c r="N15054" s="14"/>
      <c r="O15054" s="14"/>
      <c r="P15054" s="14"/>
      <c r="S15054" s="16"/>
      <c r="T15054" s="16"/>
    </row>
    <row r="15055" spans="8:20">
      <c r="H15055" s="14"/>
      <c r="K15055" s="14"/>
      <c r="M15055" s="14"/>
      <c r="N15055" s="14"/>
      <c r="O15055" s="14"/>
      <c r="P15055" s="14"/>
      <c r="S15055" s="16"/>
      <c r="T15055" s="16"/>
    </row>
    <row r="15056" spans="8:20">
      <c r="H15056" s="14"/>
      <c r="K15056" s="14"/>
      <c r="M15056" s="14"/>
      <c r="N15056" s="14"/>
      <c r="O15056" s="14"/>
      <c r="P15056" s="14"/>
      <c r="S15056" s="16"/>
      <c r="T15056" s="16"/>
    </row>
    <row r="15057" spans="8:20">
      <c r="H15057" s="14"/>
      <c r="K15057" s="14"/>
      <c r="M15057" s="14"/>
      <c r="N15057" s="14"/>
      <c r="O15057" s="14"/>
      <c r="P15057" s="14"/>
      <c r="S15057" s="16"/>
      <c r="T15057" s="16"/>
    </row>
    <row r="15058" spans="8:20">
      <c r="H15058" s="14"/>
      <c r="K15058" s="14"/>
      <c r="M15058" s="14"/>
      <c r="N15058" s="14"/>
      <c r="O15058" s="14"/>
      <c r="P15058" s="14"/>
      <c r="S15058" s="16"/>
      <c r="T15058" s="16"/>
    </row>
    <row r="15059" spans="8:20">
      <c r="H15059" s="14"/>
      <c r="K15059" s="14"/>
      <c r="M15059" s="14"/>
      <c r="N15059" s="14"/>
      <c r="O15059" s="14"/>
      <c r="P15059" s="14"/>
      <c r="S15059" s="16"/>
      <c r="T15059" s="16"/>
    </row>
    <row r="15060" spans="8:20">
      <c r="H15060" s="14"/>
      <c r="K15060" s="14"/>
      <c r="M15060" s="14"/>
      <c r="N15060" s="14"/>
      <c r="O15060" s="14"/>
      <c r="P15060" s="14"/>
      <c r="S15060" s="16"/>
      <c r="T15060" s="16"/>
    </row>
    <row r="15061" spans="8:20">
      <c r="H15061" s="14"/>
      <c r="K15061" s="14"/>
      <c r="M15061" s="14"/>
      <c r="N15061" s="14"/>
      <c r="O15061" s="14"/>
      <c r="P15061" s="14"/>
      <c r="S15061" s="16"/>
      <c r="T15061" s="16"/>
    </row>
    <row r="15062" spans="8:20">
      <c r="H15062" s="14"/>
      <c r="K15062" s="14"/>
      <c r="M15062" s="14"/>
      <c r="N15062" s="14"/>
      <c r="O15062" s="14"/>
      <c r="P15062" s="14"/>
      <c r="S15062" s="16"/>
      <c r="T15062" s="16"/>
    </row>
    <row r="15063" spans="8:20">
      <c r="H15063" s="14"/>
      <c r="K15063" s="14"/>
      <c r="M15063" s="14"/>
      <c r="N15063" s="14"/>
      <c r="O15063" s="14"/>
      <c r="P15063" s="14"/>
      <c r="S15063" s="16"/>
      <c r="T15063" s="16"/>
    </row>
    <row r="15064" spans="8:20">
      <c r="H15064" s="14"/>
      <c r="K15064" s="14"/>
      <c r="M15064" s="14"/>
      <c r="N15064" s="14"/>
      <c r="O15064" s="14"/>
      <c r="P15064" s="14"/>
      <c r="S15064" s="16"/>
      <c r="T15064" s="16"/>
    </row>
    <row r="15065" spans="8:20">
      <c r="H15065" s="14"/>
      <c r="K15065" s="14"/>
      <c r="M15065" s="14"/>
      <c r="N15065" s="14"/>
      <c r="O15065" s="14"/>
      <c r="P15065" s="14"/>
      <c r="S15065" s="16"/>
      <c r="T15065" s="16"/>
    </row>
    <row r="15066" spans="8:20">
      <c r="H15066" s="14"/>
      <c r="K15066" s="14"/>
      <c r="M15066" s="14"/>
      <c r="N15066" s="14"/>
      <c r="O15066" s="14"/>
      <c r="P15066" s="14"/>
      <c r="S15066" s="16"/>
      <c r="T15066" s="16"/>
    </row>
    <row r="15067" spans="8:20">
      <c r="H15067" s="14"/>
      <c r="K15067" s="14"/>
      <c r="M15067" s="14"/>
      <c r="N15067" s="14"/>
      <c r="O15067" s="14"/>
      <c r="P15067" s="14"/>
      <c r="S15067" s="16"/>
      <c r="T15067" s="16"/>
    </row>
    <row r="15068" spans="8:20">
      <c r="H15068" s="14"/>
      <c r="K15068" s="14"/>
      <c r="M15068" s="14"/>
      <c r="N15068" s="14"/>
      <c r="O15068" s="14"/>
      <c r="P15068" s="14"/>
      <c r="S15068" s="16"/>
      <c r="T15068" s="16"/>
    </row>
    <row r="15069" spans="8:20">
      <c r="H15069" s="14"/>
      <c r="K15069" s="14"/>
      <c r="M15069" s="14"/>
      <c r="N15069" s="14"/>
      <c r="O15069" s="14"/>
      <c r="P15069" s="14"/>
      <c r="S15069" s="16"/>
      <c r="T15069" s="16"/>
    </row>
    <row r="15070" spans="8:20">
      <c r="H15070" s="14"/>
      <c r="K15070" s="14"/>
      <c r="M15070" s="14"/>
      <c r="N15070" s="14"/>
      <c r="O15070" s="14"/>
      <c r="P15070" s="14"/>
      <c r="S15070" s="16"/>
      <c r="T15070" s="16"/>
    </row>
    <row r="15071" spans="8:20">
      <c r="H15071" s="14"/>
      <c r="K15071" s="14"/>
      <c r="M15071" s="14"/>
      <c r="N15071" s="14"/>
      <c r="O15071" s="14"/>
      <c r="P15071" s="14"/>
      <c r="S15071" s="16"/>
      <c r="T15071" s="16"/>
    </row>
    <row r="15072" spans="8:20">
      <c r="H15072" s="14"/>
      <c r="K15072" s="14"/>
      <c r="M15072" s="14"/>
      <c r="N15072" s="14"/>
      <c r="O15072" s="14"/>
      <c r="P15072" s="14"/>
      <c r="S15072" s="16"/>
      <c r="T15072" s="16"/>
    </row>
    <row r="15073" spans="8:20">
      <c r="H15073" s="14"/>
      <c r="K15073" s="14"/>
      <c r="M15073" s="14"/>
      <c r="N15073" s="14"/>
      <c r="O15073" s="14"/>
      <c r="P15073" s="14"/>
      <c r="S15073" s="16"/>
      <c r="T15073" s="16"/>
    </row>
    <row r="15074" spans="8:20">
      <c r="H15074" s="14"/>
      <c r="K15074" s="14"/>
      <c r="M15074" s="14"/>
      <c r="N15074" s="14"/>
      <c r="O15074" s="14"/>
      <c r="P15074" s="14"/>
      <c r="S15074" s="16"/>
      <c r="T15074" s="16"/>
    </row>
    <row r="15075" spans="8:20">
      <c r="H15075" s="14"/>
      <c r="K15075" s="14"/>
      <c r="M15075" s="14"/>
      <c r="N15075" s="14"/>
      <c r="O15075" s="14"/>
      <c r="P15075" s="14"/>
      <c r="S15075" s="16"/>
      <c r="T15075" s="16"/>
    </row>
    <row r="15076" spans="8:20">
      <c r="H15076" s="14"/>
      <c r="K15076" s="14"/>
      <c r="M15076" s="14"/>
      <c r="N15076" s="14"/>
      <c r="O15076" s="14"/>
      <c r="P15076" s="14"/>
      <c r="S15076" s="16"/>
      <c r="T15076" s="16"/>
    </row>
    <row r="15077" spans="8:20">
      <c r="H15077" s="14"/>
      <c r="K15077" s="14"/>
      <c r="M15077" s="14"/>
      <c r="N15077" s="14"/>
      <c r="O15077" s="14"/>
      <c r="P15077" s="14"/>
      <c r="S15077" s="16"/>
      <c r="T15077" s="16"/>
    </row>
    <row r="15078" spans="8:20">
      <c r="H15078" s="14"/>
      <c r="K15078" s="14"/>
      <c r="M15078" s="14"/>
      <c r="N15078" s="14"/>
      <c r="O15078" s="14"/>
      <c r="P15078" s="14"/>
      <c r="S15078" s="16"/>
      <c r="T15078" s="16"/>
    </row>
    <row r="15079" spans="8:20">
      <c r="H15079" s="14"/>
      <c r="K15079" s="14"/>
      <c r="M15079" s="14"/>
      <c r="N15079" s="14"/>
      <c r="O15079" s="14"/>
      <c r="P15079" s="14"/>
      <c r="S15079" s="16"/>
      <c r="T15079" s="16"/>
    </row>
    <row r="15080" spans="8:20">
      <c r="H15080" s="14"/>
      <c r="K15080" s="14"/>
      <c r="M15080" s="14"/>
      <c r="N15080" s="14"/>
      <c r="O15080" s="14"/>
      <c r="P15080" s="14"/>
      <c r="S15080" s="16"/>
      <c r="T15080" s="16"/>
    </row>
    <row r="15081" spans="8:20">
      <c r="H15081" s="14"/>
      <c r="K15081" s="14"/>
      <c r="M15081" s="14"/>
      <c r="N15081" s="14"/>
      <c r="O15081" s="14"/>
      <c r="P15081" s="14"/>
      <c r="S15081" s="16"/>
      <c r="T15081" s="16"/>
    </row>
    <row r="15082" spans="8:20">
      <c r="H15082" s="14"/>
      <c r="K15082" s="14"/>
      <c r="M15082" s="14"/>
      <c r="N15082" s="14"/>
      <c r="O15082" s="14"/>
      <c r="P15082" s="14"/>
      <c r="S15082" s="16"/>
      <c r="T15082" s="16"/>
    </row>
    <row r="15083" spans="8:20">
      <c r="H15083" s="14"/>
      <c r="K15083" s="14"/>
      <c r="M15083" s="14"/>
      <c r="N15083" s="14"/>
      <c r="O15083" s="14"/>
      <c r="P15083" s="14"/>
      <c r="S15083" s="16"/>
      <c r="T15083" s="16"/>
    </row>
    <row r="15084" spans="8:20">
      <c r="H15084" s="14"/>
      <c r="K15084" s="14"/>
      <c r="M15084" s="14"/>
      <c r="N15084" s="14"/>
      <c r="O15084" s="14"/>
      <c r="P15084" s="14"/>
      <c r="S15084" s="16"/>
      <c r="T15084" s="16"/>
    </row>
    <row r="15085" spans="8:20">
      <c r="H15085" s="14"/>
      <c r="K15085" s="14"/>
      <c r="M15085" s="14"/>
      <c r="N15085" s="14"/>
      <c r="O15085" s="14"/>
      <c r="P15085" s="14"/>
      <c r="S15085" s="16"/>
      <c r="T15085" s="16"/>
    </row>
    <row r="15086" spans="8:20">
      <c r="H15086" s="14"/>
      <c r="K15086" s="14"/>
      <c r="M15086" s="14"/>
      <c r="N15086" s="14"/>
      <c r="O15086" s="14"/>
      <c r="P15086" s="14"/>
      <c r="S15086" s="16"/>
      <c r="T15086" s="16"/>
    </row>
    <row r="15087" spans="8:20">
      <c r="H15087" s="14"/>
      <c r="K15087" s="14"/>
      <c r="M15087" s="14"/>
      <c r="N15087" s="14"/>
      <c r="O15087" s="14"/>
      <c r="P15087" s="14"/>
      <c r="S15087" s="16"/>
      <c r="T15087" s="16"/>
    </row>
    <row r="15088" spans="8:20">
      <c r="H15088" s="14"/>
      <c r="K15088" s="14"/>
      <c r="M15088" s="14"/>
      <c r="N15088" s="14"/>
      <c r="O15088" s="14"/>
      <c r="P15088" s="14"/>
      <c r="S15088" s="16"/>
      <c r="T15088" s="16"/>
    </row>
    <row r="15089" spans="8:20">
      <c r="H15089" s="14"/>
      <c r="K15089" s="14"/>
      <c r="M15089" s="14"/>
      <c r="N15089" s="14"/>
      <c r="O15089" s="14"/>
      <c r="P15089" s="14"/>
      <c r="S15089" s="16"/>
      <c r="T15089" s="16"/>
    </row>
    <row r="15090" spans="8:20">
      <c r="H15090" s="14"/>
      <c r="K15090" s="14"/>
      <c r="M15090" s="14"/>
      <c r="N15090" s="14"/>
      <c r="O15090" s="14"/>
      <c r="P15090" s="14"/>
      <c r="S15090" s="16"/>
      <c r="T15090" s="16"/>
    </row>
    <row r="15091" spans="8:20">
      <c r="H15091" s="14"/>
      <c r="K15091" s="14"/>
      <c r="M15091" s="14"/>
      <c r="N15091" s="14"/>
      <c r="O15091" s="14"/>
      <c r="P15091" s="14"/>
      <c r="S15091" s="16"/>
      <c r="T15091" s="16"/>
    </row>
    <row r="15092" spans="8:20">
      <c r="H15092" s="14"/>
      <c r="K15092" s="14"/>
      <c r="M15092" s="14"/>
      <c r="N15092" s="14"/>
      <c r="O15092" s="14"/>
      <c r="P15092" s="14"/>
      <c r="S15092" s="16"/>
      <c r="T15092" s="16"/>
    </row>
    <row r="15093" spans="8:20">
      <c r="H15093" s="14"/>
      <c r="K15093" s="14"/>
      <c r="M15093" s="14"/>
      <c r="N15093" s="14"/>
      <c r="O15093" s="14"/>
      <c r="P15093" s="14"/>
      <c r="S15093" s="16"/>
      <c r="T15093" s="16"/>
    </row>
    <row r="15094" spans="8:20">
      <c r="H15094" s="14"/>
      <c r="K15094" s="14"/>
      <c r="M15094" s="14"/>
      <c r="N15094" s="14"/>
      <c r="O15094" s="14"/>
      <c r="P15094" s="14"/>
      <c r="S15094" s="16"/>
      <c r="T15094" s="16"/>
    </row>
    <row r="15095" spans="8:20">
      <c r="H15095" s="14"/>
      <c r="K15095" s="14"/>
      <c r="M15095" s="14"/>
      <c r="N15095" s="14"/>
      <c r="O15095" s="14"/>
      <c r="P15095" s="14"/>
      <c r="S15095" s="16"/>
      <c r="T15095" s="16"/>
    </row>
    <row r="15096" spans="8:20">
      <c r="H15096" s="14"/>
      <c r="K15096" s="14"/>
      <c r="M15096" s="14"/>
      <c r="N15096" s="14"/>
      <c r="O15096" s="14"/>
      <c r="P15096" s="14"/>
      <c r="S15096" s="16"/>
      <c r="T15096" s="16"/>
    </row>
    <row r="15097" spans="8:20">
      <c r="H15097" s="14"/>
      <c r="K15097" s="14"/>
      <c r="M15097" s="14"/>
      <c r="N15097" s="14"/>
      <c r="O15097" s="14"/>
      <c r="P15097" s="14"/>
      <c r="S15097" s="16"/>
      <c r="T15097" s="16"/>
    </row>
    <row r="15098" spans="8:20">
      <c r="H15098" s="14"/>
      <c r="K15098" s="14"/>
      <c r="M15098" s="14"/>
      <c r="N15098" s="14"/>
      <c r="O15098" s="14"/>
      <c r="P15098" s="14"/>
      <c r="S15098" s="16"/>
      <c r="T15098" s="16"/>
    </row>
    <row r="15099" spans="8:20">
      <c r="H15099" s="14"/>
      <c r="K15099" s="14"/>
      <c r="M15099" s="14"/>
      <c r="N15099" s="14"/>
      <c r="O15099" s="14"/>
      <c r="P15099" s="14"/>
      <c r="S15099" s="16"/>
      <c r="T15099" s="16"/>
    </row>
    <row r="15100" spans="8:20">
      <c r="H15100" s="14"/>
      <c r="K15100" s="14"/>
      <c r="M15100" s="14"/>
      <c r="N15100" s="14"/>
      <c r="O15100" s="14"/>
      <c r="P15100" s="14"/>
      <c r="S15100" s="16"/>
      <c r="T15100" s="16"/>
    </row>
    <row r="15101" spans="8:20">
      <c r="H15101" s="14"/>
      <c r="K15101" s="14"/>
      <c r="M15101" s="14"/>
      <c r="N15101" s="14"/>
      <c r="O15101" s="14"/>
      <c r="P15101" s="14"/>
      <c r="S15101" s="16"/>
      <c r="T15101" s="16"/>
    </row>
    <row r="15102" spans="8:20">
      <c r="H15102" s="14"/>
      <c r="K15102" s="14"/>
      <c r="M15102" s="14"/>
      <c r="N15102" s="14"/>
      <c r="O15102" s="14"/>
      <c r="P15102" s="14"/>
      <c r="S15102" s="16"/>
      <c r="T15102" s="16"/>
    </row>
    <row r="15103" spans="8:20">
      <c r="H15103" s="14"/>
      <c r="K15103" s="14"/>
      <c r="M15103" s="14"/>
      <c r="N15103" s="14"/>
      <c r="O15103" s="14"/>
      <c r="P15103" s="14"/>
      <c r="S15103" s="16"/>
      <c r="T15103" s="16"/>
    </row>
    <row r="15104" spans="8:20">
      <c r="H15104" s="14"/>
      <c r="K15104" s="14"/>
      <c r="M15104" s="14"/>
      <c r="N15104" s="14"/>
      <c r="O15104" s="14"/>
      <c r="P15104" s="14"/>
      <c r="S15104" s="16"/>
      <c r="T15104" s="16"/>
    </row>
    <row r="15105" spans="8:20">
      <c r="H15105" s="14"/>
      <c r="K15105" s="14"/>
      <c r="M15105" s="14"/>
      <c r="N15105" s="14"/>
      <c r="O15105" s="14"/>
      <c r="P15105" s="14"/>
      <c r="S15105" s="16"/>
      <c r="T15105" s="16"/>
    </row>
    <row r="15106" spans="8:20">
      <c r="H15106" s="14"/>
      <c r="K15106" s="14"/>
      <c r="M15106" s="14"/>
      <c r="N15106" s="14"/>
      <c r="O15106" s="14"/>
      <c r="P15106" s="14"/>
      <c r="S15106" s="16"/>
      <c r="T15106" s="16"/>
    </row>
    <row r="15107" spans="8:20">
      <c r="H15107" s="14"/>
      <c r="K15107" s="14"/>
      <c r="M15107" s="14"/>
      <c r="N15107" s="14"/>
      <c r="O15107" s="14"/>
      <c r="P15107" s="14"/>
      <c r="S15107" s="16"/>
      <c r="T15107" s="16"/>
    </row>
    <row r="15108" spans="8:20">
      <c r="H15108" s="14"/>
      <c r="K15108" s="14"/>
      <c r="M15108" s="14"/>
      <c r="N15108" s="14"/>
      <c r="O15108" s="14"/>
      <c r="P15108" s="14"/>
      <c r="S15108" s="16"/>
      <c r="T15108" s="16"/>
    </row>
    <row r="15109" spans="8:20">
      <c r="H15109" s="14"/>
      <c r="K15109" s="14"/>
      <c r="M15109" s="14"/>
      <c r="N15109" s="14"/>
      <c r="O15109" s="14"/>
      <c r="P15109" s="14"/>
      <c r="S15109" s="16"/>
      <c r="T15109" s="16"/>
    </row>
    <row r="15110" spans="8:20">
      <c r="H15110" s="14"/>
      <c r="K15110" s="14"/>
      <c r="M15110" s="14"/>
      <c r="N15110" s="14"/>
      <c r="O15110" s="14"/>
      <c r="P15110" s="14"/>
      <c r="S15110" s="16"/>
      <c r="T15110" s="16"/>
    </row>
    <row r="15111" spans="8:20">
      <c r="H15111" s="14"/>
      <c r="K15111" s="14"/>
      <c r="M15111" s="14"/>
      <c r="N15111" s="14"/>
      <c r="O15111" s="14"/>
      <c r="P15111" s="14"/>
      <c r="S15111" s="16"/>
      <c r="T15111" s="16"/>
    </row>
    <row r="15112" spans="8:20">
      <c r="H15112" s="14"/>
      <c r="K15112" s="14"/>
      <c r="M15112" s="14"/>
      <c r="N15112" s="14"/>
      <c r="O15112" s="14"/>
      <c r="P15112" s="14"/>
      <c r="S15112" s="16"/>
      <c r="T15112" s="16"/>
    </row>
    <row r="15113" spans="8:20">
      <c r="H15113" s="14"/>
      <c r="K15113" s="14"/>
      <c r="M15113" s="14"/>
      <c r="N15113" s="14"/>
      <c r="O15113" s="14"/>
      <c r="P15113" s="14"/>
      <c r="S15113" s="16"/>
      <c r="T15113" s="16"/>
    </row>
    <row r="15114" spans="8:20">
      <c r="H15114" s="14"/>
      <c r="K15114" s="14"/>
      <c r="M15114" s="14"/>
      <c r="N15114" s="14"/>
      <c r="O15114" s="14"/>
      <c r="P15114" s="14"/>
      <c r="S15114" s="16"/>
      <c r="T15114" s="16"/>
    </row>
    <row r="15115" spans="8:20">
      <c r="H15115" s="14"/>
      <c r="K15115" s="14"/>
      <c r="M15115" s="14"/>
      <c r="N15115" s="14"/>
      <c r="O15115" s="14"/>
      <c r="P15115" s="14"/>
      <c r="S15115" s="16"/>
      <c r="T15115" s="16"/>
    </row>
    <row r="15116" spans="8:20">
      <c r="H15116" s="14"/>
      <c r="K15116" s="14"/>
      <c r="M15116" s="14"/>
      <c r="N15116" s="14"/>
      <c r="O15116" s="14"/>
      <c r="P15116" s="14"/>
      <c r="S15116" s="16"/>
      <c r="T15116" s="16"/>
    </row>
    <row r="15117" spans="8:20">
      <c r="H15117" s="14"/>
      <c r="K15117" s="14"/>
      <c r="M15117" s="14"/>
      <c r="N15117" s="14"/>
      <c r="O15117" s="14"/>
      <c r="P15117" s="14"/>
      <c r="S15117" s="16"/>
      <c r="T15117" s="16"/>
    </row>
    <row r="15118" spans="8:20">
      <c r="H15118" s="14"/>
      <c r="K15118" s="14"/>
      <c r="M15118" s="14"/>
      <c r="N15118" s="14"/>
      <c r="O15118" s="14"/>
      <c r="P15118" s="14"/>
      <c r="S15118" s="16"/>
      <c r="T15118" s="16"/>
    </row>
    <row r="15119" spans="8:20">
      <c r="H15119" s="14"/>
      <c r="K15119" s="14"/>
      <c r="M15119" s="14"/>
      <c r="N15119" s="14"/>
      <c r="O15119" s="14"/>
      <c r="P15119" s="14"/>
      <c r="S15119" s="16"/>
      <c r="T15119" s="16"/>
    </row>
    <row r="15120" spans="8:20">
      <c r="H15120" s="14"/>
      <c r="K15120" s="14"/>
      <c r="M15120" s="14"/>
      <c r="N15120" s="14"/>
      <c r="O15120" s="14"/>
      <c r="P15120" s="14"/>
      <c r="S15120" s="16"/>
      <c r="T15120" s="16"/>
    </row>
    <row r="15121" spans="8:20">
      <c r="H15121" s="14"/>
      <c r="K15121" s="14"/>
      <c r="M15121" s="14"/>
      <c r="N15121" s="14"/>
      <c r="O15121" s="14"/>
      <c r="P15121" s="14"/>
      <c r="S15121" s="16"/>
      <c r="T15121" s="16"/>
    </row>
    <row r="15122" spans="8:20">
      <c r="H15122" s="14"/>
      <c r="K15122" s="14"/>
      <c r="M15122" s="14"/>
      <c r="N15122" s="14"/>
      <c r="O15122" s="14"/>
      <c r="P15122" s="14"/>
      <c r="S15122" s="16"/>
      <c r="T15122" s="16"/>
    </row>
    <row r="15123" spans="8:20">
      <c r="H15123" s="14"/>
      <c r="K15123" s="14"/>
      <c r="M15123" s="14"/>
      <c r="N15123" s="14"/>
      <c r="O15123" s="14"/>
      <c r="P15123" s="14"/>
      <c r="S15123" s="16"/>
      <c r="T15123" s="16"/>
    </row>
    <row r="15124" spans="8:20">
      <c r="H15124" s="14"/>
      <c r="K15124" s="14"/>
      <c r="M15124" s="14"/>
      <c r="N15124" s="14"/>
      <c r="O15124" s="14"/>
      <c r="P15124" s="14"/>
      <c r="S15124" s="16"/>
      <c r="T15124" s="16"/>
    </row>
    <row r="15125" spans="8:20">
      <c r="H15125" s="14"/>
      <c r="K15125" s="14"/>
      <c r="M15125" s="14"/>
      <c r="N15125" s="14"/>
      <c r="O15125" s="14"/>
      <c r="P15125" s="14"/>
      <c r="S15125" s="16"/>
      <c r="T15125" s="16"/>
    </row>
    <row r="15126" spans="8:20">
      <c r="H15126" s="14"/>
      <c r="K15126" s="14"/>
      <c r="M15126" s="14"/>
      <c r="N15126" s="14"/>
      <c r="O15126" s="14"/>
      <c r="P15126" s="14"/>
      <c r="S15126" s="16"/>
      <c r="T15126" s="16"/>
    </row>
    <row r="15127" spans="8:20">
      <c r="H15127" s="14"/>
      <c r="K15127" s="14"/>
      <c r="M15127" s="14"/>
      <c r="N15127" s="14"/>
      <c r="O15127" s="14"/>
      <c r="P15127" s="14"/>
      <c r="S15127" s="16"/>
      <c r="T15127" s="16"/>
    </row>
    <row r="15128" spans="8:20">
      <c r="H15128" s="14"/>
      <c r="K15128" s="14"/>
      <c r="M15128" s="14"/>
      <c r="N15128" s="14"/>
      <c r="O15128" s="14"/>
      <c r="P15128" s="14"/>
      <c r="S15128" s="16"/>
      <c r="T15128" s="16"/>
    </row>
    <row r="15129" spans="8:20">
      <c r="H15129" s="14"/>
      <c r="K15129" s="14"/>
      <c r="M15129" s="14"/>
      <c r="N15129" s="14"/>
      <c r="O15129" s="14"/>
      <c r="P15129" s="14"/>
      <c r="S15129" s="16"/>
      <c r="T15129" s="16"/>
    </row>
    <row r="15130" spans="8:20">
      <c r="H15130" s="14"/>
      <c r="K15130" s="14"/>
      <c r="M15130" s="14"/>
      <c r="N15130" s="14"/>
      <c r="O15130" s="14"/>
      <c r="P15130" s="14"/>
      <c r="S15130" s="16"/>
      <c r="T15130" s="16"/>
    </row>
    <row r="15131" spans="8:20">
      <c r="H15131" s="14"/>
      <c r="K15131" s="14"/>
      <c r="M15131" s="14"/>
      <c r="N15131" s="14"/>
      <c r="O15131" s="14"/>
      <c r="P15131" s="14"/>
      <c r="S15131" s="16"/>
      <c r="T15131" s="16"/>
    </row>
    <row r="15132" spans="8:20">
      <c r="H15132" s="14"/>
      <c r="K15132" s="14"/>
      <c r="M15132" s="14"/>
      <c r="N15132" s="14"/>
      <c r="O15132" s="14"/>
      <c r="P15132" s="14"/>
      <c r="S15132" s="16"/>
      <c r="T15132" s="16"/>
    </row>
    <row r="15133" spans="8:20">
      <c r="H15133" s="14"/>
      <c r="K15133" s="14"/>
      <c r="M15133" s="14"/>
      <c r="N15133" s="14"/>
      <c r="O15133" s="14"/>
      <c r="P15133" s="14"/>
      <c r="S15133" s="16"/>
      <c r="T15133" s="16"/>
    </row>
    <row r="15134" spans="8:20">
      <c r="H15134" s="14"/>
      <c r="K15134" s="14"/>
      <c r="M15134" s="14"/>
      <c r="N15134" s="14"/>
      <c r="O15134" s="14"/>
      <c r="P15134" s="14"/>
      <c r="S15134" s="16"/>
      <c r="T15134" s="16"/>
    </row>
    <row r="15135" spans="8:20">
      <c r="H15135" s="14"/>
      <c r="K15135" s="14"/>
      <c r="M15135" s="14"/>
      <c r="N15135" s="14"/>
      <c r="O15135" s="14"/>
      <c r="P15135" s="14"/>
      <c r="S15135" s="16"/>
      <c r="T15135" s="16"/>
    </row>
    <row r="15136" spans="8:20">
      <c r="H15136" s="14"/>
      <c r="K15136" s="14"/>
      <c r="M15136" s="14"/>
      <c r="N15136" s="14"/>
      <c r="O15136" s="14"/>
      <c r="P15136" s="14"/>
      <c r="S15136" s="16"/>
      <c r="T15136" s="16"/>
    </row>
    <row r="15137" spans="8:20">
      <c r="H15137" s="14"/>
      <c r="K15137" s="14"/>
      <c r="M15137" s="14"/>
      <c r="N15137" s="14"/>
      <c r="O15137" s="14"/>
      <c r="P15137" s="14"/>
      <c r="S15137" s="16"/>
      <c r="T15137" s="16"/>
    </row>
    <row r="15138" spans="8:20">
      <c r="H15138" s="14"/>
      <c r="K15138" s="14"/>
      <c r="M15138" s="14"/>
      <c r="N15138" s="14"/>
      <c r="O15138" s="14"/>
      <c r="P15138" s="14"/>
      <c r="S15138" s="16"/>
      <c r="T15138" s="16"/>
    </row>
    <row r="15139" spans="8:20">
      <c r="H15139" s="14"/>
      <c r="K15139" s="14"/>
      <c r="M15139" s="14"/>
      <c r="N15139" s="14"/>
      <c r="O15139" s="14"/>
      <c r="P15139" s="14"/>
      <c r="S15139" s="16"/>
      <c r="T15139" s="16"/>
    </row>
    <row r="15140" spans="8:20">
      <c r="H15140" s="14"/>
      <c r="K15140" s="14"/>
      <c r="M15140" s="14"/>
      <c r="N15140" s="14"/>
      <c r="O15140" s="14"/>
      <c r="P15140" s="14"/>
      <c r="S15140" s="16"/>
      <c r="T15140" s="16"/>
    </row>
    <row r="15141" spans="8:20">
      <c r="H15141" s="14"/>
      <c r="K15141" s="14"/>
      <c r="M15141" s="14"/>
      <c r="N15141" s="14"/>
      <c r="O15141" s="14"/>
      <c r="P15141" s="14"/>
      <c r="S15141" s="16"/>
      <c r="T15141" s="16"/>
    </row>
    <row r="15142" spans="8:20">
      <c r="H15142" s="14"/>
      <c r="K15142" s="14"/>
      <c r="M15142" s="14"/>
      <c r="N15142" s="14"/>
      <c r="O15142" s="14"/>
      <c r="P15142" s="14"/>
      <c r="S15142" s="16"/>
      <c r="T15142" s="16"/>
    </row>
    <row r="15143" spans="8:20">
      <c r="H15143" s="14"/>
      <c r="K15143" s="14"/>
      <c r="M15143" s="14"/>
      <c r="N15143" s="14"/>
      <c r="O15143" s="14"/>
      <c r="P15143" s="14"/>
      <c r="S15143" s="16"/>
      <c r="T15143" s="16"/>
    </row>
    <row r="15144" spans="8:20">
      <c r="H15144" s="14"/>
      <c r="K15144" s="14"/>
      <c r="M15144" s="14"/>
      <c r="N15144" s="14"/>
      <c r="O15144" s="14"/>
      <c r="P15144" s="14"/>
      <c r="S15144" s="16"/>
      <c r="T15144" s="16"/>
    </row>
    <row r="15145" spans="8:20">
      <c r="H15145" s="14"/>
      <c r="K15145" s="14"/>
      <c r="M15145" s="14"/>
      <c r="N15145" s="14"/>
      <c r="O15145" s="14"/>
      <c r="P15145" s="14"/>
      <c r="S15145" s="16"/>
      <c r="T15145" s="16"/>
    </row>
    <row r="15146" spans="8:20">
      <c r="H15146" s="14"/>
      <c r="K15146" s="14"/>
      <c r="M15146" s="14"/>
      <c r="N15146" s="14"/>
      <c r="O15146" s="14"/>
      <c r="P15146" s="14"/>
      <c r="S15146" s="16"/>
      <c r="T15146" s="16"/>
    </row>
    <row r="15147" spans="8:20">
      <c r="H15147" s="14"/>
      <c r="K15147" s="14"/>
      <c r="M15147" s="14"/>
      <c r="N15147" s="14"/>
      <c r="O15147" s="14"/>
      <c r="P15147" s="14"/>
      <c r="S15147" s="16"/>
      <c r="T15147" s="16"/>
    </row>
    <row r="15148" spans="8:20">
      <c r="H15148" s="14"/>
      <c r="K15148" s="14"/>
      <c r="M15148" s="14"/>
      <c r="N15148" s="14"/>
      <c r="O15148" s="14"/>
      <c r="P15148" s="14"/>
      <c r="S15148" s="16"/>
      <c r="T15148" s="16"/>
    </row>
    <row r="15149" spans="8:20">
      <c r="H15149" s="14"/>
      <c r="K15149" s="14"/>
      <c r="M15149" s="14"/>
      <c r="N15149" s="14"/>
      <c r="O15149" s="14"/>
      <c r="P15149" s="14"/>
      <c r="S15149" s="16"/>
      <c r="T15149" s="16"/>
    </row>
    <row r="15150" spans="8:20">
      <c r="H15150" s="14"/>
      <c r="K15150" s="14"/>
      <c r="M15150" s="14"/>
      <c r="N15150" s="14"/>
      <c r="O15150" s="14"/>
      <c r="P15150" s="14"/>
      <c r="S15150" s="16"/>
      <c r="T15150" s="16"/>
    </row>
    <row r="15151" spans="8:20">
      <c r="H15151" s="14"/>
      <c r="K15151" s="14"/>
      <c r="M15151" s="14"/>
      <c r="N15151" s="14"/>
      <c r="O15151" s="14"/>
      <c r="P15151" s="14"/>
      <c r="S15151" s="16"/>
      <c r="T15151" s="16"/>
    </row>
    <row r="15152" spans="8:20">
      <c r="H15152" s="14"/>
      <c r="K15152" s="14"/>
      <c r="M15152" s="14"/>
      <c r="N15152" s="14"/>
      <c r="O15152" s="14"/>
      <c r="P15152" s="14"/>
      <c r="S15152" s="16"/>
      <c r="T15152" s="16"/>
    </row>
    <row r="15153" spans="8:20">
      <c r="H15153" s="14"/>
      <c r="K15153" s="14"/>
      <c r="M15153" s="14"/>
      <c r="N15153" s="14"/>
      <c r="O15153" s="14"/>
      <c r="P15153" s="14"/>
      <c r="S15153" s="16"/>
      <c r="T15153" s="16"/>
    </row>
    <row r="15154" spans="8:20">
      <c r="H15154" s="14"/>
      <c r="K15154" s="14"/>
      <c r="M15154" s="14"/>
      <c r="N15154" s="14"/>
      <c r="O15154" s="14"/>
      <c r="P15154" s="14"/>
      <c r="S15154" s="16"/>
      <c r="T15154" s="16"/>
    </row>
    <row r="15155" spans="8:20">
      <c r="H15155" s="14"/>
      <c r="K15155" s="14"/>
      <c r="M15155" s="14"/>
      <c r="N15155" s="14"/>
      <c r="O15155" s="14"/>
      <c r="P15155" s="14"/>
      <c r="S15155" s="16"/>
      <c r="T15155" s="16"/>
    </row>
    <row r="15156" spans="8:20">
      <c r="H15156" s="14"/>
      <c r="K15156" s="14"/>
      <c r="M15156" s="14"/>
      <c r="N15156" s="14"/>
      <c r="O15156" s="14"/>
      <c r="P15156" s="14"/>
      <c r="S15156" s="16"/>
      <c r="T15156" s="16"/>
    </row>
    <row r="15157" spans="8:20">
      <c r="H15157" s="14"/>
      <c r="K15157" s="14"/>
      <c r="M15157" s="14"/>
      <c r="N15157" s="14"/>
      <c r="O15157" s="14"/>
      <c r="P15157" s="14"/>
      <c r="S15157" s="16"/>
      <c r="T15157" s="16"/>
    </row>
    <row r="15158" spans="8:20">
      <c r="H15158" s="14"/>
      <c r="K15158" s="14"/>
      <c r="M15158" s="14"/>
      <c r="N15158" s="14"/>
      <c r="O15158" s="14"/>
      <c r="P15158" s="14"/>
      <c r="S15158" s="16"/>
      <c r="T15158" s="16"/>
    </row>
    <row r="15159" spans="8:20">
      <c r="H15159" s="14"/>
      <c r="K15159" s="14"/>
      <c r="M15159" s="14"/>
      <c r="N15159" s="14"/>
      <c r="O15159" s="14"/>
      <c r="P15159" s="14"/>
      <c r="S15159" s="16"/>
      <c r="T15159" s="16"/>
    </row>
    <row r="15160" spans="8:20">
      <c r="H15160" s="14"/>
      <c r="K15160" s="14"/>
      <c r="M15160" s="14"/>
      <c r="N15160" s="14"/>
      <c r="O15160" s="14"/>
      <c r="P15160" s="14"/>
      <c r="S15160" s="16"/>
      <c r="T15160" s="16"/>
    </row>
    <row r="15161" spans="8:20">
      <c r="H15161" s="14"/>
      <c r="K15161" s="14"/>
      <c r="M15161" s="14"/>
      <c r="N15161" s="14"/>
      <c r="O15161" s="14"/>
      <c r="P15161" s="14"/>
      <c r="S15161" s="16"/>
      <c r="T15161" s="16"/>
    </row>
    <row r="15162" spans="8:20">
      <c r="H15162" s="14"/>
      <c r="K15162" s="14"/>
      <c r="M15162" s="14"/>
      <c r="N15162" s="14"/>
      <c r="O15162" s="14"/>
      <c r="P15162" s="14"/>
      <c r="S15162" s="16"/>
      <c r="T15162" s="16"/>
    </row>
    <row r="15163" spans="8:20">
      <c r="H15163" s="14"/>
      <c r="K15163" s="14"/>
      <c r="M15163" s="14"/>
      <c r="N15163" s="14"/>
      <c r="O15163" s="14"/>
      <c r="P15163" s="14"/>
      <c r="S15163" s="16"/>
      <c r="T15163" s="16"/>
    </row>
    <row r="15164" spans="8:20">
      <c r="H15164" s="14"/>
      <c r="K15164" s="14"/>
      <c r="M15164" s="14"/>
      <c r="N15164" s="14"/>
      <c r="O15164" s="14"/>
      <c r="P15164" s="14"/>
      <c r="S15164" s="16"/>
      <c r="T15164" s="16"/>
    </row>
    <row r="15165" spans="8:20">
      <c r="H15165" s="14"/>
      <c r="K15165" s="14"/>
      <c r="M15165" s="14"/>
      <c r="N15165" s="14"/>
      <c r="O15165" s="14"/>
      <c r="P15165" s="14"/>
      <c r="S15165" s="16"/>
      <c r="T15165" s="16"/>
    </row>
    <row r="15166" spans="8:20">
      <c r="H15166" s="14"/>
      <c r="K15166" s="14"/>
      <c r="M15166" s="14"/>
      <c r="N15166" s="14"/>
      <c r="O15166" s="14"/>
      <c r="P15166" s="14"/>
      <c r="S15166" s="16"/>
      <c r="T15166" s="16"/>
    </row>
    <row r="15167" spans="8:20">
      <c r="H15167" s="14"/>
      <c r="K15167" s="14"/>
      <c r="M15167" s="14"/>
      <c r="N15167" s="14"/>
      <c r="O15167" s="14"/>
      <c r="P15167" s="14"/>
      <c r="S15167" s="16"/>
      <c r="T15167" s="16"/>
    </row>
    <row r="15168" spans="8:20">
      <c r="H15168" s="14"/>
      <c r="K15168" s="14"/>
      <c r="M15168" s="14"/>
      <c r="N15168" s="14"/>
      <c r="O15168" s="14"/>
      <c r="P15168" s="14"/>
      <c r="S15168" s="16"/>
      <c r="T15168" s="16"/>
    </row>
    <row r="15169" spans="8:20">
      <c r="H15169" s="14"/>
      <c r="K15169" s="14"/>
      <c r="M15169" s="14"/>
      <c r="N15169" s="14"/>
      <c r="O15169" s="14"/>
      <c r="P15169" s="14"/>
      <c r="S15169" s="16"/>
      <c r="T15169" s="16"/>
    </row>
    <row r="15170" spans="8:20">
      <c r="H15170" s="14"/>
      <c r="K15170" s="14"/>
      <c r="M15170" s="14"/>
      <c r="N15170" s="14"/>
      <c r="O15170" s="14"/>
      <c r="P15170" s="14"/>
      <c r="S15170" s="16"/>
      <c r="T15170" s="16"/>
    </row>
    <row r="15171" spans="8:20">
      <c r="H15171" s="14"/>
      <c r="K15171" s="14"/>
      <c r="M15171" s="14"/>
      <c r="N15171" s="14"/>
      <c r="O15171" s="14"/>
      <c r="P15171" s="14"/>
      <c r="S15171" s="16"/>
      <c r="T15171" s="16"/>
    </row>
    <row r="15172" spans="8:20">
      <c r="H15172" s="14"/>
      <c r="K15172" s="14"/>
      <c r="M15172" s="14"/>
      <c r="N15172" s="14"/>
      <c r="O15172" s="14"/>
      <c r="P15172" s="14"/>
      <c r="S15172" s="16"/>
      <c r="T15172" s="16"/>
    </row>
    <row r="15173" spans="8:20">
      <c r="H15173" s="14"/>
      <c r="K15173" s="14"/>
      <c r="M15173" s="14"/>
      <c r="N15173" s="14"/>
      <c r="O15173" s="14"/>
      <c r="P15173" s="14"/>
      <c r="S15173" s="16"/>
      <c r="T15173" s="16"/>
    </row>
    <row r="15174" spans="8:20">
      <c r="H15174" s="14"/>
      <c r="K15174" s="14"/>
      <c r="M15174" s="14"/>
      <c r="N15174" s="14"/>
      <c r="O15174" s="14"/>
      <c r="P15174" s="14"/>
      <c r="S15174" s="16"/>
      <c r="T15174" s="16"/>
    </row>
    <row r="15175" spans="8:20">
      <c r="H15175" s="14"/>
      <c r="K15175" s="14"/>
      <c r="M15175" s="14"/>
      <c r="N15175" s="14"/>
      <c r="O15175" s="14"/>
      <c r="P15175" s="14"/>
      <c r="S15175" s="16"/>
      <c r="T15175" s="16"/>
    </row>
    <row r="15176" spans="8:20">
      <c r="H15176" s="14"/>
      <c r="K15176" s="14"/>
      <c r="M15176" s="14"/>
      <c r="N15176" s="14"/>
      <c r="O15176" s="14"/>
      <c r="P15176" s="14"/>
      <c r="S15176" s="16"/>
      <c r="T15176" s="16"/>
    </row>
    <row r="15177" spans="8:20">
      <c r="H15177" s="14"/>
      <c r="K15177" s="14"/>
      <c r="M15177" s="14"/>
      <c r="N15177" s="14"/>
      <c r="O15177" s="14"/>
      <c r="P15177" s="14"/>
      <c r="S15177" s="16"/>
      <c r="T15177" s="16"/>
    </row>
    <row r="15178" spans="8:20">
      <c r="H15178" s="14"/>
      <c r="K15178" s="14"/>
      <c r="M15178" s="14"/>
      <c r="N15178" s="14"/>
      <c r="O15178" s="14"/>
      <c r="P15178" s="14"/>
      <c r="S15178" s="16"/>
      <c r="T15178" s="16"/>
    </row>
    <row r="15179" spans="8:20">
      <c r="H15179" s="14"/>
      <c r="K15179" s="14"/>
      <c r="M15179" s="14"/>
      <c r="N15179" s="14"/>
      <c r="O15179" s="14"/>
      <c r="P15179" s="14"/>
      <c r="S15179" s="16"/>
      <c r="T15179" s="16"/>
    </row>
    <row r="15180" spans="8:20">
      <c r="H15180" s="14"/>
      <c r="K15180" s="14"/>
      <c r="M15180" s="14"/>
      <c r="N15180" s="14"/>
      <c r="O15180" s="14"/>
      <c r="P15180" s="14"/>
      <c r="S15180" s="16"/>
      <c r="T15180" s="16"/>
    </row>
    <row r="15181" spans="8:20">
      <c r="H15181" s="14"/>
      <c r="K15181" s="14"/>
      <c r="M15181" s="14"/>
      <c r="N15181" s="14"/>
      <c r="O15181" s="14"/>
      <c r="P15181" s="14"/>
      <c r="S15181" s="16"/>
      <c r="T15181" s="16"/>
    </row>
    <row r="15182" spans="8:20">
      <c r="H15182" s="14"/>
      <c r="K15182" s="14"/>
      <c r="M15182" s="14"/>
      <c r="N15182" s="14"/>
      <c r="O15182" s="14"/>
      <c r="P15182" s="14"/>
      <c r="S15182" s="16"/>
      <c r="T15182" s="16"/>
    </row>
    <row r="15183" spans="8:20">
      <c r="H15183" s="14"/>
      <c r="K15183" s="14"/>
      <c r="M15183" s="14"/>
      <c r="N15183" s="14"/>
      <c r="O15183" s="14"/>
      <c r="P15183" s="14"/>
      <c r="S15183" s="16"/>
      <c r="T15183" s="16"/>
    </row>
    <row r="15184" spans="8:20">
      <c r="H15184" s="14"/>
      <c r="K15184" s="14"/>
      <c r="M15184" s="14"/>
      <c r="N15184" s="14"/>
      <c r="O15184" s="14"/>
      <c r="P15184" s="14"/>
      <c r="S15184" s="16"/>
      <c r="T15184" s="16"/>
    </row>
    <row r="15185" spans="8:20">
      <c r="H15185" s="14"/>
      <c r="K15185" s="14"/>
      <c r="M15185" s="14"/>
      <c r="N15185" s="14"/>
      <c r="O15185" s="14"/>
      <c r="P15185" s="14"/>
      <c r="S15185" s="16"/>
      <c r="T15185" s="16"/>
    </row>
    <row r="15186" spans="8:20">
      <c r="H15186" s="14"/>
      <c r="K15186" s="14"/>
      <c r="M15186" s="14"/>
      <c r="N15186" s="14"/>
      <c r="O15186" s="14"/>
      <c r="P15186" s="14"/>
      <c r="S15186" s="16"/>
      <c r="T15186" s="16"/>
    </row>
    <row r="15187" spans="8:20">
      <c r="H15187" s="14"/>
      <c r="K15187" s="14"/>
      <c r="M15187" s="14"/>
      <c r="N15187" s="14"/>
      <c r="O15187" s="14"/>
      <c r="P15187" s="14"/>
      <c r="S15187" s="16"/>
      <c r="T15187" s="16"/>
    </row>
    <row r="15188" spans="8:20">
      <c r="H15188" s="14"/>
      <c r="K15188" s="14"/>
      <c r="M15188" s="14"/>
      <c r="N15188" s="14"/>
      <c r="O15188" s="14"/>
      <c r="P15188" s="14"/>
      <c r="S15188" s="16"/>
      <c r="T15188" s="16"/>
    </row>
    <row r="15189" spans="8:20">
      <c r="H15189" s="14"/>
      <c r="K15189" s="14"/>
      <c r="M15189" s="14"/>
      <c r="N15189" s="14"/>
      <c r="O15189" s="14"/>
      <c r="P15189" s="14"/>
      <c r="S15189" s="16"/>
      <c r="T15189" s="16"/>
    </row>
    <row r="15190" spans="8:20">
      <c r="H15190" s="14"/>
      <c r="K15190" s="14"/>
      <c r="M15190" s="14"/>
      <c r="N15190" s="14"/>
      <c r="O15190" s="14"/>
      <c r="P15190" s="14"/>
      <c r="S15190" s="16"/>
      <c r="T15190" s="16"/>
    </row>
    <row r="15191" spans="8:20">
      <c r="H15191" s="14"/>
      <c r="K15191" s="14"/>
      <c r="M15191" s="14"/>
      <c r="N15191" s="14"/>
      <c r="O15191" s="14"/>
      <c r="P15191" s="14"/>
      <c r="S15191" s="16"/>
      <c r="T15191" s="16"/>
    </row>
    <row r="15192" spans="8:20">
      <c r="H15192" s="14"/>
      <c r="K15192" s="14"/>
      <c r="M15192" s="14"/>
      <c r="N15192" s="14"/>
      <c r="O15192" s="14"/>
      <c r="P15192" s="14"/>
      <c r="S15192" s="16"/>
      <c r="T15192" s="16"/>
    </row>
    <row r="15193" spans="8:20">
      <c r="H15193" s="14"/>
      <c r="K15193" s="14"/>
      <c r="M15193" s="14"/>
      <c r="N15193" s="14"/>
      <c r="O15193" s="14"/>
      <c r="P15193" s="14"/>
      <c r="S15193" s="16"/>
      <c r="T15193" s="16"/>
    </row>
    <row r="15194" spans="8:20">
      <c r="H15194" s="14"/>
      <c r="K15194" s="14"/>
      <c r="M15194" s="14"/>
      <c r="N15194" s="14"/>
      <c r="O15194" s="14"/>
      <c r="P15194" s="14"/>
      <c r="S15194" s="16"/>
      <c r="T15194" s="16"/>
    </row>
    <row r="15195" spans="8:20">
      <c r="H15195" s="14"/>
      <c r="K15195" s="14"/>
      <c r="M15195" s="14"/>
      <c r="N15195" s="14"/>
      <c r="O15195" s="14"/>
      <c r="P15195" s="14"/>
      <c r="S15195" s="16"/>
      <c r="T15195" s="16"/>
    </row>
    <row r="15196" spans="8:20">
      <c r="H15196" s="14"/>
      <c r="K15196" s="14"/>
      <c r="M15196" s="14"/>
      <c r="N15196" s="14"/>
      <c r="O15196" s="14"/>
      <c r="P15196" s="14"/>
      <c r="S15196" s="16"/>
      <c r="T15196" s="16"/>
    </row>
    <row r="15197" spans="8:20">
      <c r="H15197" s="14"/>
      <c r="K15197" s="14"/>
      <c r="M15197" s="14"/>
      <c r="N15197" s="14"/>
      <c r="O15197" s="14"/>
      <c r="P15197" s="14"/>
      <c r="S15197" s="16"/>
      <c r="T15197" s="16"/>
    </row>
    <row r="15198" spans="8:20">
      <c r="H15198" s="14"/>
      <c r="K15198" s="14"/>
      <c r="M15198" s="14"/>
      <c r="N15198" s="14"/>
      <c r="O15198" s="14"/>
      <c r="P15198" s="14"/>
      <c r="S15198" s="16"/>
      <c r="T15198" s="16"/>
    </row>
    <row r="15199" spans="8:20">
      <c r="H15199" s="14"/>
      <c r="K15199" s="14"/>
      <c r="M15199" s="14"/>
      <c r="N15199" s="14"/>
      <c r="O15199" s="14"/>
      <c r="P15199" s="14"/>
      <c r="S15199" s="16"/>
      <c r="T15199" s="16"/>
    </row>
    <row r="15200" spans="8:20">
      <c r="H15200" s="14"/>
      <c r="K15200" s="14"/>
      <c r="M15200" s="14"/>
      <c r="N15200" s="14"/>
      <c r="O15200" s="14"/>
      <c r="P15200" s="14"/>
      <c r="S15200" s="16"/>
      <c r="T15200" s="16"/>
    </row>
    <row r="15201" spans="8:20">
      <c r="H15201" s="14"/>
      <c r="K15201" s="14"/>
      <c r="M15201" s="14"/>
      <c r="N15201" s="14"/>
      <c r="O15201" s="14"/>
      <c r="P15201" s="14"/>
      <c r="S15201" s="16"/>
      <c r="T15201" s="16"/>
    </row>
    <row r="15202" spans="8:20">
      <c r="H15202" s="14"/>
      <c r="K15202" s="14"/>
      <c r="M15202" s="14"/>
      <c r="N15202" s="14"/>
      <c r="O15202" s="14"/>
      <c r="P15202" s="14"/>
      <c r="S15202" s="16"/>
      <c r="T15202" s="16"/>
    </row>
    <row r="15203" spans="8:20">
      <c r="H15203" s="14"/>
      <c r="K15203" s="14"/>
      <c r="M15203" s="14"/>
      <c r="N15203" s="14"/>
      <c r="O15203" s="14"/>
      <c r="P15203" s="14"/>
      <c r="S15203" s="16"/>
      <c r="T15203" s="16"/>
    </row>
    <row r="15204" spans="8:20">
      <c r="H15204" s="14"/>
      <c r="K15204" s="14"/>
      <c r="M15204" s="14"/>
      <c r="N15204" s="14"/>
      <c r="O15204" s="14"/>
      <c r="P15204" s="14"/>
      <c r="S15204" s="16"/>
      <c r="T15204" s="16"/>
    </row>
    <row r="15205" spans="8:20">
      <c r="H15205" s="14"/>
      <c r="K15205" s="14"/>
      <c r="M15205" s="14"/>
      <c r="N15205" s="14"/>
      <c r="O15205" s="14"/>
      <c r="P15205" s="14"/>
      <c r="S15205" s="16"/>
      <c r="T15205" s="16"/>
    </row>
    <row r="15206" spans="8:20">
      <c r="H15206" s="14"/>
      <c r="K15206" s="14"/>
      <c r="M15206" s="14"/>
      <c r="N15206" s="14"/>
      <c r="O15206" s="14"/>
      <c r="P15206" s="14"/>
      <c r="S15206" s="16"/>
      <c r="T15206" s="16"/>
    </row>
    <row r="15207" spans="8:20">
      <c r="H15207" s="14"/>
      <c r="K15207" s="14"/>
      <c r="M15207" s="14"/>
      <c r="N15207" s="14"/>
      <c r="O15207" s="14"/>
      <c r="P15207" s="14"/>
      <c r="S15207" s="16"/>
      <c r="T15207" s="16"/>
    </row>
    <row r="15208" spans="8:20">
      <c r="H15208" s="14"/>
      <c r="K15208" s="14"/>
      <c r="M15208" s="14"/>
      <c r="N15208" s="14"/>
      <c r="O15208" s="14"/>
      <c r="P15208" s="14"/>
      <c r="S15208" s="16"/>
      <c r="T15208" s="16"/>
    </row>
    <row r="15209" spans="8:20">
      <c r="H15209" s="14"/>
      <c r="K15209" s="14"/>
      <c r="M15209" s="14"/>
      <c r="N15209" s="14"/>
      <c r="O15209" s="14"/>
      <c r="P15209" s="14"/>
      <c r="S15209" s="16"/>
      <c r="T15209" s="16"/>
    </row>
    <row r="15210" spans="8:20">
      <c r="H15210" s="14"/>
      <c r="K15210" s="14"/>
      <c r="M15210" s="14"/>
      <c r="N15210" s="14"/>
      <c r="O15210" s="14"/>
      <c r="P15210" s="14"/>
      <c r="S15210" s="16"/>
      <c r="T15210" s="16"/>
    </row>
    <row r="15211" spans="8:20">
      <c r="H15211" s="14"/>
      <c r="K15211" s="14"/>
      <c r="M15211" s="14"/>
      <c r="N15211" s="14"/>
      <c r="O15211" s="14"/>
      <c r="P15211" s="14"/>
      <c r="S15211" s="16"/>
      <c r="T15211" s="16"/>
    </row>
    <row r="15212" spans="8:20">
      <c r="H15212" s="14"/>
      <c r="K15212" s="14"/>
      <c r="M15212" s="14"/>
      <c r="N15212" s="14"/>
      <c r="O15212" s="14"/>
      <c r="P15212" s="14"/>
      <c r="S15212" s="16"/>
      <c r="T15212" s="16"/>
    </row>
    <row r="15213" spans="8:20">
      <c r="H15213" s="14"/>
      <c r="K15213" s="14"/>
      <c r="M15213" s="14"/>
      <c r="N15213" s="14"/>
      <c r="O15213" s="14"/>
      <c r="P15213" s="14"/>
      <c r="S15213" s="16"/>
      <c r="T15213" s="16"/>
    </row>
    <row r="15214" spans="8:20">
      <c r="H15214" s="14"/>
      <c r="K15214" s="14"/>
      <c r="M15214" s="14"/>
      <c r="N15214" s="14"/>
      <c r="O15214" s="14"/>
      <c r="P15214" s="14"/>
      <c r="S15214" s="16"/>
      <c r="T15214" s="16"/>
    </row>
    <row r="15215" spans="8:20">
      <c r="H15215" s="14"/>
      <c r="K15215" s="14"/>
      <c r="M15215" s="14"/>
      <c r="N15215" s="14"/>
      <c r="O15215" s="14"/>
      <c r="P15215" s="14"/>
      <c r="S15215" s="16"/>
      <c r="T15215" s="16"/>
    </row>
    <row r="15216" spans="8:20">
      <c r="H15216" s="14"/>
      <c r="K15216" s="14"/>
      <c r="M15216" s="14"/>
      <c r="N15216" s="14"/>
      <c r="O15216" s="14"/>
      <c r="P15216" s="14"/>
      <c r="S15216" s="16"/>
      <c r="T15216" s="16"/>
    </row>
    <row r="15217" spans="8:20">
      <c r="H15217" s="14"/>
      <c r="K15217" s="14"/>
      <c r="M15217" s="14"/>
      <c r="N15217" s="14"/>
      <c r="O15217" s="14"/>
      <c r="P15217" s="14"/>
      <c r="S15217" s="16"/>
      <c r="T15217" s="16"/>
    </row>
    <row r="15218" spans="8:20">
      <c r="H15218" s="14"/>
      <c r="K15218" s="14"/>
      <c r="M15218" s="14"/>
      <c r="N15218" s="14"/>
      <c r="O15218" s="14"/>
      <c r="P15218" s="14"/>
      <c r="S15218" s="16"/>
      <c r="T15218" s="16"/>
    </row>
    <row r="15219" spans="8:20">
      <c r="H15219" s="14"/>
      <c r="K15219" s="14"/>
      <c r="M15219" s="14"/>
      <c r="N15219" s="14"/>
      <c r="O15219" s="14"/>
      <c r="P15219" s="14"/>
      <c r="S15219" s="16"/>
      <c r="T15219" s="16"/>
    </row>
    <row r="15220" spans="8:20">
      <c r="H15220" s="14"/>
      <c r="K15220" s="14"/>
      <c r="M15220" s="14"/>
      <c r="N15220" s="14"/>
      <c r="O15220" s="14"/>
      <c r="P15220" s="14"/>
      <c r="S15220" s="16"/>
      <c r="T15220" s="16"/>
    </row>
    <row r="15221" spans="8:20">
      <c r="H15221" s="14"/>
      <c r="K15221" s="14"/>
      <c r="M15221" s="14"/>
      <c r="N15221" s="14"/>
      <c r="O15221" s="14"/>
      <c r="P15221" s="14"/>
      <c r="S15221" s="16"/>
      <c r="T15221" s="16"/>
    </row>
    <row r="15222" spans="8:20">
      <c r="H15222" s="14"/>
      <c r="K15222" s="14"/>
      <c r="M15222" s="14"/>
      <c r="N15222" s="14"/>
      <c r="O15222" s="14"/>
      <c r="P15222" s="14"/>
      <c r="S15222" s="16"/>
      <c r="T15222" s="16"/>
    </row>
    <row r="15223" spans="8:20">
      <c r="H15223" s="14"/>
      <c r="K15223" s="14"/>
      <c r="M15223" s="14"/>
      <c r="N15223" s="14"/>
      <c r="O15223" s="14"/>
      <c r="P15223" s="14"/>
      <c r="S15223" s="16"/>
      <c r="T15223" s="16"/>
    </row>
    <row r="15224" spans="8:20">
      <c r="H15224" s="14"/>
      <c r="K15224" s="14"/>
      <c r="M15224" s="14"/>
      <c r="N15224" s="14"/>
      <c r="O15224" s="14"/>
      <c r="P15224" s="14"/>
      <c r="S15224" s="16"/>
      <c r="T15224" s="16"/>
    </row>
    <row r="15225" spans="8:20">
      <c r="H15225" s="14"/>
      <c r="K15225" s="14"/>
      <c r="M15225" s="14"/>
      <c r="N15225" s="14"/>
      <c r="O15225" s="14"/>
      <c r="P15225" s="14"/>
      <c r="S15225" s="16"/>
      <c r="T15225" s="16"/>
    </row>
    <row r="15226" spans="8:20">
      <c r="H15226" s="14"/>
      <c r="K15226" s="14"/>
      <c r="M15226" s="14"/>
      <c r="N15226" s="14"/>
      <c r="O15226" s="14"/>
      <c r="P15226" s="14"/>
      <c r="S15226" s="16"/>
      <c r="T15226" s="16"/>
    </row>
    <row r="15227" spans="8:20">
      <c r="H15227" s="14"/>
      <c r="K15227" s="14"/>
      <c r="M15227" s="14"/>
      <c r="N15227" s="14"/>
      <c r="O15227" s="14"/>
      <c r="P15227" s="14"/>
      <c r="S15227" s="16"/>
      <c r="T15227" s="16"/>
    </row>
    <row r="15228" spans="8:20">
      <c r="H15228" s="14"/>
      <c r="K15228" s="14"/>
      <c r="M15228" s="14"/>
      <c r="N15228" s="14"/>
      <c r="O15228" s="14"/>
      <c r="P15228" s="14"/>
      <c r="S15228" s="16"/>
      <c r="T15228" s="16"/>
    </row>
    <row r="15229" spans="8:20">
      <c r="H15229" s="14"/>
      <c r="K15229" s="14"/>
      <c r="M15229" s="14"/>
      <c r="N15229" s="14"/>
      <c r="O15229" s="14"/>
      <c r="P15229" s="14"/>
      <c r="S15229" s="16"/>
      <c r="T15229" s="16"/>
    </row>
    <row r="15230" spans="8:20">
      <c r="H15230" s="14"/>
      <c r="K15230" s="14"/>
      <c r="M15230" s="14"/>
      <c r="N15230" s="14"/>
      <c r="O15230" s="14"/>
      <c r="P15230" s="14"/>
      <c r="S15230" s="16"/>
      <c r="T15230" s="16"/>
    </row>
    <row r="15231" spans="8:20">
      <c r="H15231" s="14"/>
      <c r="K15231" s="14"/>
      <c r="M15231" s="14"/>
      <c r="N15231" s="14"/>
      <c r="O15231" s="14"/>
      <c r="P15231" s="14"/>
      <c r="S15231" s="16"/>
      <c r="T15231" s="16"/>
    </row>
    <row r="15232" spans="8:20">
      <c r="H15232" s="14"/>
      <c r="K15232" s="14"/>
      <c r="M15232" s="14"/>
      <c r="N15232" s="14"/>
      <c r="O15232" s="14"/>
      <c r="P15232" s="14"/>
      <c r="S15232" s="16"/>
      <c r="T15232" s="16"/>
    </row>
    <row r="15233" spans="8:20">
      <c r="H15233" s="14"/>
      <c r="K15233" s="14"/>
      <c r="M15233" s="14"/>
      <c r="N15233" s="14"/>
      <c r="O15233" s="14"/>
      <c r="P15233" s="14"/>
      <c r="S15233" s="16"/>
      <c r="T15233" s="16"/>
    </row>
    <row r="15234" spans="8:20">
      <c r="H15234" s="14"/>
      <c r="K15234" s="14"/>
      <c r="M15234" s="14"/>
      <c r="N15234" s="14"/>
      <c r="O15234" s="14"/>
      <c r="P15234" s="14"/>
      <c r="S15234" s="16"/>
      <c r="T15234" s="16"/>
    </row>
    <row r="15235" spans="8:20">
      <c r="H15235" s="14"/>
      <c r="K15235" s="14"/>
      <c r="M15235" s="14"/>
      <c r="N15235" s="14"/>
      <c r="O15235" s="14"/>
      <c r="P15235" s="14"/>
      <c r="S15235" s="16"/>
      <c r="T15235" s="16"/>
    </row>
    <row r="15236" spans="8:20">
      <c r="H15236" s="14"/>
      <c r="K15236" s="14"/>
      <c r="M15236" s="14"/>
      <c r="N15236" s="14"/>
      <c r="O15236" s="14"/>
      <c r="P15236" s="14"/>
      <c r="S15236" s="16"/>
      <c r="T15236" s="16"/>
    </row>
    <row r="15237" spans="8:20">
      <c r="H15237" s="14"/>
      <c r="K15237" s="14"/>
      <c r="M15237" s="14"/>
      <c r="N15237" s="14"/>
      <c r="O15237" s="14"/>
      <c r="P15237" s="14"/>
      <c r="S15237" s="16"/>
      <c r="T15237" s="16"/>
    </row>
    <row r="15238" spans="8:20">
      <c r="H15238" s="14"/>
      <c r="K15238" s="14"/>
      <c r="M15238" s="14"/>
      <c r="N15238" s="14"/>
      <c r="O15238" s="14"/>
      <c r="P15238" s="14"/>
      <c r="S15238" s="16"/>
      <c r="T15238" s="16"/>
    </row>
    <row r="15239" spans="8:20">
      <c r="H15239" s="14"/>
      <c r="K15239" s="14"/>
      <c r="M15239" s="14"/>
      <c r="N15239" s="14"/>
      <c r="O15239" s="14"/>
      <c r="P15239" s="14"/>
      <c r="S15239" s="16"/>
      <c r="T15239" s="16"/>
    </row>
    <row r="15240" spans="8:20">
      <c r="H15240" s="14"/>
      <c r="K15240" s="14"/>
      <c r="M15240" s="14"/>
      <c r="N15240" s="14"/>
      <c r="O15240" s="14"/>
      <c r="P15240" s="14"/>
      <c r="S15240" s="16"/>
      <c r="T15240" s="16"/>
    </row>
    <row r="15241" spans="8:20">
      <c r="H15241" s="14"/>
      <c r="K15241" s="14"/>
      <c r="M15241" s="14"/>
      <c r="N15241" s="14"/>
      <c r="O15241" s="14"/>
      <c r="P15241" s="14"/>
      <c r="S15241" s="16"/>
      <c r="T15241" s="16"/>
    </row>
    <row r="15242" spans="8:20">
      <c r="H15242" s="14"/>
      <c r="K15242" s="14"/>
      <c r="M15242" s="14"/>
      <c r="N15242" s="14"/>
      <c r="O15242" s="14"/>
      <c r="P15242" s="14"/>
      <c r="S15242" s="16"/>
      <c r="T15242" s="16"/>
    </row>
    <row r="15243" spans="8:20">
      <c r="H15243" s="14"/>
      <c r="K15243" s="14"/>
      <c r="M15243" s="14"/>
      <c r="N15243" s="14"/>
      <c r="O15243" s="14"/>
      <c r="P15243" s="14"/>
      <c r="S15243" s="16"/>
      <c r="T15243" s="16"/>
    </row>
    <row r="15244" spans="8:20">
      <c r="H15244" s="14"/>
      <c r="K15244" s="14"/>
      <c r="M15244" s="14"/>
      <c r="N15244" s="14"/>
      <c r="O15244" s="14"/>
      <c r="P15244" s="14"/>
      <c r="S15244" s="16"/>
      <c r="T15244" s="16"/>
    </row>
    <row r="15245" spans="8:20">
      <c r="H15245" s="14"/>
      <c r="K15245" s="14"/>
      <c r="M15245" s="14"/>
      <c r="N15245" s="14"/>
      <c r="O15245" s="14"/>
      <c r="P15245" s="14"/>
      <c r="S15245" s="16"/>
      <c r="T15245" s="16"/>
    </row>
    <row r="15246" spans="8:20">
      <c r="H15246" s="14"/>
      <c r="K15246" s="14"/>
      <c r="M15246" s="14"/>
      <c r="N15246" s="14"/>
      <c r="O15246" s="14"/>
      <c r="P15246" s="14"/>
      <c r="S15246" s="16"/>
      <c r="T15246" s="16"/>
    </row>
    <row r="15247" spans="8:20">
      <c r="H15247" s="14"/>
      <c r="K15247" s="14"/>
      <c r="M15247" s="14"/>
      <c r="N15247" s="14"/>
      <c r="O15247" s="14"/>
      <c r="P15247" s="14"/>
      <c r="S15247" s="16"/>
      <c r="T15247" s="16"/>
    </row>
    <row r="15248" spans="8:20">
      <c r="H15248" s="14"/>
      <c r="K15248" s="14"/>
      <c r="M15248" s="14"/>
      <c r="N15248" s="14"/>
      <c r="O15248" s="14"/>
      <c r="P15248" s="14"/>
      <c r="S15248" s="16"/>
      <c r="T15248" s="16"/>
    </row>
    <row r="15249" spans="8:20">
      <c r="H15249" s="14"/>
      <c r="K15249" s="14"/>
      <c r="M15249" s="14"/>
      <c r="N15249" s="14"/>
      <c r="O15249" s="14"/>
      <c r="P15249" s="14"/>
      <c r="S15249" s="16"/>
      <c r="T15249" s="16"/>
    </row>
    <row r="15250" spans="8:20">
      <c r="H15250" s="14"/>
      <c r="K15250" s="14"/>
      <c r="M15250" s="14"/>
      <c r="N15250" s="14"/>
      <c r="O15250" s="14"/>
      <c r="P15250" s="14"/>
      <c r="S15250" s="16"/>
      <c r="T15250" s="16"/>
    </row>
    <row r="15251" spans="8:20">
      <c r="H15251" s="14"/>
      <c r="K15251" s="14"/>
      <c r="M15251" s="14"/>
      <c r="N15251" s="14"/>
      <c r="O15251" s="14"/>
      <c r="P15251" s="14"/>
      <c r="S15251" s="16"/>
      <c r="T15251" s="16"/>
    </row>
    <row r="15252" spans="8:20">
      <c r="H15252" s="14"/>
      <c r="K15252" s="14"/>
      <c r="M15252" s="14"/>
      <c r="N15252" s="14"/>
      <c r="O15252" s="14"/>
      <c r="P15252" s="14"/>
      <c r="S15252" s="16"/>
      <c r="T15252" s="16"/>
    </row>
    <row r="15253" spans="8:20">
      <c r="H15253" s="14"/>
      <c r="K15253" s="14"/>
      <c r="M15253" s="14"/>
      <c r="N15253" s="14"/>
      <c r="O15253" s="14"/>
      <c r="P15253" s="14"/>
      <c r="S15253" s="16"/>
      <c r="T15253" s="16"/>
    </row>
    <row r="15254" spans="8:20">
      <c r="H15254" s="14"/>
      <c r="K15254" s="14"/>
      <c r="M15254" s="14"/>
      <c r="N15254" s="14"/>
      <c r="O15254" s="14"/>
      <c r="P15254" s="14"/>
      <c r="S15254" s="16"/>
      <c r="T15254" s="16"/>
    </row>
    <row r="15255" spans="8:20">
      <c r="H15255" s="14"/>
      <c r="K15255" s="14"/>
      <c r="M15255" s="14"/>
      <c r="N15255" s="14"/>
      <c r="O15255" s="14"/>
      <c r="P15255" s="14"/>
      <c r="S15255" s="16"/>
      <c r="T15255" s="16"/>
    </row>
    <row r="15256" spans="8:20">
      <c r="H15256" s="14"/>
      <c r="K15256" s="14"/>
      <c r="M15256" s="14"/>
      <c r="N15256" s="14"/>
      <c r="O15256" s="14"/>
      <c r="P15256" s="14"/>
      <c r="S15256" s="16"/>
      <c r="T15256" s="16"/>
    </row>
    <row r="15257" spans="8:20">
      <c r="H15257" s="14"/>
      <c r="K15257" s="14"/>
      <c r="M15257" s="14"/>
      <c r="N15257" s="14"/>
      <c r="O15257" s="14"/>
      <c r="P15257" s="14"/>
      <c r="S15257" s="16"/>
      <c r="T15257" s="16"/>
    </row>
    <row r="15258" spans="8:20">
      <c r="H15258" s="14"/>
      <c r="K15258" s="14"/>
      <c r="M15258" s="14"/>
      <c r="N15258" s="14"/>
      <c r="O15258" s="14"/>
      <c r="P15258" s="14"/>
      <c r="S15258" s="16"/>
      <c r="T15258" s="16"/>
    </row>
    <row r="15259" spans="8:20">
      <c r="H15259" s="14"/>
      <c r="K15259" s="14"/>
      <c r="M15259" s="14"/>
      <c r="N15259" s="14"/>
      <c r="O15259" s="14"/>
      <c r="P15259" s="14"/>
      <c r="S15259" s="16"/>
      <c r="T15259" s="16"/>
    </row>
    <row r="15260" spans="8:20">
      <c r="H15260" s="14"/>
      <c r="K15260" s="14"/>
      <c r="M15260" s="14"/>
      <c r="N15260" s="14"/>
      <c r="O15260" s="14"/>
      <c r="P15260" s="14"/>
      <c r="S15260" s="16"/>
      <c r="T15260" s="16"/>
    </row>
    <row r="15261" spans="8:20">
      <c r="H15261" s="14"/>
      <c r="K15261" s="14"/>
      <c r="M15261" s="14"/>
      <c r="N15261" s="14"/>
      <c r="O15261" s="14"/>
      <c r="P15261" s="14"/>
      <c r="S15261" s="16"/>
      <c r="T15261" s="16"/>
    </row>
    <row r="15262" spans="8:20">
      <c r="H15262" s="14"/>
      <c r="K15262" s="14"/>
      <c r="M15262" s="14"/>
      <c r="N15262" s="14"/>
      <c r="O15262" s="14"/>
      <c r="P15262" s="14"/>
      <c r="S15262" s="16"/>
      <c r="T15262" s="16"/>
    </row>
    <row r="15263" spans="8:20">
      <c r="H15263" s="14"/>
      <c r="K15263" s="14"/>
      <c r="M15263" s="14"/>
      <c r="N15263" s="14"/>
      <c r="O15263" s="14"/>
      <c r="P15263" s="14"/>
      <c r="S15263" s="16"/>
      <c r="T15263" s="16"/>
    </row>
    <row r="15264" spans="8:20">
      <c r="H15264" s="14"/>
      <c r="K15264" s="14"/>
      <c r="M15264" s="14"/>
      <c r="N15264" s="14"/>
      <c r="O15264" s="14"/>
      <c r="P15264" s="14"/>
      <c r="S15264" s="16"/>
      <c r="T15264" s="16"/>
    </row>
    <row r="15265" spans="8:20">
      <c r="H15265" s="14"/>
      <c r="K15265" s="14"/>
      <c r="M15265" s="14"/>
      <c r="N15265" s="14"/>
      <c r="O15265" s="14"/>
      <c r="P15265" s="14"/>
      <c r="S15265" s="16"/>
      <c r="T15265" s="16"/>
    </row>
    <row r="15266" spans="8:20">
      <c r="H15266" s="14"/>
      <c r="K15266" s="14"/>
      <c r="M15266" s="14"/>
      <c r="N15266" s="14"/>
      <c r="O15266" s="14"/>
      <c r="P15266" s="14"/>
      <c r="S15266" s="16"/>
      <c r="T15266" s="16"/>
    </row>
    <row r="15267" spans="8:20">
      <c r="H15267" s="14"/>
      <c r="K15267" s="14"/>
      <c r="M15267" s="14"/>
      <c r="N15267" s="14"/>
      <c r="O15267" s="14"/>
      <c r="P15267" s="14"/>
      <c r="S15267" s="16"/>
      <c r="T15267" s="16"/>
    </row>
    <row r="15268" spans="8:20">
      <c r="H15268" s="14"/>
      <c r="K15268" s="14"/>
      <c r="M15268" s="14"/>
      <c r="N15268" s="14"/>
      <c r="O15268" s="14"/>
      <c r="P15268" s="14"/>
      <c r="S15268" s="16"/>
      <c r="T15268" s="16"/>
    </row>
    <row r="15269" spans="8:20">
      <c r="H15269" s="14"/>
      <c r="K15269" s="14"/>
      <c r="M15269" s="14"/>
      <c r="N15269" s="14"/>
      <c r="O15269" s="14"/>
      <c r="P15269" s="14"/>
      <c r="S15269" s="16"/>
      <c r="T15269" s="16"/>
    </row>
    <row r="15270" spans="8:20">
      <c r="H15270" s="14"/>
      <c r="K15270" s="14"/>
      <c r="M15270" s="14"/>
      <c r="N15270" s="14"/>
      <c r="O15270" s="14"/>
      <c r="P15270" s="14"/>
      <c r="S15270" s="16"/>
      <c r="T15270" s="16"/>
    </row>
    <row r="15271" spans="8:20">
      <c r="H15271" s="14"/>
      <c r="K15271" s="14"/>
      <c r="M15271" s="14"/>
      <c r="N15271" s="14"/>
      <c r="O15271" s="14"/>
      <c r="P15271" s="14"/>
      <c r="S15271" s="16"/>
      <c r="T15271" s="16"/>
    </row>
    <row r="15272" spans="8:20">
      <c r="H15272" s="14"/>
      <c r="K15272" s="14"/>
      <c r="M15272" s="14"/>
      <c r="N15272" s="14"/>
      <c r="O15272" s="14"/>
      <c r="P15272" s="14"/>
      <c r="S15272" s="16"/>
      <c r="T15272" s="16"/>
    </row>
    <row r="15273" spans="8:20">
      <c r="H15273" s="14"/>
      <c r="K15273" s="14"/>
      <c r="M15273" s="14"/>
      <c r="N15273" s="14"/>
      <c r="O15273" s="14"/>
      <c r="P15273" s="14"/>
      <c r="S15273" s="16"/>
      <c r="T15273" s="16"/>
    </row>
    <row r="15274" spans="8:20">
      <c r="H15274" s="14"/>
      <c r="K15274" s="14"/>
      <c r="M15274" s="14"/>
      <c r="N15274" s="14"/>
      <c r="O15274" s="14"/>
      <c r="P15274" s="14"/>
      <c r="S15274" s="16"/>
      <c r="T15274" s="16"/>
    </row>
    <row r="15275" spans="8:20">
      <c r="H15275" s="14"/>
      <c r="K15275" s="14"/>
      <c r="M15275" s="14"/>
      <c r="N15275" s="14"/>
      <c r="O15275" s="14"/>
      <c r="P15275" s="14"/>
      <c r="S15275" s="16"/>
      <c r="T15275" s="16"/>
    </row>
    <row r="15276" spans="8:20">
      <c r="H15276" s="14"/>
      <c r="K15276" s="14"/>
      <c r="M15276" s="14"/>
      <c r="N15276" s="14"/>
      <c r="O15276" s="14"/>
      <c r="P15276" s="14"/>
      <c r="S15276" s="16"/>
      <c r="T15276" s="16"/>
    </row>
    <row r="15277" spans="8:20">
      <c r="H15277" s="14"/>
      <c r="K15277" s="14"/>
      <c r="M15277" s="14"/>
      <c r="N15277" s="14"/>
      <c r="O15277" s="14"/>
      <c r="P15277" s="14"/>
      <c r="S15277" s="16"/>
      <c r="T15277" s="16"/>
    </row>
    <row r="15278" spans="8:20">
      <c r="H15278" s="14"/>
      <c r="K15278" s="14"/>
      <c r="M15278" s="14"/>
      <c r="N15278" s="14"/>
      <c r="O15278" s="14"/>
      <c r="P15278" s="14"/>
      <c r="S15278" s="16"/>
      <c r="T15278" s="16"/>
    </row>
    <row r="15279" spans="8:20">
      <c r="H15279" s="14"/>
      <c r="K15279" s="14"/>
      <c r="M15279" s="14"/>
      <c r="N15279" s="14"/>
      <c r="O15279" s="14"/>
      <c r="P15279" s="14"/>
      <c r="S15279" s="16"/>
      <c r="T15279" s="16"/>
    </row>
    <row r="15280" spans="8:20">
      <c r="H15280" s="14"/>
      <c r="K15280" s="14"/>
      <c r="M15280" s="14"/>
      <c r="N15280" s="14"/>
      <c r="O15280" s="14"/>
      <c r="P15280" s="14"/>
      <c r="S15280" s="16"/>
      <c r="T15280" s="16"/>
    </row>
    <row r="15281" spans="8:20">
      <c r="H15281" s="14"/>
      <c r="K15281" s="14"/>
      <c r="M15281" s="14"/>
      <c r="N15281" s="14"/>
      <c r="O15281" s="14"/>
      <c r="P15281" s="14"/>
      <c r="S15281" s="16"/>
      <c r="T15281" s="16"/>
    </row>
    <row r="15282" spans="8:20">
      <c r="H15282" s="14"/>
      <c r="K15282" s="14"/>
      <c r="M15282" s="14"/>
      <c r="N15282" s="14"/>
      <c r="O15282" s="14"/>
      <c r="P15282" s="14"/>
      <c r="S15282" s="16"/>
      <c r="T15282" s="16"/>
    </row>
    <row r="15283" spans="8:20">
      <c r="H15283" s="14"/>
      <c r="K15283" s="14"/>
      <c r="M15283" s="14"/>
      <c r="N15283" s="14"/>
      <c r="O15283" s="14"/>
      <c r="P15283" s="14"/>
      <c r="S15283" s="16"/>
      <c r="T15283" s="16"/>
    </row>
    <row r="15284" spans="8:20">
      <c r="H15284" s="14"/>
      <c r="K15284" s="14"/>
      <c r="M15284" s="14"/>
      <c r="N15284" s="14"/>
      <c r="O15284" s="14"/>
      <c r="P15284" s="14"/>
      <c r="S15284" s="16"/>
      <c r="T15284" s="16"/>
    </row>
    <row r="15285" spans="8:20">
      <c r="H15285" s="14"/>
      <c r="K15285" s="14"/>
      <c r="M15285" s="14"/>
      <c r="N15285" s="14"/>
      <c r="O15285" s="14"/>
      <c r="P15285" s="14"/>
      <c r="S15285" s="16"/>
      <c r="T15285" s="16"/>
    </row>
    <row r="15286" spans="8:20">
      <c r="H15286" s="14"/>
      <c r="K15286" s="14"/>
      <c r="M15286" s="14"/>
      <c r="N15286" s="14"/>
      <c r="O15286" s="14"/>
      <c r="P15286" s="14"/>
      <c r="S15286" s="16"/>
      <c r="T15286" s="16"/>
    </row>
    <row r="15287" spans="8:20">
      <c r="H15287" s="14"/>
      <c r="K15287" s="14"/>
      <c r="M15287" s="14"/>
      <c r="N15287" s="14"/>
      <c r="O15287" s="14"/>
      <c r="P15287" s="14"/>
      <c r="S15287" s="16"/>
      <c r="T15287" s="16"/>
    </row>
    <row r="15288" spans="8:20">
      <c r="H15288" s="14"/>
      <c r="K15288" s="14"/>
      <c r="M15288" s="14"/>
      <c r="N15288" s="14"/>
      <c r="O15288" s="14"/>
      <c r="P15288" s="14"/>
      <c r="S15288" s="16"/>
      <c r="T15288" s="16"/>
    </row>
    <row r="15289" spans="8:20">
      <c r="H15289" s="14"/>
      <c r="K15289" s="14"/>
      <c r="M15289" s="14"/>
      <c r="N15289" s="14"/>
      <c r="O15289" s="14"/>
      <c r="P15289" s="14"/>
      <c r="S15289" s="16"/>
      <c r="T15289" s="16"/>
    </row>
    <row r="15290" spans="8:20">
      <c r="H15290" s="14"/>
      <c r="K15290" s="14"/>
      <c r="M15290" s="14"/>
      <c r="N15290" s="14"/>
      <c r="O15290" s="14"/>
      <c r="P15290" s="14"/>
      <c r="S15290" s="16"/>
      <c r="T15290" s="16"/>
    </row>
    <row r="15291" spans="8:20">
      <c r="H15291" s="14"/>
      <c r="K15291" s="14"/>
      <c r="M15291" s="14"/>
      <c r="N15291" s="14"/>
      <c r="O15291" s="14"/>
      <c r="P15291" s="14"/>
      <c r="S15291" s="16"/>
      <c r="T15291" s="16"/>
    </row>
    <row r="15292" spans="8:20">
      <c r="H15292" s="14"/>
      <c r="K15292" s="14"/>
      <c r="M15292" s="14"/>
      <c r="N15292" s="14"/>
      <c r="O15292" s="14"/>
      <c r="P15292" s="14"/>
      <c r="S15292" s="16"/>
      <c r="T15292" s="16"/>
    </row>
    <row r="15293" spans="8:20">
      <c r="H15293" s="14"/>
      <c r="K15293" s="14"/>
      <c r="M15293" s="14"/>
      <c r="N15293" s="14"/>
      <c r="O15293" s="14"/>
      <c r="P15293" s="14"/>
      <c r="S15293" s="16"/>
      <c r="T15293" s="16"/>
    </row>
    <row r="15294" spans="8:20">
      <c r="H15294" s="14"/>
      <c r="K15294" s="14"/>
      <c r="M15294" s="14"/>
      <c r="N15294" s="14"/>
      <c r="O15294" s="14"/>
      <c r="P15294" s="14"/>
      <c r="S15294" s="16"/>
      <c r="T15294" s="16"/>
    </row>
    <row r="15295" spans="8:20">
      <c r="H15295" s="14"/>
      <c r="K15295" s="14"/>
      <c r="M15295" s="14"/>
      <c r="N15295" s="14"/>
      <c r="O15295" s="14"/>
      <c r="P15295" s="14"/>
      <c r="S15295" s="16"/>
      <c r="T15295" s="16"/>
    </row>
    <row r="15296" spans="8:20">
      <c r="H15296" s="14"/>
      <c r="K15296" s="14"/>
      <c r="M15296" s="14"/>
      <c r="N15296" s="14"/>
      <c r="O15296" s="14"/>
      <c r="P15296" s="14"/>
      <c r="S15296" s="16"/>
      <c r="T15296" s="16"/>
    </row>
    <row r="15297" spans="8:20">
      <c r="H15297" s="14"/>
      <c r="K15297" s="14"/>
      <c r="M15297" s="14"/>
      <c r="N15297" s="14"/>
      <c r="O15297" s="14"/>
      <c r="P15297" s="14"/>
      <c r="S15297" s="16"/>
      <c r="T15297" s="16"/>
    </row>
    <row r="15298" spans="8:20">
      <c r="H15298" s="14"/>
      <c r="K15298" s="14"/>
      <c r="M15298" s="14"/>
      <c r="N15298" s="14"/>
      <c r="O15298" s="14"/>
      <c r="P15298" s="14"/>
      <c r="S15298" s="16"/>
      <c r="T15298" s="16"/>
    </row>
    <row r="15299" spans="8:20">
      <c r="H15299" s="14"/>
      <c r="K15299" s="14"/>
      <c r="M15299" s="14"/>
      <c r="N15299" s="14"/>
      <c r="O15299" s="14"/>
      <c r="P15299" s="14"/>
      <c r="S15299" s="16"/>
      <c r="T15299" s="16"/>
    </row>
    <row r="15300" spans="8:20">
      <c r="H15300" s="14"/>
      <c r="K15300" s="14"/>
      <c r="M15300" s="14"/>
      <c r="N15300" s="14"/>
      <c r="O15300" s="14"/>
      <c r="P15300" s="14"/>
      <c r="S15300" s="16"/>
      <c r="T15300" s="16"/>
    </row>
    <row r="15301" spans="8:20">
      <c r="H15301" s="14"/>
      <c r="K15301" s="14"/>
      <c r="M15301" s="14"/>
      <c r="N15301" s="14"/>
      <c r="O15301" s="14"/>
      <c r="P15301" s="14"/>
      <c r="S15301" s="16"/>
      <c r="T15301" s="16"/>
    </row>
    <row r="15302" spans="8:20">
      <c r="H15302" s="14"/>
      <c r="K15302" s="14"/>
      <c r="M15302" s="14"/>
      <c r="N15302" s="14"/>
      <c r="O15302" s="14"/>
      <c r="P15302" s="14"/>
      <c r="S15302" s="16"/>
      <c r="T15302" s="16"/>
    </row>
    <row r="15303" spans="8:20">
      <c r="H15303" s="14"/>
      <c r="K15303" s="14"/>
      <c r="M15303" s="14"/>
      <c r="N15303" s="14"/>
      <c r="O15303" s="14"/>
      <c r="P15303" s="14"/>
      <c r="S15303" s="16"/>
      <c r="T15303" s="16"/>
    </row>
    <row r="15304" spans="8:20">
      <c r="H15304" s="14"/>
      <c r="K15304" s="14"/>
      <c r="M15304" s="14"/>
      <c r="N15304" s="14"/>
      <c r="O15304" s="14"/>
      <c r="P15304" s="14"/>
      <c r="S15304" s="16"/>
      <c r="T15304" s="16"/>
    </row>
    <row r="15305" spans="8:20">
      <c r="H15305" s="14"/>
      <c r="K15305" s="14"/>
      <c r="M15305" s="14"/>
      <c r="N15305" s="14"/>
      <c r="O15305" s="14"/>
      <c r="P15305" s="14"/>
      <c r="S15305" s="16"/>
      <c r="T15305" s="16"/>
    </row>
    <row r="15306" spans="8:20">
      <c r="H15306" s="14"/>
      <c r="K15306" s="14"/>
      <c r="M15306" s="14"/>
      <c r="N15306" s="14"/>
      <c r="O15306" s="14"/>
      <c r="P15306" s="14"/>
      <c r="S15306" s="16"/>
      <c r="T15306" s="16"/>
    </row>
    <row r="15307" spans="8:20">
      <c r="H15307" s="14"/>
      <c r="K15307" s="14"/>
      <c r="M15307" s="14"/>
      <c r="N15307" s="14"/>
      <c r="O15307" s="14"/>
      <c r="P15307" s="14"/>
      <c r="S15307" s="16"/>
      <c r="T15307" s="16"/>
    </row>
    <row r="15308" spans="8:20">
      <c r="H15308" s="14"/>
      <c r="K15308" s="14"/>
      <c r="M15308" s="14"/>
      <c r="N15308" s="14"/>
      <c r="O15308" s="14"/>
      <c r="P15308" s="14"/>
      <c r="S15308" s="16"/>
      <c r="T15308" s="16"/>
    </row>
    <row r="15309" spans="8:20">
      <c r="H15309" s="14"/>
      <c r="K15309" s="14"/>
      <c r="M15309" s="14"/>
      <c r="N15309" s="14"/>
      <c r="O15309" s="14"/>
      <c r="P15309" s="14"/>
      <c r="S15309" s="16"/>
      <c r="T15309" s="16"/>
    </row>
    <row r="15310" spans="8:20">
      <c r="H15310" s="14"/>
      <c r="K15310" s="14"/>
      <c r="M15310" s="14"/>
      <c r="N15310" s="14"/>
      <c r="O15310" s="14"/>
      <c r="P15310" s="14"/>
      <c r="S15310" s="16"/>
      <c r="T15310" s="16"/>
    </row>
    <row r="15311" spans="8:20">
      <c r="H15311" s="14"/>
      <c r="K15311" s="14"/>
      <c r="M15311" s="14"/>
      <c r="N15311" s="14"/>
      <c r="O15311" s="14"/>
      <c r="P15311" s="14"/>
      <c r="S15311" s="16"/>
      <c r="T15311" s="16"/>
    </row>
    <row r="15312" spans="8:20">
      <c r="H15312" s="14"/>
      <c r="K15312" s="14"/>
      <c r="M15312" s="14"/>
      <c r="N15312" s="14"/>
      <c r="O15312" s="14"/>
      <c r="P15312" s="14"/>
      <c r="S15312" s="16"/>
      <c r="T15312" s="16"/>
    </row>
    <row r="15313" spans="8:20">
      <c r="H15313" s="14"/>
      <c r="K15313" s="14"/>
      <c r="M15313" s="14"/>
      <c r="N15313" s="14"/>
      <c r="O15313" s="14"/>
      <c r="P15313" s="14"/>
      <c r="S15313" s="16"/>
      <c r="T15313" s="16"/>
    </row>
    <row r="15314" spans="8:20">
      <c r="H15314" s="14"/>
      <c r="K15314" s="14"/>
      <c r="M15314" s="14"/>
      <c r="N15314" s="14"/>
      <c r="O15314" s="14"/>
      <c r="P15314" s="14"/>
      <c r="S15314" s="16"/>
      <c r="T15314" s="16"/>
    </row>
    <row r="15315" spans="8:20">
      <c r="H15315" s="14"/>
      <c r="K15315" s="14"/>
      <c r="M15315" s="14"/>
      <c r="N15315" s="14"/>
      <c r="O15315" s="14"/>
      <c r="P15315" s="14"/>
      <c r="S15315" s="16"/>
      <c r="T15315" s="16"/>
    </row>
    <row r="15316" spans="8:20">
      <c r="H15316" s="14"/>
      <c r="K15316" s="14"/>
      <c r="M15316" s="14"/>
      <c r="N15316" s="14"/>
      <c r="O15316" s="14"/>
      <c r="P15316" s="14"/>
      <c r="S15316" s="16"/>
      <c r="T15316" s="16"/>
    </row>
    <row r="15317" spans="8:20">
      <c r="H15317" s="14"/>
      <c r="K15317" s="14"/>
      <c r="M15317" s="14"/>
      <c r="N15317" s="14"/>
      <c r="O15317" s="14"/>
      <c r="P15317" s="14"/>
      <c r="S15317" s="16"/>
      <c r="T15317" s="16"/>
    </row>
    <row r="15318" spans="8:20">
      <c r="H15318" s="14"/>
      <c r="K15318" s="14"/>
      <c r="M15318" s="14"/>
      <c r="N15318" s="14"/>
      <c r="O15318" s="14"/>
      <c r="P15318" s="14"/>
      <c r="S15318" s="16"/>
      <c r="T15318" s="16"/>
    </row>
    <row r="15319" spans="8:20">
      <c r="H15319" s="14"/>
      <c r="K15319" s="14"/>
      <c r="M15319" s="14"/>
      <c r="N15319" s="14"/>
      <c r="O15319" s="14"/>
      <c r="P15319" s="14"/>
      <c r="S15319" s="16"/>
      <c r="T15319" s="16"/>
    </row>
    <row r="15320" spans="8:20">
      <c r="H15320" s="14"/>
      <c r="K15320" s="14"/>
      <c r="M15320" s="14"/>
      <c r="N15320" s="14"/>
      <c r="O15320" s="14"/>
      <c r="P15320" s="14"/>
      <c r="S15320" s="16"/>
      <c r="T15320" s="16"/>
    </row>
    <row r="15321" spans="8:20">
      <c r="H15321" s="14"/>
      <c r="K15321" s="14"/>
      <c r="M15321" s="14"/>
      <c r="N15321" s="14"/>
      <c r="O15321" s="14"/>
      <c r="P15321" s="14"/>
      <c r="S15321" s="16"/>
      <c r="T15321" s="16"/>
    </row>
    <row r="15322" spans="8:20">
      <c r="H15322" s="14"/>
      <c r="K15322" s="14"/>
      <c r="M15322" s="14"/>
      <c r="N15322" s="14"/>
      <c r="O15322" s="14"/>
      <c r="P15322" s="14"/>
      <c r="S15322" s="16"/>
      <c r="T15322" s="16"/>
    </row>
    <row r="15323" spans="8:20">
      <c r="H15323" s="14"/>
      <c r="K15323" s="14"/>
      <c r="M15323" s="14"/>
      <c r="N15323" s="14"/>
      <c r="O15323" s="14"/>
      <c r="P15323" s="14"/>
      <c r="S15323" s="16"/>
      <c r="T15323" s="16"/>
    </row>
    <row r="15324" spans="8:20">
      <c r="H15324" s="14"/>
      <c r="K15324" s="14"/>
      <c r="M15324" s="14"/>
      <c r="N15324" s="14"/>
      <c r="O15324" s="14"/>
      <c r="P15324" s="14"/>
      <c r="S15324" s="16"/>
      <c r="T15324" s="16"/>
    </row>
    <row r="15325" spans="8:20">
      <c r="H15325" s="14"/>
      <c r="K15325" s="14"/>
      <c r="M15325" s="14"/>
      <c r="N15325" s="14"/>
      <c r="O15325" s="14"/>
      <c r="P15325" s="14"/>
      <c r="S15325" s="16"/>
      <c r="T15325" s="16"/>
    </row>
    <row r="15326" spans="8:20">
      <c r="H15326" s="14"/>
      <c r="K15326" s="14"/>
      <c r="M15326" s="14"/>
      <c r="N15326" s="14"/>
      <c r="O15326" s="14"/>
      <c r="P15326" s="14"/>
      <c r="S15326" s="16"/>
      <c r="T15326" s="16"/>
    </row>
    <row r="15327" spans="8:20">
      <c r="H15327" s="14"/>
      <c r="K15327" s="14"/>
      <c r="M15327" s="14"/>
      <c r="N15327" s="14"/>
      <c r="O15327" s="14"/>
      <c r="P15327" s="14"/>
      <c r="S15327" s="16"/>
      <c r="T15327" s="16"/>
    </row>
    <row r="15328" spans="8:20">
      <c r="H15328" s="14"/>
      <c r="K15328" s="14"/>
      <c r="M15328" s="14"/>
      <c r="N15328" s="14"/>
      <c r="O15328" s="14"/>
      <c r="P15328" s="14"/>
      <c r="S15328" s="16"/>
      <c r="T15328" s="16"/>
    </row>
    <row r="15329" spans="8:20">
      <c r="H15329" s="14"/>
      <c r="K15329" s="14"/>
      <c r="M15329" s="14"/>
      <c r="N15329" s="14"/>
      <c r="O15329" s="14"/>
      <c r="P15329" s="14"/>
      <c r="S15329" s="16"/>
      <c r="T15329" s="16"/>
    </row>
    <row r="15330" spans="8:20">
      <c r="H15330" s="14"/>
      <c r="K15330" s="14"/>
      <c r="M15330" s="14"/>
      <c r="N15330" s="14"/>
      <c r="O15330" s="14"/>
      <c r="P15330" s="14"/>
      <c r="S15330" s="16"/>
      <c r="T15330" s="16"/>
    </row>
    <row r="15331" spans="8:20">
      <c r="H15331" s="14"/>
      <c r="K15331" s="14"/>
      <c r="M15331" s="14"/>
      <c r="N15331" s="14"/>
      <c r="O15331" s="14"/>
      <c r="P15331" s="14"/>
      <c r="S15331" s="16"/>
      <c r="T15331" s="16"/>
    </row>
    <row r="15332" spans="8:20">
      <c r="H15332" s="14"/>
      <c r="K15332" s="14"/>
      <c r="M15332" s="14"/>
      <c r="N15332" s="14"/>
      <c r="O15332" s="14"/>
      <c r="P15332" s="14"/>
      <c r="S15332" s="16"/>
      <c r="T15332" s="16"/>
    </row>
    <row r="15333" spans="8:20">
      <c r="H15333" s="14"/>
      <c r="K15333" s="14"/>
      <c r="M15333" s="14"/>
      <c r="N15333" s="14"/>
      <c r="O15333" s="14"/>
      <c r="P15333" s="14"/>
      <c r="S15333" s="16"/>
      <c r="T15333" s="16"/>
    </row>
    <row r="15334" spans="8:20">
      <c r="H15334" s="14"/>
      <c r="K15334" s="14"/>
      <c r="M15334" s="14"/>
      <c r="N15334" s="14"/>
      <c r="O15334" s="14"/>
      <c r="P15334" s="14"/>
      <c r="S15334" s="16"/>
      <c r="T15334" s="16"/>
    </row>
    <row r="15335" spans="8:20">
      <c r="H15335" s="14"/>
      <c r="K15335" s="14"/>
      <c r="M15335" s="14"/>
      <c r="N15335" s="14"/>
      <c r="O15335" s="14"/>
      <c r="P15335" s="14"/>
      <c r="S15335" s="16"/>
      <c r="T15335" s="16"/>
    </row>
    <row r="15336" spans="8:20">
      <c r="H15336" s="14"/>
      <c r="K15336" s="14"/>
      <c r="M15336" s="14"/>
      <c r="N15336" s="14"/>
      <c r="O15336" s="14"/>
      <c r="P15336" s="14"/>
      <c r="S15336" s="16"/>
      <c r="T15336" s="16"/>
    </row>
    <row r="15337" spans="8:20">
      <c r="H15337" s="14"/>
      <c r="K15337" s="14"/>
      <c r="M15337" s="14"/>
      <c r="N15337" s="14"/>
      <c r="O15337" s="14"/>
      <c r="P15337" s="14"/>
      <c r="S15337" s="16"/>
      <c r="T15337" s="16"/>
    </row>
    <row r="15338" spans="8:20">
      <c r="H15338" s="14"/>
      <c r="K15338" s="14"/>
      <c r="M15338" s="14"/>
      <c r="N15338" s="14"/>
      <c r="O15338" s="14"/>
      <c r="P15338" s="14"/>
      <c r="S15338" s="16"/>
      <c r="T15338" s="16"/>
    </row>
    <row r="15339" spans="8:20">
      <c r="H15339" s="14"/>
      <c r="K15339" s="14"/>
      <c r="M15339" s="14"/>
      <c r="N15339" s="14"/>
      <c r="O15339" s="14"/>
      <c r="P15339" s="14"/>
      <c r="S15339" s="16"/>
      <c r="T15339" s="16"/>
    </row>
    <row r="15340" spans="8:20">
      <c r="H15340" s="14"/>
      <c r="K15340" s="14"/>
      <c r="M15340" s="14"/>
      <c r="N15340" s="14"/>
      <c r="O15340" s="14"/>
      <c r="P15340" s="14"/>
      <c r="S15340" s="16"/>
      <c r="T15340" s="16"/>
    </row>
    <row r="15341" spans="8:20">
      <c r="H15341" s="14"/>
      <c r="K15341" s="14"/>
      <c r="M15341" s="14"/>
      <c r="N15341" s="14"/>
      <c r="O15341" s="14"/>
      <c r="P15341" s="14"/>
      <c r="S15341" s="16"/>
      <c r="T15341" s="16"/>
    </row>
    <row r="15342" spans="8:20">
      <c r="H15342" s="14"/>
      <c r="K15342" s="14"/>
      <c r="M15342" s="14"/>
      <c r="N15342" s="14"/>
      <c r="O15342" s="14"/>
      <c r="P15342" s="14"/>
      <c r="S15342" s="16"/>
      <c r="T15342" s="16"/>
    </row>
    <row r="15343" spans="8:20">
      <c r="H15343" s="14"/>
      <c r="K15343" s="14"/>
      <c r="M15343" s="14"/>
      <c r="N15343" s="14"/>
      <c r="O15343" s="14"/>
      <c r="P15343" s="14"/>
      <c r="S15343" s="16"/>
      <c r="T15343" s="16"/>
    </row>
    <row r="15344" spans="8:20">
      <c r="H15344" s="14"/>
      <c r="K15344" s="14"/>
      <c r="M15344" s="14"/>
      <c r="N15344" s="14"/>
      <c r="O15344" s="14"/>
      <c r="P15344" s="14"/>
      <c r="S15344" s="16"/>
      <c r="T15344" s="16"/>
    </row>
    <row r="15345" spans="8:20">
      <c r="H15345" s="14"/>
      <c r="K15345" s="14"/>
      <c r="M15345" s="14"/>
      <c r="N15345" s="14"/>
      <c r="O15345" s="14"/>
      <c r="P15345" s="14"/>
      <c r="S15345" s="16"/>
      <c r="T15345" s="16"/>
    </row>
    <row r="15346" spans="8:20">
      <c r="H15346" s="14"/>
      <c r="K15346" s="14"/>
      <c r="M15346" s="14"/>
      <c r="N15346" s="14"/>
      <c r="O15346" s="14"/>
      <c r="P15346" s="14"/>
      <c r="S15346" s="16"/>
      <c r="T15346" s="16"/>
    </row>
    <row r="15347" spans="8:20">
      <c r="H15347" s="14"/>
      <c r="K15347" s="14"/>
      <c r="M15347" s="14"/>
      <c r="N15347" s="14"/>
      <c r="O15347" s="14"/>
      <c r="P15347" s="14"/>
      <c r="S15347" s="16"/>
      <c r="T15347" s="16"/>
    </row>
    <row r="15348" spans="8:20">
      <c r="H15348" s="14"/>
      <c r="K15348" s="14"/>
      <c r="M15348" s="14"/>
      <c r="N15348" s="14"/>
      <c r="O15348" s="14"/>
      <c r="P15348" s="14"/>
      <c r="S15348" s="16"/>
      <c r="T15348" s="16"/>
    </row>
    <row r="15349" spans="8:20">
      <c r="H15349" s="14"/>
      <c r="K15349" s="14"/>
      <c r="M15349" s="14"/>
      <c r="N15349" s="14"/>
      <c r="O15349" s="14"/>
      <c r="P15349" s="14"/>
      <c r="S15349" s="16"/>
      <c r="T15349" s="16"/>
    </row>
    <row r="15350" spans="8:20">
      <c r="H15350" s="14"/>
      <c r="K15350" s="14"/>
      <c r="M15350" s="14"/>
      <c r="N15350" s="14"/>
      <c r="O15350" s="14"/>
      <c r="P15350" s="14"/>
      <c r="S15350" s="16"/>
      <c r="T15350" s="16"/>
    </row>
    <row r="15351" spans="8:20">
      <c r="H15351" s="14"/>
      <c r="K15351" s="14"/>
      <c r="M15351" s="14"/>
      <c r="N15351" s="14"/>
      <c r="O15351" s="14"/>
      <c r="P15351" s="14"/>
      <c r="S15351" s="16"/>
      <c r="T15351" s="16"/>
    </row>
    <row r="15352" spans="8:20">
      <c r="H15352" s="14"/>
      <c r="K15352" s="14"/>
      <c r="M15352" s="14"/>
      <c r="N15352" s="14"/>
      <c r="O15352" s="14"/>
      <c r="P15352" s="14"/>
      <c r="S15352" s="16"/>
      <c r="T15352" s="16"/>
    </row>
    <row r="15353" spans="8:20">
      <c r="H15353" s="14"/>
      <c r="K15353" s="14"/>
      <c r="M15353" s="14"/>
      <c r="N15353" s="14"/>
      <c r="O15353" s="14"/>
      <c r="P15353" s="14"/>
      <c r="S15353" s="16"/>
      <c r="T15353" s="16"/>
    </row>
    <row r="15354" spans="8:20">
      <c r="H15354" s="14"/>
      <c r="K15354" s="14"/>
      <c r="M15354" s="14"/>
      <c r="N15354" s="14"/>
      <c r="O15354" s="14"/>
      <c r="P15354" s="14"/>
      <c r="S15354" s="16"/>
      <c r="T15354" s="16"/>
    </row>
    <row r="15355" spans="8:20">
      <c r="H15355" s="14"/>
      <c r="K15355" s="14"/>
      <c r="M15355" s="14"/>
      <c r="N15355" s="14"/>
      <c r="O15355" s="14"/>
      <c r="P15355" s="14"/>
      <c r="S15355" s="16"/>
      <c r="T15355" s="16"/>
    </row>
    <row r="15356" spans="8:20">
      <c r="H15356" s="14"/>
      <c r="K15356" s="14"/>
      <c r="M15356" s="14"/>
      <c r="N15356" s="14"/>
      <c r="O15356" s="14"/>
      <c r="P15356" s="14"/>
      <c r="S15356" s="16"/>
      <c r="T15356" s="16"/>
    </row>
    <row r="15357" spans="8:20">
      <c r="H15357" s="14"/>
      <c r="K15357" s="14"/>
      <c r="M15357" s="14"/>
      <c r="N15357" s="14"/>
      <c r="O15357" s="14"/>
      <c r="P15357" s="14"/>
      <c r="S15357" s="16"/>
      <c r="T15357" s="16"/>
    </row>
    <row r="15358" spans="8:20">
      <c r="H15358" s="14"/>
      <c r="K15358" s="14"/>
      <c r="M15358" s="14"/>
      <c r="N15358" s="14"/>
      <c r="O15358" s="14"/>
      <c r="P15358" s="14"/>
      <c r="S15358" s="16"/>
      <c r="T15358" s="16"/>
    </row>
    <row r="15359" spans="8:20">
      <c r="H15359" s="14"/>
      <c r="K15359" s="14"/>
      <c r="M15359" s="14"/>
      <c r="N15359" s="14"/>
      <c r="O15359" s="14"/>
      <c r="P15359" s="14"/>
      <c r="S15359" s="16"/>
      <c r="T15359" s="16"/>
    </row>
    <row r="15360" spans="8:20">
      <c r="H15360" s="14"/>
      <c r="K15360" s="14"/>
      <c r="M15360" s="14"/>
      <c r="N15360" s="14"/>
      <c r="O15360" s="14"/>
      <c r="P15360" s="14"/>
      <c r="S15360" s="16"/>
      <c r="T15360" s="16"/>
    </row>
    <row r="15361" spans="8:20">
      <c r="H15361" s="14"/>
      <c r="K15361" s="14"/>
      <c r="M15361" s="14"/>
      <c r="N15361" s="14"/>
      <c r="O15361" s="14"/>
      <c r="P15361" s="14"/>
      <c r="S15361" s="16"/>
      <c r="T15361" s="16"/>
    </row>
    <row r="15362" spans="8:20">
      <c r="H15362" s="14"/>
      <c r="K15362" s="14"/>
      <c r="M15362" s="14"/>
      <c r="N15362" s="14"/>
      <c r="O15362" s="14"/>
      <c r="P15362" s="14"/>
      <c r="S15362" s="16"/>
      <c r="T15362" s="16"/>
    </row>
    <row r="15363" spans="8:20">
      <c r="H15363" s="14"/>
      <c r="K15363" s="14"/>
      <c r="M15363" s="14"/>
      <c r="N15363" s="14"/>
      <c r="O15363" s="14"/>
      <c r="P15363" s="14"/>
      <c r="S15363" s="16"/>
      <c r="T15363" s="16"/>
    </row>
    <row r="15364" spans="8:20">
      <c r="H15364" s="14"/>
      <c r="K15364" s="14"/>
      <c r="M15364" s="14"/>
      <c r="N15364" s="14"/>
      <c r="O15364" s="14"/>
      <c r="P15364" s="14"/>
      <c r="S15364" s="16"/>
      <c r="T15364" s="16"/>
    </row>
    <row r="15365" spans="8:20">
      <c r="H15365" s="14"/>
      <c r="K15365" s="14"/>
      <c r="M15365" s="14"/>
      <c r="N15365" s="14"/>
      <c r="O15365" s="14"/>
      <c r="P15365" s="14"/>
      <c r="S15365" s="16"/>
      <c r="T15365" s="16"/>
    </row>
    <row r="15366" spans="8:20">
      <c r="H15366" s="14"/>
      <c r="K15366" s="14"/>
      <c r="M15366" s="14"/>
      <c r="N15366" s="14"/>
      <c r="O15366" s="14"/>
      <c r="P15366" s="14"/>
      <c r="S15366" s="16"/>
      <c r="T15366" s="16"/>
    </row>
    <row r="15367" spans="8:20">
      <c r="H15367" s="14"/>
      <c r="K15367" s="14"/>
      <c r="M15367" s="14"/>
      <c r="N15367" s="14"/>
      <c r="O15367" s="14"/>
      <c r="P15367" s="14"/>
      <c r="S15367" s="16"/>
      <c r="T15367" s="16"/>
    </row>
    <row r="15368" spans="8:20">
      <c r="H15368" s="14"/>
      <c r="K15368" s="14"/>
      <c r="M15368" s="14"/>
      <c r="N15368" s="14"/>
      <c r="O15368" s="14"/>
      <c r="P15368" s="14"/>
      <c r="S15368" s="16"/>
      <c r="T15368" s="16"/>
    </row>
    <row r="15369" spans="8:20">
      <c r="H15369" s="14"/>
      <c r="K15369" s="14"/>
      <c r="M15369" s="14"/>
      <c r="N15369" s="14"/>
      <c r="O15369" s="14"/>
      <c r="P15369" s="14"/>
      <c r="S15369" s="16"/>
      <c r="T15369" s="16"/>
    </row>
    <row r="15370" spans="8:20">
      <c r="H15370" s="14"/>
      <c r="K15370" s="14"/>
      <c r="M15370" s="14"/>
      <c r="N15370" s="14"/>
      <c r="O15370" s="14"/>
      <c r="P15370" s="14"/>
      <c r="S15370" s="16"/>
      <c r="T15370" s="16"/>
    </row>
    <row r="15371" spans="8:20">
      <c r="H15371" s="14"/>
      <c r="K15371" s="14"/>
      <c r="M15371" s="14"/>
      <c r="N15371" s="14"/>
      <c r="O15371" s="14"/>
      <c r="P15371" s="14"/>
      <c r="S15371" s="16"/>
      <c r="T15371" s="16"/>
    </row>
    <row r="15372" spans="8:20">
      <c r="H15372" s="14"/>
      <c r="K15372" s="14"/>
      <c r="M15372" s="14"/>
      <c r="N15372" s="14"/>
      <c r="O15372" s="14"/>
      <c r="P15372" s="14"/>
      <c r="S15372" s="16"/>
      <c r="T15372" s="16"/>
    </row>
    <row r="15373" spans="8:20">
      <c r="H15373" s="14"/>
      <c r="K15373" s="14"/>
      <c r="M15373" s="14"/>
      <c r="N15373" s="14"/>
      <c r="O15373" s="14"/>
      <c r="P15373" s="14"/>
      <c r="S15373" s="16"/>
      <c r="T15373" s="16"/>
    </row>
    <row r="15374" spans="8:20">
      <c r="H15374" s="14"/>
      <c r="K15374" s="14"/>
      <c r="M15374" s="14"/>
      <c r="N15374" s="14"/>
      <c r="O15374" s="14"/>
      <c r="P15374" s="14"/>
      <c r="S15374" s="16"/>
      <c r="T15374" s="16"/>
    </row>
    <row r="15375" spans="8:20">
      <c r="H15375" s="14"/>
      <c r="K15375" s="14"/>
      <c r="M15375" s="14"/>
      <c r="N15375" s="14"/>
      <c r="O15375" s="14"/>
      <c r="P15375" s="14"/>
      <c r="S15375" s="16"/>
      <c r="T15375" s="16"/>
    </row>
    <row r="15376" spans="8:20">
      <c r="H15376" s="14"/>
      <c r="K15376" s="14"/>
      <c r="M15376" s="14"/>
      <c r="N15376" s="14"/>
      <c r="O15376" s="14"/>
      <c r="P15376" s="14"/>
      <c r="S15376" s="16"/>
      <c r="T15376" s="16"/>
    </row>
    <row r="15377" spans="8:20">
      <c r="H15377" s="14"/>
      <c r="K15377" s="14"/>
      <c r="M15377" s="14"/>
      <c r="N15377" s="14"/>
      <c r="O15377" s="14"/>
      <c r="P15377" s="14"/>
      <c r="S15377" s="16"/>
      <c r="T15377" s="16"/>
    </row>
    <row r="15378" spans="8:20">
      <c r="H15378" s="14"/>
      <c r="K15378" s="14"/>
      <c r="M15378" s="14"/>
      <c r="N15378" s="14"/>
      <c r="O15378" s="14"/>
      <c r="P15378" s="14"/>
      <c r="S15378" s="16"/>
      <c r="T15378" s="16"/>
    </row>
    <row r="15379" spans="8:20">
      <c r="H15379" s="14"/>
      <c r="K15379" s="14"/>
      <c r="M15379" s="14"/>
      <c r="N15379" s="14"/>
      <c r="O15379" s="14"/>
      <c r="P15379" s="14"/>
      <c r="S15379" s="16"/>
      <c r="T15379" s="16"/>
    </row>
    <row r="15380" spans="8:20">
      <c r="H15380" s="14"/>
      <c r="K15380" s="14"/>
      <c r="M15380" s="14"/>
      <c r="N15380" s="14"/>
      <c r="O15380" s="14"/>
      <c r="P15380" s="14"/>
      <c r="S15380" s="16"/>
      <c r="T15380" s="16"/>
    </row>
    <row r="15381" spans="8:20">
      <c r="H15381" s="14"/>
      <c r="K15381" s="14"/>
      <c r="M15381" s="14"/>
      <c r="N15381" s="14"/>
      <c r="O15381" s="14"/>
      <c r="P15381" s="14"/>
      <c r="S15381" s="16"/>
      <c r="T15381" s="16"/>
    </row>
    <row r="15382" spans="8:20">
      <c r="H15382" s="14"/>
      <c r="K15382" s="14"/>
      <c r="M15382" s="14"/>
      <c r="N15382" s="14"/>
      <c r="O15382" s="14"/>
      <c r="P15382" s="14"/>
      <c r="S15382" s="16"/>
      <c r="T15382" s="16"/>
    </row>
    <row r="15383" spans="8:20">
      <c r="H15383" s="14"/>
      <c r="K15383" s="14"/>
      <c r="M15383" s="14"/>
      <c r="N15383" s="14"/>
      <c r="O15383" s="14"/>
      <c r="P15383" s="14"/>
      <c r="S15383" s="16"/>
      <c r="T15383" s="16"/>
    </row>
    <row r="15384" spans="8:20">
      <c r="H15384" s="14"/>
      <c r="K15384" s="14"/>
      <c r="M15384" s="14"/>
      <c r="N15384" s="14"/>
      <c r="O15384" s="14"/>
      <c r="P15384" s="14"/>
      <c r="S15384" s="16"/>
      <c r="T15384" s="16"/>
    </row>
    <row r="15385" spans="8:20">
      <c r="H15385" s="14"/>
      <c r="K15385" s="14"/>
      <c r="M15385" s="14"/>
      <c r="N15385" s="14"/>
      <c r="O15385" s="14"/>
      <c r="P15385" s="14"/>
      <c r="S15385" s="16"/>
      <c r="T15385" s="16"/>
    </row>
    <row r="15386" spans="8:20">
      <c r="H15386" s="14"/>
      <c r="K15386" s="14"/>
      <c r="M15386" s="14"/>
      <c r="N15386" s="14"/>
      <c r="O15386" s="14"/>
      <c r="P15386" s="14"/>
      <c r="S15386" s="16"/>
      <c r="T15386" s="16"/>
    </row>
    <row r="15387" spans="8:20">
      <c r="H15387" s="14"/>
      <c r="K15387" s="14"/>
      <c r="M15387" s="14"/>
      <c r="N15387" s="14"/>
      <c r="O15387" s="14"/>
      <c r="P15387" s="14"/>
      <c r="S15387" s="16"/>
      <c r="T15387" s="16"/>
    </row>
    <row r="15388" spans="8:20">
      <c r="H15388" s="14"/>
      <c r="K15388" s="14"/>
      <c r="M15388" s="14"/>
      <c r="N15388" s="14"/>
      <c r="O15388" s="14"/>
      <c r="P15388" s="14"/>
      <c r="S15388" s="16"/>
      <c r="T15388" s="16"/>
    </row>
    <row r="15389" spans="8:20">
      <c r="H15389" s="14"/>
      <c r="K15389" s="14"/>
      <c r="M15389" s="14"/>
      <c r="N15389" s="14"/>
      <c r="O15389" s="14"/>
      <c r="P15389" s="14"/>
      <c r="S15389" s="16"/>
      <c r="T15389" s="16"/>
    </row>
    <row r="15390" spans="8:20">
      <c r="H15390" s="14"/>
      <c r="K15390" s="14"/>
      <c r="M15390" s="14"/>
      <c r="N15390" s="14"/>
      <c r="O15390" s="14"/>
      <c r="P15390" s="14"/>
      <c r="S15390" s="16"/>
      <c r="T15390" s="16"/>
    </row>
    <row r="15391" spans="8:20">
      <c r="H15391" s="14"/>
      <c r="K15391" s="14"/>
      <c r="M15391" s="14"/>
      <c r="N15391" s="14"/>
      <c r="O15391" s="14"/>
      <c r="P15391" s="14"/>
      <c r="S15391" s="16"/>
      <c r="T15391" s="16"/>
    </row>
    <row r="15392" spans="8:20">
      <c r="H15392" s="14"/>
      <c r="K15392" s="14"/>
      <c r="M15392" s="14"/>
      <c r="N15392" s="14"/>
      <c r="O15392" s="14"/>
      <c r="P15392" s="14"/>
      <c r="S15392" s="16"/>
      <c r="T15392" s="16"/>
    </row>
    <row r="15393" spans="8:20">
      <c r="H15393" s="14"/>
      <c r="K15393" s="14"/>
      <c r="M15393" s="14"/>
      <c r="N15393" s="14"/>
      <c r="O15393" s="14"/>
      <c r="P15393" s="14"/>
      <c r="S15393" s="16"/>
      <c r="T15393" s="16"/>
    </row>
    <row r="15394" spans="8:20">
      <c r="H15394" s="14"/>
      <c r="K15394" s="14"/>
      <c r="M15394" s="14"/>
      <c r="N15394" s="14"/>
      <c r="O15394" s="14"/>
      <c r="P15394" s="14"/>
      <c r="S15394" s="16"/>
      <c r="T15394" s="16"/>
    </row>
    <row r="15395" spans="8:20">
      <c r="H15395" s="14"/>
      <c r="K15395" s="14"/>
      <c r="M15395" s="14"/>
      <c r="N15395" s="14"/>
      <c r="O15395" s="14"/>
      <c r="P15395" s="14"/>
      <c r="S15395" s="16"/>
      <c r="T15395" s="16"/>
    </row>
    <row r="15396" spans="8:20">
      <c r="H15396" s="14"/>
      <c r="K15396" s="14"/>
      <c r="M15396" s="14"/>
      <c r="N15396" s="14"/>
      <c r="O15396" s="14"/>
      <c r="P15396" s="14"/>
      <c r="S15396" s="16"/>
      <c r="T15396" s="16"/>
    </row>
    <row r="15397" spans="8:20">
      <c r="H15397" s="14"/>
      <c r="K15397" s="14"/>
      <c r="M15397" s="14"/>
      <c r="N15397" s="14"/>
      <c r="O15397" s="14"/>
      <c r="P15397" s="14"/>
      <c r="S15397" s="16"/>
      <c r="T15397" s="16"/>
    </row>
    <row r="15398" spans="8:20">
      <c r="H15398" s="14"/>
      <c r="K15398" s="14"/>
      <c r="M15398" s="14"/>
      <c r="N15398" s="14"/>
      <c r="O15398" s="14"/>
      <c r="P15398" s="14"/>
      <c r="S15398" s="16"/>
      <c r="T15398" s="16"/>
    </row>
    <row r="15399" spans="8:20">
      <c r="H15399" s="14"/>
      <c r="K15399" s="14"/>
      <c r="M15399" s="14"/>
      <c r="N15399" s="14"/>
      <c r="O15399" s="14"/>
      <c r="P15399" s="14"/>
      <c r="S15399" s="16"/>
      <c r="T15399" s="16"/>
    </row>
    <row r="15400" spans="8:20">
      <c r="H15400" s="14"/>
      <c r="K15400" s="14"/>
      <c r="M15400" s="14"/>
      <c r="N15400" s="14"/>
      <c r="O15400" s="14"/>
      <c r="P15400" s="14"/>
      <c r="S15400" s="16"/>
      <c r="T15400" s="16"/>
    </row>
    <row r="15401" spans="8:20">
      <c r="H15401" s="14"/>
      <c r="K15401" s="14"/>
      <c r="M15401" s="14"/>
      <c r="N15401" s="14"/>
      <c r="O15401" s="14"/>
      <c r="P15401" s="14"/>
      <c r="S15401" s="16"/>
      <c r="T15401" s="16"/>
    </row>
    <row r="15402" spans="8:20">
      <c r="H15402" s="14"/>
      <c r="K15402" s="14"/>
      <c r="M15402" s="14"/>
      <c r="N15402" s="14"/>
      <c r="O15402" s="14"/>
      <c r="P15402" s="14"/>
      <c r="S15402" s="16"/>
      <c r="T15402" s="16"/>
    </row>
    <row r="15403" spans="8:20">
      <c r="H15403" s="14"/>
      <c r="K15403" s="14"/>
      <c r="M15403" s="14"/>
      <c r="N15403" s="14"/>
      <c r="O15403" s="14"/>
      <c r="P15403" s="14"/>
      <c r="S15403" s="16"/>
      <c r="T15403" s="16"/>
    </row>
    <row r="15404" spans="8:20">
      <c r="H15404" s="14"/>
      <c r="K15404" s="14"/>
      <c r="M15404" s="14"/>
      <c r="N15404" s="14"/>
      <c r="O15404" s="14"/>
      <c r="P15404" s="14"/>
      <c r="S15404" s="16"/>
      <c r="T15404" s="16"/>
    </row>
    <row r="15405" spans="8:20">
      <c r="H15405" s="14"/>
      <c r="K15405" s="14"/>
      <c r="M15405" s="14"/>
      <c r="N15405" s="14"/>
      <c r="O15405" s="14"/>
      <c r="P15405" s="14"/>
      <c r="S15405" s="16"/>
      <c r="T15405" s="16"/>
    </row>
    <row r="15406" spans="8:20">
      <c r="H15406" s="14"/>
      <c r="K15406" s="14"/>
      <c r="M15406" s="14"/>
      <c r="N15406" s="14"/>
      <c r="O15406" s="14"/>
      <c r="P15406" s="14"/>
      <c r="S15406" s="16"/>
      <c r="T15406" s="16"/>
    </row>
    <row r="15407" spans="8:20">
      <c r="H15407" s="14"/>
      <c r="K15407" s="14"/>
      <c r="M15407" s="14"/>
      <c r="N15407" s="14"/>
      <c r="O15407" s="14"/>
      <c r="P15407" s="14"/>
      <c r="S15407" s="16"/>
      <c r="T15407" s="16"/>
    </row>
    <row r="15408" spans="8:20">
      <c r="H15408" s="14"/>
      <c r="K15408" s="14"/>
      <c r="M15408" s="14"/>
      <c r="N15408" s="14"/>
      <c r="O15408" s="14"/>
      <c r="P15408" s="14"/>
      <c r="S15408" s="16"/>
      <c r="T15408" s="16"/>
    </row>
    <row r="15409" spans="8:20">
      <c r="H15409" s="14"/>
      <c r="K15409" s="14"/>
      <c r="M15409" s="14"/>
      <c r="N15409" s="14"/>
      <c r="O15409" s="14"/>
      <c r="P15409" s="14"/>
      <c r="S15409" s="16"/>
      <c r="T15409" s="16"/>
    </row>
    <row r="15410" spans="8:20">
      <c r="H15410" s="14"/>
      <c r="K15410" s="14"/>
      <c r="M15410" s="14"/>
      <c r="N15410" s="14"/>
      <c r="O15410" s="14"/>
      <c r="P15410" s="14"/>
      <c r="S15410" s="16"/>
      <c r="T15410" s="16"/>
    </row>
    <row r="15411" spans="8:20">
      <c r="H15411" s="14"/>
      <c r="K15411" s="14"/>
      <c r="M15411" s="14"/>
      <c r="N15411" s="14"/>
      <c r="O15411" s="14"/>
      <c r="P15411" s="14"/>
      <c r="S15411" s="16"/>
      <c r="T15411" s="16"/>
    </row>
    <row r="15412" spans="8:20">
      <c r="H15412" s="14"/>
      <c r="K15412" s="14"/>
      <c r="M15412" s="14"/>
      <c r="N15412" s="14"/>
      <c r="O15412" s="14"/>
      <c r="P15412" s="14"/>
      <c r="S15412" s="16"/>
      <c r="T15412" s="16"/>
    </row>
    <row r="15413" spans="8:20">
      <c r="H15413" s="14"/>
      <c r="K15413" s="14"/>
      <c r="M15413" s="14"/>
      <c r="N15413" s="14"/>
      <c r="O15413" s="14"/>
      <c r="P15413" s="14"/>
      <c r="S15413" s="16"/>
      <c r="T15413" s="16"/>
    </row>
    <row r="15414" spans="8:20">
      <c r="H15414" s="14"/>
      <c r="K15414" s="14"/>
      <c r="M15414" s="14"/>
      <c r="N15414" s="14"/>
      <c r="O15414" s="14"/>
      <c r="P15414" s="14"/>
      <c r="S15414" s="16"/>
      <c r="T15414" s="16"/>
    </row>
    <row r="15415" spans="8:20">
      <c r="H15415" s="14"/>
      <c r="K15415" s="14"/>
      <c r="M15415" s="14"/>
      <c r="N15415" s="14"/>
      <c r="O15415" s="14"/>
      <c r="P15415" s="14"/>
      <c r="S15415" s="16"/>
      <c r="T15415" s="16"/>
    </row>
    <row r="15416" spans="8:20">
      <c r="H15416" s="14"/>
      <c r="K15416" s="14"/>
      <c r="M15416" s="14"/>
      <c r="N15416" s="14"/>
      <c r="O15416" s="14"/>
      <c r="P15416" s="14"/>
      <c r="S15416" s="16"/>
      <c r="T15416" s="16"/>
    </row>
    <row r="15417" spans="8:20">
      <c r="H15417" s="14"/>
      <c r="K15417" s="14"/>
      <c r="M15417" s="14"/>
      <c r="N15417" s="14"/>
      <c r="O15417" s="14"/>
      <c r="P15417" s="14"/>
      <c r="S15417" s="16"/>
      <c r="T15417" s="16"/>
    </row>
    <row r="15418" spans="8:20">
      <c r="H15418" s="14"/>
      <c r="K15418" s="14"/>
      <c r="M15418" s="14"/>
      <c r="N15418" s="14"/>
      <c r="O15418" s="14"/>
      <c r="P15418" s="14"/>
      <c r="S15418" s="16"/>
      <c r="T15418" s="16"/>
    </row>
    <row r="15419" spans="8:20">
      <c r="H15419" s="14"/>
      <c r="K15419" s="14"/>
      <c r="M15419" s="14"/>
      <c r="N15419" s="14"/>
      <c r="O15419" s="14"/>
      <c r="P15419" s="14"/>
      <c r="S15419" s="16"/>
      <c r="T15419" s="16"/>
    </row>
    <row r="15420" spans="8:20">
      <c r="H15420" s="14"/>
      <c r="K15420" s="14"/>
      <c r="M15420" s="14"/>
      <c r="N15420" s="14"/>
      <c r="O15420" s="14"/>
      <c r="P15420" s="14"/>
      <c r="S15420" s="16"/>
      <c r="T15420" s="16"/>
    </row>
    <row r="15421" spans="8:20">
      <c r="H15421" s="14"/>
      <c r="K15421" s="14"/>
      <c r="M15421" s="14"/>
      <c r="N15421" s="14"/>
      <c r="O15421" s="14"/>
      <c r="P15421" s="14"/>
      <c r="S15421" s="16"/>
      <c r="T15421" s="16"/>
    </row>
    <row r="15422" spans="8:20">
      <c r="H15422" s="14"/>
      <c r="K15422" s="14"/>
      <c r="M15422" s="14"/>
      <c r="N15422" s="14"/>
      <c r="O15422" s="14"/>
      <c r="P15422" s="14"/>
      <c r="S15422" s="16"/>
      <c r="T15422" s="16"/>
    </row>
    <row r="15423" spans="8:20">
      <c r="H15423" s="14"/>
      <c r="K15423" s="14"/>
      <c r="M15423" s="14"/>
      <c r="N15423" s="14"/>
      <c r="O15423" s="14"/>
      <c r="P15423" s="14"/>
      <c r="S15423" s="16"/>
      <c r="T15423" s="16"/>
    </row>
    <row r="15424" spans="8:20">
      <c r="H15424" s="14"/>
      <c r="K15424" s="14"/>
      <c r="M15424" s="14"/>
      <c r="N15424" s="14"/>
      <c r="O15424" s="14"/>
      <c r="P15424" s="14"/>
      <c r="S15424" s="16"/>
      <c r="T15424" s="16"/>
    </row>
    <row r="15425" spans="8:20">
      <c r="H15425" s="14"/>
      <c r="K15425" s="14"/>
      <c r="M15425" s="14"/>
      <c r="N15425" s="14"/>
      <c r="O15425" s="14"/>
      <c r="P15425" s="14"/>
      <c r="S15425" s="16"/>
      <c r="T15425" s="16"/>
    </row>
    <row r="15426" spans="8:20">
      <c r="H15426" s="14"/>
      <c r="K15426" s="14"/>
      <c r="M15426" s="14"/>
      <c r="N15426" s="14"/>
      <c r="O15426" s="14"/>
      <c r="P15426" s="14"/>
      <c r="S15426" s="16"/>
      <c r="T15426" s="16"/>
    </row>
    <row r="15427" spans="8:20">
      <c r="H15427" s="14"/>
      <c r="K15427" s="14"/>
      <c r="M15427" s="14"/>
      <c r="N15427" s="14"/>
      <c r="O15427" s="14"/>
      <c r="P15427" s="14"/>
      <c r="S15427" s="16"/>
      <c r="T15427" s="16"/>
    </row>
    <row r="15428" spans="8:20">
      <c r="H15428" s="14"/>
      <c r="K15428" s="14"/>
      <c r="M15428" s="14"/>
      <c r="N15428" s="14"/>
      <c r="O15428" s="14"/>
      <c r="P15428" s="14"/>
      <c r="S15428" s="16"/>
      <c r="T15428" s="16"/>
    </row>
    <row r="15429" spans="8:20">
      <c r="H15429" s="14"/>
      <c r="K15429" s="14"/>
      <c r="M15429" s="14"/>
      <c r="N15429" s="14"/>
      <c r="O15429" s="14"/>
      <c r="P15429" s="14"/>
      <c r="S15429" s="16"/>
      <c r="T15429" s="16"/>
    </row>
    <row r="15430" spans="8:20">
      <c r="H15430" s="14"/>
      <c r="K15430" s="14"/>
      <c r="M15430" s="14"/>
      <c r="N15430" s="14"/>
      <c r="O15430" s="14"/>
      <c r="P15430" s="14"/>
      <c r="S15430" s="16"/>
      <c r="T15430" s="16"/>
    </row>
    <row r="15431" spans="8:20">
      <c r="H15431" s="14"/>
      <c r="K15431" s="14"/>
      <c r="M15431" s="14"/>
      <c r="N15431" s="14"/>
      <c r="O15431" s="14"/>
      <c r="P15431" s="14"/>
      <c r="S15431" s="16"/>
      <c r="T15431" s="16"/>
    </row>
    <row r="15432" spans="8:20">
      <c r="H15432" s="14"/>
      <c r="K15432" s="14"/>
      <c r="M15432" s="14"/>
      <c r="N15432" s="14"/>
      <c r="O15432" s="14"/>
      <c r="P15432" s="14"/>
      <c r="S15432" s="16"/>
      <c r="T15432" s="16"/>
    </row>
    <row r="15433" spans="8:20">
      <c r="H15433" s="14"/>
      <c r="K15433" s="14"/>
      <c r="M15433" s="14"/>
      <c r="N15433" s="14"/>
      <c r="O15433" s="14"/>
      <c r="P15433" s="14"/>
      <c r="S15433" s="16"/>
      <c r="T15433" s="16"/>
    </row>
    <row r="15434" spans="8:20">
      <c r="H15434" s="14"/>
      <c r="K15434" s="14"/>
      <c r="M15434" s="14"/>
      <c r="N15434" s="14"/>
      <c r="O15434" s="14"/>
      <c r="P15434" s="14"/>
      <c r="S15434" s="16"/>
      <c r="T15434" s="16"/>
    </row>
    <row r="15435" spans="8:20">
      <c r="H15435" s="14"/>
      <c r="K15435" s="14"/>
      <c r="M15435" s="14"/>
      <c r="N15435" s="14"/>
      <c r="O15435" s="14"/>
      <c r="P15435" s="14"/>
      <c r="S15435" s="16"/>
      <c r="T15435" s="16"/>
    </row>
    <row r="15436" spans="8:20">
      <c r="H15436" s="14"/>
      <c r="K15436" s="14"/>
      <c r="M15436" s="14"/>
      <c r="N15436" s="14"/>
      <c r="O15436" s="14"/>
      <c r="P15436" s="14"/>
      <c r="S15436" s="16"/>
      <c r="T15436" s="16"/>
    </row>
    <row r="15437" spans="8:20">
      <c r="H15437" s="14"/>
      <c r="K15437" s="14"/>
      <c r="M15437" s="14"/>
      <c r="N15437" s="14"/>
      <c r="O15437" s="14"/>
      <c r="P15437" s="14"/>
      <c r="S15437" s="16"/>
      <c r="T15437" s="16"/>
    </row>
    <row r="15438" spans="8:20">
      <c r="H15438" s="14"/>
      <c r="K15438" s="14"/>
      <c r="M15438" s="14"/>
      <c r="N15438" s="14"/>
      <c r="O15438" s="14"/>
      <c r="P15438" s="14"/>
      <c r="S15438" s="16"/>
      <c r="T15438" s="16"/>
    </row>
    <row r="15439" spans="8:20">
      <c r="H15439" s="14"/>
      <c r="K15439" s="14"/>
      <c r="M15439" s="14"/>
      <c r="N15439" s="14"/>
      <c r="O15439" s="14"/>
      <c r="P15439" s="14"/>
      <c r="S15439" s="16"/>
      <c r="T15439" s="16"/>
    </row>
    <row r="15440" spans="8:20">
      <c r="H15440" s="14"/>
      <c r="K15440" s="14"/>
      <c r="M15440" s="14"/>
      <c r="N15440" s="14"/>
      <c r="O15440" s="14"/>
      <c r="P15440" s="14"/>
      <c r="S15440" s="16"/>
      <c r="T15440" s="16"/>
    </row>
    <row r="15441" spans="8:20">
      <c r="H15441" s="14"/>
      <c r="K15441" s="14"/>
      <c r="M15441" s="14"/>
      <c r="N15441" s="14"/>
      <c r="O15441" s="14"/>
      <c r="P15441" s="14"/>
      <c r="S15441" s="16"/>
      <c r="T15441" s="16"/>
    </row>
    <row r="15442" spans="8:20">
      <c r="H15442" s="14"/>
      <c r="K15442" s="14"/>
      <c r="M15442" s="14"/>
      <c r="N15442" s="14"/>
      <c r="O15442" s="14"/>
      <c r="P15442" s="14"/>
      <c r="S15442" s="16"/>
      <c r="T15442" s="16"/>
    </row>
    <row r="15443" spans="8:20">
      <c r="H15443" s="14"/>
      <c r="K15443" s="14"/>
      <c r="M15443" s="14"/>
      <c r="N15443" s="14"/>
      <c r="O15443" s="14"/>
      <c r="P15443" s="14"/>
      <c r="S15443" s="16"/>
      <c r="T15443" s="16"/>
    </row>
    <row r="15444" spans="8:20">
      <c r="H15444" s="14"/>
      <c r="K15444" s="14"/>
      <c r="M15444" s="14"/>
      <c r="N15444" s="14"/>
      <c r="O15444" s="14"/>
      <c r="P15444" s="14"/>
      <c r="S15444" s="16"/>
      <c r="T15444" s="16"/>
    </row>
    <row r="15445" spans="8:20">
      <c r="H15445" s="14"/>
      <c r="K15445" s="14"/>
      <c r="M15445" s="14"/>
      <c r="N15445" s="14"/>
      <c r="O15445" s="14"/>
      <c r="P15445" s="14"/>
      <c r="S15445" s="16"/>
      <c r="T15445" s="16"/>
    </row>
    <row r="15446" spans="8:20">
      <c r="H15446" s="14"/>
      <c r="K15446" s="14"/>
      <c r="M15446" s="14"/>
      <c r="N15446" s="14"/>
      <c r="O15446" s="14"/>
      <c r="P15446" s="14"/>
      <c r="S15446" s="16"/>
      <c r="T15446" s="16"/>
    </row>
    <row r="15447" spans="8:20">
      <c r="H15447" s="14"/>
      <c r="K15447" s="14"/>
      <c r="M15447" s="14"/>
      <c r="N15447" s="14"/>
      <c r="O15447" s="14"/>
      <c r="P15447" s="14"/>
      <c r="S15447" s="16"/>
      <c r="T15447" s="16"/>
    </row>
    <row r="15448" spans="8:20">
      <c r="H15448" s="14"/>
      <c r="K15448" s="14"/>
      <c r="M15448" s="14"/>
      <c r="N15448" s="14"/>
      <c r="O15448" s="14"/>
      <c r="P15448" s="14"/>
      <c r="S15448" s="16"/>
      <c r="T15448" s="16"/>
    </row>
    <row r="15449" spans="8:20">
      <c r="H15449" s="14"/>
      <c r="K15449" s="14"/>
      <c r="M15449" s="14"/>
      <c r="N15449" s="14"/>
      <c r="O15449" s="14"/>
      <c r="P15449" s="14"/>
      <c r="S15449" s="16"/>
      <c r="T15449" s="16"/>
    </row>
    <row r="15450" spans="8:20">
      <c r="H15450" s="14"/>
      <c r="K15450" s="14"/>
      <c r="M15450" s="14"/>
      <c r="N15450" s="14"/>
      <c r="O15450" s="14"/>
      <c r="P15450" s="14"/>
      <c r="S15450" s="16"/>
      <c r="T15450" s="16"/>
    </row>
    <row r="15451" spans="8:20">
      <c r="H15451" s="14"/>
      <c r="K15451" s="14"/>
      <c r="M15451" s="14"/>
      <c r="N15451" s="14"/>
      <c r="O15451" s="14"/>
      <c r="P15451" s="14"/>
      <c r="S15451" s="16"/>
      <c r="T15451" s="16"/>
    </row>
    <row r="15452" spans="8:20">
      <c r="H15452" s="14"/>
      <c r="K15452" s="14"/>
      <c r="M15452" s="14"/>
      <c r="N15452" s="14"/>
      <c r="O15452" s="14"/>
      <c r="P15452" s="14"/>
      <c r="S15452" s="16"/>
      <c r="T15452" s="16"/>
    </row>
    <row r="15453" spans="8:20">
      <c r="H15453" s="14"/>
      <c r="K15453" s="14"/>
      <c r="M15453" s="14"/>
      <c r="N15453" s="14"/>
      <c r="O15453" s="14"/>
      <c r="P15453" s="14"/>
      <c r="S15453" s="16"/>
      <c r="T15453" s="16"/>
    </row>
    <row r="15454" spans="8:20">
      <c r="H15454" s="14"/>
      <c r="K15454" s="14"/>
      <c r="M15454" s="14"/>
      <c r="N15454" s="14"/>
      <c r="O15454" s="14"/>
      <c r="P15454" s="14"/>
      <c r="S15454" s="16"/>
      <c r="T15454" s="16"/>
    </row>
    <row r="15455" spans="8:20">
      <c r="H15455" s="14"/>
      <c r="K15455" s="14"/>
      <c r="M15455" s="14"/>
      <c r="N15455" s="14"/>
      <c r="O15455" s="14"/>
      <c r="P15455" s="14"/>
      <c r="S15455" s="16"/>
      <c r="T15455" s="16"/>
    </row>
    <row r="15456" spans="8:20">
      <c r="H15456" s="14"/>
      <c r="K15456" s="14"/>
      <c r="M15456" s="14"/>
      <c r="N15456" s="14"/>
      <c r="O15456" s="14"/>
      <c r="P15456" s="14"/>
      <c r="S15456" s="16"/>
      <c r="T15456" s="16"/>
    </row>
    <row r="15457" spans="8:20">
      <c r="H15457" s="14"/>
      <c r="K15457" s="14"/>
      <c r="M15457" s="14"/>
      <c r="N15457" s="14"/>
      <c r="O15457" s="14"/>
      <c r="P15457" s="14"/>
      <c r="S15457" s="16"/>
      <c r="T15457" s="16"/>
    </row>
    <row r="15458" spans="8:20">
      <c r="H15458" s="14"/>
      <c r="K15458" s="14"/>
      <c r="M15458" s="14"/>
      <c r="N15458" s="14"/>
      <c r="O15458" s="14"/>
      <c r="P15458" s="14"/>
      <c r="S15458" s="16"/>
      <c r="T15458" s="16"/>
    </row>
    <row r="15459" spans="8:20">
      <c r="H15459" s="14"/>
      <c r="K15459" s="14"/>
      <c r="M15459" s="14"/>
      <c r="N15459" s="14"/>
      <c r="O15459" s="14"/>
      <c r="P15459" s="14"/>
      <c r="S15459" s="16"/>
      <c r="T15459" s="16"/>
    </row>
    <row r="15460" spans="8:20">
      <c r="H15460" s="14"/>
      <c r="K15460" s="14"/>
      <c r="M15460" s="14"/>
      <c r="N15460" s="14"/>
      <c r="O15460" s="14"/>
      <c r="P15460" s="14"/>
      <c r="S15460" s="16"/>
      <c r="T15460" s="16"/>
    </row>
    <row r="15461" spans="8:20">
      <c r="H15461" s="14"/>
      <c r="K15461" s="14"/>
      <c r="M15461" s="14"/>
      <c r="N15461" s="14"/>
      <c r="O15461" s="14"/>
      <c r="P15461" s="14"/>
      <c r="S15461" s="16"/>
      <c r="T15461" s="16"/>
    </row>
    <row r="15462" spans="8:20">
      <c r="H15462" s="14"/>
      <c r="K15462" s="14"/>
      <c r="M15462" s="14"/>
      <c r="N15462" s="14"/>
      <c r="O15462" s="14"/>
      <c r="P15462" s="14"/>
      <c r="S15462" s="16"/>
      <c r="T15462" s="16"/>
    </row>
    <row r="15463" spans="8:20">
      <c r="H15463" s="14"/>
      <c r="K15463" s="14"/>
      <c r="M15463" s="14"/>
      <c r="N15463" s="14"/>
      <c r="O15463" s="14"/>
      <c r="P15463" s="14"/>
      <c r="S15463" s="16"/>
      <c r="T15463" s="16"/>
    </row>
    <row r="15464" spans="8:20">
      <c r="H15464" s="14"/>
      <c r="K15464" s="14"/>
      <c r="M15464" s="14"/>
      <c r="N15464" s="14"/>
      <c r="O15464" s="14"/>
      <c r="P15464" s="14"/>
      <c r="S15464" s="16"/>
      <c r="T15464" s="16"/>
    </row>
    <row r="15465" spans="8:20">
      <c r="H15465" s="14"/>
      <c r="K15465" s="14"/>
      <c r="M15465" s="14"/>
      <c r="N15465" s="14"/>
      <c r="O15465" s="14"/>
      <c r="P15465" s="14"/>
      <c r="S15465" s="16"/>
      <c r="T15465" s="16"/>
    </row>
    <row r="15466" spans="8:20">
      <c r="H15466" s="14"/>
      <c r="K15466" s="14"/>
      <c r="M15466" s="14"/>
      <c r="N15466" s="14"/>
      <c r="O15466" s="14"/>
      <c r="P15466" s="14"/>
      <c r="S15466" s="16"/>
      <c r="T15466" s="16"/>
    </row>
    <row r="15467" spans="8:20">
      <c r="H15467" s="14"/>
      <c r="K15467" s="14"/>
      <c r="M15467" s="14"/>
      <c r="N15467" s="14"/>
      <c r="O15467" s="14"/>
      <c r="P15467" s="14"/>
      <c r="S15467" s="16"/>
      <c r="T15467" s="16"/>
    </row>
    <row r="15468" spans="8:20">
      <c r="H15468" s="14"/>
      <c r="K15468" s="14"/>
      <c r="M15468" s="14"/>
      <c r="N15468" s="14"/>
      <c r="O15468" s="14"/>
      <c r="P15468" s="14"/>
      <c r="S15468" s="16"/>
      <c r="T15468" s="16"/>
    </row>
    <row r="15469" spans="8:20">
      <c r="H15469" s="14"/>
      <c r="K15469" s="14"/>
      <c r="M15469" s="14"/>
      <c r="N15469" s="14"/>
      <c r="O15469" s="14"/>
      <c r="P15469" s="14"/>
      <c r="S15469" s="16"/>
      <c r="T15469" s="16"/>
    </row>
    <row r="15470" spans="8:20">
      <c r="H15470" s="14"/>
      <c r="K15470" s="14"/>
      <c r="M15470" s="14"/>
      <c r="N15470" s="14"/>
      <c r="O15470" s="14"/>
      <c r="P15470" s="14"/>
      <c r="S15470" s="16"/>
      <c r="T15470" s="16"/>
    </row>
    <row r="15471" spans="8:20">
      <c r="H15471" s="14"/>
      <c r="K15471" s="14"/>
      <c r="M15471" s="14"/>
      <c r="N15471" s="14"/>
      <c r="O15471" s="14"/>
      <c r="P15471" s="14"/>
      <c r="S15471" s="16"/>
      <c r="T15471" s="16"/>
    </row>
    <row r="15472" spans="8:20">
      <c r="H15472" s="14"/>
      <c r="K15472" s="14"/>
      <c r="M15472" s="14"/>
      <c r="N15472" s="14"/>
      <c r="O15472" s="14"/>
      <c r="P15472" s="14"/>
      <c r="S15472" s="16"/>
      <c r="T15472" s="16"/>
    </row>
    <row r="15473" spans="8:20">
      <c r="H15473" s="14"/>
      <c r="K15473" s="14"/>
      <c r="M15473" s="14"/>
      <c r="N15473" s="14"/>
      <c r="O15473" s="14"/>
      <c r="P15473" s="14"/>
      <c r="S15473" s="16"/>
      <c r="T15473" s="16"/>
    </row>
    <row r="15474" spans="8:20">
      <c r="H15474" s="14"/>
      <c r="K15474" s="14"/>
      <c r="M15474" s="14"/>
      <c r="N15474" s="14"/>
      <c r="O15474" s="14"/>
      <c r="P15474" s="14"/>
      <c r="S15474" s="16"/>
      <c r="T15474" s="16"/>
    </row>
    <row r="15475" spans="8:20">
      <c r="H15475" s="14"/>
      <c r="K15475" s="14"/>
      <c r="M15475" s="14"/>
      <c r="N15475" s="14"/>
      <c r="O15475" s="14"/>
      <c r="P15475" s="14"/>
      <c r="S15475" s="16"/>
      <c r="T15475" s="16"/>
    </row>
    <row r="15476" spans="8:20">
      <c r="H15476" s="14"/>
      <c r="K15476" s="14"/>
      <c r="M15476" s="14"/>
      <c r="N15476" s="14"/>
      <c r="O15476" s="14"/>
      <c r="P15476" s="14"/>
      <c r="S15476" s="16"/>
      <c r="T15476" s="16"/>
    </row>
    <row r="15477" spans="8:20">
      <c r="H15477" s="14"/>
      <c r="K15477" s="14"/>
      <c r="M15477" s="14"/>
      <c r="N15477" s="14"/>
      <c r="O15477" s="14"/>
      <c r="P15477" s="14"/>
      <c r="S15477" s="16"/>
      <c r="T15477" s="16"/>
    </row>
    <row r="15478" spans="8:20">
      <c r="H15478" s="14"/>
      <c r="K15478" s="14"/>
      <c r="M15478" s="14"/>
      <c r="N15478" s="14"/>
      <c r="O15478" s="14"/>
      <c r="P15478" s="14"/>
      <c r="S15478" s="16"/>
      <c r="T15478" s="16"/>
    </row>
    <row r="15479" spans="8:20">
      <c r="H15479" s="14"/>
      <c r="K15479" s="14"/>
      <c r="M15479" s="14"/>
      <c r="N15479" s="14"/>
      <c r="O15479" s="14"/>
      <c r="P15479" s="14"/>
      <c r="S15479" s="16"/>
      <c r="T15479" s="16"/>
    </row>
    <row r="15480" spans="8:20">
      <c r="H15480" s="14"/>
      <c r="K15480" s="14"/>
      <c r="M15480" s="14"/>
      <c r="N15480" s="14"/>
      <c r="O15480" s="14"/>
      <c r="P15480" s="14"/>
      <c r="S15480" s="16"/>
      <c r="T15480" s="16"/>
    </row>
    <row r="15481" spans="8:20">
      <c r="H15481" s="14"/>
      <c r="K15481" s="14"/>
      <c r="M15481" s="14"/>
      <c r="N15481" s="14"/>
      <c r="O15481" s="14"/>
      <c r="P15481" s="14"/>
      <c r="S15481" s="16"/>
      <c r="T15481" s="16"/>
    </row>
    <row r="15482" spans="8:20">
      <c r="H15482" s="14"/>
      <c r="K15482" s="14"/>
      <c r="M15482" s="14"/>
      <c r="N15482" s="14"/>
      <c r="O15482" s="14"/>
      <c r="P15482" s="14"/>
      <c r="S15482" s="16"/>
      <c r="T15482" s="16"/>
    </row>
    <row r="15483" spans="8:20">
      <c r="H15483" s="14"/>
      <c r="K15483" s="14"/>
      <c r="M15483" s="14"/>
      <c r="N15483" s="14"/>
      <c r="O15483" s="14"/>
      <c r="P15483" s="14"/>
      <c r="S15483" s="16"/>
      <c r="T15483" s="16"/>
    </row>
    <row r="15484" spans="8:20">
      <c r="H15484" s="14"/>
      <c r="K15484" s="14"/>
      <c r="M15484" s="14"/>
      <c r="N15484" s="14"/>
      <c r="O15484" s="14"/>
      <c r="P15484" s="14"/>
      <c r="S15484" s="16"/>
      <c r="T15484" s="16"/>
    </row>
    <row r="15485" spans="8:20">
      <c r="H15485" s="14"/>
      <c r="K15485" s="14"/>
      <c r="M15485" s="14"/>
      <c r="N15485" s="14"/>
      <c r="O15485" s="14"/>
      <c r="P15485" s="14"/>
      <c r="S15485" s="16"/>
      <c r="T15485" s="16"/>
    </row>
    <row r="15486" spans="8:20">
      <c r="H15486" s="14"/>
      <c r="K15486" s="14"/>
      <c r="M15486" s="14"/>
      <c r="N15486" s="14"/>
      <c r="O15486" s="14"/>
      <c r="P15486" s="14"/>
      <c r="S15486" s="16"/>
      <c r="T15486" s="16"/>
    </row>
    <row r="15487" spans="8:20">
      <c r="H15487" s="14"/>
      <c r="K15487" s="14"/>
      <c r="M15487" s="14"/>
      <c r="N15487" s="14"/>
      <c r="O15487" s="14"/>
      <c r="P15487" s="14"/>
      <c r="S15487" s="16"/>
      <c r="T15487" s="16"/>
    </row>
    <row r="15488" spans="8:20">
      <c r="H15488" s="14"/>
      <c r="K15488" s="14"/>
      <c r="M15488" s="14"/>
      <c r="N15488" s="14"/>
      <c r="O15488" s="14"/>
      <c r="P15488" s="14"/>
      <c r="S15488" s="16"/>
      <c r="T15488" s="16"/>
    </row>
    <row r="15489" spans="8:20">
      <c r="H15489" s="14"/>
      <c r="K15489" s="14"/>
      <c r="M15489" s="14"/>
      <c r="N15489" s="14"/>
      <c r="O15489" s="14"/>
      <c r="P15489" s="14"/>
      <c r="S15489" s="16"/>
      <c r="T15489" s="16"/>
    </row>
    <row r="15490" spans="8:20">
      <c r="H15490" s="14"/>
      <c r="K15490" s="14"/>
      <c r="M15490" s="14"/>
      <c r="N15490" s="14"/>
      <c r="O15490" s="14"/>
      <c r="P15490" s="14"/>
      <c r="S15490" s="16"/>
      <c r="T15490" s="16"/>
    </row>
    <row r="15491" spans="8:20">
      <c r="H15491" s="14"/>
      <c r="K15491" s="14"/>
      <c r="M15491" s="14"/>
      <c r="N15491" s="14"/>
      <c r="O15491" s="14"/>
      <c r="P15491" s="14"/>
      <c r="S15491" s="16"/>
      <c r="T15491" s="16"/>
    </row>
    <row r="15492" spans="8:20">
      <c r="H15492" s="14"/>
      <c r="K15492" s="14"/>
      <c r="M15492" s="14"/>
      <c r="N15492" s="14"/>
      <c r="O15492" s="14"/>
      <c r="P15492" s="14"/>
      <c r="S15492" s="16"/>
      <c r="T15492" s="16"/>
    </row>
    <row r="15493" spans="8:20">
      <c r="H15493" s="14"/>
      <c r="K15493" s="14"/>
      <c r="M15493" s="14"/>
      <c r="N15493" s="14"/>
      <c r="O15493" s="14"/>
      <c r="P15493" s="14"/>
      <c r="S15493" s="16"/>
      <c r="T15493" s="16"/>
    </row>
    <row r="15494" spans="8:20">
      <c r="H15494" s="14"/>
      <c r="K15494" s="14"/>
      <c r="M15494" s="14"/>
      <c r="N15494" s="14"/>
      <c r="O15494" s="14"/>
      <c r="P15494" s="14"/>
      <c r="S15494" s="16"/>
      <c r="T15494" s="16"/>
    </row>
    <row r="15495" spans="8:20">
      <c r="H15495" s="14"/>
      <c r="K15495" s="14"/>
      <c r="M15495" s="14"/>
      <c r="N15495" s="14"/>
      <c r="O15495" s="14"/>
      <c r="P15495" s="14"/>
      <c r="S15495" s="16"/>
      <c r="T15495" s="16"/>
    </row>
    <row r="15496" spans="8:20">
      <c r="H15496" s="14"/>
      <c r="K15496" s="14"/>
      <c r="M15496" s="14"/>
      <c r="N15496" s="14"/>
      <c r="O15496" s="14"/>
      <c r="P15496" s="14"/>
      <c r="S15496" s="16"/>
      <c r="T15496" s="16"/>
    </row>
    <row r="15497" spans="8:20">
      <c r="H15497" s="14"/>
      <c r="K15497" s="14"/>
      <c r="M15497" s="14"/>
      <c r="N15497" s="14"/>
      <c r="O15497" s="14"/>
      <c r="P15497" s="14"/>
      <c r="S15497" s="16"/>
      <c r="T15497" s="16"/>
    </row>
    <row r="15498" spans="8:20">
      <c r="H15498" s="14"/>
      <c r="K15498" s="14"/>
      <c r="M15498" s="14"/>
      <c r="N15498" s="14"/>
      <c r="O15498" s="14"/>
      <c r="P15498" s="14"/>
      <c r="S15498" s="16"/>
      <c r="T15498" s="16"/>
    </row>
    <row r="15499" spans="8:20">
      <c r="H15499" s="14"/>
      <c r="K15499" s="14"/>
      <c r="M15499" s="14"/>
      <c r="N15499" s="14"/>
      <c r="O15499" s="14"/>
      <c r="P15499" s="14"/>
      <c r="S15499" s="16"/>
      <c r="T15499" s="16"/>
    </row>
    <row r="15500" spans="8:20">
      <c r="H15500" s="14"/>
      <c r="K15500" s="14"/>
      <c r="M15500" s="14"/>
      <c r="N15500" s="14"/>
      <c r="O15500" s="14"/>
      <c r="P15500" s="14"/>
      <c r="S15500" s="16"/>
      <c r="T15500" s="16"/>
    </row>
    <row r="15501" spans="8:20">
      <c r="H15501" s="14"/>
      <c r="K15501" s="14"/>
      <c r="M15501" s="14"/>
      <c r="N15501" s="14"/>
      <c r="O15501" s="14"/>
      <c r="P15501" s="14"/>
      <c r="S15501" s="16"/>
      <c r="T15501" s="16"/>
    </row>
    <row r="15502" spans="8:20">
      <c r="H15502" s="14"/>
      <c r="K15502" s="14"/>
      <c r="M15502" s="14"/>
      <c r="N15502" s="14"/>
      <c r="O15502" s="14"/>
      <c r="P15502" s="14"/>
      <c r="S15502" s="16"/>
      <c r="T15502" s="16"/>
    </row>
    <row r="15503" spans="8:20">
      <c r="H15503" s="14"/>
      <c r="K15503" s="14"/>
      <c r="M15503" s="14"/>
      <c r="N15503" s="14"/>
      <c r="O15503" s="14"/>
      <c r="P15503" s="14"/>
      <c r="S15503" s="16"/>
      <c r="T15503" s="16"/>
    </row>
    <row r="15504" spans="8:20">
      <c r="H15504" s="14"/>
      <c r="K15504" s="14"/>
      <c r="M15504" s="14"/>
      <c r="N15504" s="14"/>
      <c r="O15504" s="14"/>
      <c r="P15504" s="14"/>
      <c r="S15504" s="16"/>
      <c r="T15504" s="16"/>
    </row>
    <row r="15505" spans="8:20">
      <c r="H15505" s="14"/>
      <c r="K15505" s="14"/>
      <c r="M15505" s="14"/>
      <c r="N15505" s="14"/>
      <c r="O15505" s="14"/>
      <c r="P15505" s="14"/>
      <c r="S15505" s="16"/>
      <c r="T15505" s="16"/>
    </row>
    <row r="15506" spans="8:20">
      <c r="H15506" s="14"/>
      <c r="K15506" s="14"/>
      <c r="M15506" s="14"/>
      <c r="N15506" s="14"/>
      <c r="O15506" s="14"/>
      <c r="P15506" s="14"/>
      <c r="S15506" s="16"/>
      <c r="T15506" s="16"/>
    </row>
    <row r="15507" spans="8:20">
      <c r="H15507" s="14"/>
      <c r="K15507" s="14"/>
      <c r="M15507" s="14"/>
      <c r="N15507" s="14"/>
      <c r="O15507" s="14"/>
      <c r="P15507" s="14"/>
      <c r="S15507" s="16"/>
      <c r="T15507" s="16"/>
    </row>
    <row r="15508" spans="8:20">
      <c r="H15508" s="14"/>
      <c r="K15508" s="14"/>
      <c r="M15508" s="14"/>
      <c r="N15508" s="14"/>
      <c r="O15508" s="14"/>
      <c r="P15508" s="14"/>
      <c r="S15508" s="16"/>
      <c r="T15508" s="16"/>
    </row>
    <row r="15509" spans="8:20">
      <c r="H15509" s="14"/>
      <c r="K15509" s="14"/>
      <c r="M15509" s="14"/>
      <c r="N15509" s="14"/>
      <c r="O15509" s="14"/>
      <c r="P15509" s="14"/>
      <c r="S15509" s="16"/>
      <c r="T15509" s="16"/>
    </row>
    <row r="15510" spans="8:20">
      <c r="H15510" s="14"/>
      <c r="K15510" s="14"/>
      <c r="M15510" s="14"/>
      <c r="N15510" s="14"/>
      <c r="O15510" s="14"/>
      <c r="P15510" s="14"/>
      <c r="S15510" s="16"/>
      <c r="T15510" s="16"/>
    </row>
    <row r="15511" spans="8:20">
      <c r="H15511" s="14"/>
      <c r="K15511" s="14"/>
      <c r="M15511" s="14"/>
      <c r="N15511" s="14"/>
      <c r="O15511" s="14"/>
      <c r="P15511" s="14"/>
      <c r="S15511" s="16"/>
      <c r="T15511" s="16"/>
    </row>
    <row r="15512" spans="8:20">
      <c r="H15512" s="14"/>
      <c r="K15512" s="14"/>
      <c r="M15512" s="14"/>
      <c r="N15512" s="14"/>
      <c r="O15512" s="14"/>
      <c r="P15512" s="14"/>
      <c r="S15512" s="16"/>
      <c r="T15512" s="16"/>
    </row>
    <row r="15513" spans="8:20">
      <c r="H15513" s="14"/>
      <c r="K15513" s="14"/>
      <c r="M15513" s="14"/>
      <c r="N15513" s="14"/>
      <c r="O15513" s="14"/>
      <c r="P15513" s="14"/>
      <c r="S15513" s="16"/>
      <c r="T15513" s="16"/>
    </row>
    <row r="15514" spans="8:20">
      <c r="H15514" s="14"/>
      <c r="K15514" s="14"/>
      <c r="M15514" s="14"/>
      <c r="N15514" s="14"/>
      <c r="O15514" s="14"/>
      <c r="P15514" s="14"/>
      <c r="S15514" s="16"/>
      <c r="T15514" s="16"/>
    </row>
    <row r="15515" spans="8:20">
      <c r="H15515" s="14"/>
      <c r="K15515" s="14"/>
      <c r="M15515" s="14"/>
      <c r="N15515" s="14"/>
      <c r="O15515" s="14"/>
      <c r="P15515" s="14"/>
      <c r="S15515" s="16"/>
      <c r="T15515" s="16"/>
    </row>
    <row r="15516" spans="8:20">
      <c r="H15516" s="14"/>
      <c r="K15516" s="14"/>
      <c r="M15516" s="14"/>
      <c r="N15516" s="14"/>
      <c r="O15516" s="14"/>
      <c r="P15516" s="14"/>
      <c r="S15516" s="16"/>
      <c r="T15516" s="16"/>
    </row>
    <row r="15517" spans="8:20">
      <c r="H15517" s="14"/>
      <c r="K15517" s="14"/>
      <c r="M15517" s="14"/>
      <c r="N15517" s="14"/>
      <c r="O15517" s="14"/>
      <c r="P15517" s="14"/>
      <c r="S15517" s="16"/>
      <c r="T15517" s="16"/>
    </row>
    <row r="15518" spans="8:20">
      <c r="H15518" s="14"/>
      <c r="K15518" s="14"/>
      <c r="M15518" s="14"/>
      <c r="N15518" s="14"/>
      <c r="O15518" s="14"/>
      <c r="P15518" s="14"/>
      <c r="S15518" s="16"/>
      <c r="T15518" s="16"/>
    </row>
    <row r="15519" spans="8:20">
      <c r="H15519" s="14"/>
      <c r="K15519" s="14"/>
      <c r="M15519" s="14"/>
      <c r="N15519" s="14"/>
      <c r="O15519" s="14"/>
      <c r="P15519" s="14"/>
      <c r="S15519" s="16"/>
      <c r="T15519" s="16"/>
    </row>
    <row r="15520" spans="8:20">
      <c r="H15520" s="14"/>
      <c r="K15520" s="14"/>
      <c r="M15520" s="14"/>
      <c r="N15520" s="14"/>
      <c r="O15520" s="14"/>
      <c r="P15520" s="14"/>
      <c r="S15520" s="16"/>
      <c r="T15520" s="16"/>
    </row>
    <row r="15521" spans="8:20">
      <c r="H15521" s="14"/>
      <c r="K15521" s="14"/>
      <c r="M15521" s="14"/>
      <c r="N15521" s="14"/>
      <c r="O15521" s="14"/>
      <c r="P15521" s="14"/>
      <c r="S15521" s="16"/>
      <c r="T15521" s="16"/>
    </row>
    <row r="15522" spans="8:20">
      <c r="H15522" s="14"/>
      <c r="K15522" s="14"/>
      <c r="M15522" s="14"/>
      <c r="N15522" s="14"/>
      <c r="O15522" s="14"/>
      <c r="P15522" s="14"/>
      <c r="S15522" s="16"/>
      <c r="T15522" s="16"/>
    </row>
    <row r="15523" spans="8:20">
      <c r="H15523" s="14"/>
      <c r="K15523" s="14"/>
      <c r="M15523" s="14"/>
      <c r="N15523" s="14"/>
      <c r="O15523" s="14"/>
      <c r="P15523" s="14"/>
      <c r="S15523" s="16"/>
      <c r="T15523" s="16"/>
    </row>
    <row r="15524" spans="8:20">
      <c r="H15524" s="14"/>
      <c r="K15524" s="14"/>
      <c r="M15524" s="14"/>
      <c r="N15524" s="14"/>
      <c r="O15524" s="14"/>
      <c r="P15524" s="14"/>
      <c r="S15524" s="16"/>
      <c r="T15524" s="16"/>
    </row>
    <row r="15525" spans="8:20">
      <c r="H15525" s="14"/>
      <c r="K15525" s="14"/>
      <c r="M15525" s="14"/>
      <c r="N15525" s="14"/>
      <c r="O15525" s="14"/>
      <c r="P15525" s="14"/>
      <c r="S15525" s="16"/>
      <c r="T15525" s="16"/>
    </row>
    <row r="15526" spans="8:20">
      <c r="H15526" s="14"/>
      <c r="K15526" s="14"/>
      <c r="M15526" s="14"/>
      <c r="N15526" s="14"/>
      <c r="O15526" s="14"/>
      <c r="P15526" s="14"/>
      <c r="S15526" s="16"/>
      <c r="T15526" s="16"/>
    </row>
    <row r="15527" spans="8:20">
      <c r="H15527" s="14"/>
      <c r="K15527" s="14"/>
      <c r="M15527" s="14"/>
      <c r="N15527" s="14"/>
      <c r="O15527" s="14"/>
      <c r="P15527" s="14"/>
      <c r="S15527" s="16"/>
      <c r="T15527" s="16"/>
    </row>
    <row r="15528" spans="8:20">
      <c r="H15528" s="14"/>
      <c r="K15528" s="14"/>
      <c r="M15528" s="14"/>
      <c r="N15528" s="14"/>
      <c r="O15528" s="14"/>
      <c r="P15528" s="14"/>
      <c r="S15528" s="16"/>
      <c r="T15528" s="16"/>
    </row>
    <row r="15529" spans="8:20">
      <c r="H15529" s="14"/>
      <c r="K15529" s="14"/>
      <c r="M15529" s="14"/>
      <c r="N15529" s="14"/>
      <c r="O15529" s="14"/>
      <c r="P15529" s="14"/>
      <c r="S15529" s="16"/>
      <c r="T15529" s="16"/>
    </row>
    <row r="15530" spans="8:20">
      <c r="H15530" s="14"/>
      <c r="K15530" s="14"/>
      <c r="M15530" s="14"/>
      <c r="N15530" s="14"/>
      <c r="O15530" s="14"/>
      <c r="P15530" s="14"/>
      <c r="S15530" s="16"/>
      <c r="T15530" s="16"/>
    </row>
    <row r="15531" spans="8:20">
      <c r="H15531" s="14"/>
      <c r="K15531" s="14"/>
      <c r="M15531" s="14"/>
      <c r="N15531" s="14"/>
      <c r="O15531" s="14"/>
      <c r="P15531" s="14"/>
      <c r="S15531" s="16"/>
      <c r="T15531" s="16"/>
    </row>
    <row r="15532" spans="8:20">
      <c r="H15532" s="14"/>
      <c r="K15532" s="14"/>
      <c r="M15532" s="14"/>
      <c r="N15532" s="14"/>
      <c r="O15532" s="14"/>
      <c r="P15532" s="14"/>
      <c r="S15532" s="16"/>
      <c r="T15532" s="16"/>
    </row>
    <row r="15533" spans="8:20">
      <c r="H15533" s="14"/>
      <c r="K15533" s="14"/>
      <c r="M15533" s="14"/>
      <c r="N15533" s="14"/>
      <c r="O15533" s="14"/>
      <c r="P15533" s="14"/>
      <c r="S15533" s="16"/>
      <c r="T15533" s="16"/>
    </row>
    <row r="15534" spans="8:20">
      <c r="H15534" s="14"/>
      <c r="K15534" s="14"/>
      <c r="M15534" s="14"/>
      <c r="N15534" s="14"/>
      <c r="O15534" s="14"/>
      <c r="P15534" s="14"/>
      <c r="S15534" s="16"/>
      <c r="T15534" s="16"/>
    </row>
    <row r="15535" spans="8:20">
      <c r="H15535" s="14"/>
      <c r="K15535" s="14"/>
      <c r="M15535" s="14"/>
      <c r="N15535" s="14"/>
      <c r="O15535" s="14"/>
      <c r="P15535" s="14"/>
      <c r="S15535" s="16"/>
      <c r="T15535" s="16"/>
    </row>
    <row r="15536" spans="8:20">
      <c r="H15536" s="14"/>
      <c r="K15536" s="14"/>
      <c r="M15536" s="14"/>
      <c r="N15536" s="14"/>
      <c r="O15536" s="14"/>
      <c r="P15536" s="14"/>
      <c r="S15536" s="16"/>
      <c r="T15536" s="16"/>
    </row>
    <row r="15537" spans="8:20">
      <c r="H15537" s="14"/>
      <c r="K15537" s="14"/>
      <c r="M15537" s="14"/>
      <c r="N15537" s="14"/>
      <c r="O15537" s="14"/>
      <c r="P15537" s="14"/>
      <c r="S15537" s="16"/>
      <c r="T15537" s="16"/>
    </row>
    <row r="15538" spans="8:20">
      <c r="H15538" s="14"/>
      <c r="K15538" s="14"/>
      <c r="M15538" s="14"/>
      <c r="N15538" s="14"/>
      <c r="O15538" s="14"/>
      <c r="P15538" s="14"/>
      <c r="S15538" s="16"/>
      <c r="T15538" s="16"/>
    </row>
    <row r="15539" spans="8:20">
      <c r="H15539" s="14"/>
      <c r="K15539" s="14"/>
      <c r="M15539" s="14"/>
      <c r="N15539" s="14"/>
      <c r="O15539" s="14"/>
      <c r="P15539" s="14"/>
      <c r="S15539" s="16"/>
      <c r="T15539" s="16"/>
    </row>
    <row r="15540" spans="8:20">
      <c r="H15540" s="14"/>
      <c r="K15540" s="14"/>
      <c r="M15540" s="14"/>
      <c r="N15540" s="14"/>
      <c r="O15540" s="14"/>
      <c r="P15540" s="14"/>
      <c r="S15540" s="16"/>
      <c r="T15540" s="16"/>
    </row>
    <row r="15541" spans="8:20">
      <c r="H15541" s="14"/>
      <c r="K15541" s="14"/>
      <c r="M15541" s="14"/>
      <c r="N15541" s="14"/>
      <c r="O15541" s="14"/>
      <c r="P15541" s="14"/>
      <c r="S15541" s="16"/>
      <c r="T15541" s="16"/>
    </row>
    <row r="15542" spans="8:20">
      <c r="H15542" s="14"/>
      <c r="K15542" s="14"/>
      <c r="M15542" s="14"/>
      <c r="N15542" s="14"/>
      <c r="O15542" s="14"/>
      <c r="P15542" s="14"/>
      <c r="S15542" s="16"/>
      <c r="T15542" s="16"/>
    </row>
    <row r="15543" spans="8:20">
      <c r="H15543" s="14"/>
      <c r="K15543" s="14"/>
      <c r="M15543" s="14"/>
      <c r="N15543" s="14"/>
      <c r="O15543" s="14"/>
      <c r="P15543" s="14"/>
      <c r="S15543" s="16"/>
      <c r="T15543" s="16"/>
    </row>
    <row r="15544" spans="8:20">
      <c r="H15544" s="14"/>
      <c r="K15544" s="14"/>
      <c r="M15544" s="14"/>
      <c r="N15544" s="14"/>
      <c r="O15544" s="14"/>
      <c r="P15544" s="14"/>
      <c r="S15544" s="16"/>
      <c r="T15544" s="16"/>
    </row>
    <row r="15545" spans="8:20">
      <c r="H15545" s="14"/>
      <c r="K15545" s="14"/>
      <c r="M15545" s="14"/>
      <c r="N15545" s="14"/>
      <c r="O15545" s="14"/>
      <c r="P15545" s="14"/>
      <c r="S15545" s="16"/>
      <c r="T15545" s="16"/>
    </row>
    <row r="15546" spans="8:20">
      <c r="H15546" s="14"/>
      <c r="K15546" s="14"/>
      <c r="M15546" s="14"/>
      <c r="N15546" s="14"/>
      <c r="O15546" s="14"/>
      <c r="P15546" s="14"/>
      <c r="S15546" s="16"/>
      <c r="T15546" s="16"/>
    </row>
    <row r="15547" spans="8:20">
      <c r="H15547" s="14"/>
      <c r="K15547" s="14"/>
      <c r="M15547" s="14"/>
      <c r="N15547" s="14"/>
      <c r="O15547" s="14"/>
      <c r="P15547" s="14"/>
      <c r="S15547" s="16"/>
      <c r="T15547" s="16"/>
    </row>
    <row r="15548" spans="8:20">
      <c r="H15548" s="14"/>
      <c r="K15548" s="14"/>
      <c r="M15548" s="14"/>
      <c r="N15548" s="14"/>
      <c r="O15548" s="14"/>
      <c r="P15548" s="14"/>
      <c r="S15548" s="16"/>
      <c r="T15548" s="16"/>
    </row>
    <row r="15549" spans="8:20">
      <c r="H15549" s="14"/>
      <c r="K15549" s="14"/>
      <c r="M15549" s="14"/>
      <c r="N15549" s="14"/>
      <c r="O15549" s="14"/>
      <c r="P15549" s="14"/>
      <c r="S15549" s="16"/>
      <c r="T15549" s="16"/>
    </row>
    <row r="15550" spans="8:20">
      <c r="H15550" s="14"/>
      <c r="K15550" s="14"/>
      <c r="M15550" s="14"/>
      <c r="N15550" s="14"/>
      <c r="O15550" s="14"/>
      <c r="P15550" s="14"/>
      <c r="S15550" s="16"/>
      <c r="T15550" s="16"/>
    </row>
    <row r="15551" spans="8:20">
      <c r="H15551" s="14"/>
      <c r="K15551" s="14"/>
      <c r="M15551" s="14"/>
      <c r="N15551" s="14"/>
      <c r="O15551" s="14"/>
      <c r="P15551" s="14"/>
      <c r="S15551" s="16"/>
      <c r="T15551" s="16"/>
    </row>
    <row r="15552" spans="8:20">
      <c r="H15552" s="14"/>
      <c r="K15552" s="14"/>
      <c r="M15552" s="14"/>
      <c r="N15552" s="14"/>
      <c r="O15552" s="14"/>
      <c r="P15552" s="14"/>
      <c r="S15552" s="16"/>
      <c r="T15552" s="16"/>
    </row>
    <row r="15553" spans="8:20">
      <c r="H15553" s="14"/>
      <c r="K15553" s="14"/>
      <c r="M15553" s="14"/>
      <c r="N15553" s="14"/>
      <c r="O15553" s="14"/>
      <c r="P15553" s="14"/>
      <c r="S15553" s="16"/>
      <c r="T15553" s="16"/>
    </row>
    <row r="15554" spans="8:20">
      <c r="H15554" s="14"/>
      <c r="K15554" s="14"/>
      <c r="M15554" s="14"/>
      <c r="N15554" s="14"/>
      <c r="O15554" s="14"/>
      <c r="P15554" s="14"/>
      <c r="S15554" s="16"/>
      <c r="T15554" s="16"/>
    </row>
    <row r="15555" spans="8:20">
      <c r="H15555" s="14"/>
      <c r="K15555" s="14"/>
      <c r="M15555" s="14"/>
      <c r="N15555" s="14"/>
      <c r="O15555" s="14"/>
      <c r="P15555" s="14"/>
      <c r="S15555" s="16"/>
      <c r="T15555" s="16"/>
    </row>
    <row r="15556" spans="8:20">
      <c r="H15556" s="14"/>
      <c r="K15556" s="14"/>
      <c r="M15556" s="14"/>
      <c r="N15556" s="14"/>
      <c r="O15556" s="14"/>
      <c r="P15556" s="14"/>
      <c r="S15556" s="16"/>
      <c r="T15556" s="16"/>
    </row>
    <row r="15557" spans="8:20">
      <c r="H15557" s="14"/>
      <c r="K15557" s="14"/>
      <c r="M15557" s="14"/>
      <c r="N15557" s="14"/>
      <c r="O15557" s="14"/>
      <c r="P15557" s="14"/>
      <c r="S15557" s="16"/>
      <c r="T15557" s="16"/>
    </row>
    <row r="15558" spans="8:20">
      <c r="H15558" s="14"/>
      <c r="K15558" s="14"/>
      <c r="M15558" s="14"/>
      <c r="N15558" s="14"/>
      <c r="O15558" s="14"/>
      <c r="P15558" s="14"/>
      <c r="S15558" s="16"/>
      <c r="T15558" s="16"/>
    </row>
    <row r="15559" spans="8:20">
      <c r="H15559" s="14"/>
      <c r="K15559" s="14"/>
      <c r="M15559" s="14"/>
      <c r="N15559" s="14"/>
      <c r="O15559" s="14"/>
      <c r="P15559" s="14"/>
      <c r="S15559" s="16"/>
      <c r="T15559" s="16"/>
    </row>
    <row r="15560" spans="8:20">
      <c r="H15560" s="14"/>
      <c r="K15560" s="14"/>
      <c r="M15560" s="14"/>
      <c r="N15560" s="14"/>
      <c r="O15560" s="14"/>
      <c r="P15560" s="14"/>
      <c r="S15560" s="16"/>
      <c r="T15560" s="16"/>
    </row>
    <row r="15561" spans="8:20">
      <c r="H15561" s="14"/>
      <c r="K15561" s="14"/>
      <c r="M15561" s="14"/>
      <c r="N15561" s="14"/>
      <c r="O15561" s="14"/>
      <c r="P15561" s="14"/>
      <c r="S15561" s="16"/>
      <c r="T15561" s="16"/>
    </row>
    <row r="15562" spans="8:20">
      <c r="H15562" s="14"/>
      <c r="K15562" s="14"/>
      <c r="M15562" s="14"/>
      <c r="N15562" s="14"/>
      <c r="O15562" s="14"/>
      <c r="P15562" s="14"/>
      <c r="S15562" s="16"/>
      <c r="T15562" s="16"/>
    </row>
    <row r="15563" spans="8:20">
      <c r="H15563" s="14"/>
      <c r="K15563" s="14"/>
      <c r="M15563" s="14"/>
      <c r="N15563" s="14"/>
      <c r="O15563" s="14"/>
      <c r="P15563" s="14"/>
      <c r="S15563" s="16"/>
      <c r="T15563" s="16"/>
    </row>
    <row r="15564" spans="8:20">
      <c r="H15564" s="14"/>
      <c r="K15564" s="14"/>
      <c r="M15564" s="14"/>
      <c r="N15564" s="14"/>
      <c r="O15564" s="14"/>
      <c r="P15564" s="14"/>
      <c r="S15564" s="16"/>
      <c r="T15564" s="16"/>
    </row>
    <row r="15565" spans="8:20">
      <c r="H15565" s="14"/>
      <c r="K15565" s="14"/>
      <c r="M15565" s="14"/>
      <c r="N15565" s="14"/>
      <c r="O15565" s="14"/>
      <c r="P15565" s="14"/>
      <c r="S15565" s="16"/>
      <c r="T15565" s="16"/>
    </row>
    <row r="15566" spans="8:20">
      <c r="H15566" s="14"/>
      <c r="K15566" s="14"/>
      <c r="M15566" s="14"/>
      <c r="N15566" s="14"/>
      <c r="O15566" s="14"/>
      <c r="P15566" s="14"/>
      <c r="S15566" s="16"/>
      <c r="T15566" s="16"/>
    </row>
    <row r="15567" spans="8:20">
      <c r="H15567" s="14"/>
      <c r="K15567" s="14"/>
      <c r="M15567" s="14"/>
      <c r="N15567" s="14"/>
      <c r="O15567" s="14"/>
      <c r="P15567" s="14"/>
      <c r="S15567" s="16"/>
      <c r="T15567" s="16"/>
    </row>
    <row r="15568" spans="8:20">
      <c r="H15568" s="14"/>
      <c r="K15568" s="14"/>
      <c r="M15568" s="14"/>
      <c r="N15568" s="14"/>
      <c r="O15568" s="14"/>
      <c r="P15568" s="14"/>
      <c r="S15568" s="16"/>
      <c r="T15568" s="16"/>
    </row>
    <row r="15569" spans="8:20">
      <c r="H15569" s="14"/>
      <c r="K15569" s="14"/>
      <c r="M15569" s="14"/>
      <c r="N15569" s="14"/>
      <c r="O15569" s="14"/>
      <c r="P15569" s="14"/>
      <c r="S15569" s="16"/>
      <c r="T15569" s="16"/>
    </row>
    <row r="15570" spans="8:20">
      <c r="H15570" s="14"/>
      <c r="K15570" s="14"/>
      <c r="M15570" s="14"/>
      <c r="N15570" s="14"/>
      <c r="O15570" s="14"/>
      <c r="P15570" s="14"/>
      <c r="S15570" s="16"/>
      <c r="T15570" s="16"/>
    </row>
    <row r="15571" spans="8:20">
      <c r="H15571" s="14"/>
      <c r="K15571" s="14"/>
      <c r="M15571" s="14"/>
      <c r="N15571" s="14"/>
      <c r="O15571" s="14"/>
      <c r="P15571" s="14"/>
      <c r="S15571" s="16"/>
      <c r="T15571" s="16"/>
    </row>
    <row r="15572" spans="8:20">
      <c r="H15572" s="14"/>
      <c r="K15572" s="14"/>
      <c r="M15572" s="14"/>
      <c r="N15572" s="14"/>
      <c r="O15572" s="14"/>
      <c r="P15572" s="14"/>
      <c r="S15572" s="16"/>
      <c r="T15572" s="16"/>
    </row>
    <row r="15573" spans="8:20">
      <c r="H15573" s="14"/>
      <c r="K15573" s="14"/>
      <c r="M15573" s="14"/>
      <c r="N15573" s="14"/>
      <c r="O15573" s="14"/>
      <c r="P15573" s="14"/>
      <c r="S15573" s="16"/>
      <c r="T15573" s="16"/>
    </row>
    <row r="15574" spans="8:20">
      <c r="H15574" s="14"/>
      <c r="K15574" s="14"/>
      <c r="M15574" s="14"/>
      <c r="N15574" s="14"/>
      <c r="O15574" s="14"/>
      <c r="P15574" s="14"/>
      <c r="S15574" s="16"/>
      <c r="T15574" s="16"/>
    </row>
    <row r="15575" spans="8:20">
      <c r="H15575" s="14"/>
      <c r="K15575" s="14"/>
      <c r="M15575" s="14"/>
      <c r="N15575" s="14"/>
      <c r="O15575" s="14"/>
      <c r="P15575" s="14"/>
      <c r="S15575" s="16"/>
      <c r="T15575" s="16"/>
    </row>
    <row r="15576" spans="8:20">
      <c r="H15576" s="14"/>
      <c r="K15576" s="14"/>
      <c r="M15576" s="14"/>
      <c r="N15576" s="14"/>
      <c r="O15576" s="14"/>
      <c r="P15576" s="14"/>
      <c r="S15576" s="16"/>
      <c r="T15576" s="16"/>
    </row>
    <row r="15577" spans="8:20">
      <c r="H15577" s="14"/>
      <c r="K15577" s="14"/>
      <c r="M15577" s="14"/>
      <c r="N15577" s="14"/>
      <c r="O15577" s="14"/>
      <c r="P15577" s="14"/>
      <c r="S15577" s="16"/>
      <c r="T15577" s="16"/>
    </row>
    <row r="15578" spans="8:20">
      <c r="H15578" s="14"/>
      <c r="K15578" s="14"/>
      <c r="M15578" s="14"/>
      <c r="N15578" s="14"/>
      <c r="O15578" s="14"/>
      <c r="P15578" s="14"/>
      <c r="S15578" s="16"/>
      <c r="T15578" s="16"/>
    </row>
    <row r="15579" spans="8:20">
      <c r="H15579" s="14"/>
      <c r="K15579" s="14"/>
      <c r="M15579" s="14"/>
      <c r="N15579" s="14"/>
      <c r="O15579" s="14"/>
      <c r="P15579" s="14"/>
      <c r="S15579" s="16"/>
      <c r="T15579" s="16"/>
    </row>
    <row r="15580" spans="8:20">
      <c r="H15580" s="14"/>
      <c r="K15580" s="14"/>
      <c r="M15580" s="14"/>
      <c r="N15580" s="14"/>
      <c r="O15580" s="14"/>
      <c r="P15580" s="14"/>
      <c r="S15580" s="16"/>
      <c r="T15580" s="16"/>
    </row>
    <row r="15581" spans="8:20">
      <c r="H15581" s="14"/>
      <c r="K15581" s="14"/>
      <c r="M15581" s="14"/>
      <c r="N15581" s="14"/>
      <c r="O15581" s="14"/>
      <c r="P15581" s="14"/>
      <c r="S15581" s="16"/>
      <c r="T15581" s="16"/>
    </row>
    <row r="15582" spans="8:20">
      <c r="H15582" s="14"/>
      <c r="K15582" s="14"/>
      <c r="M15582" s="14"/>
      <c r="N15582" s="14"/>
      <c r="O15582" s="14"/>
      <c r="P15582" s="14"/>
      <c r="S15582" s="16"/>
      <c r="T15582" s="16"/>
    </row>
    <row r="15583" spans="8:20">
      <c r="H15583" s="14"/>
      <c r="K15583" s="14"/>
      <c r="M15583" s="14"/>
      <c r="N15583" s="14"/>
      <c r="O15583" s="14"/>
      <c r="P15583" s="14"/>
      <c r="S15583" s="16"/>
      <c r="T15583" s="16"/>
    </row>
    <row r="15584" spans="8:20">
      <c r="H15584" s="14"/>
      <c r="K15584" s="14"/>
      <c r="M15584" s="14"/>
      <c r="N15584" s="14"/>
      <c r="O15584" s="14"/>
      <c r="P15584" s="14"/>
      <c r="S15584" s="16"/>
      <c r="T15584" s="16"/>
    </row>
    <row r="15585" spans="8:20">
      <c r="H15585" s="14"/>
      <c r="K15585" s="14"/>
      <c r="M15585" s="14"/>
      <c r="N15585" s="14"/>
      <c r="O15585" s="14"/>
      <c r="P15585" s="14"/>
      <c r="S15585" s="16"/>
      <c r="T15585" s="16"/>
    </row>
    <row r="15586" spans="8:20">
      <c r="H15586" s="14"/>
      <c r="K15586" s="14"/>
      <c r="M15586" s="14"/>
      <c r="N15586" s="14"/>
      <c r="O15586" s="14"/>
      <c r="P15586" s="14"/>
      <c r="S15586" s="16"/>
      <c r="T15586" s="16"/>
    </row>
    <row r="15587" spans="8:20">
      <c r="H15587" s="14"/>
      <c r="K15587" s="14"/>
      <c r="M15587" s="14"/>
      <c r="N15587" s="14"/>
      <c r="O15587" s="14"/>
      <c r="P15587" s="14"/>
      <c r="S15587" s="16"/>
      <c r="T15587" s="16"/>
    </row>
    <row r="15588" spans="8:20">
      <c r="H15588" s="14"/>
      <c r="K15588" s="14"/>
      <c r="M15588" s="14"/>
      <c r="N15588" s="14"/>
      <c r="O15588" s="14"/>
      <c r="P15588" s="14"/>
      <c r="S15588" s="16"/>
      <c r="T15588" s="16"/>
    </row>
    <row r="15589" spans="8:20">
      <c r="H15589" s="14"/>
      <c r="K15589" s="14"/>
      <c r="M15589" s="14"/>
      <c r="N15589" s="14"/>
      <c r="O15589" s="14"/>
      <c r="P15589" s="14"/>
      <c r="S15589" s="16"/>
      <c r="T15589" s="16"/>
    </row>
    <row r="15590" spans="8:20">
      <c r="H15590" s="14"/>
      <c r="K15590" s="14"/>
      <c r="M15590" s="14"/>
      <c r="N15590" s="14"/>
      <c r="O15590" s="14"/>
      <c r="P15590" s="14"/>
      <c r="S15590" s="16"/>
      <c r="T15590" s="16"/>
    </row>
    <row r="15591" spans="8:20">
      <c r="H15591" s="14"/>
      <c r="K15591" s="14"/>
      <c r="M15591" s="14"/>
      <c r="N15591" s="14"/>
      <c r="O15591" s="14"/>
      <c r="P15591" s="14"/>
      <c r="S15591" s="16"/>
      <c r="T15591" s="16"/>
    </row>
    <row r="15592" spans="8:20">
      <c r="H15592" s="14"/>
      <c r="K15592" s="14"/>
      <c r="M15592" s="14"/>
      <c r="N15592" s="14"/>
      <c r="O15592" s="14"/>
      <c r="P15592" s="14"/>
      <c r="S15592" s="16"/>
      <c r="T15592" s="16"/>
    </row>
    <row r="15593" spans="8:20">
      <c r="H15593" s="14"/>
      <c r="K15593" s="14"/>
      <c r="M15593" s="14"/>
      <c r="N15593" s="14"/>
      <c r="O15593" s="14"/>
      <c r="P15593" s="14"/>
      <c r="S15593" s="16"/>
      <c r="T15593" s="16"/>
    </row>
    <row r="15594" spans="8:20">
      <c r="H15594" s="14"/>
      <c r="K15594" s="14"/>
      <c r="M15594" s="14"/>
      <c r="N15594" s="14"/>
      <c r="O15594" s="14"/>
      <c r="P15594" s="14"/>
      <c r="S15594" s="16"/>
      <c r="T15594" s="16"/>
    </row>
    <row r="15595" spans="8:20">
      <c r="H15595" s="14"/>
      <c r="K15595" s="14"/>
      <c r="M15595" s="14"/>
      <c r="N15595" s="14"/>
      <c r="O15595" s="14"/>
      <c r="P15595" s="14"/>
      <c r="S15595" s="16"/>
      <c r="T15595" s="16"/>
    </row>
    <row r="15596" spans="8:20">
      <c r="H15596" s="14"/>
      <c r="K15596" s="14"/>
      <c r="M15596" s="14"/>
      <c r="N15596" s="14"/>
      <c r="O15596" s="14"/>
      <c r="P15596" s="14"/>
      <c r="S15596" s="16"/>
      <c r="T15596" s="16"/>
    </row>
    <row r="15597" spans="8:20">
      <c r="H15597" s="14"/>
      <c r="K15597" s="14"/>
      <c r="M15597" s="14"/>
      <c r="N15597" s="14"/>
      <c r="O15597" s="14"/>
      <c r="P15597" s="14"/>
      <c r="S15597" s="16"/>
      <c r="T15597" s="16"/>
    </row>
    <row r="15598" spans="8:20">
      <c r="H15598" s="14"/>
      <c r="K15598" s="14"/>
      <c r="M15598" s="14"/>
      <c r="N15598" s="14"/>
      <c r="O15598" s="14"/>
      <c r="P15598" s="14"/>
      <c r="S15598" s="16"/>
      <c r="T15598" s="16"/>
    </row>
    <row r="15599" spans="8:20">
      <c r="H15599" s="14"/>
      <c r="K15599" s="14"/>
      <c r="M15599" s="14"/>
      <c r="N15599" s="14"/>
      <c r="O15599" s="14"/>
      <c r="P15599" s="14"/>
      <c r="S15599" s="16"/>
      <c r="T15599" s="16"/>
    </row>
    <row r="15600" spans="8:20">
      <c r="H15600" s="14"/>
      <c r="K15600" s="14"/>
      <c r="M15600" s="14"/>
      <c r="N15600" s="14"/>
      <c r="O15600" s="14"/>
      <c r="P15600" s="14"/>
      <c r="S15600" s="16"/>
      <c r="T15600" s="16"/>
    </row>
    <row r="15601" spans="8:20">
      <c r="H15601" s="14"/>
      <c r="K15601" s="14"/>
      <c r="M15601" s="14"/>
      <c r="N15601" s="14"/>
      <c r="O15601" s="14"/>
      <c r="P15601" s="14"/>
      <c r="S15601" s="16"/>
      <c r="T15601" s="16"/>
    </row>
    <row r="15602" spans="8:20">
      <c r="H15602" s="14"/>
      <c r="K15602" s="14"/>
      <c r="M15602" s="14"/>
      <c r="N15602" s="14"/>
      <c r="O15602" s="14"/>
      <c r="P15602" s="14"/>
      <c r="S15602" s="16"/>
      <c r="T15602" s="16"/>
    </row>
    <row r="15603" spans="8:20">
      <c r="H15603" s="14"/>
      <c r="K15603" s="14"/>
      <c r="M15603" s="14"/>
      <c r="N15603" s="14"/>
      <c r="O15603" s="14"/>
      <c r="P15603" s="14"/>
      <c r="S15603" s="16"/>
      <c r="T15603" s="16"/>
    </row>
    <row r="15604" spans="8:20">
      <c r="H15604" s="14"/>
      <c r="K15604" s="14"/>
      <c r="M15604" s="14"/>
      <c r="N15604" s="14"/>
      <c r="O15604" s="14"/>
      <c r="P15604" s="14"/>
      <c r="S15604" s="16"/>
      <c r="T15604" s="16"/>
    </row>
    <row r="15605" spans="8:20">
      <c r="H15605" s="14"/>
      <c r="K15605" s="14"/>
      <c r="M15605" s="14"/>
      <c r="N15605" s="14"/>
      <c r="O15605" s="14"/>
      <c r="P15605" s="14"/>
      <c r="S15605" s="16"/>
      <c r="T15605" s="16"/>
    </row>
    <row r="15606" spans="8:20">
      <c r="H15606" s="14"/>
      <c r="K15606" s="14"/>
      <c r="M15606" s="14"/>
      <c r="N15606" s="14"/>
      <c r="O15606" s="14"/>
      <c r="P15606" s="14"/>
      <c r="S15606" s="16"/>
      <c r="T15606" s="16"/>
    </row>
    <row r="15607" spans="8:20">
      <c r="H15607" s="14"/>
      <c r="K15607" s="14"/>
      <c r="M15607" s="14"/>
      <c r="N15607" s="14"/>
      <c r="O15607" s="14"/>
      <c r="P15607" s="14"/>
      <c r="S15607" s="16"/>
      <c r="T15607" s="16"/>
    </row>
    <row r="15608" spans="8:20">
      <c r="H15608" s="14"/>
      <c r="K15608" s="14"/>
      <c r="M15608" s="14"/>
      <c r="N15608" s="14"/>
      <c r="O15608" s="14"/>
      <c r="P15608" s="14"/>
      <c r="S15608" s="16"/>
      <c r="T15608" s="16"/>
    </row>
    <row r="15609" spans="8:20">
      <c r="H15609" s="14"/>
      <c r="K15609" s="14"/>
      <c r="M15609" s="14"/>
      <c r="N15609" s="14"/>
      <c r="O15609" s="14"/>
      <c r="P15609" s="14"/>
      <c r="S15609" s="16"/>
      <c r="T15609" s="16"/>
    </row>
    <row r="15610" spans="8:20">
      <c r="H15610" s="14"/>
      <c r="K15610" s="14"/>
      <c r="M15610" s="14"/>
      <c r="N15610" s="14"/>
      <c r="O15610" s="14"/>
      <c r="P15610" s="14"/>
      <c r="S15610" s="16"/>
      <c r="T15610" s="16"/>
    </row>
    <row r="15611" spans="8:20">
      <c r="H15611" s="14"/>
      <c r="K15611" s="14"/>
      <c r="M15611" s="14"/>
      <c r="N15611" s="14"/>
      <c r="O15611" s="14"/>
      <c r="P15611" s="14"/>
      <c r="S15611" s="16"/>
      <c r="T15611" s="16"/>
    </row>
    <row r="15612" spans="8:20">
      <c r="H15612" s="14"/>
      <c r="K15612" s="14"/>
      <c r="M15612" s="14"/>
      <c r="N15612" s="14"/>
      <c r="O15612" s="14"/>
      <c r="P15612" s="14"/>
      <c r="S15612" s="16"/>
      <c r="T15612" s="16"/>
    </row>
    <row r="15613" spans="8:20">
      <c r="H15613" s="14"/>
      <c r="K15613" s="14"/>
      <c r="M15613" s="14"/>
      <c r="N15613" s="14"/>
      <c r="O15613" s="14"/>
      <c r="P15613" s="14"/>
      <c r="S15613" s="16"/>
      <c r="T15613" s="16"/>
    </row>
    <row r="15614" spans="8:20">
      <c r="H15614" s="14"/>
      <c r="K15614" s="14"/>
      <c r="M15614" s="14"/>
      <c r="N15614" s="14"/>
      <c r="O15614" s="14"/>
      <c r="P15614" s="14"/>
      <c r="S15614" s="16"/>
      <c r="T15614" s="16"/>
    </row>
    <row r="15615" spans="8:20">
      <c r="H15615" s="14"/>
      <c r="K15615" s="14"/>
      <c r="M15615" s="14"/>
      <c r="N15615" s="14"/>
      <c r="O15615" s="14"/>
      <c r="P15615" s="14"/>
      <c r="S15615" s="16"/>
      <c r="T15615" s="16"/>
    </row>
    <row r="15616" spans="8:20">
      <c r="H15616" s="14"/>
      <c r="K15616" s="14"/>
      <c r="M15616" s="14"/>
      <c r="N15616" s="14"/>
      <c r="O15616" s="14"/>
      <c r="P15616" s="14"/>
      <c r="S15616" s="16"/>
      <c r="T15616" s="16"/>
    </row>
    <row r="15617" spans="8:20">
      <c r="H15617" s="14"/>
      <c r="K15617" s="14"/>
      <c r="M15617" s="14"/>
      <c r="N15617" s="14"/>
      <c r="O15617" s="14"/>
      <c r="P15617" s="14"/>
      <c r="S15617" s="16"/>
      <c r="T15617" s="16"/>
    </row>
    <row r="15618" spans="8:20">
      <c r="H15618" s="14"/>
      <c r="K15618" s="14"/>
      <c r="M15618" s="14"/>
      <c r="N15618" s="14"/>
      <c r="O15618" s="14"/>
      <c r="P15618" s="14"/>
      <c r="S15618" s="16"/>
      <c r="T15618" s="16"/>
    </row>
    <row r="15619" spans="8:20">
      <c r="H15619" s="14"/>
      <c r="K15619" s="14"/>
      <c r="M15619" s="14"/>
      <c r="N15619" s="14"/>
      <c r="O15619" s="14"/>
      <c r="P15619" s="14"/>
      <c r="S15619" s="16"/>
      <c r="T15619" s="16"/>
    </row>
    <row r="15620" spans="8:20">
      <c r="H15620" s="14"/>
      <c r="K15620" s="14"/>
      <c r="M15620" s="14"/>
      <c r="N15620" s="14"/>
      <c r="O15620" s="14"/>
      <c r="P15620" s="14"/>
      <c r="S15620" s="16"/>
      <c r="T15620" s="16"/>
    </row>
    <row r="15621" spans="8:20">
      <c r="H15621" s="14"/>
      <c r="K15621" s="14"/>
      <c r="M15621" s="14"/>
      <c r="N15621" s="14"/>
      <c r="O15621" s="14"/>
      <c r="P15621" s="14"/>
      <c r="S15621" s="16"/>
      <c r="T15621" s="16"/>
    </row>
    <row r="15622" spans="8:20">
      <c r="H15622" s="14"/>
      <c r="K15622" s="14"/>
      <c r="M15622" s="14"/>
      <c r="N15622" s="14"/>
      <c r="O15622" s="14"/>
      <c r="P15622" s="14"/>
      <c r="S15622" s="16"/>
      <c r="T15622" s="16"/>
    </row>
    <row r="15623" spans="8:20">
      <c r="H15623" s="14"/>
      <c r="K15623" s="14"/>
      <c r="M15623" s="14"/>
      <c r="N15623" s="14"/>
      <c r="O15623" s="14"/>
      <c r="P15623" s="14"/>
      <c r="S15623" s="16"/>
      <c r="T15623" s="16"/>
    </row>
    <row r="15624" spans="8:20">
      <c r="H15624" s="14"/>
      <c r="K15624" s="14"/>
      <c r="M15624" s="14"/>
      <c r="N15624" s="14"/>
      <c r="O15624" s="14"/>
      <c r="P15624" s="14"/>
      <c r="S15624" s="16"/>
      <c r="T15624" s="16"/>
    </row>
    <row r="15625" spans="8:20">
      <c r="H15625" s="14"/>
      <c r="K15625" s="14"/>
      <c r="M15625" s="14"/>
      <c r="N15625" s="14"/>
      <c r="O15625" s="14"/>
      <c r="P15625" s="14"/>
      <c r="S15625" s="16"/>
      <c r="T15625" s="16"/>
    </row>
    <row r="15626" spans="8:20">
      <c r="H15626" s="14"/>
      <c r="K15626" s="14"/>
      <c r="M15626" s="14"/>
      <c r="N15626" s="14"/>
      <c r="O15626" s="14"/>
      <c r="P15626" s="14"/>
      <c r="S15626" s="16"/>
      <c r="T15626" s="16"/>
    </row>
    <row r="15627" spans="8:20">
      <c r="H15627" s="14"/>
      <c r="K15627" s="14"/>
      <c r="M15627" s="14"/>
      <c r="N15627" s="14"/>
      <c r="O15627" s="14"/>
      <c r="P15627" s="14"/>
      <c r="S15627" s="16"/>
      <c r="T15627" s="16"/>
    </row>
    <row r="15628" spans="8:20">
      <c r="H15628" s="14"/>
      <c r="K15628" s="14"/>
      <c r="M15628" s="14"/>
      <c r="N15628" s="14"/>
      <c r="O15628" s="14"/>
      <c r="P15628" s="14"/>
      <c r="S15628" s="16"/>
      <c r="T15628" s="16"/>
    </row>
    <row r="15629" spans="8:20">
      <c r="H15629" s="14"/>
      <c r="K15629" s="14"/>
      <c r="M15629" s="14"/>
      <c r="N15629" s="14"/>
      <c r="O15629" s="14"/>
      <c r="P15629" s="14"/>
      <c r="S15629" s="16"/>
      <c r="T15629" s="16"/>
    </row>
    <row r="15630" spans="8:20">
      <c r="H15630" s="14"/>
      <c r="K15630" s="14"/>
      <c r="M15630" s="14"/>
      <c r="N15630" s="14"/>
      <c r="O15630" s="14"/>
      <c r="P15630" s="14"/>
      <c r="S15630" s="16"/>
      <c r="T15630" s="16"/>
    </row>
    <row r="15631" spans="8:20">
      <c r="H15631" s="14"/>
      <c r="K15631" s="14"/>
      <c r="M15631" s="14"/>
      <c r="N15631" s="14"/>
      <c r="O15631" s="14"/>
      <c r="P15631" s="14"/>
      <c r="S15631" s="16"/>
      <c r="T15631" s="16"/>
    </row>
    <row r="15632" spans="8:20">
      <c r="H15632" s="14"/>
      <c r="K15632" s="14"/>
      <c r="M15632" s="14"/>
      <c r="N15632" s="14"/>
      <c r="O15632" s="14"/>
      <c r="P15632" s="14"/>
      <c r="S15632" s="16"/>
      <c r="T15632" s="16"/>
    </row>
    <row r="15633" spans="8:20">
      <c r="H15633" s="14"/>
      <c r="K15633" s="14"/>
      <c r="M15633" s="14"/>
      <c r="N15633" s="14"/>
      <c r="O15633" s="14"/>
      <c r="P15633" s="14"/>
      <c r="S15633" s="16"/>
      <c r="T15633" s="16"/>
    </row>
    <row r="15634" spans="8:20">
      <c r="H15634" s="14"/>
      <c r="K15634" s="14"/>
      <c r="M15634" s="14"/>
      <c r="N15634" s="14"/>
      <c r="O15634" s="14"/>
      <c r="P15634" s="14"/>
      <c r="S15634" s="16"/>
      <c r="T15634" s="16"/>
    </row>
    <row r="15635" spans="8:20">
      <c r="H15635" s="14"/>
      <c r="K15635" s="14"/>
      <c r="M15635" s="14"/>
      <c r="N15635" s="14"/>
      <c r="O15635" s="14"/>
      <c r="P15635" s="14"/>
      <c r="S15635" s="16"/>
      <c r="T15635" s="16"/>
    </row>
    <row r="15636" spans="8:20">
      <c r="H15636" s="14"/>
      <c r="K15636" s="14"/>
      <c r="M15636" s="14"/>
      <c r="N15636" s="14"/>
      <c r="O15636" s="14"/>
      <c r="P15636" s="14"/>
      <c r="S15636" s="16"/>
      <c r="T15636" s="16"/>
    </row>
    <row r="15637" spans="8:20">
      <c r="H15637" s="14"/>
      <c r="K15637" s="14"/>
      <c r="M15637" s="14"/>
      <c r="N15637" s="14"/>
      <c r="O15637" s="14"/>
      <c r="P15637" s="14"/>
      <c r="S15637" s="16"/>
      <c r="T15637" s="16"/>
    </row>
    <row r="15638" spans="8:20">
      <c r="H15638" s="14"/>
      <c r="K15638" s="14"/>
      <c r="M15638" s="14"/>
      <c r="N15638" s="14"/>
      <c r="O15638" s="14"/>
      <c r="P15638" s="14"/>
      <c r="S15638" s="16"/>
      <c r="T15638" s="16"/>
    </row>
    <row r="15639" spans="8:20">
      <c r="H15639" s="14"/>
      <c r="K15639" s="14"/>
      <c r="M15639" s="14"/>
      <c r="N15639" s="14"/>
      <c r="O15639" s="14"/>
      <c r="P15639" s="14"/>
      <c r="S15639" s="16"/>
      <c r="T15639" s="16"/>
    </row>
    <row r="15640" spans="8:20">
      <c r="H15640" s="14"/>
      <c r="K15640" s="14"/>
      <c r="M15640" s="14"/>
      <c r="N15640" s="14"/>
      <c r="O15640" s="14"/>
      <c r="P15640" s="14"/>
      <c r="S15640" s="16"/>
      <c r="T15640" s="16"/>
    </row>
    <row r="15641" spans="8:20">
      <c r="H15641" s="14"/>
      <c r="K15641" s="14"/>
      <c r="M15641" s="14"/>
      <c r="N15641" s="14"/>
      <c r="O15641" s="14"/>
      <c r="P15641" s="14"/>
      <c r="S15641" s="16"/>
      <c r="T15641" s="16"/>
    </row>
    <row r="15642" spans="8:20">
      <c r="H15642" s="14"/>
      <c r="K15642" s="14"/>
      <c r="M15642" s="14"/>
      <c r="N15642" s="14"/>
      <c r="O15642" s="14"/>
      <c r="P15642" s="14"/>
      <c r="S15642" s="16"/>
      <c r="T15642" s="16"/>
    </row>
    <row r="15643" spans="8:20">
      <c r="H15643" s="14"/>
      <c r="K15643" s="14"/>
      <c r="M15643" s="14"/>
      <c r="N15643" s="14"/>
      <c r="O15643" s="14"/>
      <c r="P15643" s="14"/>
      <c r="S15643" s="16"/>
      <c r="T15643" s="16"/>
    </row>
    <row r="15644" spans="8:20">
      <c r="H15644" s="14"/>
      <c r="K15644" s="14"/>
      <c r="M15644" s="14"/>
      <c r="N15644" s="14"/>
      <c r="O15644" s="14"/>
      <c r="P15644" s="14"/>
      <c r="S15644" s="16"/>
      <c r="T15644" s="16"/>
    </row>
    <row r="15645" spans="8:20">
      <c r="H15645" s="14"/>
      <c r="K15645" s="14"/>
      <c r="M15645" s="14"/>
      <c r="N15645" s="14"/>
      <c r="O15645" s="14"/>
      <c r="P15645" s="14"/>
      <c r="S15645" s="16"/>
      <c r="T15645" s="16"/>
    </row>
    <row r="15646" spans="8:20">
      <c r="H15646" s="14"/>
      <c r="K15646" s="14"/>
      <c r="M15646" s="14"/>
      <c r="N15646" s="14"/>
      <c r="O15646" s="14"/>
      <c r="P15646" s="14"/>
      <c r="S15646" s="16"/>
      <c r="T15646" s="16"/>
    </row>
    <row r="15647" spans="8:20">
      <c r="H15647" s="14"/>
      <c r="K15647" s="14"/>
      <c r="M15647" s="14"/>
      <c r="N15647" s="14"/>
      <c r="O15647" s="14"/>
      <c r="P15647" s="14"/>
      <c r="S15647" s="16"/>
      <c r="T15647" s="16"/>
    </row>
    <row r="15648" spans="8:20">
      <c r="H15648" s="14"/>
      <c r="K15648" s="14"/>
      <c r="M15648" s="14"/>
      <c r="N15648" s="14"/>
      <c r="O15648" s="14"/>
      <c r="P15648" s="14"/>
      <c r="S15648" s="16"/>
      <c r="T15648" s="16"/>
    </row>
    <row r="15649" spans="8:20">
      <c r="H15649" s="14"/>
      <c r="K15649" s="14"/>
      <c r="M15649" s="14"/>
      <c r="N15649" s="14"/>
      <c r="O15649" s="14"/>
      <c r="P15649" s="14"/>
      <c r="S15649" s="16"/>
      <c r="T15649" s="16"/>
    </row>
    <row r="15650" spans="8:20">
      <c r="H15650" s="14"/>
      <c r="K15650" s="14"/>
      <c r="M15650" s="14"/>
      <c r="N15650" s="14"/>
      <c r="O15650" s="14"/>
      <c r="P15650" s="14"/>
      <c r="S15650" s="16"/>
      <c r="T15650" s="16"/>
    </row>
    <row r="15651" spans="8:20">
      <c r="H15651" s="14"/>
      <c r="K15651" s="14"/>
      <c r="M15651" s="14"/>
      <c r="N15651" s="14"/>
      <c r="O15651" s="14"/>
      <c r="P15651" s="14"/>
      <c r="S15651" s="16"/>
      <c r="T15651" s="16"/>
    </row>
    <row r="15652" spans="8:20">
      <c r="H15652" s="14"/>
      <c r="K15652" s="14"/>
      <c r="M15652" s="14"/>
      <c r="N15652" s="14"/>
      <c r="O15652" s="14"/>
      <c r="P15652" s="14"/>
      <c r="S15652" s="16"/>
      <c r="T15652" s="16"/>
    </row>
    <row r="15653" spans="8:20">
      <c r="H15653" s="14"/>
      <c r="K15653" s="14"/>
      <c r="M15653" s="14"/>
      <c r="N15653" s="14"/>
      <c r="O15653" s="14"/>
      <c r="P15653" s="14"/>
      <c r="S15653" s="16"/>
      <c r="T15653" s="16"/>
    </row>
    <row r="15654" spans="8:20">
      <c r="H15654" s="14"/>
      <c r="K15654" s="14"/>
      <c r="M15654" s="14"/>
      <c r="N15654" s="14"/>
      <c r="O15654" s="14"/>
      <c r="P15654" s="14"/>
      <c r="S15654" s="16"/>
      <c r="T15654" s="16"/>
    </row>
    <row r="15655" spans="8:20">
      <c r="H15655" s="14"/>
      <c r="K15655" s="14"/>
      <c r="M15655" s="14"/>
      <c r="N15655" s="14"/>
      <c r="O15655" s="14"/>
      <c r="P15655" s="14"/>
      <c r="S15655" s="16"/>
      <c r="T15655" s="16"/>
    </row>
    <row r="15656" spans="8:20">
      <c r="H15656" s="14"/>
      <c r="K15656" s="14"/>
      <c r="M15656" s="14"/>
      <c r="N15656" s="14"/>
      <c r="O15656" s="14"/>
      <c r="P15656" s="14"/>
      <c r="S15656" s="16"/>
      <c r="T15656" s="16"/>
    </row>
    <row r="15657" spans="8:20">
      <c r="H15657" s="14"/>
      <c r="K15657" s="14"/>
      <c r="M15657" s="14"/>
      <c r="N15657" s="14"/>
      <c r="O15657" s="14"/>
      <c r="P15657" s="14"/>
      <c r="S15657" s="16"/>
      <c r="T15657" s="16"/>
    </row>
    <row r="15658" spans="8:20">
      <c r="H15658" s="14"/>
      <c r="K15658" s="14"/>
      <c r="M15658" s="14"/>
      <c r="N15658" s="14"/>
      <c r="O15658" s="14"/>
      <c r="P15658" s="14"/>
      <c r="S15658" s="16"/>
      <c r="T15658" s="16"/>
    </row>
    <row r="15659" spans="8:20">
      <c r="H15659" s="14"/>
      <c r="K15659" s="14"/>
      <c r="M15659" s="14"/>
      <c r="N15659" s="14"/>
      <c r="O15659" s="14"/>
      <c r="P15659" s="14"/>
      <c r="S15659" s="16"/>
      <c r="T15659" s="16"/>
    </row>
    <row r="15660" spans="8:20">
      <c r="H15660" s="14"/>
      <c r="K15660" s="14"/>
      <c r="M15660" s="14"/>
      <c r="N15660" s="14"/>
      <c r="O15660" s="14"/>
      <c r="P15660" s="14"/>
      <c r="S15660" s="16"/>
      <c r="T15660" s="16"/>
    </row>
    <row r="15661" spans="8:20">
      <c r="H15661" s="14"/>
      <c r="K15661" s="14"/>
      <c r="M15661" s="14"/>
      <c r="N15661" s="14"/>
      <c r="O15661" s="14"/>
      <c r="P15661" s="14"/>
      <c r="S15661" s="16"/>
      <c r="T15661" s="16"/>
    </row>
    <row r="15662" spans="8:20">
      <c r="H15662" s="14"/>
      <c r="K15662" s="14"/>
      <c r="M15662" s="14"/>
      <c r="N15662" s="14"/>
      <c r="O15662" s="14"/>
      <c r="P15662" s="14"/>
      <c r="S15662" s="16"/>
      <c r="T15662" s="16"/>
    </row>
    <row r="15663" spans="8:20">
      <c r="H15663" s="14"/>
      <c r="K15663" s="14"/>
      <c r="M15663" s="14"/>
      <c r="N15663" s="14"/>
      <c r="O15663" s="14"/>
      <c r="P15663" s="14"/>
      <c r="S15663" s="16"/>
      <c r="T15663" s="16"/>
    </row>
    <row r="15664" spans="8:20">
      <c r="H15664" s="14"/>
      <c r="K15664" s="14"/>
      <c r="M15664" s="14"/>
      <c r="N15664" s="14"/>
      <c r="O15664" s="14"/>
      <c r="P15664" s="14"/>
      <c r="S15664" s="16"/>
      <c r="T15664" s="16"/>
    </row>
    <row r="15665" spans="8:20">
      <c r="H15665" s="14"/>
      <c r="K15665" s="14"/>
      <c r="M15665" s="14"/>
      <c r="N15665" s="14"/>
      <c r="O15665" s="14"/>
      <c r="P15665" s="14"/>
      <c r="S15665" s="16"/>
      <c r="T15665" s="16"/>
    </row>
    <row r="15666" spans="8:20">
      <c r="H15666" s="14"/>
      <c r="K15666" s="14"/>
      <c r="M15666" s="14"/>
      <c r="N15666" s="14"/>
      <c r="O15666" s="14"/>
      <c r="P15666" s="14"/>
      <c r="S15666" s="16"/>
      <c r="T15666" s="16"/>
    </row>
    <row r="15667" spans="8:20">
      <c r="H15667" s="14"/>
      <c r="K15667" s="14"/>
      <c r="M15667" s="14"/>
      <c r="N15667" s="14"/>
      <c r="O15667" s="14"/>
      <c r="P15667" s="14"/>
      <c r="S15667" s="16"/>
      <c r="T15667" s="16"/>
    </row>
    <row r="15668" spans="8:20">
      <c r="H15668" s="14"/>
      <c r="K15668" s="14"/>
      <c r="M15668" s="14"/>
      <c r="N15668" s="14"/>
      <c r="O15668" s="14"/>
      <c r="P15668" s="14"/>
      <c r="S15668" s="16"/>
      <c r="T15668" s="16"/>
    </row>
    <row r="15669" spans="8:20">
      <c r="H15669" s="14"/>
      <c r="K15669" s="14"/>
      <c r="M15669" s="14"/>
      <c r="N15669" s="14"/>
      <c r="O15669" s="14"/>
      <c r="P15669" s="14"/>
      <c r="S15669" s="16"/>
      <c r="T15669" s="16"/>
    </row>
    <row r="15670" spans="8:20">
      <c r="H15670" s="14"/>
      <c r="K15670" s="14"/>
      <c r="M15670" s="14"/>
      <c r="N15670" s="14"/>
      <c r="O15670" s="14"/>
      <c r="P15670" s="14"/>
      <c r="S15670" s="16"/>
      <c r="T15670" s="16"/>
    </row>
    <row r="15671" spans="8:20">
      <c r="H15671" s="14"/>
      <c r="K15671" s="14"/>
      <c r="M15671" s="14"/>
      <c r="N15671" s="14"/>
      <c r="O15671" s="14"/>
      <c r="P15671" s="14"/>
      <c r="S15671" s="16"/>
      <c r="T15671" s="16"/>
    </row>
    <row r="15672" spans="8:20">
      <c r="H15672" s="14"/>
      <c r="K15672" s="14"/>
      <c r="M15672" s="14"/>
      <c r="N15672" s="14"/>
      <c r="O15672" s="14"/>
      <c r="P15672" s="14"/>
      <c r="S15672" s="16"/>
      <c r="T15672" s="16"/>
    </row>
    <row r="15673" spans="8:20">
      <c r="H15673" s="14"/>
      <c r="K15673" s="14"/>
      <c r="M15673" s="14"/>
      <c r="N15673" s="14"/>
      <c r="O15673" s="14"/>
      <c r="P15673" s="14"/>
      <c r="S15673" s="16"/>
      <c r="T15673" s="16"/>
    </row>
    <row r="15674" spans="8:20">
      <c r="H15674" s="14"/>
      <c r="K15674" s="14"/>
      <c r="M15674" s="14"/>
      <c r="N15674" s="14"/>
      <c r="O15674" s="14"/>
      <c r="P15674" s="14"/>
      <c r="S15674" s="16"/>
      <c r="T15674" s="16"/>
    </row>
    <row r="15675" spans="8:20">
      <c r="H15675" s="14"/>
      <c r="K15675" s="14"/>
      <c r="M15675" s="14"/>
      <c r="N15675" s="14"/>
      <c r="O15675" s="14"/>
      <c r="P15675" s="14"/>
      <c r="S15675" s="16"/>
      <c r="T15675" s="16"/>
    </row>
    <row r="15676" spans="8:20">
      <c r="H15676" s="14"/>
      <c r="K15676" s="14"/>
      <c r="M15676" s="14"/>
      <c r="N15676" s="14"/>
      <c r="O15676" s="14"/>
      <c r="P15676" s="14"/>
      <c r="S15676" s="16"/>
      <c r="T15676" s="16"/>
    </row>
    <row r="15677" spans="8:20">
      <c r="H15677" s="14"/>
      <c r="K15677" s="14"/>
      <c r="M15677" s="14"/>
      <c r="N15677" s="14"/>
      <c r="O15677" s="14"/>
      <c r="P15677" s="14"/>
      <c r="S15677" s="16"/>
      <c r="T15677" s="16"/>
    </row>
    <row r="15678" spans="8:20">
      <c r="H15678" s="14"/>
      <c r="K15678" s="14"/>
      <c r="M15678" s="14"/>
      <c r="N15678" s="14"/>
      <c r="O15678" s="14"/>
      <c r="P15678" s="14"/>
      <c r="S15678" s="16"/>
      <c r="T15678" s="16"/>
    </row>
    <row r="15679" spans="8:20">
      <c r="H15679" s="14"/>
      <c r="K15679" s="14"/>
      <c r="M15679" s="14"/>
      <c r="N15679" s="14"/>
      <c r="O15679" s="14"/>
      <c r="P15679" s="14"/>
      <c r="S15679" s="16"/>
      <c r="T15679" s="16"/>
    </row>
    <row r="15680" spans="8:20">
      <c r="H15680" s="14"/>
      <c r="K15680" s="14"/>
      <c r="M15680" s="14"/>
      <c r="N15680" s="14"/>
      <c r="O15680" s="14"/>
      <c r="P15680" s="14"/>
      <c r="S15680" s="16"/>
      <c r="T15680" s="16"/>
    </row>
    <row r="15681" spans="8:20">
      <c r="H15681" s="14"/>
      <c r="K15681" s="14"/>
      <c r="M15681" s="14"/>
      <c r="N15681" s="14"/>
      <c r="O15681" s="14"/>
      <c r="P15681" s="14"/>
      <c r="S15681" s="16"/>
      <c r="T15681" s="16"/>
    </row>
    <row r="15682" spans="8:20">
      <c r="H15682" s="14"/>
      <c r="K15682" s="14"/>
      <c r="M15682" s="14"/>
      <c r="N15682" s="14"/>
      <c r="O15682" s="14"/>
      <c r="P15682" s="14"/>
      <c r="S15682" s="16"/>
      <c r="T15682" s="16"/>
    </row>
    <row r="15683" spans="8:20">
      <c r="H15683" s="14"/>
      <c r="K15683" s="14"/>
      <c r="M15683" s="14"/>
      <c r="N15683" s="14"/>
      <c r="O15683" s="14"/>
      <c r="P15683" s="14"/>
      <c r="S15683" s="16"/>
      <c r="T15683" s="16"/>
    </row>
    <row r="15684" spans="8:20">
      <c r="H15684" s="14"/>
      <c r="K15684" s="14"/>
      <c r="M15684" s="14"/>
      <c r="N15684" s="14"/>
      <c r="O15684" s="14"/>
      <c r="P15684" s="14"/>
      <c r="S15684" s="16"/>
      <c r="T15684" s="16"/>
    </row>
    <row r="15685" spans="8:20">
      <c r="H15685" s="14"/>
      <c r="K15685" s="14"/>
      <c r="M15685" s="14"/>
      <c r="N15685" s="14"/>
      <c r="O15685" s="14"/>
      <c r="P15685" s="14"/>
      <c r="S15685" s="16"/>
      <c r="T15685" s="16"/>
    </row>
    <row r="15686" spans="8:20">
      <c r="H15686" s="14"/>
      <c r="K15686" s="14"/>
      <c r="M15686" s="14"/>
      <c r="N15686" s="14"/>
      <c r="O15686" s="14"/>
      <c r="P15686" s="14"/>
      <c r="S15686" s="16"/>
      <c r="T15686" s="16"/>
    </row>
    <row r="15687" spans="8:20">
      <c r="H15687" s="14"/>
      <c r="K15687" s="14"/>
      <c r="M15687" s="14"/>
      <c r="N15687" s="14"/>
      <c r="O15687" s="14"/>
      <c r="P15687" s="14"/>
      <c r="S15687" s="16"/>
      <c r="T15687" s="16"/>
    </row>
    <row r="15688" spans="8:20">
      <c r="H15688" s="14"/>
      <c r="K15688" s="14"/>
      <c r="M15688" s="14"/>
      <c r="N15688" s="14"/>
      <c r="O15688" s="14"/>
      <c r="P15688" s="14"/>
      <c r="S15688" s="16"/>
      <c r="T15688" s="16"/>
    </row>
    <row r="15689" spans="8:20">
      <c r="H15689" s="14"/>
      <c r="K15689" s="14"/>
      <c r="M15689" s="14"/>
      <c r="N15689" s="14"/>
      <c r="O15689" s="14"/>
      <c r="P15689" s="14"/>
      <c r="S15689" s="16"/>
      <c r="T15689" s="16"/>
    </row>
    <row r="15690" spans="8:20">
      <c r="H15690" s="14"/>
      <c r="K15690" s="14"/>
      <c r="M15690" s="14"/>
      <c r="N15690" s="14"/>
      <c r="O15690" s="14"/>
      <c r="P15690" s="14"/>
      <c r="S15690" s="16"/>
      <c r="T15690" s="16"/>
    </row>
    <row r="15691" spans="8:20">
      <c r="H15691" s="14"/>
      <c r="K15691" s="14"/>
      <c r="M15691" s="14"/>
      <c r="N15691" s="14"/>
      <c r="O15691" s="14"/>
      <c r="P15691" s="14"/>
      <c r="S15691" s="16"/>
      <c r="T15691" s="16"/>
    </row>
    <row r="15692" spans="8:20">
      <c r="H15692" s="14"/>
      <c r="K15692" s="14"/>
      <c r="M15692" s="14"/>
      <c r="N15692" s="14"/>
      <c r="O15692" s="14"/>
      <c r="P15692" s="14"/>
      <c r="S15692" s="16"/>
      <c r="T15692" s="16"/>
    </row>
    <row r="15693" spans="8:20">
      <c r="H15693" s="14"/>
      <c r="K15693" s="14"/>
      <c r="M15693" s="14"/>
      <c r="N15693" s="14"/>
      <c r="O15693" s="14"/>
      <c r="P15693" s="14"/>
      <c r="S15693" s="16"/>
      <c r="T15693" s="16"/>
    </row>
    <row r="15694" spans="8:20">
      <c r="H15694" s="14"/>
      <c r="K15694" s="14"/>
      <c r="M15694" s="14"/>
      <c r="N15694" s="14"/>
      <c r="O15694" s="14"/>
      <c r="P15694" s="14"/>
      <c r="S15694" s="16"/>
      <c r="T15694" s="16"/>
    </row>
    <row r="15695" spans="8:20">
      <c r="H15695" s="14"/>
      <c r="K15695" s="14"/>
      <c r="M15695" s="14"/>
      <c r="N15695" s="14"/>
      <c r="O15695" s="14"/>
      <c r="P15695" s="14"/>
      <c r="S15695" s="16"/>
      <c r="T15695" s="16"/>
    </row>
    <row r="15696" spans="8:20">
      <c r="H15696" s="14"/>
      <c r="K15696" s="14"/>
      <c r="M15696" s="14"/>
      <c r="N15696" s="14"/>
      <c r="O15696" s="14"/>
      <c r="P15696" s="14"/>
      <c r="S15696" s="16"/>
      <c r="T15696" s="16"/>
    </row>
    <row r="15697" spans="8:20">
      <c r="H15697" s="14"/>
      <c r="K15697" s="14"/>
      <c r="M15697" s="14"/>
      <c r="N15697" s="14"/>
      <c r="O15697" s="14"/>
      <c r="P15697" s="14"/>
      <c r="S15697" s="16"/>
      <c r="T15697" s="16"/>
    </row>
    <row r="15698" spans="8:20">
      <c r="H15698" s="14"/>
      <c r="K15698" s="14"/>
      <c r="M15698" s="14"/>
      <c r="N15698" s="14"/>
      <c r="O15698" s="14"/>
      <c r="P15698" s="14"/>
      <c r="S15698" s="16"/>
      <c r="T15698" s="16"/>
    </row>
    <row r="15699" spans="8:20">
      <c r="H15699" s="14"/>
      <c r="K15699" s="14"/>
      <c r="M15699" s="14"/>
      <c r="N15699" s="14"/>
      <c r="O15699" s="14"/>
      <c r="P15699" s="14"/>
      <c r="S15699" s="16"/>
      <c r="T15699" s="16"/>
    </row>
    <row r="15700" spans="8:20">
      <c r="H15700" s="14"/>
      <c r="K15700" s="14"/>
      <c r="M15700" s="14"/>
      <c r="N15700" s="14"/>
      <c r="O15700" s="14"/>
      <c r="P15700" s="14"/>
      <c r="S15700" s="16"/>
      <c r="T15700" s="16"/>
    </row>
    <row r="15701" spans="8:20">
      <c r="H15701" s="14"/>
      <c r="K15701" s="14"/>
      <c r="M15701" s="14"/>
      <c r="N15701" s="14"/>
      <c r="O15701" s="14"/>
      <c r="P15701" s="14"/>
      <c r="S15701" s="16"/>
      <c r="T15701" s="16"/>
    </row>
    <row r="15702" spans="8:20">
      <c r="H15702" s="14"/>
      <c r="K15702" s="14"/>
      <c r="M15702" s="14"/>
      <c r="N15702" s="14"/>
      <c r="O15702" s="14"/>
      <c r="P15702" s="14"/>
      <c r="S15702" s="16"/>
      <c r="T15702" s="16"/>
    </row>
    <row r="15703" spans="8:20">
      <c r="H15703" s="14"/>
      <c r="K15703" s="14"/>
      <c r="M15703" s="14"/>
      <c r="N15703" s="14"/>
      <c r="O15703" s="14"/>
      <c r="P15703" s="14"/>
      <c r="S15703" s="16"/>
      <c r="T15703" s="16"/>
    </row>
    <row r="15704" spans="8:20">
      <c r="H15704" s="14"/>
      <c r="K15704" s="14"/>
      <c r="M15704" s="14"/>
      <c r="N15704" s="14"/>
      <c r="O15704" s="14"/>
      <c r="P15704" s="14"/>
      <c r="S15704" s="16"/>
      <c r="T15704" s="16"/>
    </row>
    <row r="15705" spans="8:20">
      <c r="H15705" s="14"/>
      <c r="K15705" s="14"/>
      <c r="M15705" s="14"/>
      <c r="N15705" s="14"/>
      <c r="O15705" s="14"/>
      <c r="P15705" s="14"/>
      <c r="S15705" s="16"/>
      <c r="T15705" s="16"/>
    </row>
    <row r="15706" spans="8:20">
      <c r="H15706" s="14"/>
      <c r="K15706" s="14"/>
      <c r="M15706" s="14"/>
      <c r="N15706" s="14"/>
      <c r="O15706" s="14"/>
      <c r="P15706" s="14"/>
      <c r="S15706" s="16"/>
      <c r="T15706" s="16"/>
    </row>
    <row r="15707" spans="8:20">
      <c r="H15707" s="14"/>
      <c r="K15707" s="14"/>
      <c r="M15707" s="14"/>
      <c r="N15707" s="14"/>
      <c r="O15707" s="14"/>
      <c r="P15707" s="14"/>
      <c r="S15707" s="16"/>
      <c r="T15707" s="16"/>
    </row>
    <row r="15708" spans="8:20">
      <c r="H15708" s="14"/>
      <c r="K15708" s="14"/>
      <c r="M15708" s="14"/>
      <c r="N15708" s="14"/>
      <c r="O15708" s="14"/>
      <c r="P15708" s="14"/>
      <c r="S15708" s="16"/>
      <c r="T15708" s="16"/>
    </row>
    <row r="15709" spans="8:20">
      <c r="H15709" s="14"/>
      <c r="K15709" s="14"/>
      <c r="M15709" s="14"/>
      <c r="N15709" s="14"/>
      <c r="O15709" s="14"/>
      <c r="P15709" s="14"/>
      <c r="S15709" s="16"/>
      <c r="T15709" s="16"/>
    </row>
    <row r="15710" spans="8:20">
      <c r="H15710" s="14"/>
      <c r="K15710" s="14"/>
      <c r="M15710" s="14"/>
      <c r="N15710" s="14"/>
      <c r="O15710" s="14"/>
      <c r="P15710" s="14"/>
      <c r="S15710" s="16"/>
      <c r="T15710" s="16"/>
    </row>
    <row r="15711" spans="8:20">
      <c r="H15711" s="14"/>
      <c r="K15711" s="14"/>
      <c r="M15711" s="14"/>
      <c r="N15711" s="14"/>
      <c r="O15711" s="14"/>
      <c r="P15711" s="14"/>
      <c r="S15711" s="16"/>
      <c r="T15711" s="16"/>
    </row>
    <row r="15712" spans="8:20">
      <c r="H15712" s="14"/>
      <c r="K15712" s="14"/>
      <c r="M15712" s="14"/>
      <c r="N15712" s="14"/>
      <c r="O15712" s="14"/>
      <c r="P15712" s="14"/>
      <c r="S15712" s="16"/>
      <c r="T15712" s="16"/>
    </row>
    <row r="15713" spans="8:20">
      <c r="H15713" s="14"/>
      <c r="K15713" s="14"/>
      <c r="M15713" s="14"/>
      <c r="N15713" s="14"/>
      <c r="O15713" s="14"/>
      <c r="P15713" s="14"/>
      <c r="S15713" s="16"/>
      <c r="T15713" s="16"/>
    </row>
    <row r="15714" spans="8:20">
      <c r="H15714" s="14"/>
      <c r="K15714" s="14"/>
      <c r="M15714" s="14"/>
      <c r="N15714" s="14"/>
      <c r="O15714" s="14"/>
      <c r="P15714" s="14"/>
      <c r="S15714" s="16"/>
      <c r="T15714" s="16"/>
    </row>
    <row r="15715" spans="8:20">
      <c r="H15715" s="14"/>
      <c r="K15715" s="14"/>
      <c r="M15715" s="14"/>
      <c r="N15715" s="14"/>
      <c r="O15715" s="14"/>
      <c r="P15715" s="14"/>
      <c r="S15715" s="16"/>
      <c r="T15715" s="16"/>
    </row>
    <row r="15716" spans="8:20">
      <c r="H15716" s="14"/>
      <c r="K15716" s="14"/>
      <c r="M15716" s="14"/>
      <c r="N15716" s="14"/>
      <c r="O15716" s="14"/>
      <c r="P15716" s="14"/>
      <c r="S15716" s="16"/>
      <c r="T15716" s="16"/>
    </row>
    <row r="15717" spans="8:20">
      <c r="H15717" s="14"/>
      <c r="K15717" s="14"/>
      <c r="M15717" s="14"/>
      <c r="N15717" s="14"/>
      <c r="O15717" s="14"/>
      <c r="P15717" s="14"/>
      <c r="S15717" s="16"/>
      <c r="T15717" s="16"/>
    </row>
    <row r="15718" spans="8:20">
      <c r="H15718" s="14"/>
      <c r="K15718" s="14"/>
      <c r="M15718" s="14"/>
      <c r="N15718" s="14"/>
      <c r="O15718" s="14"/>
      <c r="P15718" s="14"/>
      <c r="S15718" s="16"/>
      <c r="T15718" s="16"/>
    </row>
    <row r="15719" spans="8:20">
      <c r="H15719" s="14"/>
      <c r="K15719" s="14"/>
      <c r="M15719" s="14"/>
      <c r="N15719" s="14"/>
      <c r="O15719" s="14"/>
      <c r="P15719" s="14"/>
      <c r="S15719" s="16"/>
      <c r="T15719" s="16"/>
    </row>
    <row r="15720" spans="8:20">
      <c r="H15720" s="14"/>
      <c r="K15720" s="14"/>
      <c r="M15720" s="14"/>
      <c r="N15720" s="14"/>
      <c r="O15720" s="14"/>
      <c r="P15720" s="14"/>
      <c r="S15720" s="16"/>
      <c r="T15720" s="16"/>
    </row>
    <row r="15721" spans="8:20">
      <c r="H15721" s="14"/>
      <c r="K15721" s="14"/>
      <c r="M15721" s="14"/>
      <c r="N15721" s="14"/>
      <c r="O15721" s="14"/>
      <c r="P15721" s="14"/>
      <c r="S15721" s="16"/>
      <c r="T15721" s="16"/>
    </row>
    <row r="15722" spans="8:20">
      <c r="H15722" s="14"/>
      <c r="K15722" s="14"/>
      <c r="M15722" s="14"/>
      <c r="N15722" s="14"/>
      <c r="O15722" s="14"/>
      <c r="P15722" s="14"/>
      <c r="S15722" s="16"/>
      <c r="T15722" s="16"/>
    </row>
    <row r="15723" spans="8:20">
      <c r="H15723" s="14"/>
      <c r="K15723" s="14"/>
      <c r="M15723" s="14"/>
      <c r="N15723" s="14"/>
      <c r="O15723" s="14"/>
      <c r="P15723" s="14"/>
      <c r="S15723" s="16"/>
      <c r="T15723" s="16"/>
    </row>
    <row r="15724" spans="8:20">
      <c r="H15724" s="14"/>
      <c r="K15724" s="14"/>
      <c r="M15724" s="14"/>
      <c r="N15724" s="14"/>
      <c r="O15724" s="14"/>
      <c r="P15724" s="14"/>
      <c r="S15724" s="16"/>
      <c r="T15724" s="16"/>
    </row>
    <row r="15725" spans="8:20">
      <c r="H15725" s="14"/>
      <c r="K15725" s="14"/>
      <c r="M15725" s="14"/>
      <c r="N15725" s="14"/>
      <c r="O15725" s="14"/>
      <c r="P15725" s="14"/>
      <c r="S15725" s="16"/>
      <c r="T15725" s="16"/>
    </row>
    <row r="15726" spans="8:20">
      <c r="H15726" s="14"/>
      <c r="K15726" s="14"/>
      <c r="M15726" s="14"/>
      <c r="N15726" s="14"/>
      <c r="O15726" s="14"/>
      <c r="P15726" s="14"/>
      <c r="S15726" s="16"/>
      <c r="T15726" s="16"/>
    </row>
    <row r="15727" spans="8:20">
      <c r="H15727" s="14"/>
      <c r="K15727" s="14"/>
      <c r="M15727" s="14"/>
      <c r="N15727" s="14"/>
      <c r="O15727" s="14"/>
      <c r="P15727" s="14"/>
      <c r="S15727" s="16"/>
      <c r="T15727" s="16"/>
    </row>
    <row r="15728" spans="8:20">
      <c r="H15728" s="14"/>
      <c r="K15728" s="14"/>
      <c r="M15728" s="14"/>
      <c r="N15728" s="14"/>
      <c r="O15728" s="14"/>
      <c r="P15728" s="14"/>
      <c r="S15728" s="16"/>
      <c r="T15728" s="16"/>
    </row>
    <row r="15729" spans="8:20">
      <c r="H15729" s="14"/>
      <c r="K15729" s="14"/>
      <c r="M15729" s="14"/>
      <c r="N15729" s="14"/>
      <c r="O15729" s="14"/>
      <c r="P15729" s="14"/>
      <c r="S15729" s="16"/>
      <c r="T15729" s="16"/>
    </row>
    <row r="15730" spans="8:20">
      <c r="H15730" s="14"/>
      <c r="K15730" s="14"/>
      <c r="M15730" s="14"/>
      <c r="N15730" s="14"/>
      <c r="O15730" s="14"/>
      <c r="P15730" s="14"/>
      <c r="S15730" s="16"/>
      <c r="T15730" s="16"/>
    </row>
    <row r="15731" spans="8:20">
      <c r="H15731" s="14"/>
      <c r="K15731" s="14"/>
      <c r="M15731" s="14"/>
      <c r="N15731" s="14"/>
      <c r="O15731" s="14"/>
      <c r="P15731" s="14"/>
      <c r="S15731" s="16"/>
      <c r="T15731" s="16"/>
    </row>
    <row r="15732" spans="8:20">
      <c r="H15732" s="14"/>
      <c r="K15732" s="14"/>
      <c r="M15732" s="14"/>
      <c r="N15732" s="14"/>
      <c r="O15732" s="14"/>
      <c r="P15732" s="14"/>
      <c r="S15732" s="16"/>
      <c r="T15732" s="16"/>
    </row>
    <row r="15733" spans="8:20">
      <c r="H15733" s="14"/>
      <c r="K15733" s="14"/>
      <c r="M15733" s="14"/>
      <c r="N15733" s="14"/>
      <c r="O15733" s="14"/>
      <c r="P15733" s="14"/>
      <c r="S15733" s="16"/>
      <c r="T15733" s="16"/>
    </row>
    <row r="15734" spans="8:20">
      <c r="H15734" s="14"/>
      <c r="K15734" s="14"/>
      <c r="M15734" s="14"/>
      <c r="N15734" s="14"/>
      <c r="O15734" s="14"/>
      <c r="P15734" s="14"/>
      <c r="S15734" s="16"/>
      <c r="T15734" s="16"/>
    </row>
    <row r="15735" spans="8:20">
      <c r="H15735" s="14"/>
      <c r="K15735" s="14"/>
      <c r="M15735" s="14"/>
      <c r="N15735" s="14"/>
      <c r="O15735" s="14"/>
      <c r="P15735" s="14"/>
      <c r="S15735" s="16"/>
      <c r="T15735" s="16"/>
    </row>
    <row r="15736" spans="8:20">
      <c r="H15736" s="14"/>
      <c r="K15736" s="14"/>
      <c r="M15736" s="14"/>
      <c r="N15736" s="14"/>
      <c r="O15736" s="14"/>
      <c r="P15736" s="14"/>
      <c r="S15736" s="16"/>
      <c r="T15736" s="16"/>
    </row>
    <row r="15737" spans="8:20">
      <c r="H15737" s="14"/>
      <c r="K15737" s="14"/>
      <c r="M15737" s="14"/>
      <c r="N15737" s="14"/>
      <c r="O15737" s="14"/>
      <c r="P15737" s="14"/>
      <c r="S15737" s="16"/>
      <c r="T15737" s="16"/>
    </row>
    <row r="15738" spans="8:20">
      <c r="H15738" s="14"/>
      <c r="K15738" s="14"/>
      <c r="M15738" s="14"/>
      <c r="N15738" s="14"/>
      <c r="O15738" s="14"/>
      <c r="P15738" s="14"/>
      <c r="S15738" s="16"/>
      <c r="T15738" s="16"/>
    </row>
    <row r="15739" spans="8:20">
      <c r="H15739" s="14"/>
      <c r="K15739" s="14"/>
      <c r="M15739" s="14"/>
      <c r="N15739" s="14"/>
      <c r="O15739" s="14"/>
      <c r="P15739" s="14"/>
      <c r="S15739" s="16"/>
      <c r="T15739" s="16"/>
    </row>
    <row r="15740" spans="8:20">
      <c r="H15740" s="14"/>
      <c r="K15740" s="14"/>
      <c r="M15740" s="14"/>
      <c r="N15740" s="14"/>
      <c r="O15740" s="14"/>
      <c r="P15740" s="14"/>
      <c r="S15740" s="16"/>
      <c r="T15740" s="16"/>
    </row>
    <row r="15741" spans="8:20">
      <c r="H15741" s="14"/>
      <c r="K15741" s="14"/>
      <c r="M15741" s="14"/>
      <c r="N15741" s="14"/>
      <c r="O15741" s="14"/>
      <c r="P15741" s="14"/>
      <c r="S15741" s="16"/>
      <c r="T15741" s="16"/>
    </row>
    <row r="15742" spans="8:20">
      <c r="H15742" s="14"/>
      <c r="K15742" s="14"/>
      <c r="M15742" s="14"/>
      <c r="N15742" s="14"/>
      <c r="O15742" s="14"/>
      <c r="P15742" s="14"/>
      <c r="S15742" s="16"/>
      <c r="T15742" s="16"/>
    </row>
    <row r="15743" spans="8:20">
      <c r="H15743" s="14"/>
      <c r="K15743" s="14"/>
      <c r="M15743" s="14"/>
      <c r="N15743" s="14"/>
      <c r="O15743" s="14"/>
      <c r="P15743" s="14"/>
      <c r="S15743" s="16"/>
      <c r="T15743" s="16"/>
    </row>
    <row r="15744" spans="8:20">
      <c r="H15744" s="14"/>
      <c r="K15744" s="14"/>
      <c r="M15744" s="14"/>
      <c r="N15744" s="14"/>
      <c r="O15744" s="14"/>
      <c r="P15744" s="14"/>
      <c r="S15744" s="16"/>
      <c r="T15744" s="16"/>
    </row>
    <row r="15745" spans="8:20">
      <c r="H15745" s="14"/>
      <c r="K15745" s="14"/>
      <c r="M15745" s="14"/>
      <c r="N15745" s="14"/>
      <c r="O15745" s="14"/>
      <c r="P15745" s="14"/>
      <c r="S15745" s="16"/>
      <c r="T15745" s="16"/>
    </row>
    <row r="15746" spans="8:20">
      <c r="H15746" s="14"/>
      <c r="K15746" s="14"/>
      <c r="M15746" s="14"/>
      <c r="N15746" s="14"/>
      <c r="O15746" s="14"/>
      <c r="P15746" s="14"/>
      <c r="S15746" s="16"/>
      <c r="T15746" s="16"/>
    </row>
    <row r="15747" spans="8:20">
      <c r="H15747" s="14"/>
      <c r="K15747" s="14"/>
      <c r="M15747" s="14"/>
      <c r="N15747" s="14"/>
      <c r="O15747" s="14"/>
      <c r="P15747" s="14"/>
      <c r="S15747" s="16"/>
      <c r="T15747" s="16"/>
    </row>
    <row r="15748" spans="8:20">
      <c r="H15748" s="14"/>
      <c r="K15748" s="14"/>
      <c r="M15748" s="14"/>
      <c r="N15748" s="14"/>
      <c r="O15748" s="14"/>
      <c r="P15748" s="14"/>
      <c r="S15748" s="16"/>
      <c r="T15748" s="16"/>
    </row>
    <row r="15749" spans="8:20">
      <c r="H15749" s="14"/>
      <c r="K15749" s="14"/>
      <c r="M15749" s="14"/>
      <c r="N15749" s="14"/>
      <c r="O15749" s="14"/>
      <c r="P15749" s="14"/>
      <c r="S15749" s="16"/>
      <c r="T15749" s="16"/>
    </row>
    <row r="15750" spans="8:20">
      <c r="H15750" s="14"/>
      <c r="K15750" s="14"/>
      <c r="M15750" s="14"/>
      <c r="N15750" s="14"/>
      <c r="O15750" s="14"/>
      <c r="P15750" s="14"/>
      <c r="S15750" s="16"/>
      <c r="T15750" s="16"/>
    </row>
    <row r="15751" spans="8:20">
      <c r="H15751" s="14"/>
      <c r="K15751" s="14"/>
      <c r="M15751" s="14"/>
      <c r="N15751" s="14"/>
      <c r="O15751" s="14"/>
      <c r="P15751" s="14"/>
      <c r="S15751" s="16"/>
      <c r="T15751" s="16"/>
    </row>
    <row r="15752" spans="8:20">
      <c r="H15752" s="14"/>
      <c r="K15752" s="14"/>
      <c r="M15752" s="14"/>
      <c r="N15752" s="14"/>
      <c r="O15752" s="14"/>
      <c r="P15752" s="14"/>
      <c r="S15752" s="16"/>
      <c r="T15752" s="16"/>
    </row>
    <row r="15753" spans="8:20">
      <c r="H15753" s="14"/>
      <c r="K15753" s="14"/>
      <c r="M15753" s="14"/>
      <c r="N15753" s="14"/>
      <c r="O15753" s="14"/>
      <c r="P15753" s="14"/>
      <c r="S15753" s="16"/>
      <c r="T15753" s="16"/>
    </row>
    <row r="15754" spans="8:20">
      <c r="H15754" s="14"/>
      <c r="K15754" s="14"/>
      <c r="M15754" s="14"/>
      <c r="N15754" s="14"/>
      <c r="O15754" s="14"/>
      <c r="P15754" s="14"/>
      <c r="S15754" s="16"/>
      <c r="T15754" s="16"/>
    </row>
    <row r="15755" spans="8:20">
      <c r="H15755" s="14"/>
      <c r="K15755" s="14"/>
      <c r="M15755" s="14"/>
      <c r="N15755" s="14"/>
      <c r="O15755" s="14"/>
      <c r="P15755" s="14"/>
      <c r="S15755" s="16"/>
      <c r="T15755" s="16"/>
    </row>
    <row r="15756" spans="8:20">
      <c r="H15756" s="14"/>
      <c r="K15756" s="14"/>
      <c r="M15756" s="14"/>
      <c r="N15756" s="14"/>
      <c r="O15756" s="14"/>
      <c r="P15756" s="14"/>
      <c r="S15756" s="16"/>
      <c r="T15756" s="16"/>
    </row>
    <row r="15757" spans="8:20">
      <c r="H15757" s="14"/>
      <c r="K15757" s="14"/>
      <c r="M15757" s="14"/>
      <c r="N15757" s="14"/>
      <c r="O15757" s="14"/>
      <c r="P15757" s="14"/>
      <c r="S15757" s="16"/>
      <c r="T15757" s="16"/>
    </row>
    <row r="15758" spans="8:20">
      <c r="H15758" s="14"/>
      <c r="K15758" s="14"/>
      <c r="M15758" s="14"/>
      <c r="N15758" s="14"/>
      <c r="O15758" s="14"/>
      <c r="P15758" s="14"/>
      <c r="S15758" s="16"/>
      <c r="T15758" s="16"/>
    </row>
    <row r="15759" spans="8:20">
      <c r="H15759" s="14"/>
      <c r="K15759" s="14"/>
      <c r="M15759" s="14"/>
      <c r="N15759" s="14"/>
      <c r="O15759" s="14"/>
      <c r="P15759" s="14"/>
      <c r="S15759" s="16"/>
      <c r="T15759" s="16"/>
    </row>
    <row r="15760" spans="8:20">
      <c r="H15760" s="14"/>
      <c r="K15760" s="14"/>
      <c r="M15760" s="14"/>
      <c r="N15760" s="14"/>
      <c r="O15760" s="14"/>
      <c r="P15760" s="14"/>
      <c r="S15760" s="16"/>
      <c r="T15760" s="16"/>
    </row>
    <row r="15761" spans="8:20">
      <c r="H15761" s="14"/>
      <c r="K15761" s="14"/>
      <c r="M15761" s="14"/>
      <c r="N15761" s="14"/>
      <c r="O15761" s="14"/>
      <c r="P15761" s="14"/>
      <c r="S15761" s="16"/>
      <c r="T15761" s="16"/>
    </row>
    <row r="15762" spans="8:20">
      <c r="H15762" s="14"/>
      <c r="K15762" s="14"/>
      <c r="M15762" s="14"/>
      <c r="N15762" s="14"/>
      <c r="O15762" s="14"/>
      <c r="P15762" s="14"/>
      <c r="S15762" s="16"/>
      <c r="T15762" s="16"/>
    </row>
    <row r="15763" spans="8:20">
      <c r="H15763" s="14"/>
      <c r="K15763" s="14"/>
      <c r="M15763" s="14"/>
      <c r="N15763" s="14"/>
      <c r="O15763" s="14"/>
      <c r="P15763" s="14"/>
      <c r="S15763" s="16"/>
      <c r="T15763" s="16"/>
    </row>
    <row r="15764" spans="8:20">
      <c r="H15764" s="14"/>
      <c r="K15764" s="14"/>
      <c r="M15764" s="14"/>
      <c r="N15764" s="14"/>
      <c r="O15764" s="14"/>
      <c r="P15764" s="14"/>
      <c r="S15764" s="16"/>
      <c r="T15764" s="16"/>
    </row>
    <row r="15765" spans="8:20">
      <c r="H15765" s="14"/>
      <c r="K15765" s="14"/>
      <c r="M15765" s="14"/>
      <c r="N15765" s="14"/>
      <c r="O15765" s="14"/>
      <c r="P15765" s="14"/>
      <c r="S15765" s="16"/>
      <c r="T15765" s="16"/>
    </row>
    <row r="15766" spans="8:20">
      <c r="H15766" s="14"/>
      <c r="K15766" s="14"/>
      <c r="M15766" s="14"/>
      <c r="N15766" s="14"/>
      <c r="O15766" s="14"/>
      <c r="P15766" s="14"/>
      <c r="S15766" s="16"/>
      <c r="T15766" s="16"/>
    </row>
    <row r="15767" spans="8:20">
      <c r="H15767" s="14"/>
      <c r="K15767" s="14"/>
      <c r="M15767" s="14"/>
      <c r="N15767" s="14"/>
      <c r="O15767" s="14"/>
      <c r="P15767" s="14"/>
      <c r="S15767" s="16"/>
      <c r="T15767" s="16"/>
    </row>
    <row r="15768" spans="8:20">
      <c r="H15768" s="14"/>
      <c r="K15768" s="14"/>
      <c r="M15768" s="14"/>
      <c r="N15768" s="14"/>
      <c r="O15768" s="14"/>
      <c r="P15768" s="14"/>
      <c r="S15768" s="16"/>
      <c r="T15768" s="16"/>
    </row>
    <row r="15769" spans="8:20">
      <c r="H15769" s="14"/>
      <c r="K15769" s="14"/>
      <c r="M15769" s="14"/>
      <c r="N15769" s="14"/>
      <c r="O15769" s="14"/>
      <c r="P15769" s="14"/>
      <c r="S15769" s="16"/>
      <c r="T15769" s="16"/>
    </row>
    <row r="15770" spans="8:20">
      <c r="H15770" s="14"/>
      <c r="K15770" s="14"/>
      <c r="M15770" s="14"/>
      <c r="N15770" s="14"/>
      <c r="O15770" s="14"/>
      <c r="P15770" s="14"/>
      <c r="S15770" s="16"/>
      <c r="T15770" s="16"/>
    </row>
    <row r="15771" spans="8:20">
      <c r="H15771" s="14"/>
      <c r="K15771" s="14"/>
      <c r="M15771" s="14"/>
      <c r="N15771" s="14"/>
      <c r="O15771" s="14"/>
      <c r="P15771" s="14"/>
      <c r="S15771" s="16"/>
      <c r="T15771" s="16"/>
    </row>
    <row r="15772" spans="8:20">
      <c r="H15772" s="14"/>
      <c r="K15772" s="14"/>
      <c r="M15772" s="14"/>
      <c r="N15772" s="14"/>
      <c r="O15772" s="14"/>
      <c r="P15772" s="14"/>
      <c r="S15772" s="16"/>
      <c r="T15772" s="16"/>
    </row>
    <row r="15773" spans="8:20">
      <c r="H15773" s="14"/>
      <c r="K15773" s="14"/>
      <c r="M15773" s="14"/>
      <c r="N15773" s="14"/>
      <c r="O15773" s="14"/>
      <c r="P15773" s="14"/>
      <c r="S15773" s="16"/>
      <c r="T15773" s="16"/>
    </row>
    <row r="15774" spans="8:20">
      <c r="H15774" s="14"/>
      <c r="K15774" s="14"/>
      <c r="M15774" s="14"/>
      <c r="N15774" s="14"/>
      <c r="O15774" s="14"/>
      <c r="P15774" s="14"/>
      <c r="S15774" s="16"/>
      <c r="T15774" s="16"/>
    </row>
    <row r="15775" spans="8:20">
      <c r="H15775" s="14"/>
      <c r="K15775" s="14"/>
      <c r="M15775" s="14"/>
      <c r="N15775" s="14"/>
      <c r="O15775" s="14"/>
      <c r="P15775" s="14"/>
      <c r="S15775" s="16"/>
      <c r="T15775" s="16"/>
    </row>
    <row r="15776" spans="8:20">
      <c r="H15776" s="14"/>
      <c r="K15776" s="14"/>
      <c r="M15776" s="14"/>
      <c r="N15776" s="14"/>
      <c r="O15776" s="14"/>
      <c r="P15776" s="14"/>
      <c r="S15776" s="16"/>
      <c r="T15776" s="16"/>
    </row>
    <row r="15777" spans="8:20">
      <c r="H15777" s="14"/>
      <c r="K15777" s="14"/>
      <c r="M15777" s="14"/>
      <c r="N15777" s="14"/>
      <c r="O15777" s="14"/>
      <c r="P15777" s="14"/>
      <c r="S15777" s="16"/>
      <c r="T15777" s="16"/>
    </row>
    <row r="15778" spans="8:20">
      <c r="H15778" s="14"/>
      <c r="K15778" s="14"/>
      <c r="M15778" s="14"/>
      <c r="N15778" s="14"/>
      <c r="O15778" s="14"/>
      <c r="P15778" s="14"/>
      <c r="S15778" s="16"/>
      <c r="T15778" s="16"/>
    </row>
    <row r="15779" spans="8:20">
      <c r="H15779" s="14"/>
      <c r="K15779" s="14"/>
      <c r="M15779" s="14"/>
      <c r="N15779" s="14"/>
      <c r="O15779" s="14"/>
      <c r="P15779" s="14"/>
      <c r="S15779" s="16"/>
      <c r="T15779" s="16"/>
    </row>
    <row r="15780" spans="8:20">
      <c r="H15780" s="14"/>
      <c r="K15780" s="14"/>
      <c r="M15780" s="14"/>
      <c r="N15780" s="14"/>
      <c r="O15780" s="14"/>
      <c r="P15780" s="14"/>
      <c r="S15780" s="16"/>
      <c r="T15780" s="16"/>
    </row>
    <row r="15781" spans="8:20">
      <c r="H15781" s="14"/>
      <c r="K15781" s="14"/>
      <c r="M15781" s="14"/>
      <c r="N15781" s="14"/>
      <c r="O15781" s="14"/>
      <c r="P15781" s="14"/>
      <c r="S15781" s="16"/>
      <c r="T15781" s="16"/>
    </row>
    <row r="15782" spans="8:20">
      <c r="H15782" s="14"/>
      <c r="K15782" s="14"/>
      <c r="M15782" s="14"/>
      <c r="N15782" s="14"/>
      <c r="O15782" s="14"/>
      <c r="P15782" s="14"/>
      <c r="S15782" s="16"/>
      <c r="T15782" s="16"/>
    </row>
    <row r="15783" spans="8:20">
      <c r="H15783" s="14"/>
      <c r="K15783" s="14"/>
      <c r="M15783" s="14"/>
      <c r="N15783" s="14"/>
      <c r="O15783" s="14"/>
      <c r="P15783" s="14"/>
      <c r="S15783" s="16"/>
      <c r="T15783" s="16"/>
    </row>
    <row r="15784" spans="8:20">
      <c r="H15784" s="14"/>
      <c r="K15784" s="14"/>
      <c r="M15784" s="14"/>
      <c r="N15784" s="14"/>
      <c r="O15784" s="14"/>
      <c r="P15784" s="14"/>
      <c r="S15784" s="16"/>
      <c r="T15784" s="16"/>
    </row>
    <row r="15785" spans="8:20">
      <c r="H15785" s="14"/>
      <c r="K15785" s="14"/>
      <c r="M15785" s="14"/>
      <c r="N15785" s="14"/>
      <c r="O15785" s="14"/>
      <c r="P15785" s="14"/>
      <c r="S15785" s="16"/>
      <c r="T15785" s="16"/>
    </row>
    <row r="15786" spans="8:20">
      <c r="H15786" s="14"/>
      <c r="K15786" s="14"/>
      <c r="M15786" s="14"/>
      <c r="N15786" s="14"/>
      <c r="O15786" s="14"/>
      <c r="P15786" s="14"/>
      <c r="S15786" s="16"/>
      <c r="T15786" s="16"/>
    </row>
    <row r="15787" spans="8:20">
      <c r="H15787" s="14"/>
      <c r="K15787" s="14"/>
      <c r="M15787" s="14"/>
      <c r="N15787" s="14"/>
      <c r="O15787" s="14"/>
      <c r="P15787" s="14"/>
      <c r="S15787" s="16"/>
      <c r="T15787" s="16"/>
    </row>
    <row r="15788" spans="8:20">
      <c r="H15788" s="14"/>
      <c r="K15788" s="14"/>
      <c r="M15788" s="14"/>
      <c r="N15788" s="14"/>
      <c r="O15788" s="14"/>
      <c r="P15788" s="14"/>
      <c r="S15788" s="16"/>
      <c r="T15788" s="16"/>
    </row>
    <row r="15789" spans="8:20">
      <c r="H15789" s="14"/>
      <c r="K15789" s="14"/>
      <c r="M15789" s="14"/>
      <c r="N15789" s="14"/>
      <c r="O15789" s="14"/>
      <c r="P15789" s="14"/>
      <c r="S15789" s="16"/>
      <c r="T15789" s="16"/>
    </row>
    <row r="15790" spans="8:20">
      <c r="H15790" s="14"/>
      <c r="K15790" s="14"/>
      <c r="M15790" s="14"/>
      <c r="N15790" s="14"/>
      <c r="O15790" s="14"/>
      <c r="P15790" s="14"/>
      <c r="S15790" s="16"/>
      <c r="T15790" s="16"/>
    </row>
    <row r="15791" spans="8:20">
      <c r="H15791" s="14"/>
      <c r="K15791" s="14"/>
      <c r="M15791" s="14"/>
      <c r="N15791" s="14"/>
      <c r="O15791" s="14"/>
      <c r="P15791" s="14"/>
      <c r="S15791" s="16"/>
      <c r="T15791" s="16"/>
    </row>
    <row r="15792" spans="8:20">
      <c r="H15792" s="14"/>
      <c r="K15792" s="14"/>
      <c r="M15792" s="14"/>
      <c r="N15792" s="14"/>
      <c r="O15792" s="14"/>
      <c r="P15792" s="14"/>
      <c r="S15792" s="16"/>
      <c r="T15792" s="16"/>
    </row>
    <row r="15793" spans="8:20">
      <c r="H15793" s="14"/>
      <c r="K15793" s="14"/>
      <c r="M15793" s="14"/>
      <c r="N15793" s="14"/>
      <c r="O15793" s="14"/>
      <c r="P15793" s="14"/>
      <c r="S15793" s="16"/>
      <c r="T15793" s="16"/>
    </row>
    <row r="15794" spans="8:20">
      <c r="H15794" s="14"/>
      <c r="K15794" s="14"/>
      <c r="M15794" s="14"/>
      <c r="N15794" s="14"/>
      <c r="O15794" s="14"/>
      <c r="P15794" s="14"/>
      <c r="S15794" s="16"/>
      <c r="T15794" s="16"/>
    </row>
    <row r="15795" spans="8:20">
      <c r="H15795" s="14"/>
      <c r="K15795" s="14"/>
      <c r="M15795" s="14"/>
      <c r="N15795" s="14"/>
      <c r="O15795" s="14"/>
      <c r="P15795" s="14"/>
      <c r="S15795" s="16"/>
      <c r="T15795" s="16"/>
    </row>
    <row r="15796" spans="8:20">
      <c r="H15796" s="14"/>
      <c r="K15796" s="14"/>
      <c r="M15796" s="14"/>
      <c r="N15796" s="14"/>
      <c r="O15796" s="14"/>
      <c r="P15796" s="14"/>
      <c r="S15796" s="16"/>
      <c r="T15796" s="16"/>
    </row>
    <row r="15797" spans="8:20">
      <c r="H15797" s="14"/>
      <c r="K15797" s="14"/>
      <c r="M15797" s="14"/>
      <c r="N15797" s="14"/>
      <c r="O15797" s="14"/>
      <c r="P15797" s="14"/>
      <c r="S15797" s="16"/>
      <c r="T15797" s="16"/>
    </row>
    <row r="15798" spans="8:20">
      <c r="H15798" s="14"/>
      <c r="K15798" s="14"/>
      <c r="M15798" s="14"/>
      <c r="N15798" s="14"/>
      <c r="O15798" s="14"/>
      <c r="P15798" s="14"/>
      <c r="S15798" s="16"/>
      <c r="T15798" s="16"/>
    </row>
    <row r="15799" spans="8:20">
      <c r="H15799" s="14"/>
      <c r="K15799" s="14"/>
      <c r="M15799" s="14"/>
      <c r="N15799" s="14"/>
      <c r="O15799" s="14"/>
      <c r="P15799" s="14"/>
      <c r="S15799" s="16"/>
      <c r="T15799" s="16"/>
    </row>
    <row r="15800" spans="8:20">
      <c r="H15800" s="14"/>
      <c r="K15800" s="14"/>
      <c r="M15800" s="14"/>
      <c r="N15800" s="14"/>
      <c r="O15800" s="14"/>
      <c r="P15800" s="14"/>
      <c r="S15800" s="16"/>
      <c r="T15800" s="16"/>
    </row>
    <row r="15801" spans="8:20">
      <c r="H15801" s="14"/>
      <c r="K15801" s="14"/>
      <c r="M15801" s="14"/>
      <c r="N15801" s="14"/>
      <c r="O15801" s="14"/>
      <c r="P15801" s="14"/>
      <c r="S15801" s="16"/>
      <c r="T15801" s="16"/>
    </row>
    <row r="15802" spans="8:20">
      <c r="H15802" s="14"/>
      <c r="K15802" s="14"/>
      <c r="M15802" s="14"/>
      <c r="N15802" s="14"/>
      <c r="O15802" s="14"/>
      <c r="P15802" s="14"/>
      <c r="S15802" s="16"/>
      <c r="T15802" s="16"/>
    </row>
    <row r="15803" spans="8:20">
      <c r="H15803" s="14"/>
      <c r="K15803" s="14"/>
      <c r="M15803" s="14"/>
      <c r="N15803" s="14"/>
      <c r="O15803" s="14"/>
      <c r="P15803" s="14"/>
      <c r="S15803" s="16"/>
      <c r="T15803" s="16"/>
    </row>
    <row r="15804" spans="8:20">
      <c r="H15804" s="14"/>
      <c r="K15804" s="14"/>
      <c r="M15804" s="14"/>
      <c r="N15804" s="14"/>
      <c r="O15804" s="14"/>
      <c r="P15804" s="14"/>
      <c r="S15804" s="16"/>
      <c r="T15804" s="16"/>
    </row>
    <row r="15805" spans="8:20">
      <c r="H15805" s="14"/>
      <c r="K15805" s="14"/>
      <c r="M15805" s="14"/>
      <c r="N15805" s="14"/>
      <c r="O15805" s="14"/>
      <c r="P15805" s="14"/>
      <c r="S15805" s="16"/>
      <c r="T15805" s="16"/>
    </row>
    <row r="15806" spans="8:20">
      <c r="H15806" s="14"/>
      <c r="K15806" s="14"/>
      <c r="M15806" s="14"/>
      <c r="N15806" s="14"/>
      <c r="O15806" s="14"/>
      <c r="P15806" s="14"/>
      <c r="S15806" s="16"/>
      <c r="T15806" s="16"/>
    </row>
    <row r="15807" spans="8:20">
      <c r="H15807" s="14"/>
      <c r="K15807" s="14"/>
      <c r="M15807" s="14"/>
      <c r="N15807" s="14"/>
      <c r="O15807" s="14"/>
      <c r="P15807" s="14"/>
      <c r="S15807" s="16"/>
      <c r="T15807" s="16"/>
    </row>
    <row r="15808" spans="8:20">
      <c r="H15808" s="14"/>
      <c r="K15808" s="14"/>
      <c r="M15808" s="14"/>
      <c r="N15808" s="14"/>
      <c r="O15808" s="14"/>
      <c r="P15808" s="14"/>
      <c r="S15808" s="16"/>
      <c r="T15808" s="16"/>
    </row>
    <row r="15809" spans="8:20">
      <c r="H15809" s="14"/>
      <c r="K15809" s="14"/>
      <c r="M15809" s="14"/>
      <c r="N15809" s="14"/>
      <c r="O15809" s="14"/>
      <c r="P15809" s="14"/>
      <c r="S15809" s="16"/>
      <c r="T15809" s="16"/>
    </row>
    <row r="15810" spans="8:20">
      <c r="H15810" s="14"/>
      <c r="K15810" s="14"/>
      <c r="M15810" s="14"/>
      <c r="N15810" s="14"/>
      <c r="O15810" s="14"/>
      <c r="P15810" s="14"/>
      <c r="S15810" s="16"/>
      <c r="T15810" s="16"/>
    </row>
    <row r="15811" spans="8:20">
      <c r="H15811" s="14"/>
      <c r="K15811" s="14"/>
      <c r="M15811" s="14"/>
      <c r="N15811" s="14"/>
      <c r="O15811" s="14"/>
      <c r="P15811" s="14"/>
      <c r="S15811" s="16"/>
      <c r="T15811" s="16"/>
    </row>
    <row r="15812" spans="8:20">
      <c r="H15812" s="14"/>
      <c r="K15812" s="14"/>
      <c r="M15812" s="14"/>
      <c r="N15812" s="14"/>
      <c r="O15812" s="14"/>
      <c r="P15812" s="14"/>
      <c r="S15812" s="16"/>
      <c r="T15812" s="16"/>
    </row>
    <row r="15813" spans="8:20">
      <c r="H15813" s="14"/>
      <c r="K15813" s="14"/>
      <c r="M15813" s="14"/>
      <c r="N15813" s="14"/>
      <c r="O15813" s="14"/>
      <c r="P15813" s="14"/>
      <c r="S15813" s="16"/>
      <c r="T15813" s="16"/>
    </row>
    <row r="15814" spans="8:20">
      <c r="H15814" s="14"/>
      <c r="K15814" s="14"/>
      <c r="M15814" s="14"/>
      <c r="N15814" s="14"/>
      <c r="O15814" s="14"/>
      <c r="P15814" s="14"/>
      <c r="S15814" s="16"/>
      <c r="T15814" s="16"/>
    </row>
    <row r="15815" spans="8:20">
      <c r="H15815" s="14"/>
      <c r="K15815" s="14"/>
      <c r="M15815" s="14"/>
      <c r="N15815" s="14"/>
      <c r="O15815" s="14"/>
      <c r="P15815" s="14"/>
      <c r="S15815" s="16"/>
      <c r="T15815" s="16"/>
    </row>
    <row r="15816" spans="8:20">
      <c r="H15816" s="14"/>
      <c r="K15816" s="14"/>
      <c r="M15816" s="14"/>
      <c r="N15816" s="14"/>
      <c r="O15816" s="14"/>
      <c r="P15816" s="14"/>
      <c r="S15816" s="16"/>
      <c r="T15816" s="16"/>
    </row>
    <row r="15817" spans="8:20">
      <c r="H15817" s="14"/>
      <c r="K15817" s="14"/>
      <c r="M15817" s="14"/>
      <c r="N15817" s="14"/>
      <c r="O15817" s="14"/>
      <c r="P15817" s="14"/>
      <c r="S15817" s="16"/>
      <c r="T15817" s="16"/>
    </row>
    <row r="15818" spans="8:20">
      <c r="H15818" s="14"/>
      <c r="K15818" s="14"/>
      <c r="M15818" s="14"/>
      <c r="N15818" s="14"/>
      <c r="O15818" s="14"/>
      <c r="P15818" s="14"/>
      <c r="S15818" s="16"/>
      <c r="T15818" s="16"/>
    </row>
    <row r="15819" spans="8:20">
      <c r="H15819" s="14"/>
      <c r="K15819" s="14"/>
      <c r="M15819" s="14"/>
      <c r="N15819" s="14"/>
      <c r="O15819" s="14"/>
      <c r="P15819" s="14"/>
      <c r="S15819" s="16"/>
      <c r="T15819" s="16"/>
    </row>
    <row r="15820" spans="8:20">
      <c r="H15820" s="14"/>
      <c r="K15820" s="14"/>
      <c r="M15820" s="14"/>
      <c r="N15820" s="14"/>
      <c r="O15820" s="14"/>
      <c r="P15820" s="14"/>
      <c r="S15820" s="16"/>
      <c r="T15820" s="16"/>
    </row>
    <row r="15821" spans="8:20">
      <c r="H15821" s="14"/>
      <c r="K15821" s="14"/>
      <c r="M15821" s="14"/>
      <c r="N15821" s="14"/>
      <c r="O15821" s="14"/>
      <c r="P15821" s="14"/>
      <c r="S15821" s="16"/>
      <c r="T15821" s="16"/>
    </row>
    <row r="15822" spans="8:20">
      <c r="H15822" s="14"/>
      <c r="K15822" s="14"/>
      <c r="M15822" s="14"/>
      <c r="N15822" s="14"/>
      <c r="O15822" s="14"/>
      <c r="P15822" s="14"/>
      <c r="S15822" s="16"/>
      <c r="T15822" s="16"/>
    </row>
    <row r="15823" spans="8:20">
      <c r="H15823" s="14"/>
      <c r="K15823" s="14"/>
      <c r="M15823" s="14"/>
      <c r="N15823" s="14"/>
      <c r="O15823" s="14"/>
      <c r="P15823" s="14"/>
      <c r="S15823" s="16"/>
      <c r="T15823" s="16"/>
    </row>
    <row r="15824" spans="8:20">
      <c r="H15824" s="14"/>
      <c r="K15824" s="14"/>
      <c r="M15824" s="14"/>
      <c r="N15824" s="14"/>
      <c r="O15824" s="14"/>
      <c r="P15824" s="14"/>
      <c r="S15824" s="16"/>
      <c r="T15824" s="16"/>
    </row>
    <row r="15825" spans="8:20">
      <c r="H15825" s="14"/>
      <c r="K15825" s="14"/>
      <c r="M15825" s="14"/>
      <c r="N15825" s="14"/>
      <c r="O15825" s="14"/>
      <c r="P15825" s="14"/>
      <c r="S15825" s="16"/>
      <c r="T15825" s="16"/>
    </row>
    <row r="15826" spans="8:20">
      <c r="H15826" s="14"/>
      <c r="K15826" s="14"/>
      <c r="M15826" s="14"/>
      <c r="N15826" s="14"/>
      <c r="O15826" s="14"/>
      <c r="P15826" s="14"/>
      <c r="S15826" s="16"/>
      <c r="T15826" s="16"/>
    </row>
    <row r="15827" spans="8:20">
      <c r="H15827" s="14"/>
      <c r="K15827" s="14"/>
      <c r="M15827" s="14"/>
      <c r="N15827" s="14"/>
      <c r="O15827" s="14"/>
      <c r="P15827" s="14"/>
      <c r="S15827" s="16"/>
      <c r="T15827" s="16"/>
    </row>
    <row r="15828" spans="8:20">
      <c r="H15828" s="14"/>
      <c r="K15828" s="14"/>
      <c r="M15828" s="14"/>
      <c r="N15828" s="14"/>
      <c r="O15828" s="14"/>
      <c r="P15828" s="14"/>
      <c r="S15828" s="16"/>
      <c r="T15828" s="16"/>
    </row>
    <row r="15829" spans="8:20">
      <c r="H15829" s="14"/>
      <c r="K15829" s="14"/>
      <c r="M15829" s="14"/>
      <c r="N15829" s="14"/>
      <c r="O15829" s="14"/>
      <c r="P15829" s="14"/>
      <c r="S15829" s="16"/>
      <c r="T15829" s="16"/>
    </row>
    <row r="15830" spans="8:20">
      <c r="H15830" s="14"/>
      <c r="K15830" s="14"/>
      <c r="M15830" s="14"/>
      <c r="N15830" s="14"/>
      <c r="O15830" s="14"/>
      <c r="P15830" s="14"/>
      <c r="S15830" s="16"/>
      <c r="T15830" s="16"/>
    </row>
    <row r="15831" spans="8:20">
      <c r="H15831" s="14"/>
      <c r="K15831" s="14"/>
      <c r="M15831" s="14"/>
      <c r="N15831" s="14"/>
      <c r="O15831" s="14"/>
      <c r="P15831" s="14"/>
      <c r="S15831" s="16"/>
      <c r="T15831" s="16"/>
    </row>
    <row r="15832" spans="8:20">
      <c r="H15832" s="14"/>
      <c r="K15832" s="14"/>
      <c r="M15832" s="14"/>
      <c r="N15832" s="14"/>
      <c r="O15832" s="14"/>
      <c r="P15832" s="14"/>
      <c r="S15832" s="16"/>
      <c r="T15832" s="16"/>
    </row>
    <row r="15833" spans="8:20">
      <c r="H15833" s="14"/>
      <c r="K15833" s="14"/>
      <c r="M15833" s="14"/>
      <c r="N15833" s="14"/>
      <c r="O15833" s="14"/>
      <c r="P15833" s="14"/>
      <c r="S15833" s="16"/>
      <c r="T15833" s="16"/>
    </row>
    <row r="15834" spans="8:20">
      <c r="H15834" s="14"/>
      <c r="K15834" s="14"/>
      <c r="M15834" s="14"/>
      <c r="N15834" s="14"/>
      <c r="O15834" s="14"/>
      <c r="P15834" s="14"/>
      <c r="S15834" s="16"/>
      <c r="T15834" s="16"/>
    </row>
    <row r="15835" spans="8:20">
      <c r="H15835" s="14"/>
      <c r="K15835" s="14"/>
      <c r="M15835" s="14"/>
      <c r="N15835" s="14"/>
      <c r="O15835" s="14"/>
      <c r="P15835" s="14"/>
      <c r="S15835" s="16"/>
      <c r="T15835" s="16"/>
    </row>
    <row r="15836" spans="8:20">
      <c r="H15836" s="14"/>
      <c r="K15836" s="14"/>
      <c r="M15836" s="14"/>
      <c r="N15836" s="14"/>
      <c r="O15836" s="14"/>
      <c r="P15836" s="14"/>
      <c r="S15836" s="16"/>
      <c r="T15836" s="16"/>
    </row>
    <row r="15837" spans="8:20">
      <c r="H15837" s="14"/>
      <c r="K15837" s="14"/>
      <c r="M15837" s="14"/>
      <c r="N15837" s="14"/>
      <c r="O15837" s="14"/>
      <c r="P15837" s="14"/>
      <c r="S15837" s="16"/>
      <c r="T15837" s="16"/>
    </row>
    <row r="15838" spans="8:20">
      <c r="H15838" s="14"/>
      <c r="K15838" s="14"/>
      <c r="M15838" s="14"/>
      <c r="N15838" s="14"/>
      <c r="O15838" s="14"/>
      <c r="P15838" s="14"/>
      <c r="S15838" s="16"/>
      <c r="T15838" s="16"/>
    </row>
    <row r="15839" spans="8:20">
      <c r="H15839" s="14"/>
      <c r="K15839" s="14"/>
      <c r="M15839" s="14"/>
      <c r="N15839" s="14"/>
      <c r="O15839" s="14"/>
      <c r="P15839" s="14"/>
      <c r="S15839" s="16"/>
      <c r="T15839" s="16"/>
    </row>
    <row r="15840" spans="8:20">
      <c r="H15840" s="14"/>
      <c r="K15840" s="14"/>
      <c r="M15840" s="14"/>
      <c r="N15840" s="14"/>
      <c r="O15840" s="14"/>
      <c r="P15840" s="14"/>
      <c r="S15840" s="16"/>
      <c r="T15840" s="16"/>
    </row>
    <row r="15841" spans="8:20">
      <c r="H15841" s="14"/>
      <c r="K15841" s="14"/>
      <c r="M15841" s="14"/>
      <c r="N15841" s="14"/>
      <c r="O15841" s="14"/>
      <c r="P15841" s="14"/>
      <c r="S15841" s="16"/>
      <c r="T15841" s="16"/>
    </row>
    <row r="15842" spans="8:20">
      <c r="H15842" s="14"/>
      <c r="K15842" s="14"/>
      <c r="M15842" s="14"/>
      <c r="N15842" s="14"/>
      <c r="O15842" s="14"/>
      <c r="P15842" s="14"/>
      <c r="S15842" s="16"/>
      <c r="T15842" s="16"/>
    </row>
    <row r="15843" spans="8:20">
      <c r="H15843" s="14"/>
      <c r="K15843" s="14"/>
      <c r="M15843" s="14"/>
      <c r="N15843" s="14"/>
      <c r="O15843" s="14"/>
      <c r="P15843" s="14"/>
      <c r="S15843" s="16"/>
      <c r="T15843" s="16"/>
    </row>
    <row r="15844" spans="8:20">
      <c r="H15844" s="14"/>
      <c r="K15844" s="14"/>
      <c r="M15844" s="14"/>
      <c r="N15844" s="14"/>
      <c r="O15844" s="14"/>
      <c r="P15844" s="14"/>
      <c r="S15844" s="16"/>
      <c r="T15844" s="16"/>
    </row>
    <row r="15845" spans="8:20">
      <c r="H15845" s="14"/>
      <c r="K15845" s="14"/>
      <c r="M15845" s="14"/>
      <c r="N15845" s="14"/>
      <c r="O15845" s="14"/>
      <c r="P15845" s="14"/>
      <c r="S15845" s="16"/>
      <c r="T15845" s="16"/>
    </row>
    <row r="15846" spans="8:20">
      <c r="H15846" s="14"/>
      <c r="K15846" s="14"/>
      <c r="M15846" s="14"/>
      <c r="N15846" s="14"/>
      <c r="O15846" s="14"/>
      <c r="P15846" s="14"/>
      <c r="S15846" s="16"/>
      <c r="T15846" s="16"/>
    </row>
    <row r="15847" spans="8:20">
      <c r="H15847" s="14"/>
      <c r="K15847" s="14"/>
      <c r="M15847" s="14"/>
      <c r="N15847" s="14"/>
      <c r="O15847" s="14"/>
      <c r="P15847" s="14"/>
      <c r="S15847" s="16"/>
      <c r="T15847" s="16"/>
    </row>
    <row r="15848" spans="8:20">
      <c r="H15848" s="14"/>
      <c r="K15848" s="14"/>
      <c r="M15848" s="14"/>
      <c r="N15848" s="14"/>
      <c r="O15848" s="14"/>
      <c r="P15848" s="14"/>
      <c r="S15848" s="16"/>
      <c r="T15848" s="16"/>
    </row>
    <row r="15849" spans="8:20">
      <c r="H15849" s="14"/>
      <c r="K15849" s="14"/>
      <c r="M15849" s="14"/>
      <c r="N15849" s="14"/>
      <c r="O15849" s="14"/>
      <c r="P15849" s="14"/>
      <c r="S15849" s="16"/>
      <c r="T15849" s="16"/>
    </row>
    <row r="15850" spans="8:20">
      <c r="H15850" s="14"/>
      <c r="K15850" s="14"/>
      <c r="M15850" s="14"/>
      <c r="N15850" s="14"/>
      <c r="O15850" s="14"/>
      <c r="P15850" s="14"/>
      <c r="S15850" s="16"/>
      <c r="T15850" s="16"/>
    </row>
    <row r="15851" spans="8:20">
      <c r="H15851" s="14"/>
      <c r="K15851" s="14"/>
      <c r="M15851" s="14"/>
      <c r="N15851" s="14"/>
      <c r="O15851" s="14"/>
      <c r="P15851" s="14"/>
      <c r="S15851" s="16"/>
      <c r="T15851" s="16"/>
    </row>
    <row r="15852" spans="8:20">
      <c r="H15852" s="14"/>
      <c r="K15852" s="14"/>
      <c r="M15852" s="14"/>
      <c r="N15852" s="14"/>
      <c r="O15852" s="14"/>
      <c r="P15852" s="14"/>
      <c r="S15852" s="16"/>
      <c r="T15852" s="16"/>
    </row>
    <row r="15853" spans="8:20">
      <c r="H15853" s="14"/>
      <c r="K15853" s="14"/>
      <c r="M15853" s="14"/>
      <c r="N15853" s="14"/>
      <c r="O15853" s="14"/>
      <c r="P15853" s="14"/>
      <c r="S15853" s="16"/>
      <c r="T15853" s="16"/>
    </row>
    <row r="15854" spans="8:20">
      <c r="H15854" s="14"/>
      <c r="K15854" s="14"/>
      <c r="M15854" s="14"/>
      <c r="N15854" s="14"/>
      <c r="O15854" s="14"/>
      <c r="P15854" s="14"/>
      <c r="S15854" s="16"/>
      <c r="T15854" s="16"/>
    </row>
    <row r="15855" spans="8:20">
      <c r="H15855" s="14"/>
      <c r="K15855" s="14"/>
      <c r="M15855" s="14"/>
      <c r="N15855" s="14"/>
      <c r="O15855" s="14"/>
      <c r="P15855" s="14"/>
      <c r="S15855" s="16"/>
      <c r="T15855" s="16"/>
    </row>
    <row r="15856" spans="8:20">
      <c r="H15856" s="14"/>
      <c r="K15856" s="14"/>
      <c r="M15856" s="14"/>
      <c r="N15856" s="14"/>
      <c r="O15856" s="14"/>
      <c r="P15856" s="14"/>
      <c r="S15856" s="16"/>
      <c r="T15856" s="16"/>
    </row>
    <row r="15857" spans="8:20">
      <c r="H15857" s="14"/>
      <c r="K15857" s="14"/>
      <c r="M15857" s="14"/>
      <c r="N15857" s="14"/>
      <c r="O15857" s="14"/>
      <c r="P15857" s="14"/>
      <c r="S15857" s="16"/>
      <c r="T15857" s="16"/>
    </row>
    <row r="15858" spans="8:20">
      <c r="H15858" s="14"/>
      <c r="K15858" s="14"/>
      <c r="M15858" s="14"/>
      <c r="N15858" s="14"/>
      <c r="O15858" s="14"/>
      <c r="P15858" s="14"/>
      <c r="S15858" s="16"/>
      <c r="T15858" s="16"/>
    </row>
    <row r="15859" spans="8:20">
      <c r="H15859" s="14"/>
      <c r="K15859" s="14"/>
      <c r="M15859" s="14"/>
      <c r="N15859" s="14"/>
      <c r="O15859" s="14"/>
      <c r="P15859" s="14"/>
      <c r="S15859" s="16"/>
      <c r="T15859" s="16"/>
    </row>
    <row r="15860" spans="8:20">
      <c r="H15860" s="14"/>
      <c r="K15860" s="14"/>
      <c r="M15860" s="14"/>
      <c r="N15860" s="14"/>
      <c r="O15860" s="14"/>
      <c r="P15860" s="14"/>
      <c r="S15860" s="16"/>
      <c r="T15860" s="16"/>
    </row>
    <row r="15861" spans="8:20">
      <c r="H15861" s="14"/>
      <c r="K15861" s="14"/>
      <c r="M15861" s="14"/>
      <c r="N15861" s="14"/>
      <c r="O15861" s="14"/>
      <c r="P15861" s="14"/>
      <c r="S15861" s="16"/>
      <c r="T15861" s="16"/>
    </row>
    <row r="15862" spans="8:20">
      <c r="H15862" s="14"/>
      <c r="K15862" s="14"/>
      <c r="M15862" s="14"/>
      <c r="N15862" s="14"/>
      <c r="O15862" s="14"/>
      <c r="P15862" s="14"/>
      <c r="S15862" s="16"/>
      <c r="T15862" s="16"/>
    </row>
    <row r="15863" spans="8:20">
      <c r="H15863" s="14"/>
      <c r="K15863" s="14"/>
      <c r="M15863" s="14"/>
      <c r="N15863" s="14"/>
      <c r="O15863" s="14"/>
      <c r="P15863" s="14"/>
      <c r="S15863" s="16"/>
      <c r="T15863" s="16"/>
    </row>
    <row r="15864" spans="8:20">
      <c r="H15864" s="14"/>
      <c r="K15864" s="14"/>
      <c r="M15864" s="14"/>
      <c r="N15864" s="14"/>
      <c r="O15864" s="14"/>
      <c r="P15864" s="14"/>
      <c r="S15864" s="16"/>
      <c r="T15864" s="16"/>
    </row>
    <row r="15865" spans="8:20">
      <c r="H15865" s="14"/>
      <c r="K15865" s="14"/>
      <c r="M15865" s="14"/>
      <c r="N15865" s="14"/>
      <c r="O15865" s="14"/>
      <c r="P15865" s="14"/>
      <c r="S15865" s="16"/>
      <c r="T15865" s="16"/>
    </row>
    <row r="15866" spans="8:20">
      <c r="H15866" s="14"/>
      <c r="K15866" s="14"/>
      <c r="M15866" s="14"/>
      <c r="N15866" s="14"/>
      <c r="O15866" s="14"/>
      <c r="P15866" s="14"/>
      <c r="S15866" s="16"/>
      <c r="T15866" s="16"/>
    </row>
    <row r="15867" spans="8:20">
      <c r="H15867" s="14"/>
      <c r="K15867" s="14"/>
      <c r="M15867" s="14"/>
      <c r="N15867" s="14"/>
      <c r="O15867" s="14"/>
      <c r="P15867" s="14"/>
      <c r="S15867" s="16"/>
      <c r="T15867" s="16"/>
    </row>
    <row r="15868" spans="8:20">
      <c r="H15868" s="14"/>
      <c r="K15868" s="14"/>
      <c r="M15868" s="14"/>
      <c r="N15868" s="14"/>
      <c r="O15868" s="14"/>
      <c r="P15868" s="14"/>
      <c r="S15868" s="16"/>
      <c r="T15868" s="16"/>
    </row>
    <row r="15869" spans="8:20">
      <c r="H15869" s="14"/>
      <c r="K15869" s="14"/>
      <c r="M15869" s="14"/>
      <c r="N15869" s="14"/>
      <c r="O15869" s="14"/>
      <c r="P15869" s="14"/>
      <c r="S15869" s="16"/>
      <c r="T15869" s="16"/>
    </row>
    <row r="15870" spans="8:20">
      <c r="H15870" s="14"/>
      <c r="K15870" s="14"/>
      <c r="M15870" s="14"/>
      <c r="N15870" s="14"/>
      <c r="O15870" s="14"/>
      <c r="P15870" s="14"/>
      <c r="S15870" s="16"/>
      <c r="T15870" s="16"/>
    </row>
    <row r="15871" spans="8:20">
      <c r="H15871" s="14"/>
      <c r="K15871" s="14"/>
      <c r="M15871" s="14"/>
      <c r="N15871" s="14"/>
      <c r="O15871" s="14"/>
      <c r="P15871" s="14"/>
      <c r="S15871" s="16"/>
      <c r="T15871" s="16"/>
    </row>
    <row r="15872" spans="8:20">
      <c r="H15872" s="14"/>
      <c r="K15872" s="14"/>
      <c r="M15872" s="14"/>
      <c r="N15872" s="14"/>
      <c r="O15872" s="14"/>
      <c r="P15872" s="14"/>
      <c r="S15872" s="16"/>
      <c r="T15872" s="16"/>
    </row>
    <row r="15873" spans="8:20">
      <c r="H15873" s="14"/>
      <c r="K15873" s="14"/>
      <c r="M15873" s="14"/>
      <c r="N15873" s="14"/>
      <c r="O15873" s="14"/>
      <c r="P15873" s="14"/>
      <c r="S15873" s="16"/>
      <c r="T15873" s="16"/>
    </row>
    <row r="15874" spans="8:20">
      <c r="H15874" s="14"/>
      <c r="K15874" s="14"/>
      <c r="M15874" s="14"/>
      <c r="N15874" s="14"/>
      <c r="O15874" s="14"/>
      <c r="P15874" s="14"/>
      <c r="S15874" s="16"/>
      <c r="T15874" s="16"/>
    </row>
    <row r="15875" spans="8:20">
      <c r="H15875" s="14"/>
      <c r="K15875" s="14"/>
      <c r="M15875" s="14"/>
      <c r="N15875" s="14"/>
      <c r="O15875" s="14"/>
      <c r="P15875" s="14"/>
      <c r="S15875" s="16"/>
      <c r="T15875" s="16"/>
    </row>
    <row r="15876" spans="8:20">
      <c r="H15876" s="14"/>
      <c r="K15876" s="14"/>
      <c r="M15876" s="14"/>
      <c r="N15876" s="14"/>
      <c r="O15876" s="14"/>
      <c r="P15876" s="14"/>
      <c r="S15876" s="16"/>
      <c r="T15876" s="16"/>
    </row>
    <row r="15877" spans="8:20">
      <c r="H15877" s="14"/>
      <c r="K15877" s="14"/>
      <c r="M15877" s="14"/>
      <c r="N15877" s="14"/>
      <c r="O15877" s="14"/>
      <c r="P15877" s="14"/>
      <c r="S15877" s="16"/>
      <c r="T15877" s="16"/>
    </row>
    <row r="15878" spans="8:20">
      <c r="H15878" s="14"/>
      <c r="K15878" s="14"/>
      <c r="M15878" s="14"/>
      <c r="N15878" s="14"/>
      <c r="O15878" s="14"/>
      <c r="P15878" s="14"/>
      <c r="S15878" s="16"/>
      <c r="T15878" s="16"/>
    </row>
    <row r="15879" spans="8:20">
      <c r="H15879" s="14"/>
      <c r="K15879" s="14"/>
      <c r="M15879" s="14"/>
      <c r="N15879" s="14"/>
      <c r="O15879" s="14"/>
      <c r="P15879" s="14"/>
      <c r="S15879" s="16"/>
      <c r="T15879" s="16"/>
    </row>
    <row r="15880" spans="8:20">
      <c r="H15880" s="14"/>
      <c r="K15880" s="14"/>
      <c r="M15880" s="14"/>
      <c r="N15880" s="14"/>
      <c r="O15880" s="14"/>
      <c r="P15880" s="14"/>
      <c r="S15880" s="16"/>
      <c r="T15880" s="16"/>
    </row>
    <row r="15881" spans="8:20">
      <c r="H15881" s="14"/>
      <c r="K15881" s="14"/>
      <c r="M15881" s="14"/>
      <c r="N15881" s="14"/>
      <c r="O15881" s="14"/>
      <c r="P15881" s="14"/>
      <c r="S15881" s="16"/>
      <c r="T15881" s="16"/>
    </row>
    <row r="15882" spans="8:20">
      <c r="H15882" s="14"/>
      <c r="K15882" s="14"/>
      <c r="M15882" s="14"/>
      <c r="N15882" s="14"/>
      <c r="O15882" s="14"/>
      <c r="P15882" s="14"/>
      <c r="S15882" s="16"/>
      <c r="T15882" s="16"/>
    </row>
    <row r="15883" spans="8:20">
      <c r="H15883" s="14"/>
      <c r="K15883" s="14"/>
      <c r="M15883" s="14"/>
      <c r="N15883" s="14"/>
      <c r="O15883" s="14"/>
      <c r="P15883" s="14"/>
      <c r="S15883" s="16"/>
      <c r="T15883" s="16"/>
    </row>
    <row r="15884" spans="8:20">
      <c r="H15884" s="14"/>
      <c r="K15884" s="14"/>
      <c r="M15884" s="14"/>
      <c r="N15884" s="14"/>
      <c r="O15884" s="14"/>
      <c r="P15884" s="14"/>
      <c r="S15884" s="16"/>
      <c r="T15884" s="16"/>
    </row>
    <row r="15885" spans="8:20">
      <c r="H15885" s="14"/>
      <c r="K15885" s="14"/>
      <c r="M15885" s="14"/>
      <c r="N15885" s="14"/>
      <c r="O15885" s="14"/>
      <c r="P15885" s="14"/>
      <c r="S15885" s="16"/>
      <c r="T15885" s="16"/>
    </row>
    <row r="15886" spans="8:20">
      <c r="H15886" s="14"/>
      <c r="K15886" s="14"/>
      <c r="M15886" s="14"/>
      <c r="N15886" s="14"/>
      <c r="O15886" s="14"/>
      <c r="P15886" s="14"/>
      <c r="S15886" s="16"/>
      <c r="T15886" s="16"/>
    </row>
    <row r="15887" spans="8:20">
      <c r="H15887" s="14"/>
      <c r="K15887" s="14"/>
      <c r="M15887" s="14"/>
      <c r="N15887" s="14"/>
      <c r="O15887" s="14"/>
      <c r="P15887" s="14"/>
      <c r="S15887" s="16"/>
      <c r="T15887" s="16"/>
    </row>
    <row r="15888" spans="8:20">
      <c r="H15888" s="14"/>
      <c r="K15888" s="14"/>
      <c r="M15888" s="14"/>
      <c r="N15888" s="14"/>
      <c r="O15888" s="14"/>
      <c r="P15888" s="14"/>
      <c r="S15888" s="16"/>
      <c r="T15888" s="16"/>
    </row>
    <row r="15889" spans="8:20">
      <c r="H15889" s="14"/>
      <c r="K15889" s="14"/>
      <c r="M15889" s="14"/>
      <c r="N15889" s="14"/>
      <c r="O15889" s="14"/>
      <c r="P15889" s="14"/>
      <c r="S15889" s="16"/>
      <c r="T15889" s="16"/>
    </row>
    <row r="15890" spans="8:20">
      <c r="H15890" s="14"/>
      <c r="K15890" s="14"/>
      <c r="M15890" s="14"/>
      <c r="N15890" s="14"/>
      <c r="O15890" s="14"/>
      <c r="P15890" s="14"/>
      <c r="S15890" s="16"/>
      <c r="T15890" s="16"/>
    </row>
    <row r="15891" spans="8:20">
      <c r="H15891" s="14"/>
      <c r="K15891" s="14"/>
      <c r="M15891" s="14"/>
      <c r="N15891" s="14"/>
      <c r="O15891" s="14"/>
      <c r="P15891" s="14"/>
      <c r="S15891" s="16"/>
      <c r="T15891" s="16"/>
    </row>
    <row r="15892" spans="8:20">
      <c r="H15892" s="14"/>
      <c r="K15892" s="14"/>
      <c r="M15892" s="14"/>
      <c r="N15892" s="14"/>
      <c r="O15892" s="14"/>
      <c r="P15892" s="14"/>
      <c r="S15892" s="16"/>
      <c r="T15892" s="16"/>
    </row>
    <row r="15893" spans="8:20">
      <c r="H15893" s="14"/>
      <c r="K15893" s="14"/>
      <c r="M15893" s="14"/>
      <c r="N15893" s="14"/>
      <c r="O15893" s="14"/>
      <c r="P15893" s="14"/>
      <c r="S15893" s="16"/>
      <c r="T15893" s="16"/>
    </row>
    <row r="15894" spans="8:20">
      <c r="H15894" s="14"/>
      <c r="K15894" s="14"/>
      <c r="M15894" s="14"/>
      <c r="N15894" s="14"/>
      <c r="O15894" s="14"/>
      <c r="P15894" s="14"/>
      <c r="S15894" s="16"/>
      <c r="T15894" s="16"/>
    </row>
    <row r="15895" spans="8:20">
      <c r="H15895" s="14"/>
      <c r="K15895" s="14"/>
      <c r="M15895" s="14"/>
      <c r="N15895" s="14"/>
      <c r="O15895" s="14"/>
      <c r="P15895" s="14"/>
      <c r="S15895" s="16"/>
      <c r="T15895" s="16"/>
    </row>
    <row r="15896" spans="8:20">
      <c r="H15896" s="14"/>
      <c r="K15896" s="14"/>
      <c r="M15896" s="14"/>
      <c r="N15896" s="14"/>
      <c r="O15896" s="14"/>
      <c r="P15896" s="14"/>
      <c r="S15896" s="16"/>
      <c r="T15896" s="16"/>
    </row>
    <row r="15897" spans="8:20">
      <c r="H15897" s="14"/>
      <c r="K15897" s="14"/>
      <c r="M15897" s="14"/>
      <c r="N15897" s="14"/>
      <c r="O15897" s="14"/>
      <c r="P15897" s="14"/>
      <c r="S15897" s="16"/>
      <c r="T15897" s="16"/>
    </row>
    <row r="15898" spans="8:20">
      <c r="H15898" s="14"/>
      <c r="K15898" s="14"/>
      <c r="M15898" s="14"/>
      <c r="N15898" s="14"/>
      <c r="O15898" s="14"/>
      <c r="P15898" s="14"/>
      <c r="S15898" s="16"/>
      <c r="T15898" s="16"/>
    </row>
    <row r="15899" spans="8:20">
      <c r="H15899" s="14"/>
      <c r="K15899" s="14"/>
      <c r="M15899" s="14"/>
      <c r="N15899" s="14"/>
      <c r="O15899" s="14"/>
      <c r="P15899" s="14"/>
      <c r="S15899" s="16"/>
      <c r="T15899" s="16"/>
    </row>
    <row r="15900" spans="8:20">
      <c r="H15900" s="14"/>
      <c r="K15900" s="14"/>
      <c r="M15900" s="14"/>
      <c r="N15900" s="14"/>
      <c r="O15900" s="14"/>
      <c r="P15900" s="14"/>
      <c r="S15900" s="16"/>
      <c r="T15900" s="16"/>
    </row>
    <row r="15901" spans="8:20">
      <c r="H15901" s="14"/>
      <c r="K15901" s="14"/>
      <c r="M15901" s="14"/>
      <c r="N15901" s="14"/>
      <c r="O15901" s="14"/>
      <c r="P15901" s="14"/>
      <c r="S15901" s="16"/>
      <c r="T15901" s="16"/>
    </row>
    <row r="15902" spans="8:20">
      <c r="H15902" s="14"/>
      <c r="K15902" s="14"/>
      <c r="M15902" s="14"/>
      <c r="N15902" s="14"/>
      <c r="O15902" s="14"/>
      <c r="P15902" s="14"/>
      <c r="S15902" s="16"/>
      <c r="T15902" s="16"/>
    </row>
    <row r="15903" spans="8:20">
      <c r="H15903" s="14"/>
      <c r="K15903" s="14"/>
      <c r="M15903" s="14"/>
      <c r="N15903" s="14"/>
      <c r="O15903" s="14"/>
      <c r="P15903" s="14"/>
      <c r="S15903" s="16"/>
      <c r="T15903" s="16"/>
    </row>
    <row r="15904" spans="8:20">
      <c r="H15904" s="14"/>
      <c r="K15904" s="14"/>
      <c r="M15904" s="14"/>
      <c r="N15904" s="14"/>
      <c r="O15904" s="14"/>
      <c r="P15904" s="14"/>
      <c r="S15904" s="16"/>
      <c r="T15904" s="16"/>
    </row>
    <row r="15905" spans="8:20">
      <c r="H15905" s="14"/>
      <c r="K15905" s="14"/>
      <c r="M15905" s="14"/>
      <c r="N15905" s="14"/>
      <c r="O15905" s="14"/>
      <c r="P15905" s="14"/>
      <c r="S15905" s="16"/>
      <c r="T15905" s="16"/>
    </row>
    <row r="15906" spans="8:20">
      <c r="H15906" s="14"/>
      <c r="K15906" s="14"/>
      <c r="M15906" s="14"/>
      <c r="N15906" s="14"/>
      <c r="O15906" s="14"/>
      <c r="P15906" s="14"/>
      <c r="S15906" s="16"/>
      <c r="T15906" s="16"/>
    </row>
    <row r="15907" spans="8:20">
      <c r="H15907" s="14"/>
      <c r="K15907" s="14"/>
      <c r="M15907" s="14"/>
      <c r="N15907" s="14"/>
      <c r="O15907" s="14"/>
      <c r="P15907" s="14"/>
      <c r="S15907" s="16"/>
      <c r="T15907" s="16"/>
    </row>
    <row r="15908" spans="8:20">
      <c r="H15908" s="14"/>
      <c r="K15908" s="14"/>
      <c r="M15908" s="14"/>
      <c r="N15908" s="14"/>
      <c r="O15908" s="14"/>
      <c r="P15908" s="14"/>
      <c r="S15908" s="16"/>
      <c r="T15908" s="16"/>
    </row>
    <row r="15909" spans="8:20">
      <c r="H15909" s="14"/>
      <c r="K15909" s="14"/>
      <c r="M15909" s="14"/>
      <c r="N15909" s="14"/>
      <c r="O15909" s="14"/>
      <c r="P15909" s="14"/>
      <c r="S15909" s="16"/>
      <c r="T15909" s="16"/>
    </row>
    <row r="15910" spans="8:20">
      <c r="H15910" s="14"/>
      <c r="K15910" s="14"/>
      <c r="M15910" s="14"/>
      <c r="N15910" s="14"/>
      <c r="O15910" s="14"/>
      <c r="P15910" s="14"/>
      <c r="S15910" s="16"/>
      <c r="T15910" s="16"/>
    </row>
    <row r="15911" spans="8:20">
      <c r="H15911" s="14"/>
      <c r="K15911" s="14"/>
      <c r="M15911" s="14"/>
      <c r="N15911" s="14"/>
      <c r="O15911" s="14"/>
      <c r="P15911" s="14"/>
      <c r="S15911" s="16"/>
      <c r="T15911" s="16"/>
    </row>
    <row r="15912" spans="8:20">
      <c r="H15912" s="14"/>
      <c r="K15912" s="14"/>
      <c r="M15912" s="14"/>
      <c r="N15912" s="14"/>
      <c r="O15912" s="14"/>
      <c r="P15912" s="14"/>
      <c r="S15912" s="16"/>
      <c r="T15912" s="16"/>
    </row>
    <row r="15913" spans="8:20">
      <c r="H15913" s="14"/>
      <c r="K15913" s="14"/>
      <c r="M15913" s="14"/>
      <c r="N15913" s="14"/>
      <c r="O15913" s="14"/>
      <c r="P15913" s="14"/>
      <c r="S15913" s="16"/>
      <c r="T15913" s="16"/>
    </row>
    <row r="15914" spans="8:20">
      <c r="H15914" s="14"/>
      <c r="K15914" s="14"/>
      <c r="M15914" s="14"/>
      <c r="N15914" s="14"/>
      <c r="O15914" s="14"/>
      <c r="P15914" s="14"/>
      <c r="S15914" s="16"/>
      <c r="T15914" s="16"/>
    </row>
    <row r="15915" spans="8:20">
      <c r="H15915" s="14"/>
      <c r="K15915" s="14"/>
      <c r="M15915" s="14"/>
      <c r="N15915" s="14"/>
      <c r="O15915" s="14"/>
      <c r="P15915" s="14"/>
      <c r="S15915" s="16"/>
      <c r="T15915" s="16"/>
    </row>
    <row r="15916" spans="8:20">
      <c r="H15916" s="14"/>
      <c r="K15916" s="14"/>
      <c r="M15916" s="14"/>
      <c r="N15916" s="14"/>
      <c r="O15916" s="14"/>
      <c r="P15916" s="14"/>
      <c r="S15916" s="16"/>
      <c r="T15916" s="16"/>
    </row>
    <row r="15917" spans="8:20">
      <c r="H15917" s="14"/>
      <c r="K15917" s="14"/>
      <c r="M15917" s="14"/>
      <c r="N15917" s="14"/>
      <c r="O15917" s="14"/>
      <c r="P15917" s="14"/>
      <c r="S15917" s="16"/>
      <c r="T15917" s="16"/>
    </row>
    <row r="15918" spans="8:20">
      <c r="H15918" s="14"/>
      <c r="K15918" s="14"/>
      <c r="M15918" s="14"/>
      <c r="N15918" s="14"/>
      <c r="O15918" s="14"/>
      <c r="P15918" s="14"/>
      <c r="S15918" s="16"/>
      <c r="T15918" s="16"/>
    </row>
    <row r="15919" spans="8:20">
      <c r="H15919" s="14"/>
      <c r="K15919" s="14"/>
      <c r="M15919" s="14"/>
      <c r="N15919" s="14"/>
      <c r="O15919" s="14"/>
      <c r="P15919" s="14"/>
      <c r="S15919" s="16"/>
      <c r="T15919" s="16"/>
    </row>
    <row r="15920" spans="8:20">
      <c r="H15920" s="14"/>
      <c r="K15920" s="14"/>
      <c r="M15920" s="14"/>
      <c r="N15920" s="14"/>
      <c r="O15920" s="14"/>
      <c r="P15920" s="14"/>
      <c r="S15920" s="16"/>
      <c r="T15920" s="16"/>
    </row>
    <row r="15921" spans="8:20">
      <c r="H15921" s="14"/>
      <c r="K15921" s="14"/>
      <c r="M15921" s="14"/>
      <c r="N15921" s="14"/>
      <c r="O15921" s="14"/>
      <c r="P15921" s="14"/>
      <c r="S15921" s="16"/>
      <c r="T15921" s="16"/>
    </row>
    <row r="15922" spans="8:20">
      <c r="H15922" s="14"/>
      <c r="K15922" s="14"/>
      <c r="M15922" s="14"/>
      <c r="N15922" s="14"/>
      <c r="O15922" s="14"/>
      <c r="P15922" s="14"/>
      <c r="S15922" s="16"/>
      <c r="T15922" s="16"/>
    </row>
    <row r="15923" spans="8:20">
      <c r="H15923" s="14"/>
      <c r="K15923" s="14"/>
      <c r="M15923" s="14"/>
      <c r="N15923" s="14"/>
      <c r="O15923" s="14"/>
      <c r="P15923" s="14"/>
      <c r="S15923" s="16"/>
      <c r="T15923" s="16"/>
    </row>
    <row r="15924" spans="8:20">
      <c r="H15924" s="14"/>
      <c r="K15924" s="14"/>
      <c r="M15924" s="14"/>
      <c r="N15924" s="14"/>
      <c r="O15924" s="14"/>
      <c r="P15924" s="14"/>
      <c r="S15924" s="16"/>
      <c r="T15924" s="16"/>
    </row>
    <row r="15925" spans="8:20">
      <c r="H15925" s="14"/>
      <c r="K15925" s="14"/>
      <c r="M15925" s="14"/>
      <c r="N15925" s="14"/>
      <c r="O15925" s="14"/>
      <c r="P15925" s="14"/>
      <c r="S15925" s="16"/>
      <c r="T15925" s="16"/>
    </row>
    <row r="15926" spans="8:20">
      <c r="H15926" s="14"/>
      <c r="K15926" s="14"/>
      <c r="M15926" s="14"/>
      <c r="N15926" s="14"/>
      <c r="O15926" s="14"/>
      <c r="P15926" s="14"/>
      <c r="S15926" s="16"/>
      <c r="T15926" s="16"/>
    </row>
    <row r="15927" spans="8:20">
      <c r="H15927" s="14"/>
      <c r="K15927" s="14"/>
      <c r="M15927" s="14"/>
      <c r="N15927" s="14"/>
      <c r="O15927" s="14"/>
      <c r="P15927" s="14"/>
      <c r="S15927" s="16"/>
      <c r="T15927" s="16"/>
    </row>
    <row r="15928" spans="8:20">
      <c r="H15928" s="14"/>
      <c r="K15928" s="14"/>
      <c r="M15928" s="14"/>
      <c r="N15928" s="14"/>
      <c r="O15928" s="14"/>
      <c r="P15928" s="14"/>
      <c r="S15928" s="16"/>
      <c r="T15928" s="16"/>
    </row>
    <row r="15929" spans="8:20">
      <c r="H15929" s="14"/>
      <c r="K15929" s="14"/>
      <c r="M15929" s="14"/>
      <c r="N15929" s="14"/>
      <c r="O15929" s="14"/>
      <c r="P15929" s="14"/>
      <c r="S15929" s="16"/>
      <c r="T15929" s="16"/>
    </row>
    <row r="15930" spans="8:20">
      <c r="H15930" s="14"/>
      <c r="K15930" s="14"/>
      <c r="M15930" s="14"/>
      <c r="N15930" s="14"/>
      <c r="O15930" s="14"/>
      <c r="P15930" s="14"/>
      <c r="S15930" s="16"/>
      <c r="T15930" s="16"/>
    </row>
    <row r="15931" spans="8:20">
      <c r="H15931" s="14"/>
      <c r="K15931" s="14"/>
      <c r="M15931" s="14"/>
      <c r="N15931" s="14"/>
      <c r="O15931" s="14"/>
      <c r="P15931" s="14"/>
      <c r="S15931" s="16"/>
      <c r="T15931" s="16"/>
    </row>
    <row r="15932" spans="8:20">
      <c r="H15932" s="14"/>
      <c r="K15932" s="14"/>
      <c r="M15932" s="14"/>
      <c r="N15932" s="14"/>
      <c r="O15932" s="14"/>
      <c r="P15932" s="14"/>
      <c r="S15932" s="16"/>
      <c r="T15932" s="16"/>
    </row>
    <row r="15933" spans="8:20">
      <c r="H15933" s="14"/>
      <c r="K15933" s="14"/>
      <c r="M15933" s="14"/>
      <c r="N15933" s="14"/>
      <c r="O15933" s="14"/>
      <c r="P15933" s="14"/>
      <c r="S15933" s="16"/>
      <c r="T15933" s="16"/>
    </row>
    <row r="15934" spans="8:20">
      <c r="H15934" s="14"/>
      <c r="K15934" s="14"/>
      <c r="M15934" s="14"/>
      <c r="N15934" s="14"/>
      <c r="O15934" s="14"/>
      <c r="P15934" s="14"/>
      <c r="S15934" s="16"/>
      <c r="T15934" s="16"/>
    </row>
    <row r="15935" spans="8:20">
      <c r="H15935" s="14"/>
      <c r="K15935" s="14"/>
      <c r="M15935" s="14"/>
      <c r="N15935" s="14"/>
      <c r="O15935" s="14"/>
      <c r="P15935" s="14"/>
      <c r="S15935" s="16"/>
      <c r="T15935" s="16"/>
    </row>
    <row r="15936" spans="8:20">
      <c r="H15936" s="14"/>
      <c r="K15936" s="14"/>
      <c r="M15936" s="14"/>
      <c r="N15936" s="14"/>
      <c r="O15936" s="14"/>
      <c r="P15936" s="14"/>
      <c r="S15936" s="16"/>
      <c r="T15936" s="16"/>
    </row>
    <row r="15937" spans="8:20">
      <c r="H15937" s="14"/>
      <c r="K15937" s="14"/>
      <c r="M15937" s="14"/>
      <c r="N15937" s="14"/>
      <c r="O15937" s="14"/>
      <c r="P15937" s="14"/>
      <c r="S15937" s="16"/>
      <c r="T15937" s="16"/>
    </row>
    <row r="15938" spans="8:20">
      <c r="H15938" s="14"/>
      <c r="K15938" s="14"/>
      <c r="M15938" s="14"/>
      <c r="N15938" s="14"/>
      <c r="O15938" s="14"/>
      <c r="P15938" s="14"/>
      <c r="S15938" s="16"/>
      <c r="T15938" s="16"/>
    </row>
    <row r="15939" spans="8:20">
      <c r="H15939" s="14"/>
      <c r="K15939" s="14"/>
      <c r="M15939" s="14"/>
      <c r="N15939" s="14"/>
      <c r="O15939" s="14"/>
      <c r="P15939" s="14"/>
      <c r="S15939" s="16"/>
      <c r="T15939" s="16"/>
    </row>
    <row r="15940" spans="8:20">
      <c r="H15940" s="14"/>
      <c r="K15940" s="14"/>
      <c r="M15940" s="14"/>
      <c r="N15940" s="14"/>
      <c r="O15940" s="14"/>
      <c r="P15940" s="14"/>
      <c r="S15940" s="16"/>
      <c r="T15940" s="16"/>
    </row>
    <row r="15941" spans="8:20">
      <c r="H15941" s="14"/>
      <c r="K15941" s="14"/>
      <c r="M15941" s="14"/>
      <c r="N15941" s="14"/>
      <c r="O15941" s="14"/>
      <c r="P15941" s="14"/>
      <c r="S15941" s="16"/>
      <c r="T15941" s="16"/>
    </row>
    <row r="15942" spans="8:20">
      <c r="H15942" s="14"/>
      <c r="K15942" s="14"/>
      <c r="M15942" s="14"/>
      <c r="N15942" s="14"/>
      <c r="O15942" s="14"/>
      <c r="P15942" s="14"/>
      <c r="S15942" s="16"/>
      <c r="T15942" s="16"/>
    </row>
    <row r="15943" spans="8:20">
      <c r="H15943" s="14"/>
      <c r="K15943" s="14"/>
      <c r="M15943" s="14"/>
      <c r="N15943" s="14"/>
      <c r="O15943" s="14"/>
      <c r="P15943" s="14"/>
      <c r="S15943" s="16"/>
      <c r="T15943" s="16"/>
    </row>
    <row r="15944" spans="8:20">
      <c r="H15944" s="14"/>
      <c r="K15944" s="14"/>
      <c r="M15944" s="14"/>
      <c r="N15944" s="14"/>
      <c r="O15944" s="14"/>
      <c r="P15944" s="14"/>
      <c r="S15944" s="16"/>
      <c r="T15944" s="16"/>
    </row>
    <row r="15945" spans="8:20">
      <c r="H15945" s="14"/>
      <c r="K15945" s="14"/>
      <c r="M15945" s="14"/>
      <c r="N15945" s="14"/>
      <c r="O15945" s="14"/>
      <c r="P15945" s="14"/>
      <c r="S15945" s="16"/>
      <c r="T15945" s="16"/>
    </row>
    <row r="15946" spans="8:20">
      <c r="H15946" s="14"/>
      <c r="K15946" s="14"/>
      <c r="M15946" s="14"/>
      <c r="N15946" s="14"/>
      <c r="O15946" s="14"/>
      <c r="P15946" s="14"/>
      <c r="S15946" s="16"/>
      <c r="T15946" s="16"/>
    </row>
    <row r="15947" spans="8:20">
      <c r="H15947" s="14"/>
      <c r="K15947" s="14"/>
      <c r="M15947" s="14"/>
      <c r="N15947" s="14"/>
      <c r="O15947" s="14"/>
      <c r="P15947" s="14"/>
      <c r="S15947" s="16"/>
      <c r="T15947" s="16"/>
    </row>
    <row r="15948" spans="8:20">
      <c r="H15948" s="14"/>
      <c r="K15948" s="14"/>
      <c r="M15948" s="14"/>
      <c r="N15948" s="14"/>
      <c r="O15948" s="14"/>
      <c r="P15948" s="14"/>
      <c r="S15948" s="16"/>
      <c r="T15948" s="16"/>
    </row>
    <row r="15949" spans="8:20">
      <c r="H15949" s="14"/>
      <c r="K15949" s="14"/>
      <c r="M15949" s="14"/>
      <c r="N15949" s="14"/>
      <c r="O15949" s="14"/>
      <c r="P15949" s="14"/>
      <c r="S15949" s="16"/>
      <c r="T15949" s="16"/>
    </row>
    <row r="15950" spans="8:20">
      <c r="H15950" s="14"/>
      <c r="K15950" s="14"/>
      <c r="M15950" s="14"/>
      <c r="N15950" s="14"/>
      <c r="O15950" s="14"/>
      <c r="P15950" s="14"/>
      <c r="S15950" s="16"/>
      <c r="T15950" s="16"/>
    </row>
    <row r="15951" spans="8:20">
      <c r="H15951" s="14"/>
      <c r="K15951" s="14"/>
      <c r="M15951" s="14"/>
      <c r="N15951" s="14"/>
      <c r="O15951" s="14"/>
      <c r="P15951" s="14"/>
      <c r="S15951" s="16"/>
      <c r="T15951" s="16"/>
    </row>
    <row r="15952" spans="8:20">
      <c r="H15952" s="14"/>
      <c r="K15952" s="14"/>
      <c r="M15952" s="14"/>
      <c r="N15952" s="14"/>
      <c r="O15952" s="14"/>
      <c r="P15952" s="14"/>
      <c r="S15952" s="16"/>
      <c r="T15952" s="16"/>
    </row>
    <row r="15953" spans="8:20">
      <c r="H15953" s="14"/>
      <c r="K15953" s="14"/>
      <c r="M15953" s="14"/>
      <c r="N15953" s="14"/>
      <c r="O15953" s="14"/>
      <c r="P15953" s="14"/>
      <c r="S15953" s="16"/>
      <c r="T15953" s="16"/>
    </row>
    <row r="15954" spans="8:20">
      <c r="H15954" s="14"/>
      <c r="K15954" s="14"/>
      <c r="M15954" s="14"/>
      <c r="N15954" s="14"/>
      <c r="O15954" s="14"/>
      <c r="P15954" s="14"/>
      <c r="S15954" s="16"/>
      <c r="T15954" s="16"/>
    </row>
    <row r="15955" spans="8:20">
      <c r="H15955" s="14"/>
      <c r="K15955" s="14"/>
      <c r="M15955" s="14"/>
      <c r="N15955" s="14"/>
      <c r="O15955" s="14"/>
      <c r="P15955" s="14"/>
      <c r="S15955" s="16"/>
      <c r="T15955" s="16"/>
    </row>
    <row r="15956" spans="8:20">
      <c r="H15956" s="14"/>
      <c r="K15956" s="14"/>
      <c r="M15956" s="14"/>
      <c r="N15956" s="14"/>
      <c r="O15956" s="14"/>
      <c r="P15956" s="14"/>
      <c r="S15956" s="16"/>
      <c r="T15956" s="16"/>
    </row>
    <row r="15957" spans="8:20">
      <c r="H15957" s="14"/>
      <c r="K15957" s="14"/>
      <c r="M15957" s="14"/>
      <c r="N15957" s="14"/>
      <c r="O15957" s="14"/>
      <c r="P15957" s="14"/>
      <c r="S15957" s="16"/>
      <c r="T15957" s="16"/>
    </row>
    <row r="15958" spans="8:20">
      <c r="H15958" s="14"/>
      <c r="K15958" s="14"/>
      <c r="M15958" s="14"/>
      <c r="N15958" s="14"/>
      <c r="O15958" s="14"/>
      <c r="P15958" s="14"/>
      <c r="S15958" s="16"/>
      <c r="T15958" s="16"/>
    </row>
    <row r="15959" spans="8:20">
      <c r="H15959" s="14"/>
      <c r="K15959" s="14"/>
      <c r="M15959" s="14"/>
      <c r="N15959" s="14"/>
      <c r="O15959" s="14"/>
      <c r="P15959" s="14"/>
      <c r="S15959" s="16"/>
      <c r="T15959" s="16"/>
    </row>
    <row r="15960" spans="8:20">
      <c r="H15960" s="14"/>
      <c r="K15960" s="14"/>
      <c r="M15960" s="14"/>
      <c r="N15960" s="14"/>
      <c r="O15960" s="14"/>
      <c r="P15960" s="14"/>
      <c r="S15960" s="16"/>
      <c r="T15960" s="16"/>
    </row>
    <row r="15961" spans="8:20">
      <c r="H15961" s="14"/>
      <c r="K15961" s="14"/>
      <c r="M15961" s="14"/>
      <c r="N15961" s="14"/>
      <c r="O15961" s="14"/>
      <c r="P15961" s="14"/>
      <c r="S15961" s="16"/>
      <c r="T15961" s="16"/>
    </row>
    <row r="15962" spans="8:20">
      <c r="H15962" s="14"/>
      <c r="K15962" s="14"/>
      <c r="M15962" s="14"/>
      <c r="N15962" s="14"/>
      <c r="O15962" s="14"/>
      <c r="P15962" s="14"/>
      <c r="S15962" s="16"/>
      <c r="T15962" s="16"/>
    </row>
    <row r="15963" spans="8:20">
      <c r="H15963" s="14"/>
      <c r="K15963" s="14"/>
      <c r="M15963" s="14"/>
      <c r="N15963" s="14"/>
      <c r="O15963" s="14"/>
      <c r="P15963" s="14"/>
      <c r="S15963" s="16"/>
      <c r="T15963" s="16"/>
    </row>
    <row r="15964" spans="8:20">
      <c r="H15964" s="14"/>
      <c r="K15964" s="14"/>
      <c r="M15964" s="14"/>
      <c r="N15964" s="14"/>
      <c r="O15964" s="14"/>
      <c r="P15964" s="14"/>
      <c r="S15964" s="16"/>
      <c r="T15964" s="16"/>
    </row>
    <row r="15965" spans="8:20">
      <c r="H15965" s="14"/>
      <c r="K15965" s="14"/>
      <c r="M15965" s="14"/>
      <c r="N15965" s="14"/>
      <c r="O15965" s="14"/>
      <c r="P15965" s="14"/>
      <c r="S15965" s="16"/>
      <c r="T15965" s="16"/>
    </row>
    <row r="15966" spans="8:20">
      <c r="H15966" s="14"/>
      <c r="K15966" s="14"/>
      <c r="M15966" s="14"/>
      <c r="N15966" s="14"/>
      <c r="O15966" s="14"/>
      <c r="P15966" s="14"/>
      <c r="S15966" s="16"/>
      <c r="T15966" s="16"/>
    </row>
    <row r="15967" spans="8:20">
      <c r="H15967" s="14"/>
      <c r="K15967" s="14"/>
      <c r="M15967" s="14"/>
      <c r="N15967" s="14"/>
      <c r="O15967" s="14"/>
      <c r="P15967" s="14"/>
      <c r="S15967" s="16"/>
      <c r="T15967" s="16"/>
    </row>
    <row r="15968" spans="8:20">
      <c r="H15968" s="14"/>
      <c r="K15968" s="14"/>
      <c r="M15968" s="14"/>
      <c r="N15968" s="14"/>
      <c r="O15968" s="14"/>
      <c r="P15968" s="14"/>
      <c r="S15968" s="16"/>
      <c r="T15968" s="16"/>
    </row>
    <row r="15969" spans="8:20">
      <c r="H15969" s="14"/>
      <c r="K15969" s="14"/>
      <c r="M15969" s="14"/>
      <c r="N15969" s="14"/>
      <c r="O15969" s="14"/>
      <c r="P15969" s="14"/>
      <c r="S15969" s="16"/>
      <c r="T15969" s="16"/>
    </row>
    <row r="15970" spans="8:20">
      <c r="H15970" s="14"/>
      <c r="K15970" s="14"/>
      <c r="M15970" s="14"/>
      <c r="N15970" s="14"/>
      <c r="O15970" s="14"/>
      <c r="P15970" s="14"/>
      <c r="S15970" s="16"/>
      <c r="T15970" s="16"/>
    </row>
    <row r="15971" spans="8:20">
      <c r="H15971" s="14"/>
      <c r="K15971" s="14"/>
      <c r="M15971" s="14"/>
      <c r="N15971" s="14"/>
      <c r="O15971" s="14"/>
      <c r="P15971" s="14"/>
      <c r="S15971" s="16"/>
      <c r="T15971" s="16"/>
    </row>
    <row r="15972" spans="8:20">
      <c r="H15972" s="14"/>
      <c r="K15972" s="14"/>
      <c r="M15972" s="14"/>
      <c r="N15972" s="14"/>
      <c r="O15972" s="14"/>
      <c r="P15972" s="14"/>
      <c r="S15972" s="16"/>
      <c r="T15972" s="16"/>
    </row>
    <row r="15973" spans="8:20">
      <c r="H15973" s="14"/>
      <c r="K15973" s="14"/>
      <c r="M15973" s="14"/>
      <c r="N15973" s="14"/>
      <c r="O15973" s="14"/>
      <c r="P15973" s="14"/>
      <c r="S15973" s="16"/>
      <c r="T15973" s="16"/>
    </row>
    <row r="15974" spans="8:20">
      <c r="H15974" s="14"/>
      <c r="K15974" s="14"/>
      <c r="M15974" s="14"/>
      <c r="N15974" s="14"/>
      <c r="O15974" s="14"/>
      <c r="P15974" s="14"/>
      <c r="S15974" s="16"/>
      <c r="T15974" s="16"/>
    </row>
    <row r="15975" spans="8:20">
      <c r="H15975" s="14"/>
      <c r="K15975" s="14"/>
      <c r="M15975" s="14"/>
      <c r="N15975" s="14"/>
      <c r="O15975" s="14"/>
      <c r="P15975" s="14"/>
      <c r="S15975" s="16"/>
      <c r="T15975" s="16"/>
    </row>
    <row r="15976" spans="8:20">
      <c r="H15976" s="14"/>
      <c r="K15976" s="14"/>
      <c r="M15976" s="14"/>
      <c r="N15976" s="14"/>
      <c r="O15976" s="14"/>
      <c r="P15976" s="14"/>
      <c r="S15976" s="16"/>
      <c r="T15976" s="16"/>
    </row>
    <row r="15977" spans="8:20">
      <c r="H15977" s="14"/>
      <c r="K15977" s="14"/>
      <c r="M15977" s="14"/>
      <c r="N15977" s="14"/>
      <c r="O15977" s="14"/>
      <c r="P15977" s="14"/>
      <c r="S15977" s="16"/>
      <c r="T15977" s="16"/>
    </row>
    <row r="15978" spans="8:20">
      <c r="H15978" s="14"/>
      <c r="K15978" s="14"/>
      <c r="M15978" s="14"/>
      <c r="N15978" s="14"/>
      <c r="O15978" s="14"/>
      <c r="P15978" s="14"/>
      <c r="S15978" s="16"/>
      <c r="T15978" s="16"/>
    </row>
    <row r="15979" spans="8:20">
      <c r="H15979" s="14"/>
      <c r="K15979" s="14"/>
      <c r="M15979" s="14"/>
      <c r="N15979" s="14"/>
      <c r="O15979" s="14"/>
      <c r="P15979" s="14"/>
      <c r="S15979" s="16"/>
      <c r="T15979" s="16"/>
    </row>
    <row r="15980" spans="8:20">
      <c r="H15980" s="14"/>
      <c r="K15980" s="14"/>
      <c r="M15980" s="14"/>
      <c r="N15980" s="14"/>
      <c r="O15980" s="14"/>
      <c r="P15980" s="14"/>
      <c r="S15980" s="16"/>
      <c r="T15980" s="16"/>
    </row>
    <row r="15981" spans="8:20">
      <c r="H15981" s="14"/>
      <c r="K15981" s="14"/>
      <c r="M15981" s="14"/>
      <c r="N15981" s="14"/>
      <c r="O15981" s="14"/>
      <c r="P15981" s="14"/>
      <c r="S15981" s="16"/>
      <c r="T15981" s="16"/>
    </row>
    <row r="15982" spans="8:20">
      <c r="H15982" s="14"/>
      <c r="K15982" s="14"/>
      <c r="M15982" s="14"/>
      <c r="N15982" s="14"/>
      <c r="O15982" s="14"/>
      <c r="P15982" s="14"/>
      <c r="S15982" s="16"/>
      <c r="T15982" s="16"/>
    </row>
    <row r="15983" spans="8:20">
      <c r="H15983" s="14"/>
      <c r="K15983" s="14"/>
      <c r="M15983" s="14"/>
      <c r="N15983" s="14"/>
      <c r="O15983" s="14"/>
      <c r="P15983" s="14"/>
      <c r="S15983" s="16"/>
      <c r="T15983" s="16"/>
    </row>
    <row r="15984" spans="8:20">
      <c r="H15984" s="14"/>
      <c r="K15984" s="14"/>
      <c r="M15984" s="14"/>
      <c r="N15984" s="14"/>
      <c r="O15984" s="14"/>
      <c r="P15984" s="14"/>
      <c r="S15984" s="16"/>
      <c r="T15984" s="16"/>
    </row>
    <row r="15985" spans="8:20">
      <c r="H15985" s="14"/>
      <c r="K15985" s="14"/>
      <c r="M15985" s="14"/>
      <c r="N15985" s="14"/>
      <c r="O15985" s="14"/>
      <c r="P15985" s="14"/>
      <c r="S15985" s="16"/>
      <c r="T15985" s="16"/>
    </row>
    <row r="15986" spans="8:20">
      <c r="H15986" s="14"/>
      <c r="K15986" s="14"/>
      <c r="M15986" s="14"/>
      <c r="N15986" s="14"/>
      <c r="O15986" s="14"/>
      <c r="P15986" s="14"/>
      <c r="S15986" s="16"/>
      <c r="T15986" s="16"/>
    </row>
    <row r="15987" spans="8:20">
      <c r="H15987" s="14"/>
      <c r="K15987" s="14"/>
      <c r="M15987" s="14"/>
      <c r="N15987" s="14"/>
      <c r="O15987" s="14"/>
      <c r="P15987" s="14"/>
      <c r="S15987" s="16"/>
      <c r="T15987" s="16"/>
    </row>
    <row r="15988" spans="8:20">
      <c r="H15988" s="14"/>
      <c r="K15988" s="14"/>
      <c r="M15988" s="14"/>
      <c r="N15988" s="14"/>
      <c r="O15988" s="14"/>
      <c r="P15988" s="14"/>
      <c r="S15988" s="16"/>
      <c r="T15988" s="16"/>
    </row>
    <row r="15989" spans="8:20">
      <c r="H15989" s="14"/>
      <c r="K15989" s="14"/>
      <c r="M15989" s="14"/>
      <c r="N15989" s="14"/>
      <c r="O15989" s="14"/>
      <c r="P15989" s="14"/>
      <c r="S15989" s="16"/>
      <c r="T15989" s="16"/>
    </row>
    <row r="15990" spans="8:20">
      <c r="H15990" s="14"/>
      <c r="K15990" s="14"/>
      <c r="M15990" s="14"/>
      <c r="N15990" s="14"/>
      <c r="O15990" s="14"/>
      <c r="P15990" s="14"/>
      <c r="S15990" s="16"/>
      <c r="T15990" s="16"/>
    </row>
    <row r="15991" spans="8:20">
      <c r="H15991" s="14"/>
      <c r="K15991" s="14"/>
      <c r="M15991" s="14"/>
      <c r="N15991" s="14"/>
      <c r="O15991" s="14"/>
      <c r="P15991" s="14"/>
      <c r="S15991" s="16"/>
      <c r="T15991" s="16"/>
    </row>
    <row r="15992" spans="8:20">
      <c r="H15992" s="14"/>
      <c r="K15992" s="14"/>
      <c r="M15992" s="14"/>
      <c r="N15992" s="14"/>
      <c r="O15992" s="14"/>
      <c r="P15992" s="14"/>
      <c r="S15992" s="16"/>
      <c r="T15992" s="16"/>
    </row>
    <row r="15993" spans="8:20">
      <c r="H15993" s="14"/>
      <c r="K15993" s="14"/>
      <c r="M15993" s="14"/>
      <c r="N15993" s="14"/>
      <c r="O15993" s="14"/>
      <c r="P15993" s="14"/>
      <c r="S15993" s="16"/>
      <c r="T15993" s="16"/>
    </row>
    <row r="15994" spans="8:20">
      <c r="H15994" s="14"/>
      <c r="K15994" s="14"/>
      <c r="M15994" s="14"/>
      <c r="N15994" s="14"/>
      <c r="O15994" s="14"/>
      <c r="P15994" s="14"/>
      <c r="S15994" s="16"/>
      <c r="T15994" s="16"/>
    </row>
    <row r="15995" spans="8:20">
      <c r="H15995" s="14"/>
      <c r="K15995" s="14"/>
      <c r="M15995" s="14"/>
      <c r="N15995" s="14"/>
      <c r="O15995" s="14"/>
      <c r="P15995" s="14"/>
      <c r="S15995" s="16"/>
      <c r="T15995" s="16"/>
    </row>
    <row r="15996" spans="8:20">
      <c r="H15996" s="14"/>
      <c r="K15996" s="14"/>
      <c r="M15996" s="14"/>
      <c r="N15996" s="14"/>
      <c r="O15996" s="14"/>
      <c r="P15996" s="14"/>
      <c r="S15996" s="16"/>
      <c r="T15996" s="16"/>
    </row>
    <row r="15997" spans="8:20">
      <c r="H15997" s="14"/>
      <c r="K15997" s="14"/>
      <c r="M15997" s="14"/>
      <c r="N15997" s="14"/>
      <c r="O15997" s="14"/>
      <c r="P15997" s="14"/>
      <c r="S15997" s="16"/>
      <c r="T15997" s="16"/>
    </row>
    <row r="15998" spans="8:20">
      <c r="H15998" s="14"/>
      <c r="K15998" s="14"/>
      <c r="M15998" s="14"/>
      <c r="N15998" s="14"/>
      <c r="O15998" s="14"/>
      <c r="P15998" s="14"/>
      <c r="S15998" s="16"/>
      <c r="T15998" s="16"/>
    </row>
    <row r="15999" spans="8:20">
      <c r="H15999" s="14"/>
      <c r="K15999" s="14"/>
      <c r="M15999" s="14"/>
      <c r="N15999" s="14"/>
      <c r="O15999" s="14"/>
      <c r="P15999" s="14"/>
      <c r="S15999" s="16"/>
      <c r="T15999" s="16"/>
    </row>
    <row r="16000" spans="8:20">
      <c r="H16000" s="14"/>
      <c r="K16000" s="14"/>
      <c r="M16000" s="14"/>
      <c r="N16000" s="14"/>
      <c r="O16000" s="14"/>
      <c r="P16000" s="14"/>
      <c r="S16000" s="16"/>
      <c r="T16000" s="16"/>
    </row>
    <row r="16001" spans="8:20">
      <c r="H16001" s="14"/>
      <c r="K16001" s="14"/>
      <c r="M16001" s="14"/>
      <c r="N16001" s="14"/>
      <c r="O16001" s="14"/>
      <c r="P16001" s="14"/>
      <c r="S16001" s="16"/>
      <c r="T16001" s="16"/>
    </row>
    <row r="16002" spans="8:20">
      <c r="H16002" s="14"/>
      <c r="K16002" s="14"/>
      <c r="M16002" s="14"/>
      <c r="N16002" s="14"/>
      <c r="O16002" s="14"/>
      <c r="P16002" s="14"/>
      <c r="S16002" s="16"/>
      <c r="T16002" s="16"/>
    </row>
    <row r="16003" spans="8:20">
      <c r="H16003" s="14"/>
      <c r="K16003" s="14"/>
      <c r="M16003" s="14"/>
      <c r="N16003" s="14"/>
      <c r="O16003" s="14"/>
      <c r="P16003" s="14"/>
      <c r="S16003" s="16"/>
      <c r="T16003" s="16"/>
    </row>
    <row r="16004" spans="8:20">
      <c r="H16004" s="14"/>
      <c r="K16004" s="14"/>
      <c r="M16004" s="14"/>
      <c r="N16004" s="14"/>
      <c r="O16004" s="14"/>
      <c r="P16004" s="14"/>
      <c r="S16004" s="16"/>
      <c r="T16004" s="16"/>
    </row>
    <row r="16005" spans="8:20">
      <c r="H16005" s="14"/>
      <c r="K16005" s="14"/>
      <c r="M16005" s="14"/>
      <c r="N16005" s="14"/>
      <c r="O16005" s="14"/>
      <c r="P16005" s="14"/>
      <c r="S16005" s="16"/>
      <c r="T16005" s="16"/>
    </row>
    <row r="16006" spans="8:20">
      <c r="H16006" s="14"/>
      <c r="K16006" s="14"/>
      <c r="M16006" s="14"/>
      <c r="N16006" s="14"/>
      <c r="O16006" s="14"/>
      <c r="P16006" s="14"/>
      <c r="S16006" s="16"/>
      <c r="T16006" s="16"/>
    </row>
    <row r="16007" spans="8:20">
      <c r="H16007" s="14"/>
      <c r="K16007" s="14"/>
      <c r="M16007" s="14"/>
      <c r="N16007" s="14"/>
      <c r="O16007" s="14"/>
      <c r="P16007" s="14"/>
      <c r="S16007" s="16"/>
      <c r="T16007" s="16"/>
    </row>
    <row r="16008" spans="8:20">
      <c r="H16008" s="14"/>
      <c r="K16008" s="14"/>
      <c r="M16008" s="14"/>
      <c r="N16008" s="14"/>
      <c r="O16008" s="14"/>
      <c r="P16008" s="14"/>
      <c r="S16008" s="16"/>
      <c r="T16008" s="16"/>
    </row>
    <row r="16009" spans="8:20">
      <c r="H16009" s="14"/>
      <c r="K16009" s="14"/>
      <c r="M16009" s="14"/>
      <c r="N16009" s="14"/>
      <c r="O16009" s="14"/>
      <c r="P16009" s="14"/>
      <c r="S16009" s="16"/>
      <c r="T16009" s="16"/>
    </row>
    <row r="16010" spans="8:20">
      <c r="H16010" s="14"/>
      <c r="K16010" s="14"/>
      <c r="M16010" s="14"/>
      <c r="N16010" s="14"/>
      <c r="O16010" s="14"/>
      <c r="P16010" s="14"/>
      <c r="S16010" s="16"/>
      <c r="T16010" s="16"/>
    </row>
    <row r="16011" spans="8:20">
      <c r="H16011" s="14"/>
      <c r="K16011" s="14"/>
      <c r="M16011" s="14"/>
      <c r="N16011" s="14"/>
      <c r="O16011" s="14"/>
      <c r="P16011" s="14"/>
      <c r="S16011" s="16"/>
      <c r="T16011" s="16"/>
    </row>
    <row r="16012" spans="8:20">
      <c r="H16012" s="14"/>
      <c r="K16012" s="14"/>
      <c r="M16012" s="14"/>
      <c r="N16012" s="14"/>
      <c r="O16012" s="14"/>
      <c r="P16012" s="14"/>
      <c r="S16012" s="16"/>
      <c r="T16012" s="16"/>
    </row>
    <row r="16013" spans="8:20">
      <c r="H16013" s="14"/>
      <c r="K16013" s="14"/>
      <c r="M16013" s="14"/>
      <c r="N16013" s="14"/>
      <c r="O16013" s="14"/>
      <c r="P16013" s="14"/>
      <c r="S16013" s="16"/>
      <c r="T16013" s="16"/>
    </row>
    <row r="16014" spans="8:20">
      <c r="H16014" s="14"/>
      <c r="K16014" s="14"/>
      <c r="M16014" s="14"/>
      <c r="N16014" s="14"/>
      <c r="O16014" s="14"/>
      <c r="P16014" s="14"/>
      <c r="S16014" s="16"/>
      <c r="T16014" s="16"/>
    </row>
    <row r="16015" spans="8:20">
      <c r="H16015" s="14"/>
      <c r="K16015" s="14"/>
      <c r="M16015" s="14"/>
      <c r="N16015" s="14"/>
      <c r="O16015" s="14"/>
      <c r="P16015" s="14"/>
      <c r="S16015" s="16"/>
      <c r="T16015" s="16"/>
    </row>
    <row r="16016" spans="8:20">
      <c r="H16016" s="14"/>
      <c r="K16016" s="14"/>
      <c r="M16016" s="14"/>
      <c r="N16016" s="14"/>
      <c r="O16016" s="14"/>
      <c r="P16016" s="14"/>
      <c r="S16016" s="16"/>
      <c r="T16016" s="16"/>
    </row>
    <row r="16017" spans="8:20">
      <c r="H16017" s="14"/>
      <c r="K16017" s="14"/>
      <c r="M16017" s="14"/>
      <c r="N16017" s="14"/>
      <c r="O16017" s="14"/>
      <c r="P16017" s="14"/>
      <c r="S16017" s="16"/>
      <c r="T16017" s="16"/>
    </row>
    <row r="16018" spans="8:20">
      <c r="H16018" s="14"/>
      <c r="K16018" s="14"/>
      <c r="M16018" s="14"/>
      <c r="N16018" s="14"/>
      <c r="O16018" s="14"/>
      <c r="P16018" s="14"/>
      <c r="S16018" s="16"/>
      <c r="T16018" s="16"/>
    </row>
    <row r="16019" spans="8:20">
      <c r="H16019" s="14"/>
      <c r="K16019" s="14"/>
      <c r="M16019" s="14"/>
      <c r="N16019" s="14"/>
      <c r="O16019" s="14"/>
      <c r="P16019" s="14"/>
      <c r="S16019" s="16"/>
      <c r="T16019" s="16"/>
    </row>
    <row r="16020" spans="8:20">
      <c r="H16020" s="14"/>
      <c r="K16020" s="14"/>
      <c r="M16020" s="14"/>
      <c r="N16020" s="14"/>
      <c r="O16020" s="14"/>
      <c r="P16020" s="14"/>
      <c r="S16020" s="16"/>
      <c r="T16020" s="16"/>
    </row>
    <row r="16021" spans="8:20">
      <c r="H16021" s="14"/>
      <c r="K16021" s="14"/>
      <c r="M16021" s="14"/>
      <c r="N16021" s="14"/>
      <c r="O16021" s="14"/>
      <c r="P16021" s="14"/>
      <c r="S16021" s="16"/>
      <c r="T16021" s="16"/>
    </row>
    <row r="16022" spans="8:20">
      <c r="H16022" s="14"/>
      <c r="K16022" s="14"/>
      <c r="M16022" s="14"/>
      <c r="N16022" s="14"/>
      <c r="O16022" s="14"/>
      <c r="P16022" s="14"/>
      <c r="S16022" s="16"/>
      <c r="T16022" s="16"/>
    </row>
    <row r="16023" spans="8:20">
      <c r="H16023" s="14"/>
      <c r="K16023" s="14"/>
      <c r="M16023" s="14"/>
      <c r="N16023" s="14"/>
      <c r="O16023" s="14"/>
      <c r="P16023" s="14"/>
      <c r="S16023" s="16"/>
      <c r="T16023" s="16"/>
    </row>
    <row r="16024" spans="8:20">
      <c r="H16024" s="14"/>
      <c r="K16024" s="14"/>
      <c r="M16024" s="14"/>
      <c r="N16024" s="14"/>
      <c r="O16024" s="14"/>
      <c r="P16024" s="14"/>
      <c r="S16024" s="16"/>
      <c r="T16024" s="16"/>
    </row>
    <row r="16025" spans="8:20">
      <c r="H16025" s="14"/>
      <c r="K16025" s="14"/>
      <c r="M16025" s="14"/>
      <c r="N16025" s="14"/>
      <c r="O16025" s="14"/>
      <c r="P16025" s="14"/>
      <c r="S16025" s="16"/>
      <c r="T16025" s="16"/>
    </row>
    <row r="16026" spans="8:20">
      <c r="H16026" s="14"/>
      <c r="K16026" s="14"/>
      <c r="M16026" s="14"/>
      <c r="N16026" s="14"/>
      <c r="O16026" s="14"/>
      <c r="P16026" s="14"/>
      <c r="S16026" s="16"/>
      <c r="T16026" s="16"/>
    </row>
    <row r="16027" spans="8:20">
      <c r="H16027" s="14"/>
      <c r="K16027" s="14"/>
      <c r="M16027" s="14"/>
      <c r="N16027" s="14"/>
      <c r="O16027" s="14"/>
      <c r="P16027" s="14"/>
      <c r="S16027" s="16"/>
      <c r="T16027" s="16"/>
    </row>
    <row r="16028" spans="8:20">
      <c r="H16028" s="14"/>
      <c r="K16028" s="14"/>
      <c r="M16028" s="14"/>
      <c r="N16028" s="14"/>
      <c r="O16028" s="14"/>
      <c r="P16028" s="14"/>
      <c r="S16028" s="16"/>
      <c r="T16028" s="16"/>
    </row>
    <row r="16029" spans="8:20">
      <c r="H16029" s="14"/>
      <c r="K16029" s="14"/>
      <c r="M16029" s="14"/>
      <c r="N16029" s="14"/>
      <c r="O16029" s="14"/>
      <c r="P16029" s="14"/>
      <c r="S16029" s="16"/>
      <c r="T16029" s="16"/>
    </row>
    <row r="16030" spans="8:20">
      <c r="H16030" s="14"/>
      <c r="K16030" s="14"/>
      <c r="M16030" s="14"/>
      <c r="N16030" s="14"/>
      <c r="O16030" s="14"/>
      <c r="P16030" s="14"/>
      <c r="S16030" s="16"/>
      <c r="T16030" s="16"/>
    </row>
    <row r="16031" spans="8:20">
      <c r="H16031" s="14"/>
      <c r="K16031" s="14"/>
      <c r="M16031" s="14"/>
      <c r="N16031" s="14"/>
      <c r="O16031" s="14"/>
      <c r="P16031" s="14"/>
      <c r="S16031" s="16"/>
      <c r="T16031" s="16"/>
    </row>
    <row r="16032" spans="8:20">
      <c r="H16032" s="14"/>
      <c r="K16032" s="14"/>
      <c r="M16032" s="14"/>
      <c r="N16032" s="14"/>
      <c r="O16032" s="14"/>
      <c r="P16032" s="14"/>
      <c r="S16032" s="16"/>
      <c r="T16032" s="16"/>
    </row>
    <row r="16033" spans="8:20">
      <c r="H16033" s="14"/>
      <c r="K16033" s="14"/>
      <c r="M16033" s="14"/>
      <c r="N16033" s="14"/>
      <c r="O16033" s="14"/>
      <c r="P16033" s="14"/>
      <c r="S16033" s="16"/>
      <c r="T16033" s="16"/>
    </row>
    <row r="16034" spans="8:20">
      <c r="H16034" s="14"/>
      <c r="K16034" s="14"/>
      <c r="M16034" s="14"/>
      <c r="N16034" s="14"/>
      <c r="O16034" s="14"/>
      <c r="P16034" s="14"/>
      <c r="S16034" s="16"/>
      <c r="T16034" s="16"/>
    </row>
    <row r="16035" spans="8:20">
      <c r="H16035" s="14"/>
      <c r="K16035" s="14"/>
      <c r="M16035" s="14"/>
      <c r="N16035" s="14"/>
      <c r="O16035" s="14"/>
      <c r="P16035" s="14"/>
      <c r="S16035" s="16"/>
      <c r="T16035" s="16"/>
    </row>
    <row r="16036" spans="8:20">
      <c r="H16036" s="14"/>
      <c r="K16036" s="14"/>
      <c r="M16036" s="14"/>
      <c r="N16036" s="14"/>
      <c r="O16036" s="14"/>
      <c r="P16036" s="14"/>
      <c r="S16036" s="16"/>
      <c r="T16036" s="16"/>
    </row>
    <row r="16037" spans="8:20">
      <c r="H16037" s="14"/>
      <c r="K16037" s="14"/>
      <c r="M16037" s="14"/>
      <c r="N16037" s="14"/>
      <c r="O16037" s="14"/>
      <c r="P16037" s="14"/>
      <c r="S16037" s="16"/>
      <c r="T16037" s="16"/>
    </row>
    <row r="16038" spans="8:20">
      <c r="H16038" s="14"/>
      <c r="K16038" s="14"/>
      <c r="M16038" s="14"/>
      <c r="N16038" s="14"/>
      <c r="O16038" s="14"/>
      <c r="P16038" s="14"/>
      <c r="S16038" s="16"/>
      <c r="T16038" s="16"/>
    </row>
    <row r="16039" spans="8:20">
      <c r="H16039" s="14"/>
      <c r="K16039" s="14"/>
      <c r="M16039" s="14"/>
      <c r="N16039" s="14"/>
      <c r="O16039" s="14"/>
      <c r="P16039" s="14"/>
      <c r="S16039" s="16"/>
      <c r="T16039" s="16"/>
    </row>
    <row r="16040" spans="8:20">
      <c r="H16040" s="14"/>
      <c r="K16040" s="14"/>
      <c r="M16040" s="14"/>
      <c r="N16040" s="14"/>
      <c r="O16040" s="14"/>
      <c r="P16040" s="14"/>
      <c r="S16040" s="16"/>
      <c r="T16040" s="16"/>
    </row>
    <row r="16041" spans="8:20">
      <c r="H16041" s="14"/>
      <c r="K16041" s="14"/>
      <c r="M16041" s="14"/>
      <c r="N16041" s="14"/>
      <c r="O16041" s="14"/>
      <c r="P16041" s="14"/>
      <c r="S16041" s="16"/>
      <c r="T16041" s="16"/>
    </row>
    <row r="16042" spans="8:20">
      <c r="H16042" s="14"/>
      <c r="K16042" s="14"/>
      <c r="M16042" s="14"/>
      <c r="N16042" s="14"/>
      <c r="O16042" s="14"/>
      <c r="P16042" s="14"/>
      <c r="S16042" s="16"/>
      <c r="T16042" s="16"/>
    </row>
    <row r="16043" spans="8:20">
      <c r="H16043" s="14"/>
      <c r="K16043" s="14"/>
      <c r="M16043" s="14"/>
      <c r="N16043" s="14"/>
      <c r="O16043" s="14"/>
      <c r="P16043" s="14"/>
      <c r="S16043" s="16"/>
      <c r="T16043" s="16"/>
    </row>
    <row r="16044" spans="8:20">
      <c r="H16044" s="14"/>
      <c r="K16044" s="14"/>
      <c r="M16044" s="14"/>
      <c r="N16044" s="14"/>
      <c r="O16044" s="14"/>
      <c r="P16044" s="14"/>
      <c r="S16044" s="16"/>
      <c r="T16044" s="16"/>
    </row>
    <row r="16045" spans="8:20">
      <c r="H16045" s="14"/>
      <c r="K16045" s="14"/>
      <c r="M16045" s="14"/>
      <c r="N16045" s="14"/>
      <c r="O16045" s="14"/>
      <c r="P16045" s="14"/>
      <c r="S16045" s="16"/>
      <c r="T16045" s="16"/>
    </row>
    <row r="16046" spans="8:20">
      <c r="H16046" s="14"/>
      <c r="K16046" s="14"/>
      <c r="M16046" s="14"/>
      <c r="N16046" s="14"/>
      <c r="O16046" s="14"/>
      <c r="P16046" s="14"/>
      <c r="S16046" s="16"/>
      <c r="T16046" s="16"/>
    </row>
    <row r="16047" spans="8:20">
      <c r="H16047" s="14"/>
      <c r="K16047" s="14"/>
      <c r="M16047" s="14"/>
      <c r="N16047" s="14"/>
      <c r="O16047" s="14"/>
      <c r="P16047" s="14"/>
      <c r="S16047" s="16"/>
      <c r="T16047" s="16"/>
    </row>
    <row r="16048" spans="8:20">
      <c r="H16048" s="14"/>
      <c r="K16048" s="14"/>
      <c r="M16048" s="14"/>
      <c r="N16048" s="14"/>
      <c r="O16048" s="14"/>
      <c r="P16048" s="14"/>
      <c r="S16048" s="16"/>
      <c r="T16048" s="16"/>
    </row>
    <row r="16049" spans="8:20">
      <c r="H16049" s="14"/>
      <c r="K16049" s="14"/>
      <c r="M16049" s="14"/>
      <c r="N16049" s="14"/>
      <c r="O16049" s="14"/>
      <c r="P16049" s="14"/>
      <c r="S16049" s="16"/>
      <c r="T16049" s="16"/>
    </row>
    <row r="16050" spans="8:20">
      <c r="H16050" s="14"/>
      <c r="K16050" s="14"/>
      <c r="M16050" s="14"/>
      <c r="N16050" s="14"/>
      <c r="O16050" s="14"/>
      <c r="P16050" s="14"/>
      <c r="S16050" s="16"/>
      <c r="T16050" s="16"/>
    </row>
    <row r="16051" spans="8:20">
      <c r="H16051" s="14"/>
      <c r="K16051" s="14"/>
      <c r="M16051" s="14"/>
      <c r="N16051" s="14"/>
      <c r="O16051" s="14"/>
      <c r="P16051" s="14"/>
      <c r="S16051" s="16"/>
      <c r="T16051" s="16"/>
    </row>
    <row r="16052" spans="8:20">
      <c r="H16052" s="14"/>
      <c r="K16052" s="14"/>
      <c r="M16052" s="14"/>
      <c r="N16052" s="14"/>
      <c r="O16052" s="14"/>
      <c r="P16052" s="14"/>
      <c r="S16052" s="16"/>
      <c r="T16052" s="16"/>
    </row>
    <row r="16053" spans="8:20">
      <c r="H16053" s="14"/>
      <c r="K16053" s="14"/>
      <c r="M16053" s="14"/>
      <c r="N16053" s="14"/>
      <c r="O16053" s="14"/>
      <c r="P16053" s="14"/>
      <c r="S16053" s="16"/>
      <c r="T16053" s="16"/>
    </row>
    <row r="16054" spans="8:20">
      <c r="H16054" s="14"/>
      <c r="K16054" s="14"/>
      <c r="M16054" s="14"/>
      <c r="N16054" s="14"/>
      <c r="O16054" s="14"/>
      <c r="P16054" s="14"/>
      <c r="S16054" s="16"/>
      <c r="T16054" s="16"/>
    </row>
    <row r="16055" spans="8:20">
      <c r="H16055" s="14"/>
      <c r="K16055" s="14"/>
      <c r="M16055" s="14"/>
      <c r="N16055" s="14"/>
      <c r="O16055" s="14"/>
      <c r="P16055" s="14"/>
      <c r="S16055" s="16"/>
      <c r="T16055" s="16"/>
    </row>
    <row r="16056" spans="8:20">
      <c r="H16056" s="14"/>
      <c r="K16056" s="14"/>
      <c r="M16056" s="14"/>
      <c r="N16056" s="14"/>
      <c r="O16056" s="14"/>
      <c r="P16056" s="14"/>
      <c r="S16056" s="16"/>
      <c r="T16056" s="16"/>
    </row>
    <row r="16057" spans="8:20">
      <c r="H16057" s="14"/>
      <c r="K16057" s="14"/>
      <c r="M16057" s="14"/>
      <c r="N16057" s="14"/>
      <c r="O16057" s="14"/>
      <c r="P16057" s="14"/>
      <c r="S16057" s="16"/>
      <c r="T16057" s="16"/>
    </row>
    <row r="16058" spans="8:20">
      <c r="H16058" s="14"/>
      <c r="K16058" s="14"/>
      <c r="M16058" s="14"/>
      <c r="N16058" s="14"/>
      <c r="O16058" s="14"/>
      <c r="P16058" s="14"/>
      <c r="S16058" s="16"/>
      <c r="T16058" s="16"/>
    </row>
    <row r="16059" spans="8:20">
      <c r="H16059" s="14"/>
      <c r="K16059" s="14"/>
      <c r="M16059" s="14"/>
      <c r="N16059" s="14"/>
      <c r="O16059" s="14"/>
      <c r="P16059" s="14"/>
      <c r="S16059" s="16"/>
      <c r="T16059" s="16"/>
    </row>
    <row r="16060" spans="8:20">
      <c r="H16060" s="14"/>
      <c r="K16060" s="14"/>
      <c r="M16060" s="14"/>
      <c r="N16060" s="14"/>
      <c r="O16060" s="14"/>
      <c r="P16060" s="14"/>
      <c r="S16060" s="16"/>
      <c r="T16060" s="16"/>
    </row>
    <row r="16061" spans="8:20">
      <c r="H16061" s="14"/>
      <c r="K16061" s="14"/>
      <c r="M16061" s="14"/>
      <c r="N16061" s="14"/>
      <c r="O16061" s="14"/>
      <c r="P16061" s="14"/>
      <c r="S16061" s="16"/>
      <c r="T16061" s="16"/>
    </row>
    <row r="16062" spans="8:20">
      <c r="H16062" s="14"/>
      <c r="K16062" s="14"/>
      <c r="M16062" s="14"/>
      <c r="N16062" s="14"/>
      <c r="O16062" s="14"/>
      <c r="P16062" s="14"/>
      <c r="S16062" s="16"/>
      <c r="T16062" s="16"/>
    </row>
    <row r="16063" spans="8:20">
      <c r="H16063" s="14"/>
      <c r="K16063" s="14"/>
      <c r="M16063" s="14"/>
      <c r="N16063" s="14"/>
      <c r="O16063" s="14"/>
      <c r="P16063" s="14"/>
      <c r="S16063" s="16"/>
      <c r="T16063" s="16"/>
    </row>
    <row r="16064" spans="8:20">
      <c r="H16064" s="14"/>
      <c r="K16064" s="14"/>
      <c r="M16064" s="14"/>
      <c r="N16064" s="14"/>
      <c r="O16064" s="14"/>
      <c r="P16064" s="14"/>
      <c r="S16064" s="16"/>
      <c r="T16064" s="16"/>
    </row>
    <row r="16065" spans="8:20">
      <c r="H16065" s="14"/>
      <c r="K16065" s="14"/>
      <c r="M16065" s="14"/>
      <c r="N16065" s="14"/>
      <c r="O16065" s="14"/>
      <c r="P16065" s="14"/>
      <c r="S16065" s="16"/>
      <c r="T16065" s="16"/>
    </row>
    <row r="16066" spans="8:20">
      <c r="H16066" s="14"/>
      <c r="K16066" s="14"/>
      <c r="M16066" s="14"/>
      <c r="N16066" s="14"/>
      <c r="O16066" s="14"/>
      <c r="P16066" s="14"/>
      <c r="S16066" s="16"/>
      <c r="T16066" s="16"/>
    </row>
    <row r="16067" spans="8:20">
      <c r="H16067" s="14"/>
      <c r="K16067" s="14"/>
      <c r="M16067" s="14"/>
      <c r="N16067" s="14"/>
      <c r="O16067" s="14"/>
      <c r="P16067" s="14"/>
      <c r="S16067" s="16"/>
      <c r="T16067" s="16"/>
    </row>
    <row r="16068" spans="8:20">
      <c r="H16068" s="14"/>
      <c r="K16068" s="14"/>
      <c r="M16068" s="14"/>
      <c r="N16068" s="14"/>
      <c r="O16068" s="14"/>
      <c r="P16068" s="14"/>
      <c r="S16068" s="16"/>
      <c r="T16068" s="16"/>
    </row>
    <row r="16069" spans="8:20">
      <c r="H16069" s="14"/>
      <c r="K16069" s="14"/>
      <c r="M16069" s="14"/>
      <c r="N16069" s="14"/>
      <c r="O16069" s="14"/>
      <c r="P16069" s="14"/>
      <c r="S16069" s="16"/>
      <c r="T16069" s="16"/>
    </row>
    <row r="16070" spans="8:20">
      <c r="H16070" s="14"/>
      <c r="K16070" s="14"/>
      <c r="M16070" s="14"/>
      <c r="N16070" s="14"/>
      <c r="O16070" s="14"/>
      <c r="P16070" s="14"/>
      <c r="S16070" s="16"/>
      <c r="T16070" s="16"/>
    </row>
    <row r="16071" spans="8:20">
      <c r="H16071" s="14"/>
      <c r="K16071" s="14"/>
      <c r="M16071" s="14"/>
      <c r="N16071" s="14"/>
      <c r="O16071" s="14"/>
      <c r="P16071" s="14"/>
      <c r="S16071" s="16"/>
      <c r="T16071" s="16"/>
    </row>
    <row r="16072" spans="8:20">
      <c r="H16072" s="14"/>
      <c r="K16072" s="14"/>
      <c r="M16072" s="14"/>
      <c r="N16072" s="14"/>
      <c r="O16072" s="14"/>
      <c r="P16072" s="14"/>
      <c r="S16072" s="16"/>
      <c r="T16072" s="16"/>
    </row>
    <row r="16073" spans="8:20">
      <c r="H16073" s="14"/>
      <c r="K16073" s="14"/>
      <c r="M16073" s="14"/>
      <c r="N16073" s="14"/>
      <c r="O16073" s="14"/>
      <c r="P16073" s="14"/>
      <c r="S16073" s="16"/>
      <c r="T16073" s="16"/>
    </row>
    <row r="16074" spans="8:20">
      <c r="H16074" s="14"/>
      <c r="K16074" s="14"/>
      <c r="M16074" s="14"/>
      <c r="N16074" s="14"/>
      <c r="O16074" s="14"/>
      <c r="P16074" s="14"/>
      <c r="S16074" s="16"/>
      <c r="T16074" s="16"/>
    </row>
    <row r="16075" spans="8:20">
      <c r="H16075" s="14"/>
      <c r="K16075" s="14"/>
      <c r="M16075" s="14"/>
      <c r="N16075" s="14"/>
      <c r="O16075" s="14"/>
      <c r="P16075" s="14"/>
      <c r="S16075" s="16"/>
      <c r="T16075" s="16"/>
    </row>
    <row r="16076" spans="8:20">
      <c r="H16076" s="14"/>
      <c r="K16076" s="14"/>
      <c r="M16076" s="14"/>
      <c r="N16076" s="14"/>
      <c r="O16076" s="14"/>
      <c r="P16076" s="14"/>
      <c r="S16076" s="16"/>
      <c r="T16076" s="16"/>
    </row>
    <row r="16077" spans="8:20">
      <c r="H16077" s="14"/>
      <c r="K16077" s="14"/>
      <c r="M16077" s="14"/>
      <c r="N16077" s="14"/>
      <c r="O16077" s="14"/>
      <c r="P16077" s="14"/>
      <c r="S16077" s="16"/>
      <c r="T16077" s="16"/>
    </row>
    <row r="16078" spans="8:20">
      <c r="H16078" s="14"/>
      <c r="K16078" s="14"/>
      <c r="M16078" s="14"/>
      <c r="N16078" s="14"/>
      <c r="O16078" s="14"/>
      <c r="P16078" s="14"/>
      <c r="S16078" s="16"/>
      <c r="T16078" s="16"/>
    </row>
    <row r="16079" spans="8:20">
      <c r="H16079" s="14"/>
      <c r="K16079" s="14"/>
      <c r="M16079" s="14"/>
      <c r="N16079" s="14"/>
      <c r="O16079" s="14"/>
      <c r="P16079" s="14"/>
      <c r="S16079" s="16"/>
      <c r="T16079" s="16"/>
    </row>
    <row r="16080" spans="8:20">
      <c r="H16080" s="14"/>
      <c r="K16080" s="14"/>
      <c r="M16080" s="14"/>
      <c r="N16080" s="14"/>
      <c r="O16080" s="14"/>
      <c r="P16080" s="14"/>
      <c r="S16080" s="16"/>
      <c r="T16080" s="16"/>
    </row>
    <row r="16081" spans="8:20">
      <c r="H16081" s="14"/>
      <c r="K16081" s="14"/>
      <c r="M16081" s="14"/>
      <c r="N16081" s="14"/>
      <c r="O16081" s="14"/>
      <c r="P16081" s="14"/>
      <c r="S16081" s="16"/>
      <c r="T16081" s="16"/>
    </row>
    <row r="16082" spans="8:20">
      <c r="H16082" s="14"/>
      <c r="K16082" s="14"/>
      <c r="M16082" s="14"/>
      <c r="N16082" s="14"/>
      <c r="O16082" s="14"/>
      <c r="P16082" s="14"/>
      <c r="S16082" s="16"/>
      <c r="T16082" s="16"/>
    </row>
    <row r="16083" spans="8:20">
      <c r="H16083" s="14"/>
      <c r="K16083" s="14"/>
      <c r="M16083" s="14"/>
      <c r="N16083" s="14"/>
      <c r="O16083" s="14"/>
      <c r="P16083" s="14"/>
      <c r="S16083" s="16"/>
      <c r="T16083" s="16"/>
    </row>
    <row r="16084" spans="8:20">
      <c r="H16084" s="14"/>
      <c r="K16084" s="14"/>
      <c r="M16084" s="14"/>
      <c r="N16084" s="14"/>
      <c r="O16084" s="14"/>
      <c r="P16084" s="14"/>
      <c r="S16084" s="16"/>
      <c r="T16084" s="16"/>
    </row>
    <row r="16085" spans="8:20">
      <c r="H16085" s="14"/>
      <c r="K16085" s="14"/>
      <c r="M16085" s="14"/>
      <c r="N16085" s="14"/>
      <c r="O16085" s="14"/>
      <c r="P16085" s="14"/>
      <c r="S16085" s="16"/>
      <c r="T16085" s="16"/>
    </row>
    <row r="16086" spans="8:20">
      <c r="H16086" s="14"/>
      <c r="K16086" s="14"/>
      <c r="M16086" s="14"/>
      <c r="N16086" s="14"/>
      <c r="O16086" s="14"/>
      <c r="P16086" s="14"/>
      <c r="S16086" s="16"/>
      <c r="T16086" s="16"/>
    </row>
    <row r="16087" spans="8:20">
      <c r="H16087" s="14"/>
      <c r="K16087" s="14"/>
      <c r="M16087" s="14"/>
      <c r="N16087" s="14"/>
      <c r="O16087" s="14"/>
      <c r="P16087" s="14"/>
      <c r="S16087" s="16"/>
      <c r="T16087" s="16"/>
    </row>
    <row r="16088" spans="8:20">
      <c r="H16088" s="14"/>
      <c r="K16088" s="14"/>
      <c r="M16088" s="14"/>
      <c r="N16088" s="14"/>
      <c r="O16088" s="14"/>
      <c r="P16088" s="14"/>
      <c r="S16088" s="16"/>
      <c r="T16088" s="16"/>
    </row>
    <row r="16089" spans="8:20">
      <c r="H16089" s="14"/>
      <c r="K16089" s="14"/>
      <c r="M16089" s="14"/>
      <c r="N16089" s="14"/>
      <c r="O16089" s="14"/>
      <c r="P16089" s="14"/>
      <c r="S16089" s="16"/>
      <c r="T16089" s="16"/>
    </row>
    <row r="16090" spans="8:20">
      <c r="H16090" s="14"/>
      <c r="K16090" s="14"/>
      <c r="M16090" s="14"/>
      <c r="N16090" s="14"/>
      <c r="O16090" s="14"/>
      <c r="P16090" s="14"/>
      <c r="S16090" s="16"/>
      <c r="T16090" s="16"/>
    </row>
    <row r="16091" spans="8:20">
      <c r="H16091" s="14"/>
      <c r="K16091" s="14"/>
      <c r="M16091" s="14"/>
      <c r="N16091" s="14"/>
      <c r="O16091" s="14"/>
      <c r="P16091" s="14"/>
      <c r="S16091" s="16"/>
      <c r="T16091" s="16"/>
    </row>
    <row r="16092" spans="8:20">
      <c r="H16092" s="14"/>
      <c r="K16092" s="14"/>
      <c r="M16092" s="14"/>
      <c r="N16092" s="14"/>
      <c r="O16092" s="14"/>
      <c r="P16092" s="14"/>
      <c r="S16092" s="16"/>
      <c r="T16092" s="16"/>
    </row>
    <row r="16093" spans="8:20">
      <c r="H16093" s="14"/>
      <c r="K16093" s="14"/>
      <c r="M16093" s="14"/>
      <c r="N16093" s="14"/>
      <c r="O16093" s="14"/>
      <c r="P16093" s="14"/>
      <c r="S16093" s="16"/>
      <c r="T16093" s="16"/>
    </row>
    <row r="16094" spans="8:20">
      <c r="H16094" s="14"/>
      <c r="K16094" s="14"/>
      <c r="M16094" s="14"/>
      <c r="N16094" s="14"/>
      <c r="O16094" s="14"/>
      <c r="P16094" s="14"/>
      <c r="S16094" s="16"/>
      <c r="T16094" s="16"/>
    </row>
    <row r="16095" spans="8:20">
      <c r="H16095" s="14"/>
      <c r="K16095" s="14"/>
      <c r="M16095" s="14"/>
      <c r="N16095" s="14"/>
      <c r="O16095" s="14"/>
      <c r="P16095" s="14"/>
      <c r="S16095" s="16"/>
      <c r="T16095" s="16"/>
    </row>
    <row r="16096" spans="8:20">
      <c r="H16096" s="14"/>
      <c r="K16096" s="14"/>
      <c r="M16096" s="14"/>
      <c r="N16096" s="14"/>
      <c r="O16096" s="14"/>
      <c r="P16096" s="14"/>
      <c r="S16096" s="16"/>
      <c r="T16096" s="16"/>
    </row>
    <row r="16097" spans="8:20">
      <c r="H16097" s="14"/>
      <c r="K16097" s="14"/>
      <c r="M16097" s="14"/>
      <c r="N16097" s="14"/>
      <c r="O16097" s="14"/>
      <c r="P16097" s="14"/>
      <c r="S16097" s="16"/>
      <c r="T16097" s="16"/>
    </row>
    <row r="16098" spans="8:20">
      <c r="H16098" s="14"/>
      <c r="K16098" s="14"/>
      <c r="M16098" s="14"/>
      <c r="N16098" s="14"/>
      <c r="O16098" s="14"/>
      <c r="P16098" s="14"/>
      <c r="S16098" s="16"/>
      <c r="T16098" s="16"/>
    </row>
    <row r="16099" spans="8:20">
      <c r="H16099" s="14"/>
      <c r="K16099" s="14"/>
      <c r="M16099" s="14"/>
      <c r="N16099" s="14"/>
      <c r="O16099" s="14"/>
      <c r="P16099" s="14"/>
      <c r="S16099" s="16"/>
      <c r="T16099" s="16"/>
    </row>
    <row r="16100" spans="8:20">
      <c r="H16100" s="14"/>
      <c r="K16100" s="14"/>
      <c r="M16100" s="14"/>
      <c r="N16100" s="14"/>
      <c r="O16100" s="14"/>
      <c r="P16100" s="14"/>
      <c r="S16100" s="16"/>
      <c r="T16100" s="16"/>
    </row>
    <row r="16101" spans="8:20">
      <c r="H16101" s="14"/>
      <c r="K16101" s="14"/>
      <c r="M16101" s="14"/>
      <c r="N16101" s="14"/>
      <c r="O16101" s="14"/>
      <c r="P16101" s="14"/>
      <c r="S16101" s="16"/>
      <c r="T16101" s="16"/>
    </row>
    <row r="16102" spans="8:20">
      <c r="H16102" s="14"/>
      <c r="K16102" s="14"/>
      <c r="M16102" s="14"/>
      <c r="N16102" s="14"/>
      <c r="O16102" s="14"/>
      <c r="P16102" s="14"/>
      <c r="S16102" s="16"/>
      <c r="T16102" s="16"/>
    </row>
    <row r="16103" spans="8:20">
      <c r="H16103" s="14"/>
      <c r="K16103" s="14"/>
      <c r="M16103" s="14"/>
      <c r="N16103" s="14"/>
      <c r="O16103" s="14"/>
      <c r="P16103" s="14"/>
      <c r="S16103" s="16"/>
      <c r="T16103" s="16"/>
    </row>
    <row r="16104" spans="8:20">
      <c r="H16104" s="14"/>
      <c r="K16104" s="14"/>
      <c r="M16104" s="14"/>
      <c r="N16104" s="14"/>
      <c r="O16104" s="14"/>
      <c r="P16104" s="14"/>
      <c r="S16104" s="16"/>
      <c r="T16104" s="16"/>
    </row>
    <row r="16105" spans="8:20">
      <c r="H16105" s="14"/>
      <c r="K16105" s="14"/>
      <c r="M16105" s="14"/>
      <c r="N16105" s="14"/>
      <c r="O16105" s="14"/>
      <c r="P16105" s="14"/>
      <c r="S16105" s="16"/>
      <c r="T16105" s="16"/>
    </row>
    <row r="16106" spans="8:20">
      <c r="H16106" s="14"/>
      <c r="K16106" s="14"/>
      <c r="M16106" s="14"/>
      <c r="N16106" s="14"/>
      <c r="O16106" s="14"/>
      <c r="P16106" s="14"/>
      <c r="S16106" s="16"/>
      <c r="T16106" s="16"/>
    </row>
    <row r="16107" spans="8:20">
      <c r="H16107" s="14"/>
      <c r="K16107" s="14"/>
      <c r="M16107" s="14"/>
      <c r="N16107" s="14"/>
      <c r="O16107" s="14"/>
      <c r="P16107" s="14"/>
      <c r="S16107" s="16"/>
      <c r="T16107" s="16"/>
    </row>
    <row r="16108" spans="8:20">
      <c r="H16108" s="14"/>
      <c r="K16108" s="14"/>
      <c r="M16108" s="14"/>
      <c r="N16108" s="14"/>
      <c r="O16108" s="14"/>
      <c r="P16108" s="14"/>
      <c r="S16108" s="16"/>
      <c r="T16108" s="16"/>
    </row>
    <row r="16109" spans="8:20">
      <c r="H16109" s="14"/>
      <c r="K16109" s="14"/>
      <c r="M16109" s="14"/>
      <c r="N16109" s="14"/>
      <c r="O16109" s="14"/>
      <c r="P16109" s="14"/>
      <c r="S16109" s="16"/>
      <c r="T16109" s="16"/>
    </row>
    <row r="16110" spans="8:20">
      <c r="H16110" s="14"/>
      <c r="K16110" s="14"/>
      <c r="M16110" s="14"/>
      <c r="N16110" s="14"/>
      <c r="O16110" s="14"/>
      <c r="P16110" s="14"/>
      <c r="S16110" s="16"/>
      <c r="T16110" s="16"/>
    </row>
    <row r="16111" spans="8:20">
      <c r="H16111" s="14"/>
      <c r="K16111" s="14"/>
      <c r="M16111" s="14"/>
      <c r="N16111" s="14"/>
      <c r="O16111" s="14"/>
      <c r="P16111" s="14"/>
      <c r="S16111" s="16"/>
      <c r="T16111" s="16"/>
    </row>
    <row r="16112" spans="8:20">
      <c r="H16112" s="14"/>
      <c r="K16112" s="14"/>
      <c r="M16112" s="14"/>
      <c r="N16112" s="14"/>
      <c r="O16112" s="14"/>
      <c r="P16112" s="14"/>
      <c r="S16112" s="16"/>
      <c r="T16112" s="16"/>
    </row>
    <row r="16113" spans="8:20">
      <c r="H16113" s="14"/>
      <c r="K16113" s="14"/>
      <c r="M16113" s="14"/>
      <c r="N16113" s="14"/>
      <c r="O16113" s="14"/>
      <c r="P16113" s="14"/>
      <c r="S16113" s="16"/>
      <c r="T16113" s="16"/>
    </row>
    <row r="16114" spans="8:20">
      <c r="H16114" s="14"/>
      <c r="K16114" s="14"/>
      <c r="M16114" s="14"/>
      <c r="N16114" s="14"/>
      <c r="O16114" s="14"/>
      <c r="P16114" s="14"/>
      <c r="S16114" s="16"/>
      <c r="T16114" s="16"/>
    </row>
    <row r="16115" spans="8:20">
      <c r="H16115" s="14"/>
      <c r="K16115" s="14"/>
      <c r="M16115" s="14"/>
      <c r="N16115" s="14"/>
      <c r="O16115" s="14"/>
      <c r="P16115" s="14"/>
      <c r="S16115" s="16"/>
      <c r="T16115" s="16"/>
    </row>
    <row r="16116" spans="8:20">
      <c r="H16116" s="14"/>
      <c r="K16116" s="14"/>
      <c r="M16116" s="14"/>
      <c r="N16116" s="14"/>
      <c r="O16116" s="14"/>
      <c r="P16116" s="14"/>
      <c r="S16116" s="16"/>
      <c r="T16116" s="16"/>
    </row>
    <row r="16117" spans="8:20">
      <c r="H16117" s="14"/>
      <c r="K16117" s="14"/>
      <c r="M16117" s="14"/>
      <c r="N16117" s="14"/>
      <c r="O16117" s="14"/>
      <c r="P16117" s="14"/>
      <c r="S16117" s="16"/>
      <c r="T16117" s="16"/>
    </row>
    <row r="16118" spans="8:20">
      <c r="H16118" s="14"/>
      <c r="K16118" s="14"/>
      <c r="M16118" s="14"/>
      <c r="N16118" s="14"/>
      <c r="O16118" s="14"/>
      <c r="P16118" s="14"/>
      <c r="S16118" s="16"/>
      <c r="T16118" s="16"/>
    </row>
    <row r="16119" spans="8:20">
      <c r="H16119" s="14"/>
      <c r="K16119" s="14"/>
      <c r="M16119" s="14"/>
      <c r="N16119" s="14"/>
      <c r="O16119" s="14"/>
      <c r="P16119" s="14"/>
      <c r="S16119" s="16"/>
      <c r="T16119" s="16"/>
    </row>
    <row r="16120" spans="8:20">
      <c r="H16120" s="14"/>
      <c r="K16120" s="14"/>
      <c r="M16120" s="14"/>
      <c r="N16120" s="14"/>
      <c r="O16120" s="14"/>
      <c r="P16120" s="14"/>
      <c r="S16120" s="16"/>
      <c r="T16120" s="16"/>
    </row>
    <row r="16121" spans="8:20">
      <c r="H16121" s="14"/>
      <c r="K16121" s="14"/>
      <c r="M16121" s="14"/>
      <c r="N16121" s="14"/>
      <c r="O16121" s="14"/>
      <c r="P16121" s="14"/>
      <c r="S16121" s="16"/>
      <c r="T16121" s="16"/>
    </row>
    <row r="16122" spans="8:20">
      <c r="H16122" s="14"/>
      <c r="K16122" s="14"/>
      <c r="M16122" s="14"/>
      <c r="N16122" s="14"/>
      <c r="O16122" s="14"/>
      <c r="P16122" s="14"/>
      <c r="S16122" s="16"/>
      <c r="T16122" s="16"/>
    </row>
    <row r="16123" spans="8:20">
      <c r="H16123" s="14"/>
      <c r="K16123" s="14"/>
      <c r="M16123" s="14"/>
      <c r="N16123" s="14"/>
      <c r="O16123" s="14"/>
      <c r="P16123" s="14"/>
      <c r="S16123" s="16"/>
      <c r="T16123" s="16"/>
    </row>
    <row r="16124" spans="8:20">
      <c r="H16124" s="14"/>
      <c r="K16124" s="14"/>
      <c r="M16124" s="14"/>
      <c r="N16124" s="14"/>
      <c r="O16124" s="14"/>
      <c r="P16124" s="14"/>
      <c r="S16124" s="16"/>
      <c r="T16124" s="16"/>
    </row>
    <row r="16125" spans="8:20">
      <c r="H16125" s="14"/>
      <c r="K16125" s="14"/>
      <c r="M16125" s="14"/>
      <c r="N16125" s="14"/>
      <c r="O16125" s="14"/>
      <c r="P16125" s="14"/>
      <c r="S16125" s="16"/>
      <c r="T16125" s="16"/>
    </row>
    <row r="16126" spans="8:20">
      <c r="H16126" s="14"/>
      <c r="K16126" s="14"/>
      <c r="M16126" s="14"/>
      <c r="N16126" s="14"/>
      <c r="O16126" s="14"/>
      <c r="P16126" s="14"/>
      <c r="S16126" s="16"/>
      <c r="T16126" s="16"/>
    </row>
    <row r="16127" spans="8:20">
      <c r="H16127" s="14"/>
      <c r="K16127" s="14"/>
      <c r="M16127" s="14"/>
      <c r="N16127" s="14"/>
      <c r="O16127" s="14"/>
      <c r="P16127" s="14"/>
      <c r="S16127" s="16"/>
      <c r="T16127" s="16"/>
    </row>
    <row r="16128" spans="8:20">
      <c r="H16128" s="14"/>
      <c r="K16128" s="14"/>
      <c r="M16128" s="14"/>
      <c r="N16128" s="14"/>
      <c r="O16128" s="14"/>
      <c r="P16128" s="14"/>
      <c r="S16128" s="16"/>
      <c r="T16128" s="16"/>
    </row>
    <row r="16129" spans="8:20">
      <c r="H16129" s="14"/>
      <c r="K16129" s="14"/>
      <c r="M16129" s="14"/>
      <c r="N16129" s="14"/>
      <c r="O16129" s="14"/>
      <c r="P16129" s="14"/>
      <c r="S16129" s="16"/>
      <c r="T16129" s="16"/>
    </row>
    <row r="16130" spans="8:20">
      <c r="H16130" s="14"/>
      <c r="K16130" s="14"/>
      <c r="M16130" s="14"/>
      <c r="N16130" s="14"/>
      <c r="O16130" s="14"/>
      <c r="P16130" s="14"/>
      <c r="S16130" s="16"/>
      <c r="T16130" s="16"/>
    </row>
    <row r="16131" spans="8:20">
      <c r="H16131" s="14"/>
      <c r="K16131" s="14"/>
      <c r="M16131" s="14"/>
      <c r="N16131" s="14"/>
      <c r="O16131" s="14"/>
      <c r="P16131" s="14"/>
      <c r="S16131" s="16"/>
      <c r="T16131" s="16"/>
    </row>
    <row r="16132" spans="8:20">
      <c r="H16132" s="14"/>
      <c r="K16132" s="14"/>
      <c r="M16132" s="14"/>
      <c r="N16132" s="14"/>
      <c r="O16132" s="14"/>
      <c r="P16132" s="14"/>
      <c r="S16132" s="16"/>
      <c r="T16132" s="16"/>
    </row>
    <row r="16133" spans="8:20">
      <c r="H16133" s="14"/>
      <c r="K16133" s="14"/>
      <c r="M16133" s="14"/>
      <c r="N16133" s="14"/>
      <c r="O16133" s="14"/>
      <c r="P16133" s="14"/>
      <c r="S16133" s="16"/>
      <c r="T16133" s="16"/>
    </row>
    <row r="16134" spans="8:20">
      <c r="H16134" s="14"/>
      <c r="K16134" s="14"/>
      <c r="M16134" s="14"/>
      <c r="N16134" s="14"/>
      <c r="O16134" s="14"/>
      <c r="P16134" s="14"/>
      <c r="S16134" s="16"/>
      <c r="T16134" s="16"/>
    </row>
    <row r="16135" spans="8:20">
      <c r="H16135" s="14"/>
      <c r="K16135" s="14"/>
      <c r="M16135" s="14"/>
      <c r="N16135" s="14"/>
      <c r="O16135" s="14"/>
      <c r="P16135" s="14"/>
      <c r="S16135" s="16"/>
      <c r="T16135" s="16"/>
    </row>
    <row r="16136" spans="8:20">
      <c r="H16136" s="14"/>
      <c r="K16136" s="14"/>
      <c r="M16136" s="14"/>
      <c r="N16136" s="14"/>
      <c r="O16136" s="14"/>
      <c r="P16136" s="14"/>
      <c r="S16136" s="16"/>
      <c r="T16136" s="16"/>
    </row>
    <row r="16137" spans="8:20">
      <c r="H16137" s="14"/>
      <c r="K16137" s="14"/>
      <c r="M16137" s="14"/>
      <c r="N16137" s="14"/>
      <c r="O16137" s="14"/>
      <c r="P16137" s="14"/>
      <c r="S16137" s="16"/>
      <c r="T16137" s="16"/>
    </row>
    <row r="16138" spans="8:20">
      <c r="H16138" s="14"/>
      <c r="K16138" s="14"/>
      <c r="M16138" s="14"/>
      <c r="N16138" s="14"/>
      <c r="O16138" s="14"/>
      <c r="P16138" s="14"/>
      <c r="S16138" s="16"/>
      <c r="T16138" s="16"/>
    </row>
    <row r="16139" spans="8:20">
      <c r="H16139" s="14"/>
      <c r="K16139" s="14"/>
      <c r="M16139" s="14"/>
      <c r="N16139" s="14"/>
      <c r="O16139" s="14"/>
      <c r="P16139" s="14"/>
      <c r="S16139" s="16"/>
      <c r="T16139" s="16"/>
    </row>
    <row r="16140" spans="8:20">
      <c r="H16140" s="14"/>
      <c r="K16140" s="14"/>
      <c r="M16140" s="14"/>
      <c r="N16140" s="14"/>
      <c r="O16140" s="14"/>
      <c r="P16140" s="14"/>
      <c r="S16140" s="16"/>
      <c r="T16140" s="16"/>
    </row>
    <row r="16141" spans="8:20">
      <c r="H16141" s="14"/>
      <c r="K16141" s="14"/>
      <c r="M16141" s="14"/>
      <c r="N16141" s="14"/>
      <c r="O16141" s="14"/>
      <c r="P16141" s="14"/>
      <c r="S16141" s="16"/>
      <c r="T16141" s="16"/>
    </row>
    <row r="16142" spans="8:20">
      <c r="H16142" s="14"/>
      <c r="K16142" s="14"/>
      <c r="M16142" s="14"/>
      <c r="N16142" s="14"/>
      <c r="O16142" s="14"/>
      <c r="P16142" s="14"/>
      <c r="S16142" s="16"/>
      <c r="T16142" s="16"/>
    </row>
    <row r="16143" spans="8:20">
      <c r="H16143" s="14"/>
      <c r="K16143" s="14"/>
      <c r="M16143" s="14"/>
      <c r="N16143" s="14"/>
      <c r="O16143" s="14"/>
      <c r="P16143" s="14"/>
      <c r="S16143" s="16"/>
      <c r="T16143" s="16"/>
    </row>
    <row r="16144" spans="8:20">
      <c r="H16144" s="14"/>
      <c r="K16144" s="14"/>
      <c r="M16144" s="14"/>
      <c r="N16144" s="14"/>
      <c r="O16144" s="14"/>
      <c r="P16144" s="14"/>
      <c r="S16144" s="16"/>
      <c r="T16144" s="16"/>
    </row>
    <row r="16145" spans="8:20">
      <c r="H16145" s="14"/>
      <c r="K16145" s="14"/>
      <c r="M16145" s="14"/>
      <c r="N16145" s="14"/>
      <c r="O16145" s="14"/>
      <c r="P16145" s="14"/>
      <c r="S16145" s="16"/>
      <c r="T16145" s="16"/>
    </row>
    <row r="16146" spans="8:20">
      <c r="H16146" s="14"/>
      <c r="K16146" s="14"/>
      <c r="M16146" s="14"/>
      <c r="N16146" s="14"/>
      <c r="O16146" s="14"/>
      <c r="P16146" s="14"/>
      <c r="S16146" s="16"/>
      <c r="T16146" s="16"/>
    </row>
    <row r="16147" spans="8:20">
      <c r="H16147" s="14"/>
      <c r="K16147" s="14"/>
      <c r="M16147" s="14"/>
      <c r="N16147" s="14"/>
      <c r="O16147" s="14"/>
      <c r="P16147" s="14"/>
      <c r="S16147" s="16"/>
      <c r="T16147" s="16"/>
    </row>
    <row r="16148" spans="8:20">
      <c r="H16148" s="14"/>
      <c r="K16148" s="14"/>
      <c r="M16148" s="14"/>
      <c r="N16148" s="14"/>
      <c r="O16148" s="14"/>
      <c r="P16148" s="14"/>
      <c r="S16148" s="16"/>
      <c r="T16148" s="16"/>
    </row>
    <row r="16149" spans="8:20">
      <c r="H16149" s="14"/>
      <c r="K16149" s="14"/>
      <c r="M16149" s="14"/>
      <c r="N16149" s="14"/>
      <c r="O16149" s="14"/>
      <c r="P16149" s="14"/>
      <c r="S16149" s="16"/>
      <c r="T16149" s="16"/>
    </row>
    <row r="16150" spans="8:20">
      <c r="H16150" s="14"/>
      <c r="K16150" s="14"/>
      <c r="M16150" s="14"/>
      <c r="N16150" s="14"/>
      <c r="O16150" s="14"/>
      <c r="P16150" s="14"/>
      <c r="S16150" s="16"/>
      <c r="T16150" s="16"/>
    </row>
    <row r="16151" spans="8:20">
      <c r="H16151" s="14"/>
      <c r="K16151" s="14"/>
      <c r="M16151" s="14"/>
      <c r="N16151" s="14"/>
      <c r="O16151" s="14"/>
      <c r="P16151" s="14"/>
      <c r="S16151" s="16"/>
      <c r="T16151" s="16"/>
    </row>
    <row r="16152" spans="8:20">
      <c r="H16152" s="14"/>
      <c r="K16152" s="14"/>
      <c r="M16152" s="14"/>
      <c r="N16152" s="14"/>
      <c r="O16152" s="14"/>
      <c r="P16152" s="14"/>
      <c r="S16152" s="16"/>
      <c r="T16152" s="16"/>
    </row>
    <row r="16153" spans="8:20">
      <c r="H16153" s="14"/>
      <c r="K16153" s="14"/>
      <c r="M16153" s="14"/>
      <c r="N16153" s="14"/>
      <c r="O16153" s="14"/>
      <c r="P16153" s="14"/>
      <c r="S16153" s="16"/>
      <c r="T16153" s="16"/>
    </row>
    <row r="16154" spans="8:20">
      <c r="H16154" s="14"/>
      <c r="K16154" s="14"/>
      <c r="M16154" s="14"/>
      <c r="N16154" s="14"/>
      <c r="O16154" s="14"/>
      <c r="P16154" s="14"/>
      <c r="S16154" s="16"/>
      <c r="T16154" s="16"/>
    </row>
    <row r="16155" spans="8:20">
      <c r="H16155" s="14"/>
      <c r="K16155" s="14"/>
      <c r="M16155" s="14"/>
      <c r="N16155" s="14"/>
      <c r="O16155" s="14"/>
      <c r="P16155" s="14"/>
      <c r="S16155" s="16"/>
      <c r="T16155" s="16"/>
    </row>
    <row r="16156" spans="8:20">
      <c r="H16156" s="14"/>
      <c r="K16156" s="14"/>
      <c r="M16156" s="14"/>
      <c r="N16156" s="14"/>
      <c r="O16156" s="14"/>
      <c r="P16156" s="14"/>
      <c r="S16156" s="16"/>
      <c r="T16156" s="16"/>
    </row>
    <row r="16157" spans="8:20">
      <c r="H16157" s="14"/>
      <c r="K16157" s="14"/>
      <c r="M16157" s="14"/>
      <c r="N16157" s="14"/>
      <c r="O16157" s="14"/>
      <c r="P16157" s="14"/>
      <c r="S16157" s="16"/>
      <c r="T16157" s="16"/>
    </row>
    <row r="16158" spans="8:20">
      <c r="H16158" s="14"/>
      <c r="K16158" s="14"/>
      <c r="M16158" s="14"/>
      <c r="N16158" s="14"/>
      <c r="O16158" s="14"/>
      <c r="P16158" s="14"/>
      <c r="S16158" s="16"/>
      <c r="T16158" s="16"/>
    </row>
    <row r="16159" spans="8:20">
      <c r="H16159" s="14"/>
      <c r="K16159" s="14"/>
      <c r="M16159" s="14"/>
      <c r="N16159" s="14"/>
      <c r="O16159" s="14"/>
      <c r="P16159" s="14"/>
      <c r="S16159" s="16"/>
      <c r="T16159" s="16"/>
    </row>
    <row r="16160" spans="8:20">
      <c r="H16160" s="14"/>
      <c r="K16160" s="14"/>
      <c r="M16160" s="14"/>
      <c r="N16160" s="14"/>
      <c r="O16160" s="14"/>
      <c r="P16160" s="14"/>
      <c r="S16160" s="16"/>
      <c r="T16160" s="16"/>
    </row>
    <row r="16161" spans="8:20">
      <c r="H16161" s="14"/>
      <c r="K16161" s="14"/>
      <c r="M16161" s="14"/>
      <c r="N16161" s="14"/>
      <c r="O16161" s="14"/>
      <c r="P16161" s="14"/>
      <c r="S16161" s="16"/>
      <c r="T16161" s="16"/>
    </row>
    <row r="16162" spans="8:20">
      <c r="H16162" s="14"/>
      <c r="K16162" s="14"/>
      <c r="M16162" s="14"/>
      <c r="N16162" s="14"/>
      <c r="O16162" s="14"/>
      <c r="P16162" s="14"/>
      <c r="S16162" s="16"/>
      <c r="T16162" s="16"/>
    </row>
    <row r="16163" spans="8:20">
      <c r="H16163" s="14"/>
      <c r="K16163" s="14"/>
      <c r="M16163" s="14"/>
      <c r="N16163" s="14"/>
      <c r="O16163" s="14"/>
      <c r="P16163" s="14"/>
      <c r="S16163" s="16"/>
      <c r="T16163" s="16"/>
    </row>
    <row r="16164" spans="8:20">
      <c r="H16164" s="14"/>
      <c r="K16164" s="14"/>
      <c r="M16164" s="14"/>
      <c r="N16164" s="14"/>
      <c r="O16164" s="14"/>
      <c r="P16164" s="14"/>
      <c r="S16164" s="16"/>
      <c r="T16164" s="16"/>
    </row>
    <row r="16165" spans="8:20">
      <c r="H16165" s="14"/>
      <c r="K16165" s="14"/>
      <c r="M16165" s="14"/>
      <c r="N16165" s="14"/>
      <c r="O16165" s="14"/>
      <c r="P16165" s="14"/>
      <c r="S16165" s="16"/>
      <c r="T16165" s="16"/>
    </row>
    <row r="16166" spans="8:20">
      <c r="H16166" s="14"/>
      <c r="K16166" s="14"/>
      <c r="M16166" s="14"/>
      <c r="N16166" s="14"/>
      <c r="O16166" s="14"/>
      <c r="P16166" s="14"/>
      <c r="S16166" s="16"/>
      <c r="T16166" s="16"/>
    </row>
    <row r="16167" spans="8:20">
      <c r="H16167" s="14"/>
      <c r="K16167" s="14"/>
      <c r="M16167" s="14"/>
      <c r="N16167" s="14"/>
      <c r="O16167" s="14"/>
      <c r="P16167" s="14"/>
      <c r="S16167" s="16"/>
      <c r="T16167" s="16"/>
    </row>
    <row r="16168" spans="8:20">
      <c r="H16168" s="14"/>
      <c r="K16168" s="14"/>
      <c r="M16168" s="14"/>
      <c r="N16168" s="14"/>
      <c r="O16168" s="14"/>
      <c r="P16168" s="14"/>
      <c r="S16168" s="16"/>
      <c r="T16168" s="16"/>
    </row>
    <row r="16169" spans="8:20">
      <c r="H16169" s="14"/>
      <c r="K16169" s="14"/>
      <c r="M16169" s="14"/>
      <c r="N16169" s="14"/>
      <c r="O16169" s="14"/>
      <c r="P16169" s="14"/>
      <c r="S16169" s="16"/>
      <c r="T16169" s="16"/>
    </row>
    <row r="16170" spans="8:20">
      <c r="H16170" s="14"/>
      <c r="K16170" s="14"/>
      <c r="M16170" s="14"/>
      <c r="N16170" s="14"/>
      <c r="O16170" s="14"/>
      <c r="P16170" s="14"/>
      <c r="S16170" s="16"/>
      <c r="T16170" s="16"/>
    </row>
    <row r="16171" spans="8:20">
      <c r="H16171" s="14"/>
      <c r="K16171" s="14"/>
      <c r="M16171" s="14"/>
      <c r="N16171" s="14"/>
      <c r="O16171" s="14"/>
      <c r="P16171" s="14"/>
      <c r="S16171" s="16"/>
      <c r="T16171" s="16"/>
    </row>
    <row r="16172" spans="8:20">
      <c r="H16172" s="14"/>
      <c r="K16172" s="14"/>
      <c r="M16172" s="14"/>
      <c r="N16172" s="14"/>
      <c r="O16172" s="14"/>
      <c r="P16172" s="14"/>
      <c r="S16172" s="16"/>
      <c r="T16172" s="16"/>
    </row>
    <row r="16173" spans="8:20">
      <c r="H16173" s="14"/>
      <c r="K16173" s="14"/>
      <c r="M16173" s="14"/>
      <c r="N16173" s="14"/>
      <c r="O16173" s="14"/>
      <c r="P16173" s="14"/>
      <c r="S16173" s="16"/>
      <c r="T16173" s="16"/>
    </row>
    <row r="16174" spans="8:20">
      <c r="H16174" s="14"/>
      <c r="K16174" s="14"/>
      <c r="M16174" s="14"/>
      <c r="N16174" s="14"/>
      <c r="O16174" s="14"/>
      <c r="P16174" s="14"/>
      <c r="S16174" s="16"/>
      <c r="T16174" s="16"/>
    </row>
    <row r="16175" spans="8:20">
      <c r="H16175" s="14"/>
      <c r="K16175" s="14"/>
      <c r="M16175" s="14"/>
      <c r="N16175" s="14"/>
      <c r="O16175" s="14"/>
      <c r="P16175" s="14"/>
      <c r="S16175" s="16"/>
      <c r="T16175" s="16"/>
    </row>
    <row r="16176" spans="8:20">
      <c r="H16176" s="14"/>
      <c r="K16176" s="14"/>
      <c r="M16176" s="14"/>
      <c r="N16176" s="14"/>
      <c r="O16176" s="14"/>
      <c r="P16176" s="14"/>
      <c r="S16176" s="16"/>
      <c r="T16176" s="16"/>
    </row>
    <row r="16177" spans="8:20">
      <c r="H16177" s="14"/>
      <c r="K16177" s="14"/>
      <c r="M16177" s="14"/>
      <c r="N16177" s="14"/>
      <c r="O16177" s="14"/>
      <c r="P16177" s="14"/>
      <c r="S16177" s="16"/>
      <c r="T16177" s="16"/>
    </row>
    <row r="16178" spans="8:20">
      <c r="H16178" s="14"/>
      <c r="K16178" s="14"/>
      <c r="M16178" s="14"/>
      <c r="N16178" s="14"/>
      <c r="O16178" s="14"/>
      <c r="P16178" s="14"/>
      <c r="S16178" s="16"/>
      <c r="T16178" s="16"/>
    </row>
    <row r="16179" spans="8:20">
      <c r="H16179" s="14"/>
      <c r="K16179" s="14"/>
      <c r="M16179" s="14"/>
      <c r="N16179" s="14"/>
      <c r="O16179" s="14"/>
      <c r="P16179" s="14"/>
      <c r="S16179" s="16"/>
      <c r="T16179" s="16"/>
    </row>
    <row r="16180" spans="8:20">
      <c r="H16180" s="14"/>
      <c r="K16180" s="14"/>
      <c r="M16180" s="14"/>
      <c r="N16180" s="14"/>
      <c r="O16180" s="14"/>
      <c r="P16180" s="14"/>
      <c r="S16180" s="16"/>
      <c r="T16180" s="16"/>
    </row>
    <row r="16181" spans="8:20">
      <c r="H16181" s="14"/>
      <c r="K16181" s="14"/>
      <c r="M16181" s="14"/>
      <c r="N16181" s="14"/>
      <c r="O16181" s="14"/>
      <c r="P16181" s="14"/>
      <c r="S16181" s="16"/>
      <c r="T16181" s="16"/>
    </row>
    <row r="16182" spans="8:20">
      <c r="H16182" s="14"/>
      <c r="K16182" s="14"/>
      <c r="M16182" s="14"/>
      <c r="N16182" s="14"/>
      <c r="O16182" s="14"/>
      <c r="P16182" s="14"/>
      <c r="S16182" s="16"/>
      <c r="T16182" s="16"/>
    </row>
    <row r="16183" spans="8:20">
      <c r="H16183" s="14"/>
      <c r="K16183" s="14"/>
      <c r="M16183" s="14"/>
      <c r="N16183" s="14"/>
      <c r="O16183" s="14"/>
      <c r="P16183" s="14"/>
      <c r="S16183" s="16"/>
      <c r="T16183" s="16"/>
    </row>
    <row r="16184" spans="8:20">
      <c r="H16184" s="14"/>
      <c r="K16184" s="14"/>
      <c r="M16184" s="14"/>
      <c r="N16184" s="14"/>
      <c r="O16184" s="14"/>
      <c r="P16184" s="14"/>
      <c r="S16184" s="16"/>
      <c r="T16184" s="16"/>
    </row>
    <row r="16185" spans="8:20">
      <c r="H16185" s="14"/>
      <c r="K16185" s="14"/>
      <c r="M16185" s="14"/>
      <c r="N16185" s="14"/>
      <c r="O16185" s="14"/>
      <c r="P16185" s="14"/>
      <c r="S16185" s="16"/>
      <c r="T16185" s="16"/>
    </row>
    <row r="16186" spans="8:20">
      <c r="H16186" s="14"/>
      <c r="K16186" s="14"/>
      <c r="M16186" s="14"/>
      <c r="N16186" s="14"/>
      <c r="O16186" s="14"/>
      <c r="P16186" s="14"/>
      <c r="S16186" s="16"/>
      <c r="T16186" s="16"/>
    </row>
    <row r="16187" spans="8:20">
      <c r="H16187" s="14"/>
      <c r="K16187" s="14"/>
      <c r="M16187" s="14"/>
      <c r="N16187" s="14"/>
      <c r="O16187" s="14"/>
      <c r="P16187" s="14"/>
      <c r="S16187" s="16"/>
      <c r="T16187" s="16"/>
    </row>
    <row r="16188" spans="8:20">
      <c r="H16188" s="14"/>
      <c r="K16188" s="14"/>
      <c r="M16188" s="14"/>
      <c r="N16188" s="14"/>
      <c r="O16188" s="14"/>
      <c r="P16188" s="14"/>
      <c r="S16188" s="16"/>
      <c r="T16188" s="16"/>
    </row>
    <row r="16189" spans="8:20">
      <c r="H16189" s="14"/>
      <c r="K16189" s="14"/>
      <c r="M16189" s="14"/>
      <c r="N16189" s="14"/>
      <c r="O16189" s="14"/>
      <c r="P16189" s="14"/>
      <c r="S16189" s="16"/>
      <c r="T16189" s="16"/>
    </row>
    <row r="16190" spans="8:20">
      <c r="H16190" s="14"/>
      <c r="K16190" s="14"/>
      <c r="M16190" s="14"/>
      <c r="N16190" s="14"/>
      <c r="O16190" s="14"/>
      <c r="P16190" s="14"/>
      <c r="S16190" s="16"/>
      <c r="T16190" s="16"/>
    </row>
    <row r="16191" spans="8:20">
      <c r="H16191" s="14"/>
      <c r="K16191" s="14"/>
      <c r="M16191" s="14"/>
      <c r="N16191" s="14"/>
      <c r="O16191" s="14"/>
      <c r="P16191" s="14"/>
      <c r="S16191" s="16"/>
      <c r="T16191" s="16"/>
    </row>
    <row r="16192" spans="8:20">
      <c r="H16192" s="14"/>
      <c r="K16192" s="14"/>
      <c r="M16192" s="14"/>
      <c r="N16192" s="14"/>
      <c r="O16192" s="14"/>
      <c r="P16192" s="14"/>
      <c r="S16192" s="16"/>
      <c r="T16192" s="16"/>
    </row>
    <row r="16193" spans="8:20">
      <c r="H16193" s="14"/>
      <c r="K16193" s="14"/>
      <c r="M16193" s="14"/>
      <c r="N16193" s="14"/>
      <c r="O16193" s="14"/>
      <c r="P16193" s="14"/>
      <c r="S16193" s="16"/>
      <c r="T16193" s="16"/>
    </row>
    <row r="16194" spans="8:20">
      <c r="H16194" s="14"/>
      <c r="K16194" s="14"/>
      <c r="M16194" s="14"/>
      <c r="N16194" s="14"/>
      <c r="O16194" s="14"/>
      <c r="P16194" s="14"/>
      <c r="S16194" s="16"/>
      <c r="T16194" s="16"/>
    </row>
    <row r="16195" spans="8:20">
      <c r="H16195" s="14"/>
      <c r="K16195" s="14"/>
      <c r="M16195" s="14"/>
      <c r="N16195" s="14"/>
      <c r="O16195" s="14"/>
      <c r="P16195" s="14"/>
      <c r="S16195" s="16"/>
      <c r="T16195" s="16"/>
    </row>
    <row r="16196" spans="8:20">
      <c r="H16196" s="14"/>
      <c r="K16196" s="14"/>
      <c r="M16196" s="14"/>
      <c r="N16196" s="14"/>
      <c r="O16196" s="14"/>
      <c r="P16196" s="14"/>
      <c r="S16196" s="16"/>
      <c r="T16196" s="16"/>
    </row>
    <row r="16197" spans="8:20">
      <c r="H16197" s="14"/>
      <c r="K16197" s="14"/>
      <c r="M16197" s="14"/>
      <c r="N16197" s="14"/>
      <c r="O16197" s="14"/>
      <c r="P16197" s="14"/>
      <c r="S16197" s="16"/>
      <c r="T16197" s="16"/>
    </row>
    <row r="16198" spans="8:20">
      <c r="H16198" s="14"/>
      <c r="K16198" s="14"/>
      <c r="M16198" s="14"/>
      <c r="N16198" s="14"/>
      <c r="O16198" s="14"/>
      <c r="P16198" s="14"/>
      <c r="S16198" s="16"/>
      <c r="T16198" s="16"/>
    </row>
    <row r="16199" spans="8:20">
      <c r="H16199" s="14"/>
      <c r="K16199" s="14"/>
      <c r="M16199" s="14"/>
      <c r="N16199" s="14"/>
      <c r="O16199" s="14"/>
      <c r="P16199" s="14"/>
      <c r="S16199" s="16"/>
      <c r="T16199" s="16"/>
    </row>
    <row r="16200" spans="8:20">
      <c r="H16200" s="14"/>
      <c r="K16200" s="14"/>
      <c r="M16200" s="14"/>
      <c r="N16200" s="14"/>
      <c r="O16200" s="14"/>
      <c r="S16200" s="16"/>
      <c r="T16200" s="16"/>
    </row>
    <row r="16201" spans="8:20">
      <c r="H16201" s="14"/>
      <c r="K16201" s="14"/>
      <c r="M16201" s="14"/>
      <c r="N16201" s="14"/>
      <c r="O16201" s="14"/>
      <c r="S16201" s="16"/>
      <c r="T16201" s="16"/>
    </row>
    <row r="16202" spans="8:20">
      <c r="H16202" s="14"/>
      <c r="K16202" s="14"/>
      <c r="M16202" s="14"/>
      <c r="N16202" s="14"/>
      <c r="O16202" s="14"/>
      <c r="S16202" s="16"/>
      <c r="T16202" s="16"/>
    </row>
    <row r="16203" spans="8:20">
      <c r="H16203" s="14"/>
      <c r="K16203" s="14"/>
      <c r="M16203" s="14"/>
      <c r="N16203" s="14"/>
      <c r="O16203" s="14"/>
      <c r="S16203" s="16"/>
      <c r="T16203" s="16"/>
    </row>
    <row r="16204" spans="8:20">
      <c r="H16204" s="14"/>
      <c r="K16204" s="14"/>
      <c r="M16204" s="14"/>
      <c r="N16204" s="14"/>
      <c r="O16204" s="14"/>
    </row>
    <row r="16205" spans="8:20">
      <c r="H16205" s="14"/>
      <c r="K16205" s="14"/>
      <c r="M16205" s="14"/>
      <c r="N16205" s="14"/>
      <c r="O16205" s="14"/>
    </row>
    <row r="16206" spans="8:20">
      <c r="H16206" s="14"/>
      <c r="K16206" s="14"/>
      <c r="M16206" s="14"/>
      <c r="N16206" s="14"/>
      <c r="O16206" s="14"/>
    </row>
    <row r="16207" spans="8:20">
      <c r="H16207" s="14"/>
      <c r="K16207" s="14"/>
      <c r="M16207" s="14"/>
      <c r="N16207" s="14"/>
      <c r="O16207" s="14"/>
    </row>
    <row r="16208" spans="8:20">
      <c r="H16208" s="14"/>
      <c r="K16208" s="14"/>
      <c r="M16208" s="14"/>
      <c r="N16208" s="14"/>
      <c r="O16208" s="14"/>
    </row>
    <row r="16209" spans="8:15">
      <c r="H16209" s="14"/>
      <c r="K16209" s="14"/>
      <c r="M16209" s="14"/>
      <c r="N16209" s="14"/>
      <c r="O16209" s="14"/>
    </row>
    <row r="16210" spans="8:15">
      <c r="H16210" s="14"/>
      <c r="K16210" s="14"/>
      <c r="M16210" s="14"/>
      <c r="N16210" s="14"/>
      <c r="O16210" s="14"/>
    </row>
    <row r="16211" spans="8:15">
      <c r="H16211" s="14"/>
      <c r="K16211" s="14"/>
      <c r="M16211" s="14"/>
      <c r="N16211" s="14"/>
      <c r="O16211" s="14"/>
    </row>
    <row r="16212" spans="8:15">
      <c r="H16212" s="14"/>
      <c r="K16212" s="14"/>
      <c r="M16212" s="14"/>
      <c r="N16212" s="14"/>
      <c r="O16212" s="14"/>
    </row>
    <row r="16213" spans="8:15">
      <c r="H16213" s="14"/>
      <c r="K16213" s="14"/>
      <c r="M16213" s="14"/>
      <c r="N16213" s="14"/>
      <c r="O16213" s="14"/>
    </row>
    <row r="16214" spans="8:15">
      <c r="H16214" s="14"/>
      <c r="K16214" s="14"/>
      <c r="M16214" s="14"/>
      <c r="N16214" s="14"/>
      <c r="O16214" s="14"/>
    </row>
    <row r="16215" spans="8:15">
      <c r="H16215" s="14"/>
      <c r="K16215" s="14"/>
      <c r="M16215" s="14"/>
      <c r="N16215" s="14"/>
      <c r="O16215" s="14"/>
    </row>
    <row r="16216" spans="8:15">
      <c r="H16216" s="14"/>
      <c r="K16216" s="14"/>
      <c r="M16216" s="14"/>
      <c r="N16216" s="14"/>
      <c r="O16216" s="14"/>
    </row>
    <row r="16217" spans="8:15">
      <c r="H16217" s="14"/>
      <c r="K16217" s="14"/>
      <c r="M16217" s="14"/>
      <c r="N16217" s="14"/>
      <c r="O16217" s="14"/>
    </row>
    <row r="16218" spans="8:15">
      <c r="H16218" s="14"/>
      <c r="K16218" s="14"/>
      <c r="M16218" s="14"/>
      <c r="N16218" s="14"/>
      <c r="O16218" s="14"/>
    </row>
    <row r="16219" spans="8:15">
      <c r="H16219" s="14"/>
      <c r="K16219" s="14"/>
      <c r="M16219" s="14"/>
      <c r="N16219" s="14"/>
      <c r="O16219" s="14"/>
    </row>
    <row r="16220" spans="8:15">
      <c r="H16220" s="14"/>
      <c r="K16220" s="14"/>
      <c r="M16220" s="14"/>
      <c r="N16220" s="14"/>
      <c r="O16220" s="14"/>
    </row>
    <row r="16221" spans="8:15">
      <c r="H16221" s="14"/>
      <c r="K16221" s="14"/>
      <c r="M16221" s="14"/>
      <c r="N16221" s="14"/>
      <c r="O16221" s="14"/>
    </row>
    <row r="16222" spans="8:15">
      <c r="H16222" s="14"/>
      <c r="K16222" s="14"/>
      <c r="M16222" s="14"/>
      <c r="N16222" s="14"/>
      <c r="O16222" s="14"/>
    </row>
    <row r="16223" spans="8:15">
      <c r="H16223" s="14"/>
      <c r="K16223" s="14"/>
      <c r="M16223" s="14"/>
      <c r="N16223" s="14"/>
      <c r="O16223" s="14"/>
    </row>
    <row r="16224" spans="8:15">
      <c r="H16224" s="14"/>
      <c r="K16224" s="14"/>
      <c r="M16224" s="14"/>
      <c r="N16224" s="14"/>
      <c r="O16224" s="14"/>
    </row>
    <row r="16225" spans="8:15">
      <c r="H16225" s="14"/>
      <c r="K16225" s="14"/>
      <c r="M16225" s="14"/>
      <c r="N16225" s="14"/>
      <c r="O16225" s="14"/>
    </row>
    <row r="16226" spans="8:15">
      <c r="H16226" s="14"/>
      <c r="K16226" s="14"/>
      <c r="M16226" s="14"/>
      <c r="N16226" s="14"/>
      <c r="O16226" s="14"/>
    </row>
    <row r="16227" spans="8:15">
      <c r="H16227" s="14"/>
      <c r="K16227" s="14"/>
      <c r="M16227" s="14"/>
      <c r="N16227" s="14"/>
      <c r="O16227" s="14"/>
    </row>
    <row r="16228" spans="8:15">
      <c r="H16228" s="14"/>
      <c r="K16228" s="14"/>
      <c r="M16228" s="14"/>
      <c r="N16228" s="14"/>
      <c r="O16228" s="14"/>
    </row>
    <row r="16229" spans="8:15">
      <c r="H16229" s="14"/>
      <c r="K16229" s="14"/>
      <c r="M16229" s="14"/>
      <c r="N16229" s="14"/>
      <c r="O16229" s="14"/>
    </row>
    <row r="16230" spans="8:15">
      <c r="H16230" s="14"/>
      <c r="K16230" s="14"/>
      <c r="M16230" s="14"/>
      <c r="N16230" s="14"/>
      <c r="O16230" s="14"/>
    </row>
    <row r="16231" spans="8:15">
      <c r="H16231" s="14"/>
      <c r="K16231" s="14"/>
      <c r="M16231" s="14"/>
      <c r="N16231" s="14"/>
      <c r="O16231" s="14"/>
    </row>
    <row r="16232" spans="8:15">
      <c r="H16232" s="14"/>
      <c r="K16232" s="14"/>
      <c r="M16232" s="14"/>
      <c r="N16232" s="14"/>
      <c r="O16232" s="14"/>
    </row>
    <row r="16233" spans="8:15">
      <c r="H16233" s="14"/>
      <c r="K16233" s="14"/>
      <c r="M16233" s="14"/>
      <c r="N16233" s="14"/>
      <c r="O16233" s="14"/>
    </row>
    <row r="16234" spans="8:15">
      <c r="H16234" s="14"/>
      <c r="K16234" s="14"/>
      <c r="M16234" s="14"/>
      <c r="N16234" s="14"/>
      <c r="O16234" s="14"/>
    </row>
    <row r="16235" spans="8:15">
      <c r="H16235" s="14"/>
      <c r="K16235" s="14"/>
      <c r="M16235" s="14"/>
      <c r="N16235" s="14"/>
      <c r="O16235" s="14"/>
    </row>
    <row r="16236" spans="8:15">
      <c r="H16236" s="14"/>
      <c r="K16236" s="14"/>
      <c r="M16236" s="14"/>
      <c r="N16236" s="14"/>
      <c r="O16236" s="14"/>
    </row>
    <row r="16237" spans="8:15">
      <c r="H16237" s="14"/>
      <c r="K16237" s="14"/>
      <c r="M16237" s="14"/>
      <c r="N16237" s="14"/>
      <c r="O16237" s="14"/>
    </row>
    <row r="16238" spans="8:15">
      <c r="H16238" s="14"/>
      <c r="K16238" s="14"/>
      <c r="M16238" s="14"/>
      <c r="N16238" s="14"/>
      <c r="O16238" s="14"/>
    </row>
    <row r="16239" spans="8:15">
      <c r="H16239" s="14"/>
      <c r="K16239" s="14"/>
      <c r="M16239" s="14"/>
      <c r="N16239" s="14"/>
      <c r="O16239" s="14"/>
    </row>
    <row r="16240" spans="8:15">
      <c r="H16240" s="14"/>
      <c r="K16240" s="14"/>
      <c r="M16240" s="14"/>
      <c r="N16240" s="14"/>
      <c r="O16240" s="14"/>
    </row>
    <row r="16241" spans="8:15">
      <c r="H16241" s="14"/>
      <c r="K16241" s="14"/>
      <c r="M16241" s="14"/>
      <c r="N16241" s="14"/>
      <c r="O16241" s="14"/>
    </row>
    <row r="16242" spans="8:15">
      <c r="H16242" s="14"/>
      <c r="K16242" s="14"/>
      <c r="M16242" s="14"/>
      <c r="N16242" s="14"/>
      <c r="O16242" s="14"/>
    </row>
    <row r="16243" spans="8:15">
      <c r="H16243" s="14"/>
      <c r="K16243" s="14"/>
      <c r="M16243" s="14"/>
      <c r="N16243" s="14"/>
      <c r="O16243" s="14"/>
    </row>
    <row r="16244" spans="8:15">
      <c r="H16244" s="14"/>
      <c r="K16244" s="14"/>
      <c r="M16244" s="14"/>
      <c r="N16244" s="14"/>
      <c r="O16244" s="14"/>
    </row>
    <row r="16245" spans="8:15">
      <c r="H16245" s="14"/>
      <c r="K16245" s="14"/>
      <c r="M16245" s="14"/>
      <c r="N16245" s="14"/>
      <c r="O16245" s="14"/>
    </row>
    <row r="16246" spans="8:15">
      <c r="H16246" s="14"/>
      <c r="K16246" s="14"/>
      <c r="M16246" s="14"/>
      <c r="N16246" s="14"/>
      <c r="O16246" s="14"/>
    </row>
    <row r="16247" spans="8:15">
      <c r="H16247" s="14"/>
      <c r="K16247" s="14"/>
      <c r="M16247" s="14"/>
      <c r="N16247" s="14"/>
      <c r="O16247" s="14"/>
    </row>
  </sheetData>
  <sortState ref="B2:B1572">
    <sortCondition ref="B2"/>
  </sortState>
  <pageMargins left="0.7" right="0.7" top="0.75" bottom="0.75" header="0.3" footer="0.3"/>
  <pageSetup paperSize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"/>
  <dimension ref="A1:H11"/>
  <sheetViews>
    <sheetView workbookViewId="0">
      <selection activeCell="F12" sqref="F12"/>
    </sheetView>
  </sheetViews>
  <sheetFormatPr defaultRowHeight="15"/>
  <cols>
    <col min="1" max="1" width="2.140625" style="14" bestFit="1" customWidth="1"/>
    <col min="2" max="2" width="16" style="14" bestFit="1" customWidth="1"/>
    <col min="3" max="3" width="13.5703125" style="14" bestFit="1" customWidth="1"/>
    <col min="4" max="4" width="8" style="14" bestFit="1" customWidth="1"/>
    <col min="5" max="5" width="12" style="14" bestFit="1" customWidth="1"/>
    <col min="6" max="16384" width="9.140625" style="14"/>
  </cols>
  <sheetData>
    <row r="1" spans="1:8">
      <c r="A1" s="14" t="s">
        <v>953</v>
      </c>
      <c r="B1" s="14" t="s">
        <v>2878</v>
      </c>
      <c r="C1" s="14" t="s">
        <v>2879</v>
      </c>
      <c r="D1" s="14" t="s">
        <v>2880</v>
      </c>
      <c r="E1" s="14" t="s">
        <v>2881</v>
      </c>
    </row>
    <row r="2" spans="1:8">
      <c r="B2" s="14" t="s">
        <v>1872</v>
      </c>
      <c r="C2" s="14" t="s">
        <v>1872</v>
      </c>
      <c r="D2" s="14" t="s">
        <v>965</v>
      </c>
      <c r="E2" s="14" t="s">
        <v>7124</v>
      </c>
    </row>
    <row r="3" spans="1:8">
      <c r="B3" s="14" t="s">
        <v>1903</v>
      </c>
      <c r="C3" s="14" t="s">
        <v>1903</v>
      </c>
      <c r="D3" s="14" t="s">
        <v>965</v>
      </c>
      <c r="E3" s="14" t="s">
        <v>2882</v>
      </c>
    </row>
    <row r="4" spans="1:8">
      <c r="B4" s="14" t="s">
        <v>3851</v>
      </c>
      <c r="C4" s="14" t="s">
        <v>3851</v>
      </c>
      <c r="D4" s="14" t="s">
        <v>965</v>
      </c>
      <c r="E4" s="14" t="s">
        <v>7123</v>
      </c>
    </row>
    <row r="5" spans="1:8">
      <c r="B5" s="14" t="s">
        <v>3852</v>
      </c>
      <c r="C5" s="14" t="s">
        <v>3852</v>
      </c>
      <c r="D5" s="14" t="s">
        <v>965</v>
      </c>
      <c r="E5" s="14" t="s">
        <v>7125</v>
      </c>
    </row>
    <row r="6" spans="1:8">
      <c r="B6" s="14" t="s">
        <v>3850</v>
      </c>
      <c r="C6" s="14" t="s">
        <v>3850</v>
      </c>
      <c r="D6" s="14" t="s">
        <v>965</v>
      </c>
      <c r="E6" s="14" t="s">
        <v>2883</v>
      </c>
    </row>
    <row r="7" spans="1:8">
      <c r="B7" s="14" t="s">
        <v>965</v>
      </c>
      <c r="C7" s="14" t="s">
        <v>965</v>
      </c>
      <c r="D7" s="14" t="s">
        <v>1934</v>
      </c>
      <c r="E7" s="14" t="s">
        <v>2885</v>
      </c>
    </row>
    <row r="8" spans="1:8">
      <c r="B8" s="14" t="s">
        <v>1934</v>
      </c>
      <c r="C8" s="14" t="s">
        <v>1934</v>
      </c>
      <c r="D8" s="14" t="s">
        <v>2884</v>
      </c>
    </row>
    <row r="9" spans="1:8">
      <c r="B9" s="14" t="s">
        <v>2884</v>
      </c>
      <c r="C9" s="14" t="s">
        <v>2884</v>
      </c>
    </row>
    <row r="11" spans="1:8">
      <c r="H11" s="14" t="s">
        <v>2891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K2"/>
  <sheetViews>
    <sheetView workbookViewId="0">
      <selection activeCell="E22" sqref="E22"/>
    </sheetView>
  </sheetViews>
  <sheetFormatPr defaultRowHeight="15"/>
  <cols>
    <col min="1" max="1" width="2.140625" style="14" bestFit="1" customWidth="1"/>
    <col min="2" max="2" width="11.140625" style="14" bestFit="1" customWidth="1"/>
    <col min="3" max="3" width="15.5703125" style="14" bestFit="1" customWidth="1"/>
    <col min="4" max="4" width="19.5703125" style="14" bestFit="1" customWidth="1"/>
    <col min="5" max="5" width="18.5703125" style="14" bestFit="1" customWidth="1"/>
    <col min="6" max="6" width="17.7109375" style="14" customWidth="1"/>
    <col min="7" max="7" width="9.140625" style="14"/>
    <col min="8" max="8" width="31.28515625" style="14" customWidth="1"/>
    <col min="9" max="16384" width="9.140625" style="14"/>
  </cols>
  <sheetData>
    <row r="1" spans="1:11" s="26" customFormat="1" ht="15.75">
      <c r="A1" s="14" t="s">
        <v>953</v>
      </c>
      <c r="B1" s="14" t="s">
        <v>2874</v>
      </c>
      <c r="C1" s="14" t="s">
        <v>2875</v>
      </c>
      <c r="D1" s="14" t="s">
        <v>2876</v>
      </c>
      <c r="E1" s="14" t="s">
        <v>2877</v>
      </c>
      <c r="F1" s="14" t="s">
        <v>15669</v>
      </c>
      <c r="G1" s="14" t="s">
        <v>15670</v>
      </c>
      <c r="H1" s="37" t="s">
        <v>15671</v>
      </c>
      <c r="I1" s="14" t="s">
        <v>15672</v>
      </c>
      <c r="J1" s="14" t="s">
        <v>15673</v>
      </c>
      <c r="K1" s="14" t="s">
        <v>15674</v>
      </c>
    </row>
    <row r="2" spans="1:11">
      <c r="B2" s="14" t="s">
        <v>15679</v>
      </c>
      <c r="C2" s="14" t="s">
        <v>2892</v>
      </c>
      <c r="D2" s="14">
        <v>-1000</v>
      </c>
      <c r="E2" s="14">
        <v>1000</v>
      </c>
      <c r="F2" s="14" t="s">
        <v>15677</v>
      </c>
      <c r="G2" s="14" t="s">
        <v>15678</v>
      </c>
      <c r="H2" s="36" t="s">
        <v>15676</v>
      </c>
      <c r="I2" s="34" t="s">
        <v>15675</v>
      </c>
      <c r="J2" s="35"/>
      <c r="K2" s="34"/>
    </row>
  </sheetData>
  <hyperlinks>
    <hyperlink ref="H2" r:id="rId1"/>
  </hyperlinks>
  <pageMargins left="0.7" right="0.7" top="0.75" bottom="0.75" header="0.3" footer="0.3"/>
  <pageSetup paperSize="0" orientation="portrait" horizontalDpi="1200" verticalDpi="1200"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"/>
  <dimension ref="A1:Q916"/>
  <sheetViews>
    <sheetView workbookViewId="0">
      <selection activeCell="A8" sqref="A8"/>
    </sheetView>
  </sheetViews>
  <sheetFormatPr defaultRowHeight="15"/>
  <cols>
    <col min="1" max="1" width="2.140625" style="14" bestFit="1" customWidth="1"/>
    <col min="2" max="2" width="16.85546875" style="14" bestFit="1" customWidth="1"/>
    <col min="3" max="3" width="20.42578125" style="14" bestFit="1" customWidth="1"/>
    <col min="4" max="4" width="15.7109375" bestFit="1" customWidth="1"/>
    <col min="5" max="5" width="15.5703125" style="14" bestFit="1" customWidth="1"/>
    <col min="6" max="6" width="18.42578125" style="14" bestFit="1" customWidth="1"/>
    <col min="7" max="7" width="14" style="14" bestFit="1" customWidth="1"/>
    <col min="8" max="8" width="23.42578125" style="14" customWidth="1"/>
    <col min="14" max="14" width="12.42578125" style="14" customWidth="1"/>
    <col min="16" max="16" width="18.85546875" style="14" customWidth="1"/>
    <col min="18" max="16384" width="9.140625" style="14"/>
  </cols>
  <sheetData>
    <row r="1" spans="1:8" s="26" customFormat="1" ht="15.75">
      <c r="A1" s="27" t="s">
        <v>953</v>
      </c>
      <c r="B1" s="27" t="s">
        <v>10756</v>
      </c>
      <c r="C1" s="26" t="s">
        <v>7126</v>
      </c>
      <c r="D1" s="26" t="s">
        <v>7127</v>
      </c>
      <c r="E1" s="27" t="s">
        <v>2872</v>
      </c>
      <c r="F1" s="27" t="s">
        <v>958</v>
      </c>
      <c r="G1" s="27" t="s">
        <v>2873</v>
      </c>
      <c r="H1" s="26" t="s">
        <v>14525</v>
      </c>
    </row>
    <row r="2" spans="1:8">
      <c r="B2" s="14" t="s">
        <v>3121</v>
      </c>
      <c r="C2" s="14" t="s">
        <v>14521</v>
      </c>
      <c r="D2" t="s">
        <v>3121</v>
      </c>
      <c r="F2" s="14" t="s">
        <v>965</v>
      </c>
      <c r="H2" s="14" t="s">
        <v>3914</v>
      </c>
    </row>
    <row r="3" spans="1:8">
      <c r="B3" s="14" t="s">
        <v>7377</v>
      </c>
      <c r="C3" s="14" t="s">
        <v>14206</v>
      </c>
      <c r="D3" t="s">
        <v>14776</v>
      </c>
      <c r="F3" s="14" t="s">
        <v>3851</v>
      </c>
      <c r="H3" s="14" t="s">
        <v>14207</v>
      </c>
    </row>
    <row r="4" spans="1:8">
      <c r="B4" s="14" t="s">
        <v>803</v>
      </c>
      <c r="C4" s="14" t="s">
        <v>13129</v>
      </c>
      <c r="D4" t="s">
        <v>15396</v>
      </c>
      <c r="F4" s="14" t="s">
        <v>965</v>
      </c>
      <c r="H4" s="14" t="s">
        <v>13130</v>
      </c>
    </row>
    <row r="5" spans="1:8">
      <c r="B5" s="14" t="s">
        <v>823</v>
      </c>
      <c r="C5" s="14" t="s">
        <v>13127</v>
      </c>
      <c r="D5" t="s">
        <v>14556</v>
      </c>
      <c r="F5" s="14" t="s">
        <v>1872</v>
      </c>
      <c r="H5" s="14" t="s">
        <v>13128</v>
      </c>
    </row>
    <row r="6" spans="1:8">
      <c r="B6" s="14" t="s">
        <v>2858</v>
      </c>
      <c r="C6" s="14" t="s">
        <v>12821</v>
      </c>
      <c r="D6" t="s">
        <v>15290</v>
      </c>
      <c r="F6" s="14" t="s">
        <v>965</v>
      </c>
      <c r="H6" s="14" t="s">
        <v>12822</v>
      </c>
    </row>
    <row r="7" spans="1:8">
      <c r="B7" s="14" t="s">
        <v>7383</v>
      </c>
      <c r="C7" s="14" t="s">
        <v>12819</v>
      </c>
      <c r="D7" t="s">
        <v>14738</v>
      </c>
      <c r="F7" s="14" t="s">
        <v>965</v>
      </c>
      <c r="H7" s="14" t="s">
        <v>12820</v>
      </c>
    </row>
    <row r="8" spans="1:8">
      <c r="B8" s="14" t="s">
        <v>3042</v>
      </c>
      <c r="C8" s="14" t="s">
        <v>13125</v>
      </c>
      <c r="D8" t="s">
        <v>15236</v>
      </c>
      <c r="F8" s="14" t="s">
        <v>965</v>
      </c>
      <c r="H8" s="14" t="s">
        <v>13126</v>
      </c>
    </row>
    <row r="9" spans="1:8">
      <c r="B9" s="14" t="s">
        <v>3044</v>
      </c>
      <c r="C9" s="14" t="s">
        <v>13123</v>
      </c>
      <c r="D9" t="s">
        <v>14872</v>
      </c>
      <c r="F9" s="14" t="s">
        <v>965</v>
      </c>
      <c r="H9" s="14" t="s">
        <v>13124</v>
      </c>
    </row>
    <row r="10" spans="1:8">
      <c r="B10" s="14" t="s">
        <v>3351</v>
      </c>
      <c r="C10" s="14" t="s">
        <v>14227</v>
      </c>
      <c r="D10" t="s">
        <v>15047</v>
      </c>
      <c r="F10" s="14" t="s">
        <v>965</v>
      </c>
      <c r="H10" s="14" t="s">
        <v>12791</v>
      </c>
    </row>
    <row r="11" spans="1:8">
      <c r="B11" s="14" t="s">
        <v>785</v>
      </c>
      <c r="C11" s="14" t="s">
        <v>14392</v>
      </c>
      <c r="D11" t="s">
        <v>14647</v>
      </c>
      <c r="F11" s="14" t="s">
        <v>965</v>
      </c>
      <c r="H11" s="14" t="s">
        <v>14393</v>
      </c>
    </row>
    <row r="12" spans="1:8">
      <c r="B12" s="14" t="s">
        <v>12380</v>
      </c>
      <c r="C12" s="14" t="s">
        <v>14212</v>
      </c>
      <c r="D12" t="s">
        <v>14923</v>
      </c>
      <c r="F12" s="14" t="s">
        <v>1872</v>
      </c>
      <c r="H12" s="14" t="s">
        <v>14213</v>
      </c>
    </row>
    <row r="13" spans="1:8">
      <c r="B13" s="14" t="s">
        <v>3157</v>
      </c>
      <c r="C13" s="14" t="s">
        <v>14257</v>
      </c>
      <c r="D13" t="s">
        <v>15370</v>
      </c>
      <c r="F13" s="14" t="s">
        <v>1903</v>
      </c>
      <c r="H13" s="14" t="s">
        <v>12791</v>
      </c>
    </row>
    <row r="14" spans="1:8">
      <c r="B14" s="14" t="s">
        <v>788</v>
      </c>
      <c r="C14" s="14" t="s">
        <v>14385</v>
      </c>
      <c r="D14" t="s">
        <v>15368</v>
      </c>
      <c r="F14" s="14" t="s">
        <v>965</v>
      </c>
      <c r="H14" s="14" t="s">
        <v>14386</v>
      </c>
    </row>
    <row r="15" spans="1:8">
      <c r="B15" s="14" t="s">
        <v>7936</v>
      </c>
      <c r="C15" s="14" t="s">
        <v>14510</v>
      </c>
      <c r="D15" t="s">
        <v>15042</v>
      </c>
      <c r="F15" s="14" t="s">
        <v>965</v>
      </c>
      <c r="H15" s="14" t="s">
        <v>14511</v>
      </c>
    </row>
    <row r="16" spans="1:8">
      <c r="B16" s="14" t="s">
        <v>7833</v>
      </c>
      <c r="C16" s="14" t="s">
        <v>14384</v>
      </c>
      <c r="D16" t="s">
        <v>15281</v>
      </c>
      <c r="F16" s="14" t="s">
        <v>965</v>
      </c>
      <c r="H16" s="14" t="s">
        <v>12791</v>
      </c>
    </row>
    <row r="17" spans="2:8">
      <c r="B17" s="14" t="s">
        <v>3415</v>
      </c>
      <c r="C17" s="14" t="s">
        <v>14429</v>
      </c>
      <c r="D17" t="s">
        <v>14992</v>
      </c>
      <c r="F17" s="14" t="s">
        <v>965</v>
      </c>
      <c r="H17" s="14" t="s">
        <v>14430</v>
      </c>
    </row>
    <row r="18" spans="2:8">
      <c r="B18" s="14" t="s">
        <v>3320</v>
      </c>
      <c r="C18" s="14" t="s">
        <v>14431</v>
      </c>
      <c r="D18" t="s">
        <v>15362</v>
      </c>
      <c r="F18" s="14" t="s">
        <v>965</v>
      </c>
      <c r="H18" s="14" t="s">
        <v>12791</v>
      </c>
    </row>
    <row r="19" spans="2:8">
      <c r="B19" s="14" t="s">
        <v>701</v>
      </c>
      <c r="C19" s="14" t="s">
        <v>14482</v>
      </c>
      <c r="D19" t="s">
        <v>14648</v>
      </c>
      <c r="F19" s="14" t="s">
        <v>965</v>
      </c>
      <c r="H19" s="14" t="s">
        <v>14483</v>
      </c>
    </row>
    <row r="20" spans="2:8">
      <c r="B20" s="14" t="s">
        <v>3364</v>
      </c>
      <c r="C20" s="14" t="s">
        <v>14480</v>
      </c>
      <c r="D20" t="s">
        <v>15057</v>
      </c>
      <c r="F20" s="14" t="s">
        <v>1872</v>
      </c>
      <c r="H20" s="14" t="s">
        <v>14481</v>
      </c>
    </row>
    <row r="21" spans="2:8">
      <c r="B21" s="14" t="s">
        <v>2897</v>
      </c>
      <c r="C21" s="14" t="s">
        <v>14474</v>
      </c>
      <c r="D21" t="s">
        <v>15315</v>
      </c>
      <c r="F21" s="14" t="s">
        <v>1872</v>
      </c>
      <c r="H21" s="14" t="s">
        <v>14475</v>
      </c>
    </row>
    <row r="22" spans="2:8">
      <c r="B22" s="14" t="s">
        <v>7941</v>
      </c>
      <c r="C22" s="14" t="s">
        <v>14473</v>
      </c>
      <c r="D22" t="s">
        <v>15373</v>
      </c>
      <c r="F22" s="14" t="s">
        <v>965</v>
      </c>
      <c r="H22" s="14" t="s">
        <v>13619</v>
      </c>
    </row>
    <row r="23" spans="2:8">
      <c r="B23" s="14" t="s">
        <v>2781</v>
      </c>
      <c r="C23" s="14" t="s">
        <v>14472</v>
      </c>
      <c r="D23" t="s">
        <v>15179</v>
      </c>
      <c r="F23" s="14" t="s">
        <v>965</v>
      </c>
      <c r="H23" s="14" t="s">
        <v>13675</v>
      </c>
    </row>
    <row r="24" spans="2:8">
      <c r="B24" s="14" t="s">
        <v>7615</v>
      </c>
      <c r="C24" s="14" t="s">
        <v>14470</v>
      </c>
      <c r="D24" t="s">
        <v>14819</v>
      </c>
      <c r="F24" s="14" t="s">
        <v>965</v>
      </c>
      <c r="H24" s="14" t="s">
        <v>14471</v>
      </c>
    </row>
    <row r="25" spans="2:8">
      <c r="B25" s="14" t="s">
        <v>3352</v>
      </c>
      <c r="C25" s="14" t="s">
        <v>14468</v>
      </c>
      <c r="D25" t="s">
        <v>14764</v>
      </c>
      <c r="F25" s="14" t="s">
        <v>965</v>
      </c>
      <c r="H25" s="14" t="s">
        <v>14469</v>
      </c>
    </row>
    <row r="26" spans="2:8">
      <c r="B26" s="14" t="s">
        <v>719</v>
      </c>
      <c r="C26" s="14" t="s">
        <v>14466</v>
      </c>
      <c r="D26" t="s">
        <v>15271</v>
      </c>
      <c r="F26" s="14" t="s">
        <v>965</v>
      </c>
      <c r="H26" s="14" t="s">
        <v>14467</v>
      </c>
    </row>
    <row r="27" spans="2:8">
      <c r="B27" s="14" t="s">
        <v>3413</v>
      </c>
      <c r="C27" s="14" t="s">
        <v>14464</v>
      </c>
      <c r="D27" t="s">
        <v>14775</v>
      </c>
      <c r="F27" s="14" t="s">
        <v>965</v>
      </c>
      <c r="H27" s="14" t="s">
        <v>14465</v>
      </c>
    </row>
    <row r="28" spans="2:8">
      <c r="B28" s="14" t="s">
        <v>2869</v>
      </c>
      <c r="C28" s="14" t="s">
        <v>14462</v>
      </c>
      <c r="D28" t="s">
        <v>15161</v>
      </c>
      <c r="F28" s="14" t="s">
        <v>1903</v>
      </c>
      <c r="H28" s="14" t="s">
        <v>14463</v>
      </c>
    </row>
    <row r="29" spans="2:8">
      <c r="B29" s="14" t="s">
        <v>1961</v>
      </c>
      <c r="C29" s="14" t="s">
        <v>14460</v>
      </c>
      <c r="D29" t="s">
        <v>15372</v>
      </c>
      <c r="F29" s="14" t="s">
        <v>965</v>
      </c>
      <c r="H29" s="14" t="s">
        <v>14461</v>
      </c>
    </row>
    <row r="30" spans="2:8">
      <c r="B30" s="14" t="s">
        <v>2785</v>
      </c>
      <c r="C30" s="14" t="s">
        <v>14458</v>
      </c>
      <c r="D30" t="s">
        <v>14925</v>
      </c>
      <c r="F30" s="14" t="s">
        <v>965</v>
      </c>
      <c r="H30" s="14" t="s">
        <v>14459</v>
      </c>
    </row>
    <row r="31" spans="2:8">
      <c r="B31" s="14" t="s">
        <v>2861</v>
      </c>
      <c r="C31" s="14" t="s">
        <v>14456</v>
      </c>
      <c r="D31" t="s">
        <v>15439</v>
      </c>
      <c r="F31" s="14" t="s">
        <v>965</v>
      </c>
      <c r="H31" s="14" t="s">
        <v>14457</v>
      </c>
    </row>
    <row r="32" spans="2:8">
      <c r="B32" s="14" t="s">
        <v>2770</v>
      </c>
      <c r="C32" s="14" t="s">
        <v>14455</v>
      </c>
      <c r="D32" t="s">
        <v>14589</v>
      </c>
      <c r="F32" s="14" t="s">
        <v>965</v>
      </c>
      <c r="H32" s="14" t="s">
        <v>13575</v>
      </c>
    </row>
    <row r="33" spans="2:8">
      <c r="B33" s="14" t="s">
        <v>3097</v>
      </c>
      <c r="C33" s="14" t="s">
        <v>14453</v>
      </c>
      <c r="D33" t="s">
        <v>15178</v>
      </c>
      <c r="F33" s="14" t="s">
        <v>965</v>
      </c>
      <c r="H33" s="14" t="s">
        <v>14454</v>
      </c>
    </row>
    <row r="34" spans="2:8">
      <c r="B34" s="14" t="s">
        <v>918</v>
      </c>
      <c r="C34" s="14" t="s">
        <v>14225</v>
      </c>
      <c r="D34" t="s">
        <v>15270</v>
      </c>
      <c r="F34" s="14" t="s">
        <v>1872</v>
      </c>
      <c r="H34" s="14" t="s">
        <v>14226</v>
      </c>
    </row>
    <row r="35" spans="2:8">
      <c r="B35" s="14" t="s">
        <v>3906</v>
      </c>
      <c r="C35" s="14" t="s">
        <v>14394</v>
      </c>
      <c r="D35" t="s">
        <v>14924</v>
      </c>
      <c r="F35" s="14" t="s">
        <v>3851</v>
      </c>
      <c r="H35" s="14" t="s">
        <v>14395</v>
      </c>
    </row>
    <row r="36" spans="2:8">
      <c r="B36" s="14" t="s">
        <v>3909</v>
      </c>
      <c r="C36" s="14" t="s">
        <v>14224</v>
      </c>
      <c r="D36" t="s">
        <v>15160</v>
      </c>
      <c r="F36" s="14" t="s">
        <v>1903</v>
      </c>
      <c r="H36" s="14" t="s">
        <v>13571</v>
      </c>
    </row>
    <row r="37" spans="2:8">
      <c r="B37" s="14" t="s">
        <v>3041</v>
      </c>
      <c r="C37" s="14" t="s">
        <v>14222</v>
      </c>
      <c r="D37" t="s">
        <v>14774</v>
      </c>
      <c r="F37" s="14" t="s">
        <v>965</v>
      </c>
      <c r="H37" s="14" t="s">
        <v>14223</v>
      </c>
    </row>
    <row r="38" spans="2:8">
      <c r="B38" s="14" t="s">
        <v>921</v>
      </c>
      <c r="C38" s="14" t="s">
        <v>14220</v>
      </c>
      <c r="D38" t="s">
        <v>15056</v>
      </c>
      <c r="F38" s="14" t="s">
        <v>965</v>
      </c>
      <c r="H38" s="14" t="s">
        <v>14221</v>
      </c>
    </row>
    <row r="39" spans="2:8">
      <c r="B39" s="14" t="s">
        <v>924</v>
      </c>
      <c r="C39" s="14" t="s">
        <v>14218</v>
      </c>
      <c r="D39" t="s">
        <v>14763</v>
      </c>
      <c r="F39" s="14" t="s">
        <v>965</v>
      </c>
      <c r="H39" s="14" t="s">
        <v>14219</v>
      </c>
    </row>
    <row r="40" spans="2:8">
      <c r="B40" s="14" t="s">
        <v>2949</v>
      </c>
      <c r="C40" s="14" t="s">
        <v>14216</v>
      </c>
      <c r="D40" t="s">
        <v>15371</v>
      </c>
      <c r="F40" s="14" t="s">
        <v>965</v>
      </c>
      <c r="H40" s="14" t="s">
        <v>14217</v>
      </c>
    </row>
    <row r="41" spans="2:8">
      <c r="B41" s="14" t="s">
        <v>2868</v>
      </c>
      <c r="C41" s="14" t="s">
        <v>14214</v>
      </c>
      <c r="D41" t="s">
        <v>14588</v>
      </c>
      <c r="F41" s="14" t="s">
        <v>3851</v>
      </c>
      <c r="H41" s="14" t="s">
        <v>14215</v>
      </c>
    </row>
    <row r="42" spans="2:8">
      <c r="B42" s="14" t="s">
        <v>12371</v>
      </c>
      <c r="C42" s="14" t="s">
        <v>14255</v>
      </c>
      <c r="D42" t="s">
        <v>14646</v>
      </c>
      <c r="F42" s="14" t="s">
        <v>1872</v>
      </c>
      <c r="H42" s="14" t="s">
        <v>14256</v>
      </c>
    </row>
    <row r="43" spans="2:8">
      <c r="B43" s="14" t="s">
        <v>3350</v>
      </c>
      <c r="C43" s="14" t="s">
        <v>14253</v>
      </c>
      <c r="D43" t="s">
        <v>15046</v>
      </c>
      <c r="F43" s="14" t="s">
        <v>965</v>
      </c>
      <c r="H43" s="14" t="s">
        <v>14254</v>
      </c>
    </row>
    <row r="44" spans="2:8">
      <c r="B44" s="14" t="s">
        <v>3101</v>
      </c>
      <c r="C44" s="14" t="s">
        <v>14390</v>
      </c>
      <c r="D44" t="s">
        <v>14587</v>
      </c>
      <c r="F44" s="14" t="s">
        <v>965</v>
      </c>
      <c r="H44" s="14" t="s">
        <v>14391</v>
      </c>
    </row>
    <row r="45" spans="2:8">
      <c r="B45" s="14" t="s">
        <v>7366</v>
      </c>
      <c r="C45" s="14" t="s">
        <v>14251</v>
      </c>
      <c r="D45" t="s">
        <v>15055</v>
      </c>
      <c r="F45" s="14" t="s">
        <v>965</v>
      </c>
      <c r="H45" s="14" t="s">
        <v>14252</v>
      </c>
    </row>
    <row r="46" spans="2:8">
      <c r="B46" s="14" t="s">
        <v>3420</v>
      </c>
      <c r="C46" s="14" t="s">
        <v>14249</v>
      </c>
      <c r="D46" t="s">
        <v>15324</v>
      </c>
      <c r="F46" s="14" t="s">
        <v>965</v>
      </c>
      <c r="H46" s="14" t="s">
        <v>14250</v>
      </c>
    </row>
    <row r="47" spans="2:8">
      <c r="B47" s="14" t="s">
        <v>2777</v>
      </c>
      <c r="C47" s="14" t="s">
        <v>14247</v>
      </c>
      <c r="D47" t="s">
        <v>15159</v>
      </c>
      <c r="F47" s="14" t="s">
        <v>1872</v>
      </c>
      <c r="H47" s="14" t="s">
        <v>14248</v>
      </c>
    </row>
    <row r="48" spans="2:8">
      <c r="B48" s="14" t="s">
        <v>2853</v>
      </c>
      <c r="C48" s="14" t="s">
        <v>14389</v>
      </c>
      <c r="D48" t="s">
        <v>14995</v>
      </c>
      <c r="F48" s="14" t="s">
        <v>965</v>
      </c>
      <c r="H48" s="14" t="s">
        <v>13446</v>
      </c>
    </row>
    <row r="49" spans="2:8">
      <c r="B49" s="14" t="s">
        <v>7367</v>
      </c>
      <c r="C49" s="14" t="s">
        <v>14245</v>
      </c>
      <c r="D49" t="s">
        <v>14941</v>
      </c>
      <c r="F49" s="14" t="s">
        <v>965</v>
      </c>
      <c r="H49" s="14" t="s">
        <v>14246</v>
      </c>
    </row>
    <row r="50" spans="2:8">
      <c r="B50" s="14" t="s">
        <v>896</v>
      </c>
      <c r="C50" s="14" t="s">
        <v>14243</v>
      </c>
      <c r="D50" t="s">
        <v>15438</v>
      </c>
      <c r="F50" s="14" t="s">
        <v>965</v>
      </c>
      <c r="H50" s="14" t="s">
        <v>14244</v>
      </c>
    </row>
    <row r="51" spans="2:8">
      <c r="B51" s="14" t="s">
        <v>2832</v>
      </c>
      <c r="C51" s="14" t="s">
        <v>14241</v>
      </c>
      <c r="D51" t="s">
        <v>14526</v>
      </c>
      <c r="F51" s="14" t="s">
        <v>965</v>
      </c>
      <c r="H51" s="14" t="s">
        <v>14242</v>
      </c>
    </row>
    <row r="52" spans="2:8">
      <c r="B52" s="14" t="s">
        <v>1896</v>
      </c>
      <c r="C52" s="14" t="s">
        <v>14239</v>
      </c>
      <c r="D52" t="s">
        <v>14601</v>
      </c>
      <c r="F52" s="14" t="s">
        <v>965</v>
      </c>
      <c r="H52" s="14" t="s">
        <v>14240</v>
      </c>
    </row>
    <row r="53" spans="2:8">
      <c r="B53" s="14" t="s">
        <v>1888</v>
      </c>
      <c r="C53" s="14" t="s">
        <v>14237</v>
      </c>
      <c r="D53" t="s">
        <v>14818</v>
      </c>
      <c r="F53" s="14" t="s">
        <v>1872</v>
      </c>
      <c r="H53" s="14" t="s">
        <v>14238</v>
      </c>
    </row>
    <row r="54" spans="2:8">
      <c r="B54" s="14" t="s">
        <v>912</v>
      </c>
      <c r="C54" s="14" t="s">
        <v>14235</v>
      </c>
      <c r="D54" t="s">
        <v>15177</v>
      </c>
      <c r="F54" s="14" t="s">
        <v>965</v>
      </c>
      <c r="H54" s="14" t="s">
        <v>14236</v>
      </c>
    </row>
    <row r="55" spans="2:8">
      <c r="B55" s="14" t="s">
        <v>3349</v>
      </c>
      <c r="C55" s="14" t="s">
        <v>14233</v>
      </c>
      <c r="D55" t="s">
        <v>14662</v>
      </c>
      <c r="F55" s="14" t="s">
        <v>965</v>
      </c>
      <c r="H55" s="14" t="s">
        <v>14234</v>
      </c>
    </row>
    <row r="56" spans="2:8">
      <c r="B56" s="14" t="s">
        <v>3416</v>
      </c>
      <c r="C56" s="14" t="s">
        <v>14387</v>
      </c>
      <c r="D56" t="s">
        <v>14994</v>
      </c>
      <c r="F56" s="14" t="s">
        <v>965</v>
      </c>
      <c r="H56" s="14" t="s">
        <v>14388</v>
      </c>
    </row>
    <row r="57" spans="2:8">
      <c r="B57" s="14" t="s">
        <v>3368</v>
      </c>
      <c r="C57" s="14" t="s">
        <v>14231</v>
      </c>
      <c r="D57" t="s">
        <v>15369</v>
      </c>
      <c r="F57" s="14" t="s">
        <v>965</v>
      </c>
      <c r="H57" s="14" t="s">
        <v>14232</v>
      </c>
    </row>
    <row r="58" spans="2:8">
      <c r="B58" s="14" t="s">
        <v>914</v>
      </c>
      <c r="C58" s="14" t="s">
        <v>14229</v>
      </c>
      <c r="D58" t="s">
        <v>15101</v>
      </c>
      <c r="F58" s="14" t="s">
        <v>965</v>
      </c>
      <c r="H58" s="14" t="s">
        <v>14230</v>
      </c>
    </row>
    <row r="59" spans="2:8">
      <c r="B59" s="14" t="s">
        <v>3890</v>
      </c>
      <c r="C59" s="14" t="s">
        <v>14228</v>
      </c>
      <c r="D59" t="s">
        <v>15100</v>
      </c>
      <c r="F59" s="14" t="s">
        <v>1872</v>
      </c>
      <c r="H59" s="14" t="s">
        <v>3908</v>
      </c>
    </row>
    <row r="60" spans="2:8">
      <c r="B60" s="14" t="s">
        <v>2757</v>
      </c>
      <c r="C60" s="14" t="s">
        <v>14502</v>
      </c>
      <c r="D60" t="s">
        <v>15166</v>
      </c>
      <c r="F60" s="14" t="s">
        <v>965</v>
      </c>
      <c r="H60" s="14" t="s">
        <v>13342</v>
      </c>
    </row>
    <row r="61" spans="2:8">
      <c r="B61" s="14" t="s">
        <v>2748</v>
      </c>
      <c r="C61" s="14" t="s">
        <v>14500</v>
      </c>
      <c r="D61" t="s">
        <v>14817</v>
      </c>
      <c r="F61" s="14" t="s">
        <v>965</v>
      </c>
      <c r="H61" s="14" t="s">
        <v>14501</v>
      </c>
    </row>
    <row r="62" spans="2:8">
      <c r="B62" s="14" t="s">
        <v>12389</v>
      </c>
      <c r="C62" s="14" t="s">
        <v>14498</v>
      </c>
      <c r="D62" t="s">
        <v>15437</v>
      </c>
      <c r="F62" s="14" t="s">
        <v>3850</v>
      </c>
      <c r="H62" s="14" t="s">
        <v>14499</v>
      </c>
    </row>
    <row r="63" spans="2:8">
      <c r="B63" s="14" t="s">
        <v>698</v>
      </c>
      <c r="C63" s="14" t="s">
        <v>14496</v>
      </c>
      <c r="D63" t="s">
        <v>14586</v>
      </c>
      <c r="F63" s="14" t="s">
        <v>965</v>
      </c>
      <c r="H63" s="14" t="s">
        <v>14497</v>
      </c>
    </row>
    <row r="64" spans="2:8">
      <c r="B64" s="14" t="s">
        <v>3347</v>
      </c>
      <c r="C64" s="14" t="s">
        <v>14494</v>
      </c>
      <c r="D64" t="s">
        <v>14645</v>
      </c>
      <c r="F64" s="14" t="s">
        <v>965</v>
      </c>
      <c r="H64" s="14" t="s">
        <v>14495</v>
      </c>
    </row>
    <row r="65" spans="2:8">
      <c r="B65" s="14" t="s">
        <v>2852</v>
      </c>
      <c r="C65" s="14" t="s">
        <v>14492</v>
      </c>
      <c r="D65" t="s">
        <v>15165</v>
      </c>
      <c r="F65" s="14" t="s">
        <v>3852</v>
      </c>
      <c r="H65" s="14" t="s">
        <v>14493</v>
      </c>
    </row>
    <row r="66" spans="2:8">
      <c r="B66" s="14" t="s">
        <v>3365</v>
      </c>
      <c r="C66" s="14" t="s">
        <v>14490</v>
      </c>
      <c r="D66" t="s">
        <v>15269</v>
      </c>
      <c r="F66" s="14" t="s">
        <v>965</v>
      </c>
      <c r="H66" s="14" t="s">
        <v>14491</v>
      </c>
    </row>
    <row r="67" spans="2:8">
      <c r="B67" s="14" t="s">
        <v>3345</v>
      </c>
      <c r="C67" s="14" t="s">
        <v>14488</v>
      </c>
      <c r="D67" t="s">
        <v>15158</v>
      </c>
      <c r="F67" s="14" t="s">
        <v>1872</v>
      </c>
      <c r="H67" s="14" t="s">
        <v>14489</v>
      </c>
    </row>
    <row r="68" spans="2:8">
      <c r="B68" s="14" t="s">
        <v>2749</v>
      </c>
      <c r="C68" s="14" t="s">
        <v>14486</v>
      </c>
      <c r="D68" t="s">
        <v>15282</v>
      </c>
      <c r="F68" s="14" t="s">
        <v>965</v>
      </c>
      <c r="H68" s="14" t="s">
        <v>14487</v>
      </c>
    </row>
    <row r="69" spans="2:8">
      <c r="B69" s="14" t="s">
        <v>2759</v>
      </c>
      <c r="C69" s="14" t="s">
        <v>14485</v>
      </c>
      <c r="D69" t="s">
        <v>14922</v>
      </c>
      <c r="F69" s="14" t="s">
        <v>965</v>
      </c>
      <c r="H69" s="14" t="s">
        <v>13653</v>
      </c>
    </row>
    <row r="70" spans="2:8">
      <c r="B70" s="14" t="s">
        <v>716</v>
      </c>
      <c r="C70" s="14" t="s">
        <v>14478</v>
      </c>
      <c r="D70" t="s">
        <v>14721</v>
      </c>
      <c r="F70" s="14" t="s">
        <v>965</v>
      </c>
      <c r="H70" s="14" t="s">
        <v>14479</v>
      </c>
    </row>
    <row r="71" spans="2:8">
      <c r="B71" s="14" t="s">
        <v>10655</v>
      </c>
      <c r="C71" s="14" t="s">
        <v>14330</v>
      </c>
      <c r="D71" t="s">
        <v>14867</v>
      </c>
      <c r="F71" s="14" t="s">
        <v>3851</v>
      </c>
      <c r="H71" s="14" t="s">
        <v>14331</v>
      </c>
    </row>
    <row r="72" spans="2:8">
      <c r="B72" s="14" t="s">
        <v>830</v>
      </c>
      <c r="C72" s="14" t="s">
        <v>14328</v>
      </c>
      <c r="D72" t="s">
        <v>15436</v>
      </c>
      <c r="F72" s="14" t="s">
        <v>965</v>
      </c>
      <c r="H72" s="14" t="s">
        <v>14329</v>
      </c>
    </row>
    <row r="73" spans="2:8">
      <c r="B73" s="14" t="s">
        <v>3103</v>
      </c>
      <c r="C73" s="14" t="s">
        <v>14326</v>
      </c>
      <c r="D73" t="s">
        <v>14644</v>
      </c>
      <c r="F73" s="14" t="s">
        <v>965</v>
      </c>
      <c r="H73" s="14" t="s">
        <v>14327</v>
      </c>
    </row>
    <row r="74" spans="2:8">
      <c r="B74" s="14" t="s">
        <v>3896</v>
      </c>
      <c r="C74" s="14" t="s">
        <v>14324</v>
      </c>
      <c r="D74" t="s">
        <v>14762</v>
      </c>
      <c r="F74" s="14" t="s">
        <v>1872</v>
      </c>
      <c r="H74" s="14" t="s">
        <v>14325</v>
      </c>
    </row>
    <row r="75" spans="2:8">
      <c r="B75" s="14" t="s">
        <v>1918</v>
      </c>
      <c r="C75" s="14" t="s">
        <v>14322</v>
      </c>
      <c r="D75" t="s">
        <v>15045</v>
      </c>
      <c r="F75" s="14" t="s">
        <v>1872</v>
      </c>
      <c r="H75" s="14" t="s">
        <v>14323</v>
      </c>
    </row>
    <row r="76" spans="2:8">
      <c r="B76" s="14" t="s">
        <v>2768</v>
      </c>
      <c r="C76" s="14" t="s">
        <v>14320</v>
      </c>
      <c r="D76" t="s">
        <v>14761</v>
      </c>
      <c r="F76" s="14" t="s">
        <v>1872</v>
      </c>
      <c r="H76" s="14" t="s">
        <v>14321</v>
      </c>
    </row>
    <row r="77" spans="2:8">
      <c r="B77" s="14" t="s">
        <v>3344</v>
      </c>
      <c r="C77" s="14" t="s">
        <v>14318</v>
      </c>
      <c r="D77" t="s">
        <v>15044</v>
      </c>
      <c r="F77" s="14" t="s">
        <v>965</v>
      </c>
      <c r="H77" s="14" t="s">
        <v>14319</v>
      </c>
    </row>
    <row r="78" spans="2:8">
      <c r="B78" s="14" t="s">
        <v>3068</v>
      </c>
      <c r="C78" s="14" t="s">
        <v>14317</v>
      </c>
      <c r="D78" t="s">
        <v>14940</v>
      </c>
      <c r="F78" s="14" t="s">
        <v>965</v>
      </c>
      <c r="H78" s="14" t="s">
        <v>12874</v>
      </c>
    </row>
    <row r="79" spans="2:8">
      <c r="B79" s="14" t="s">
        <v>7394</v>
      </c>
      <c r="C79" s="14" t="s">
        <v>14315</v>
      </c>
      <c r="D79" t="s">
        <v>15323</v>
      </c>
      <c r="F79" s="14" t="s">
        <v>965</v>
      </c>
      <c r="H79" s="14" t="s">
        <v>14316</v>
      </c>
    </row>
    <row r="80" spans="2:8">
      <c r="B80" s="14" t="s">
        <v>2831</v>
      </c>
      <c r="C80" s="14" t="s">
        <v>14313</v>
      </c>
      <c r="D80" t="s">
        <v>15043</v>
      </c>
      <c r="F80" s="14" t="s">
        <v>965</v>
      </c>
      <c r="H80" s="14" t="s">
        <v>14314</v>
      </c>
    </row>
    <row r="81" spans="2:8">
      <c r="B81" s="14" t="s">
        <v>12353</v>
      </c>
      <c r="C81" s="14" t="s">
        <v>14476</v>
      </c>
      <c r="D81" t="s">
        <v>14710</v>
      </c>
      <c r="F81" s="14" t="s">
        <v>1872</v>
      </c>
      <c r="H81" s="14" t="s">
        <v>14477</v>
      </c>
    </row>
    <row r="82" spans="2:8">
      <c r="B82" s="14" t="s">
        <v>1871</v>
      </c>
      <c r="C82" s="14" t="s">
        <v>14518</v>
      </c>
      <c r="D82" t="s">
        <v>15176</v>
      </c>
      <c r="F82" s="14" t="s">
        <v>965</v>
      </c>
      <c r="H82" s="14" t="s">
        <v>14519</v>
      </c>
    </row>
    <row r="83" spans="2:8">
      <c r="B83" s="14" t="s">
        <v>2788</v>
      </c>
      <c r="C83" s="14" t="s">
        <v>14516</v>
      </c>
      <c r="D83" t="s">
        <v>14709</v>
      </c>
      <c r="F83" s="14" t="s">
        <v>1872</v>
      </c>
      <c r="H83" s="14" t="s">
        <v>14517</v>
      </c>
    </row>
    <row r="84" spans="2:8">
      <c r="B84" s="14" t="s">
        <v>660</v>
      </c>
      <c r="C84" s="14" t="s">
        <v>14514</v>
      </c>
      <c r="D84" t="s">
        <v>14831</v>
      </c>
      <c r="F84" s="14" t="s">
        <v>965</v>
      </c>
      <c r="H84" s="14" t="s">
        <v>14515</v>
      </c>
    </row>
    <row r="85" spans="2:8">
      <c r="B85" s="14" t="s">
        <v>663</v>
      </c>
      <c r="C85" s="14" t="s">
        <v>14512</v>
      </c>
      <c r="D85" t="s">
        <v>14921</v>
      </c>
      <c r="F85" s="14" t="s">
        <v>965</v>
      </c>
      <c r="H85" s="14" t="s">
        <v>14513</v>
      </c>
    </row>
    <row r="86" spans="2:8">
      <c r="B86" s="14" t="s">
        <v>2819</v>
      </c>
      <c r="C86" s="14" t="s">
        <v>14509</v>
      </c>
      <c r="D86" t="s">
        <v>15157</v>
      </c>
      <c r="F86" s="14" t="s">
        <v>3851</v>
      </c>
      <c r="H86" s="14" t="s">
        <v>13222</v>
      </c>
    </row>
    <row r="87" spans="2:8">
      <c r="B87" s="14" t="s">
        <v>666</v>
      </c>
      <c r="C87" s="14" t="s">
        <v>14507</v>
      </c>
      <c r="D87" t="s">
        <v>15435</v>
      </c>
      <c r="F87" s="14" t="s">
        <v>1872</v>
      </c>
      <c r="H87" s="14" t="s">
        <v>14508</v>
      </c>
    </row>
    <row r="88" spans="2:8">
      <c r="B88" s="14" t="s">
        <v>2820</v>
      </c>
      <c r="C88" s="14" t="s">
        <v>14506</v>
      </c>
      <c r="D88" t="s">
        <v>14585</v>
      </c>
      <c r="F88" s="14" t="s">
        <v>3851</v>
      </c>
      <c r="H88" s="14" t="s">
        <v>13222</v>
      </c>
    </row>
    <row r="89" spans="2:8">
      <c r="B89" s="14" t="s">
        <v>2822</v>
      </c>
      <c r="C89" s="14" t="s">
        <v>14505</v>
      </c>
      <c r="D89" t="s">
        <v>14866</v>
      </c>
      <c r="F89" s="14" t="s">
        <v>3851</v>
      </c>
      <c r="H89" s="14" t="s">
        <v>13222</v>
      </c>
    </row>
    <row r="90" spans="2:8">
      <c r="B90" s="14" t="s">
        <v>3343</v>
      </c>
      <c r="C90" s="14" t="s">
        <v>14503</v>
      </c>
      <c r="D90" t="s">
        <v>14983</v>
      </c>
      <c r="F90" s="14" t="s">
        <v>1872</v>
      </c>
      <c r="H90" s="14" t="s">
        <v>14504</v>
      </c>
    </row>
    <row r="91" spans="2:8">
      <c r="B91" s="14" t="s">
        <v>11461</v>
      </c>
      <c r="C91" s="14" t="s">
        <v>14282</v>
      </c>
      <c r="D91" t="s">
        <v>15156</v>
      </c>
      <c r="F91" s="14" t="s">
        <v>1934</v>
      </c>
      <c r="H91" s="14" t="s">
        <v>14089</v>
      </c>
    </row>
    <row r="92" spans="2:8">
      <c r="B92" s="14" t="s">
        <v>865</v>
      </c>
      <c r="C92" s="14" t="s">
        <v>14280</v>
      </c>
      <c r="D92" t="s">
        <v>14643</v>
      </c>
      <c r="F92" s="14" t="s">
        <v>965</v>
      </c>
      <c r="H92" s="14" t="s">
        <v>14281</v>
      </c>
    </row>
    <row r="93" spans="2:8">
      <c r="B93" s="14" t="s">
        <v>12364</v>
      </c>
      <c r="C93" s="14" t="s">
        <v>14278</v>
      </c>
      <c r="D93" t="s">
        <v>14708</v>
      </c>
      <c r="F93" s="14" t="s">
        <v>1872</v>
      </c>
      <c r="H93" s="14" t="s">
        <v>14279</v>
      </c>
    </row>
    <row r="94" spans="2:8">
      <c r="B94" s="14" t="s">
        <v>7371</v>
      </c>
      <c r="C94" s="14" t="s">
        <v>14276</v>
      </c>
      <c r="D94" t="s">
        <v>14661</v>
      </c>
      <c r="F94" s="14" t="s">
        <v>965</v>
      </c>
      <c r="H94" s="14" t="s">
        <v>14277</v>
      </c>
    </row>
    <row r="95" spans="2:8">
      <c r="B95" s="14" t="s">
        <v>868</v>
      </c>
      <c r="C95" s="14" t="s">
        <v>14274</v>
      </c>
      <c r="D95" t="s">
        <v>15041</v>
      </c>
      <c r="F95" s="14" t="s">
        <v>965</v>
      </c>
      <c r="H95" s="14" t="s">
        <v>14275</v>
      </c>
    </row>
    <row r="96" spans="2:8">
      <c r="B96" s="14" t="s">
        <v>12024</v>
      </c>
      <c r="C96" s="14" t="s">
        <v>14272</v>
      </c>
      <c r="D96" t="s">
        <v>15434</v>
      </c>
      <c r="F96" s="14" t="s">
        <v>965</v>
      </c>
      <c r="H96" s="14" t="s">
        <v>14273</v>
      </c>
    </row>
    <row r="97" spans="2:8">
      <c r="B97" s="14" t="s">
        <v>1919</v>
      </c>
      <c r="C97" s="14" t="s">
        <v>14270</v>
      </c>
      <c r="D97" t="s">
        <v>14865</v>
      </c>
      <c r="F97" s="14" t="s">
        <v>965</v>
      </c>
      <c r="H97" s="14" t="s">
        <v>14271</v>
      </c>
    </row>
    <row r="98" spans="2:8">
      <c r="B98" s="14" t="s">
        <v>890</v>
      </c>
      <c r="C98" s="14" t="s">
        <v>14268</v>
      </c>
      <c r="D98" t="s">
        <v>15367</v>
      </c>
      <c r="F98" s="14" t="s">
        <v>965</v>
      </c>
      <c r="H98" s="14" t="s">
        <v>14269</v>
      </c>
    </row>
    <row r="99" spans="2:8">
      <c r="B99" s="14" t="s">
        <v>2854</v>
      </c>
      <c r="C99" s="14" t="s">
        <v>14266</v>
      </c>
      <c r="D99" t="s">
        <v>14529</v>
      </c>
      <c r="F99" s="14" t="s">
        <v>965</v>
      </c>
      <c r="H99" s="14" t="s">
        <v>14267</v>
      </c>
    </row>
    <row r="100" spans="2:8">
      <c r="B100" s="14" t="s">
        <v>3033</v>
      </c>
      <c r="C100" s="14" t="s">
        <v>14264</v>
      </c>
      <c r="D100" t="s">
        <v>14982</v>
      </c>
      <c r="F100" s="14" t="s">
        <v>965</v>
      </c>
      <c r="H100" s="14" t="s">
        <v>14265</v>
      </c>
    </row>
    <row r="101" spans="2:8">
      <c r="B101" s="14" t="s">
        <v>893</v>
      </c>
      <c r="C101" s="14" t="s">
        <v>14262</v>
      </c>
      <c r="D101" t="s">
        <v>14816</v>
      </c>
      <c r="F101" s="14" t="s">
        <v>965</v>
      </c>
      <c r="H101" s="14" t="s">
        <v>14263</v>
      </c>
    </row>
    <row r="102" spans="2:8">
      <c r="B102" s="14" t="s">
        <v>1898</v>
      </c>
      <c r="C102" s="14" t="s">
        <v>14260</v>
      </c>
      <c r="D102" t="s">
        <v>14707</v>
      </c>
      <c r="F102" s="14" t="s">
        <v>965</v>
      </c>
      <c r="H102" s="14" t="s">
        <v>14261</v>
      </c>
    </row>
    <row r="103" spans="2:8">
      <c r="B103" s="14" t="s">
        <v>7370</v>
      </c>
      <c r="C103" s="14" t="s">
        <v>14258</v>
      </c>
      <c r="D103" t="s">
        <v>15112</v>
      </c>
      <c r="F103" s="14" t="s">
        <v>965</v>
      </c>
      <c r="H103" s="14" t="s">
        <v>14259</v>
      </c>
    </row>
    <row r="104" spans="2:8">
      <c r="B104" s="14" t="s">
        <v>806</v>
      </c>
      <c r="C104" s="14" t="s">
        <v>14382</v>
      </c>
      <c r="D104" t="s">
        <v>15314</v>
      </c>
      <c r="F104" s="14" t="s">
        <v>965</v>
      </c>
      <c r="H104" s="14" t="s">
        <v>14383</v>
      </c>
    </row>
    <row r="105" spans="2:8">
      <c r="B105" s="14" t="s">
        <v>3148</v>
      </c>
      <c r="C105" s="14" t="s">
        <v>14396</v>
      </c>
      <c r="D105" t="s">
        <v>15155</v>
      </c>
      <c r="F105" s="14" t="s">
        <v>1903</v>
      </c>
      <c r="H105" s="14" t="s">
        <v>14397</v>
      </c>
    </row>
    <row r="106" spans="2:8">
      <c r="B106" s="14" t="s">
        <v>3341</v>
      </c>
      <c r="C106" s="14" t="s">
        <v>14311</v>
      </c>
      <c r="D106" t="s">
        <v>15223</v>
      </c>
      <c r="F106" s="14" t="s">
        <v>965</v>
      </c>
      <c r="H106" s="14" t="s">
        <v>14312</v>
      </c>
    </row>
    <row r="107" spans="2:8">
      <c r="B107" s="14" t="s">
        <v>12354</v>
      </c>
      <c r="C107" s="14" t="s">
        <v>14309</v>
      </c>
      <c r="D107" t="s">
        <v>15366</v>
      </c>
      <c r="F107" s="14" t="s">
        <v>1872</v>
      </c>
      <c r="H107" s="14" t="s">
        <v>14310</v>
      </c>
    </row>
    <row r="108" spans="2:8">
      <c r="B108" s="14" t="s">
        <v>3147</v>
      </c>
      <c r="C108" s="14" t="s">
        <v>14308</v>
      </c>
      <c r="D108" t="s">
        <v>15268</v>
      </c>
      <c r="F108" s="14" t="s">
        <v>965</v>
      </c>
      <c r="H108" s="14" t="s">
        <v>7634</v>
      </c>
    </row>
    <row r="109" spans="2:8">
      <c r="B109" s="14" t="s">
        <v>3889</v>
      </c>
      <c r="C109" s="14" t="s">
        <v>14307</v>
      </c>
      <c r="D109" t="s">
        <v>15313</v>
      </c>
      <c r="F109" s="14" t="s">
        <v>1903</v>
      </c>
      <c r="H109" s="14" t="s">
        <v>3913</v>
      </c>
    </row>
    <row r="110" spans="2:8">
      <c r="B110" s="14" t="s">
        <v>3363</v>
      </c>
      <c r="C110" s="14" t="s">
        <v>14305</v>
      </c>
      <c r="D110" t="s">
        <v>15164</v>
      </c>
      <c r="F110" s="14" t="s">
        <v>965</v>
      </c>
      <c r="H110" s="14" t="s">
        <v>14306</v>
      </c>
    </row>
    <row r="111" spans="2:8">
      <c r="B111" s="14" t="s">
        <v>850</v>
      </c>
      <c r="C111" s="14" t="s">
        <v>14303</v>
      </c>
      <c r="D111" t="s">
        <v>15365</v>
      </c>
      <c r="F111" s="14" t="s">
        <v>965</v>
      </c>
      <c r="H111" s="14" t="s">
        <v>14304</v>
      </c>
    </row>
    <row r="112" spans="2:8">
      <c r="B112" s="14" t="s">
        <v>2862</v>
      </c>
      <c r="C112" s="14" t="s">
        <v>14301</v>
      </c>
      <c r="D112" t="s">
        <v>14920</v>
      </c>
      <c r="F112" s="14" t="s">
        <v>3850</v>
      </c>
      <c r="H112" s="14" t="s">
        <v>14302</v>
      </c>
    </row>
    <row r="113" spans="2:8">
      <c r="B113" s="14" t="s">
        <v>3158</v>
      </c>
      <c r="C113" s="14" t="s">
        <v>14300</v>
      </c>
      <c r="D113" t="s">
        <v>14981</v>
      </c>
      <c r="F113" s="14" t="s">
        <v>1903</v>
      </c>
      <c r="H113" s="14" t="s">
        <v>13643</v>
      </c>
    </row>
    <row r="114" spans="2:8">
      <c r="B114" s="14" t="s">
        <v>7925</v>
      </c>
      <c r="C114" s="14" t="s">
        <v>14381</v>
      </c>
      <c r="D114" t="s">
        <v>15154</v>
      </c>
      <c r="F114" s="14" t="s">
        <v>1934</v>
      </c>
      <c r="H114" s="14" t="s">
        <v>14079</v>
      </c>
    </row>
    <row r="115" spans="2:8">
      <c r="B115" s="14" t="s">
        <v>3067</v>
      </c>
      <c r="C115" s="14" t="s">
        <v>14299</v>
      </c>
      <c r="D115" t="s">
        <v>15099</v>
      </c>
      <c r="F115" s="14" t="s">
        <v>965</v>
      </c>
      <c r="H115" s="14" t="s">
        <v>13857</v>
      </c>
    </row>
    <row r="116" spans="2:8">
      <c r="B116" s="14" t="s">
        <v>853</v>
      </c>
      <c r="C116" s="14" t="s">
        <v>14297</v>
      </c>
      <c r="D116" t="s">
        <v>14706</v>
      </c>
      <c r="F116" s="14" t="s">
        <v>965</v>
      </c>
      <c r="H116" s="14" t="s">
        <v>14298</v>
      </c>
    </row>
    <row r="117" spans="2:8">
      <c r="B117" s="14" t="s">
        <v>856</v>
      </c>
      <c r="C117" s="14" t="s">
        <v>14295</v>
      </c>
      <c r="D117" t="s">
        <v>14705</v>
      </c>
      <c r="F117" s="14" t="s">
        <v>965</v>
      </c>
      <c r="H117" s="14" t="s">
        <v>14296</v>
      </c>
    </row>
    <row r="118" spans="2:8">
      <c r="B118" s="14" t="s">
        <v>3362</v>
      </c>
      <c r="C118" s="14" t="s">
        <v>14293</v>
      </c>
      <c r="D118" t="s">
        <v>14864</v>
      </c>
      <c r="F118" s="14" t="s">
        <v>965</v>
      </c>
      <c r="H118" s="14" t="s">
        <v>14294</v>
      </c>
    </row>
    <row r="119" spans="2:8">
      <c r="B119" s="14" t="s">
        <v>3361</v>
      </c>
      <c r="C119" s="14" t="s">
        <v>14291</v>
      </c>
      <c r="D119" t="s">
        <v>14704</v>
      </c>
      <c r="F119" s="14" t="s">
        <v>965</v>
      </c>
      <c r="H119" s="14" t="s">
        <v>14292</v>
      </c>
    </row>
    <row r="120" spans="2:8">
      <c r="B120" s="14" t="s">
        <v>859</v>
      </c>
      <c r="C120" s="14" t="s">
        <v>14289</v>
      </c>
      <c r="D120" t="s">
        <v>15153</v>
      </c>
      <c r="F120" s="14" t="s">
        <v>1872</v>
      </c>
      <c r="H120" s="14" t="s">
        <v>14290</v>
      </c>
    </row>
    <row r="121" spans="2:8">
      <c r="B121" s="14" t="s">
        <v>1865</v>
      </c>
      <c r="C121" s="14" t="s">
        <v>14287</v>
      </c>
      <c r="D121" t="s">
        <v>14703</v>
      </c>
      <c r="F121" s="14" t="s">
        <v>965</v>
      </c>
      <c r="H121" s="14" t="s">
        <v>14288</v>
      </c>
    </row>
    <row r="122" spans="2:8">
      <c r="B122" s="14" t="s">
        <v>3417</v>
      </c>
      <c r="C122" s="14" t="s">
        <v>14379</v>
      </c>
      <c r="D122" t="s">
        <v>14939</v>
      </c>
      <c r="F122" s="14" t="s">
        <v>965</v>
      </c>
      <c r="H122" s="14" t="s">
        <v>14380</v>
      </c>
    </row>
    <row r="123" spans="2:8">
      <c r="B123" s="14" t="s">
        <v>7369</v>
      </c>
      <c r="C123" s="14" t="s">
        <v>14285</v>
      </c>
      <c r="D123" t="s">
        <v>14938</v>
      </c>
      <c r="F123" s="14" t="s">
        <v>965</v>
      </c>
      <c r="H123" s="14" t="s">
        <v>14286</v>
      </c>
    </row>
    <row r="124" spans="2:8">
      <c r="B124" s="14" t="s">
        <v>862</v>
      </c>
      <c r="C124" s="14" t="s">
        <v>14283</v>
      </c>
      <c r="D124" t="s">
        <v>15312</v>
      </c>
      <c r="F124" s="14" t="s">
        <v>965</v>
      </c>
      <c r="H124" s="14" t="s">
        <v>14284</v>
      </c>
    </row>
    <row r="125" spans="2:8">
      <c r="B125" s="14" t="s">
        <v>1853</v>
      </c>
      <c r="C125" s="14" t="s">
        <v>14377</v>
      </c>
      <c r="D125" t="s">
        <v>14584</v>
      </c>
      <c r="F125" s="14" t="s">
        <v>965</v>
      </c>
      <c r="H125" s="14" t="s">
        <v>14378</v>
      </c>
    </row>
    <row r="126" spans="2:8">
      <c r="B126" s="14" t="s">
        <v>809</v>
      </c>
      <c r="C126" s="14" t="s">
        <v>14363</v>
      </c>
      <c r="D126" t="s">
        <v>14530</v>
      </c>
      <c r="F126" s="14" t="s">
        <v>965</v>
      </c>
      <c r="H126" s="14" t="s">
        <v>14364</v>
      </c>
    </row>
    <row r="127" spans="2:8">
      <c r="B127" s="14" t="s">
        <v>7393</v>
      </c>
      <c r="C127" s="14" t="s">
        <v>14361</v>
      </c>
      <c r="D127" t="s">
        <v>15163</v>
      </c>
      <c r="F127" s="14" t="s">
        <v>965</v>
      </c>
      <c r="H127" s="14" t="s">
        <v>14362</v>
      </c>
    </row>
    <row r="128" spans="2:8">
      <c r="B128" s="14" t="s">
        <v>2755</v>
      </c>
      <c r="C128" s="14" t="s">
        <v>14359</v>
      </c>
      <c r="D128" t="s">
        <v>14760</v>
      </c>
      <c r="F128" s="14" t="s">
        <v>965</v>
      </c>
      <c r="H128" s="14" t="s">
        <v>14360</v>
      </c>
    </row>
    <row r="129" spans="2:8">
      <c r="B129" s="14" t="s">
        <v>812</v>
      </c>
      <c r="C129" s="14" t="s">
        <v>14357</v>
      </c>
      <c r="D129" t="s">
        <v>15433</v>
      </c>
      <c r="F129" s="14" t="s">
        <v>965</v>
      </c>
      <c r="H129" s="14" t="s">
        <v>14358</v>
      </c>
    </row>
    <row r="130" spans="2:8">
      <c r="B130" s="14" t="s">
        <v>7620</v>
      </c>
      <c r="C130" s="14" t="s">
        <v>14355</v>
      </c>
      <c r="D130" t="s">
        <v>14660</v>
      </c>
      <c r="F130" s="14" t="s">
        <v>1934</v>
      </c>
      <c r="H130" s="14" t="s">
        <v>14356</v>
      </c>
    </row>
    <row r="131" spans="2:8">
      <c r="B131" s="14" t="s">
        <v>3367</v>
      </c>
      <c r="C131" s="14" t="s">
        <v>14353</v>
      </c>
      <c r="D131" t="s">
        <v>15040</v>
      </c>
      <c r="F131" s="14" t="s">
        <v>965</v>
      </c>
      <c r="H131" s="14" t="s">
        <v>14354</v>
      </c>
    </row>
    <row r="132" spans="2:8">
      <c r="B132" s="14" t="s">
        <v>3337</v>
      </c>
      <c r="C132" s="14" t="s">
        <v>14351</v>
      </c>
      <c r="D132" t="s">
        <v>15039</v>
      </c>
      <c r="F132" s="14" t="s">
        <v>3851</v>
      </c>
      <c r="H132" s="14" t="s">
        <v>14352</v>
      </c>
    </row>
    <row r="133" spans="2:8">
      <c r="B133" s="14" t="s">
        <v>3366</v>
      </c>
      <c r="C133" s="14" t="s">
        <v>14375</v>
      </c>
      <c r="D133" t="s">
        <v>14993</v>
      </c>
      <c r="F133" s="14" t="s">
        <v>965</v>
      </c>
      <c r="H133" s="14" t="s">
        <v>14376</v>
      </c>
    </row>
    <row r="134" spans="2:8">
      <c r="B134" s="14" t="s">
        <v>12388</v>
      </c>
      <c r="C134" s="14" t="s">
        <v>14350</v>
      </c>
      <c r="D134" t="s">
        <v>15152</v>
      </c>
      <c r="F134" s="14" t="s">
        <v>3850</v>
      </c>
      <c r="H134" s="14" t="s">
        <v>12791</v>
      </c>
    </row>
    <row r="135" spans="2:8">
      <c r="B135" s="14" t="s">
        <v>7940</v>
      </c>
      <c r="C135" s="14" t="s">
        <v>14349</v>
      </c>
      <c r="D135" t="s">
        <v>15151</v>
      </c>
      <c r="F135" s="14" t="s">
        <v>1872</v>
      </c>
      <c r="H135" s="14" t="s">
        <v>12791</v>
      </c>
    </row>
    <row r="136" spans="2:8">
      <c r="B136" s="14" t="s">
        <v>815</v>
      </c>
      <c r="C136" s="14" t="s">
        <v>14347</v>
      </c>
      <c r="D136" t="s">
        <v>15175</v>
      </c>
      <c r="F136" s="14" t="s">
        <v>965</v>
      </c>
      <c r="H136" s="14" t="s">
        <v>14348</v>
      </c>
    </row>
    <row r="137" spans="2:8">
      <c r="B137" s="14" t="s">
        <v>3066</v>
      </c>
      <c r="C137" s="14" t="s">
        <v>14373</v>
      </c>
      <c r="D137" t="s">
        <v>14863</v>
      </c>
      <c r="F137" s="14" t="s">
        <v>1872</v>
      </c>
      <c r="H137" s="14" t="s">
        <v>14374</v>
      </c>
    </row>
    <row r="138" spans="2:8">
      <c r="B138" s="14" t="s">
        <v>7392</v>
      </c>
      <c r="C138" s="14" t="s">
        <v>14346</v>
      </c>
      <c r="D138" t="s">
        <v>14600</v>
      </c>
      <c r="F138" s="14" t="s">
        <v>965</v>
      </c>
      <c r="H138" s="14" t="s">
        <v>14277</v>
      </c>
    </row>
    <row r="139" spans="2:8">
      <c r="B139" s="14" t="s">
        <v>3418</v>
      </c>
      <c r="C139" s="14" t="s">
        <v>14344</v>
      </c>
      <c r="D139" t="s">
        <v>14773</v>
      </c>
      <c r="F139" s="14" t="s">
        <v>965</v>
      </c>
      <c r="H139" s="14" t="s">
        <v>14345</v>
      </c>
    </row>
    <row r="140" spans="2:8">
      <c r="B140" s="14" t="s">
        <v>820</v>
      </c>
      <c r="C140" s="14" t="s">
        <v>14342</v>
      </c>
      <c r="D140" t="s">
        <v>15038</v>
      </c>
      <c r="F140" s="14" t="s">
        <v>965</v>
      </c>
      <c r="H140" s="14" t="s">
        <v>14343</v>
      </c>
    </row>
    <row r="141" spans="2:8">
      <c r="B141" s="14" t="s">
        <v>3402</v>
      </c>
      <c r="C141" s="14" t="s">
        <v>14340</v>
      </c>
      <c r="D141" t="s">
        <v>14642</v>
      </c>
      <c r="F141" s="14" t="s">
        <v>965</v>
      </c>
      <c r="H141" s="14" t="s">
        <v>14341</v>
      </c>
    </row>
    <row r="142" spans="2:8">
      <c r="B142" s="14" t="s">
        <v>2763</v>
      </c>
      <c r="C142" s="14" t="s">
        <v>14371</v>
      </c>
      <c r="D142" t="s">
        <v>14659</v>
      </c>
      <c r="F142" s="14" t="s">
        <v>1872</v>
      </c>
      <c r="H142" s="14" t="s">
        <v>14372</v>
      </c>
    </row>
    <row r="143" spans="2:8">
      <c r="B143" s="14" t="s">
        <v>7368</v>
      </c>
      <c r="C143" s="14" t="s">
        <v>14369</v>
      </c>
      <c r="D143" t="s">
        <v>15432</v>
      </c>
      <c r="F143" s="14" t="s">
        <v>965</v>
      </c>
      <c r="H143" s="14" t="s">
        <v>14370</v>
      </c>
    </row>
    <row r="144" spans="2:8">
      <c r="B144" s="14" t="s">
        <v>3911</v>
      </c>
      <c r="C144" s="14" t="s">
        <v>14338</v>
      </c>
      <c r="D144" t="s">
        <v>15267</v>
      </c>
      <c r="F144" s="14" t="s">
        <v>3850</v>
      </c>
      <c r="H144" s="14" t="s">
        <v>14339</v>
      </c>
    </row>
    <row r="145" spans="2:8">
      <c r="B145" s="14" t="s">
        <v>827</v>
      </c>
      <c r="C145" s="14" t="s">
        <v>14336</v>
      </c>
      <c r="D145" t="s">
        <v>15431</v>
      </c>
      <c r="F145" s="14" t="s">
        <v>965</v>
      </c>
      <c r="H145" s="14" t="s">
        <v>14337</v>
      </c>
    </row>
    <row r="146" spans="2:8">
      <c r="B146" s="14" t="s">
        <v>3326</v>
      </c>
      <c r="C146" s="14" t="s">
        <v>14334</v>
      </c>
      <c r="D146" t="s">
        <v>15150</v>
      </c>
      <c r="F146" s="14" t="s">
        <v>965</v>
      </c>
      <c r="H146" s="14" t="s">
        <v>14335</v>
      </c>
    </row>
    <row r="147" spans="2:8">
      <c r="B147" s="14" t="s">
        <v>2893</v>
      </c>
      <c r="C147" s="14" t="s">
        <v>14332</v>
      </c>
      <c r="D147" t="s">
        <v>15162</v>
      </c>
      <c r="F147" s="14" t="s">
        <v>1872</v>
      </c>
      <c r="H147" s="14" t="s">
        <v>14333</v>
      </c>
    </row>
    <row r="148" spans="2:8">
      <c r="B148" s="14" t="s">
        <v>3317</v>
      </c>
      <c r="C148" s="14" t="s">
        <v>14427</v>
      </c>
      <c r="D148" t="s">
        <v>15149</v>
      </c>
      <c r="F148" s="14" t="s">
        <v>965</v>
      </c>
      <c r="H148" s="14" t="s">
        <v>14428</v>
      </c>
    </row>
    <row r="149" spans="2:8">
      <c r="B149" s="14" t="s">
        <v>2799</v>
      </c>
      <c r="C149" s="14" t="s">
        <v>14425</v>
      </c>
      <c r="D149" t="s">
        <v>14759</v>
      </c>
      <c r="F149" s="14" t="s">
        <v>965</v>
      </c>
      <c r="H149" s="14" t="s">
        <v>14426</v>
      </c>
    </row>
    <row r="150" spans="2:8">
      <c r="B150" s="14" t="s">
        <v>3325</v>
      </c>
      <c r="C150" s="14" t="s">
        <v>14367</v>
      </c>
      <c r="D150" t="s">
        <v>15148</v>
      </c>
      <c r="F150" s="14" t="s">
        <v>965</v>
      </c>
      <c r="H150" s="14" t="s">
        <v>14368</v>
      </c>
    </row>
    <row r="151" spans="2:8">
      <c r="B151" s="14" t="s">
        <v>775</v>
      </c>
      <c r="C151" s="14" t="s">
        <v>14423</v>
      </c>
      <c r="D151" t="s">
        <v>14919</v>
      </c>
      <c r="F151" s="14" t="s">
        <v>965</v>
      </c>
      <c r="H151" s="14" t="s">
        <v>14424</v>
      </c>
    </row>
    <row r="152" spans="2:8">
      <c r="B152" s="14" t="s">
        <v>3870</v>
      </c>
      <c r="C152" s="14" t="s">
        <v>14421</v>
      </c>
      <c r="D152" t="s">
        <v>14583</v>
      </c>
      <c r="F152" s="14" t="s">
        <v>1872</v>
      </c>
      <c r="H152" s="14" t="s">
        <v>14422</v>
      </c>
    </row>
    <row r="153" spans="2:8">
      <c r="B153" s="14" t="s">
        <v>3099</v>
      </c>
      <c r="C153" s="14" t="s">
        <v>14419</v>
      </c>
      <c r="D153" t="s">
        <v>15266</v>
      </c>
      <c r="F153" s="14" t="s">
        <v>965</v>
      </c>
      <c r="H153" s="14" t="s">
        <v>14420</v>
      </c>
    </row>
    <row r="154" spans="2:8">
      <c r="B154" s="14" t="s">
        <v>3020</v>
      </c>
      <c r="C154" s="14" t="s">
        <v>14417</v>
      </c>
      <c r="D154" t="s">
        <v>14527</v>
      </c>
      <c r="F154" s="14" t="s">
        <v>965</v>
      </c>
      <c r="H154" s="14" t="s">
        <v>14418</v>
      </c>
    </row>
    <row r="155" spans="2:8">
      <c r="B155" s="14" t="s">
        <v>778</v>
      </c>
      <c r="C155" s="14" t="s">
        <v>14415</v>
      </c>
      <c r="D155" t="s">
        <v>15037</v>
      </c>
      <c r="F155" s="14" t="s">
        <v>965</v>
      </c>
      <c r="H155" s="14" t="s">
        <v>14416</v>
      </c>
    </row>
    <row r="156" spans="2:8">
      <c r="B156" s="14" t="s">
        <v>2870</v>
      </c>
      <c r="C156" s="14" t="s">
        <v>14414</v>
      </c>
      <c r="D156" t="s">
        <v>15265</v>
      </c>
      <c r="F156" s="14" t="s">
        <v>1903</v>
      </c>
      <c r="H156" s="14" t="s">
        <v>12791</v>
      </c>
    </row>
    <row r="157" spans="2:8">
      <c r="B157" s="14" t="s">
        <v>782</v>
      </c>
      <c r="C157" s="14" t="s">
        <v>14412</v>
      </c>
      <c r="D157" t="s">
        <v>15036</v>
      </c>
      <c r="F157" s="14" t="s">
        <v>965</v>
      </c>
      <c r="H157" s="14" t="s">
        <v>14413</v>
      </c>
    </row>
    <row r="158" spans="2:8">
      <c r="B158" s="14" t="s">
        <v>3100</v>
      </c>
      <c r="C158" s="14" t="s">
        <v>14410</v>
      </c>
      <c r="D158" t="s">
        <v>14582</v>
      </c>
      <c r="F158" s="14" t="s">
        <v>965</v>
      </c>
      <c r="H158" s="14" t="s">
        <v>14411</v>
      </c>
    </row>
    <row r="159" spans="2:8">
      <c r="B159" s="14" t="s">
        <v>3315</v>
      </c>
      <c r="C159" s="14" t="s">
        <v>14408</v>
      </c>
      <c r="D159" t="s">
        <v>14815</v>
      </c>
      <c r="F159" s="14" t="s">
        <v>965</v>
      </c>
      <c r="H159" s="14" t="s">
        <v>14409</v>
      </c>
    </row>
    <row r="160" spans="2:8">
      <c r="B160" s="14" t="s">
        <v>7391</v>
      </c>
      <c r="C160" s="14" t="s">
        <v>14406</v>
      </c>
      <c r="D160" t="s">
        <v>15147</v>
      </c>
      <c r="F160" s="14" t="s">
        <v>965</v>
      </c>
      <c r="H160" s="14" t="s">
        <v>14407</v>
      </c>
    </row>
    <row r="161" spans="2:8">
      <c r="B161" s="14" t="s">
        <v>12356</v>
      </c>
      <c r="C161" s="14" t="s">
        <v>14404</v>
      </c>
      <c r="D161" t="s">
        <v>15364</v>
      </c>
      <c r="F161" s="14" t="s">
        <v>1872</v>
      </c>
      <c r="H161" s="14" t="s">
        <v>14405</v>
      </c>
    </row>
    <row r="162" spans="2:8">
      <c r="B162" s="14" t="s">
        <v>3422</v>
      </c>
      <c r="C162" s="14" t="s">
        <v>14402</v>
      </c>
      <c r="D162" t="s">
        <v>15430</v>
      </c>
      <c r="F162" s="14" t="s">
        <v>965</v>
      </c>
      <c r="H162" s="14" t="s">
        <v>14403</v>
      </c>
    </row>
    <row r="163" spans="2:8">
      <c r="B163" s="14" t="s">
        <v>3314</v>
      </c>
      <c r="C163" s="14" t="s">
        <v>14400</v>
      </c>
      <c r="D163" t="s">
        <v>15098</v>
      </c>
      <c r="F163" s="14" t="s">
        <v>965</v>
      </c>
      <c r="H163" s="14" t="s">
        <v>14401</v>
      </c>
    </row>
    <row r="164" spans="2:8">
      <c r="B164" s="14" t="s">
        <v>3894</v>
      </c>
      <c r="C164" s="14" t="s">
        <v>14398</v>
      </c>
      <c r="D164" t="s">
        <v>14720</v>
      </c>
      <c r="F164" s="14" t="s">
        <v>1903</v>
      </c>
      <c r="H164" s="14" t="s">
        <v>14399</v>
      </c>
    </row>
    <row r="165" spans="2:8">
      <c r="B165" s="14" t="s">
        <v>12344</v>
      </c>
      <c r="C165" s="14" t="s">
        <v>14365</v>
      </c>
      <c r="D165" t="s">
        <v>14862</v>
      </c>
      <c r="F165" s="14" t="s">
        <v>1872</v>
      </c>
      <c r="H165" s="14" t="s">
        <v>14366</v>
      </c>
    </row>
    <row r="166" spans="2:8">
      <c r="B166" s="14" t="s">
        <v>749</v>
      </c>
      <c r="C166" s="14" t="s">
        <v>14451</v>
      </c>
      <c r="D166" t="s">
        <v>15363</v>
      </c>
      <c r="F166" s="14" t="s">
        <v>965</v>
      </c>
      <c r="H166" s="14" t="s">
        <v>14452</v>
      </c>
    </row>
    <row r="167" spans="2:8">
      <c r="B167" s="14" t="s">
        <v>3910</v>
      </c>
      <c r="C167" s="14" t="s">
        <v>14450</v>
      </c>
      <c r="D167" t="s">
        <v>15264</v>
      </c>
      <c r="F167" s="14" t="s">
        <v>1934</v>
      </c>
      <c r="H167" s="14" t="s">
        <v>12902</v>
      </c>
    </row>
    <row r="168" spans="2:8">
      <c r="B168" s="14" t="s">
        <v>7390</v>
      </c>
      <c r="C168" s="14" t="s">
        <v>14448</v>
      </c>
      <c r="D168" t="s">
        <v>15429</v>
      </c>
      <c r="F168" s="14" t="s">
        <v>965</v>
      </c>
      <c r="H168" s="14" t="s">
        <v>14449</v>
      </c>
    </row>
    <row r="169" spans="2:8">
      <c r="B169" s="14" t="s">
        <v>1890</v>
      </c>
      <c r="C169" s="14" t="s">
        <v>14446</v>
      </c>
      <c r="D169" t="s">
        <v>14991</v>
      </c>
      <c r="F169" s="14" t="s">
        <v>1872</v>
      </c>
      <c r="H169" s="14" t="s">
        <v>14447</v>
      </c>
    </row>
    <row r="170" spans="2:8">
      <c r="B170" s="14" t="s">
        <v>2856</v>
      </c>
      <c r="C170" s="14" t="s">
        <v>14444</v>
      </c>
      <c r="D170" t="s">
        <v>15146</v>
      </c>
      <c r="F170" s="14" t="s">
        <v>965</v>
      </c>
      <c r="H170" s="14" t="s">
        <v>14445</v>
      </c>
    </row>
    <row r="171" spans="2:8">
      <c r="B171" s="14" t="s">
        <v>1964</v>
      </c>
      <c r="C171" s="14" t="s">
        <v>14442</v>
      </c>
      <c r="D171" t="s">
        <v>15145</v>
      </c>
      <c r="F171" s="14" t="s">
        <v>965</v>
      </c>
      <c r="H171" s="14" t="s">
        <v>14443</v>
      </c>
    </row>
    <row r="172" spans="2:8">
      <c r="B172" s="14" t="s">
        <v>3313</v>
      </c>
      <c r="C172" s="14" t="s">
        <v>14440</v>
      </c>
      <c r="D172" t="s">
        <v>14758</v>
      </c>
      <c r="F172" s="14" t="s">
        <v>965</v>
      </c>
      <c r="H172" s="14" t="s">
        <v>14441</v>
      </c>
    </row>
    <row r="173" spans="2:8">
      <c r="B173" s="14" t="s">
        <v>753</v>
      </c>
      <c r="C173" s="14" t="s">
        <v>14438</v>
      </c>
      <c r="D173" t="s">
        <v>15311</v>
      </c>
      <c r="F173" s="14" t="s">
        <v>965</v>
      </c>
      <c r="H173" s="14" t="s">
        <v>14439</v>
      </c>
    </row>
    <row r="174" spans="2:8">
      <c r="B174" s="14" t="s">
        <v>756</v>
      </c>
      <c r="C174" s="14" t="s">
        <v>14436</v>
      </c>
      <c r="D174" t="s">
        <v>15144</v>
      </c>
      <c r="F174" s="14" t="s">
        <v>1872</v>
      </c>
      <c r="H174" s="14" t="s">
        <v>14437</v>
      </c>
    </row>
    <row r="175" spans="2:8">
      <c r="B175" s="14" t="s">
        <v>3017</v>
      </c>
      <c r="C175" s="14" t="s">
        <v>14435</v>
      </c>
      <c r="D175" t="s">
        <v>14918</v>
      </c>
      <c r="F175" s="14" t="s">
        <v>965</v>
      </c>
      <c r="H175" s="14" t="s">
        <v>14254</v>
      </c>
    </row>
    <row r="176" spans="2:8">
      <c r="B176" s="14" t="s">
        <v>3327</v>
      </c>
      <c r="C176" s="14" t="s">
        <v>14433</v>
      </c>
      <c r="D176" t="s">
        <v>15097</v>
      </c>
      <c r="F176" s="14" t="s">
        <v>965</v>
      </c>
      <c r="H176" s="14" t="s">
        <v>14434</v>
      </c>
    </row>
    <row r="177" spans="1:17">
      <c r="B177" s="14" t="s">
        <v>3065</v>
      </c>
      <c r="C177" s="14" t="s">
        <v>14432</v>
      </c>
      <c r="D177" t="s">
        <v>14757</v>
      </c>
      <c r="F177" s="14" t="s">
        <v>1872</v>
      </c>
      <c r="H177" s="14" t="s">
        <v>13440</v>
      </c>
    </row>
    <row r="178" spans="1:17">
      <c r="B178" s="14" t="s">
        <v>7889</v>
      </c>
      <c r="C178" s="14" t="s">
        <v>14210</v>
      </c>
      <c r="D178" t="s">
        <v>15143</v>
      </c>
      <c r="F178" s="14" t="s">
        <v>965</v>
      </c>
      <c r="H178" s="14" t="s">
        <v>14211</v>
      </c>
    </row>
    <row r="179" spans="1:17">
      <c r="B179" s="14" t="s">
        <v>927</v>
      </c>
      <c r="C179" s="14" t="s">
        <v>14208</v>
      </c>
      <c r="D179" t="s">
        <v>15096</v>
      </c>
      <c r="F179" s="14" t="s">
        <v>965</v>
      </c>
      <c r="H179" s="14" t="s">
        <v>14209</v>
      </c>
    </row>
    <row r="180" spans="1:17">
      <c r="B180" s="14" t="s">
        <v>7395</v>
      </c>
      <c r="C180" s="14" t="s">
        <v>14484</v>
      </c>
      <c r="D180" t="s">
        <v>15310</v>
      </c>
      <c r="F180" s="14" t="s">
        <v>1934</v>
      </c>
      <c r="H180" s="14" t="s">
        <v>13641</v>
      </c>
    </row>
    <row r="181" spans="1:17">
      <c r="B181" s="14" t="s">
        <v>204</v>
      </c>
      <c r="C181" s="14" t="s">
        <v>14024</v>
      </c>
      <c r="D181" t="s">
        <v>14980</v>
      </c>
      <c r="F181" s="14" t="s">
        <v>965</v>
      </c>
      <c r="H181" s="14" t="s">
        <v>14025</v>
      </c>
    </row>
    <row r="182" spans="1:17">
      <c r="A182" s="16"/>
      <c r="B182" s="16" t="s">
        <v>7618</v>
      </c>
      <c r="C182" s="14" t="s">
        <v>14019</v>
      </c>
      <c r="D182" s="16" t="s">
        <v>15428</v>
      </c>
      <c r="E182" s="16"/>
      <c r="F182" s="14" t="s">
        <v>965</v>
      </c>
      <c r="H182" s="16" t="s">
        <v>12791</v>
      </c>
      <c r="I182" s="16"/>
      <c r="K182" s="16"/>
      <c r="L182" s="16"/>
      <c r="Q182" s="16"/>
    </row>
    <row r="183" spans="1:17">
      <c r="B183" s="14" t="s">
        <v>12379</v>
      </c>
      <c r="C183" s="14" t="s">
        <v>14114</v>
      </c>
      <c r="D183" t="s">
        <v>15092</v>
      </c>
      <c r="F183" s="14" t="s">
        <v>1872</v>
      </c>
      <c r="H183" s="14" t="s">
        <v>14115</v>
      </c>
    </row>
    <row r="184" spans="1:17">
      <c r="B184" s="14" t="s">
        <v>3879</v>
      </c>
      <c r="C184" s="14" t="s">
        <v>13946</v>
      </c>
      <c r="D184" t="s">
        <v>14635</v>
      </c>
      <c r="F184" s="14" t="s">
        <v>3850</v>
      </c>
      <c r="H184" s="14" t="s">
        <v>12791</v>
      </c>
    </row>
    <row r="185" spans="1:17">
      <c r="B185" s="14" t="s">
        <v>251</v>
      </c>
      <c r="C185" s="14" t="s">
        <v>13981</v>
      </c>
      <c r="D185" t="s">
        <v>14975</v>
      </c>
      <c r="F185" s="14" t="s">
        <v>965</v>
      </c>
      <c r="H185" s="14" t="s">
        <v>13982</v>
      </c>
    </row>
    <row r="186" spans="1:17">
      <c r="B186" s="14" t="s">
        <v>266</v>
      </c>
      <c r="C186" s="14" t="s">
        <v>13967</v>
      </c>
      <c r="D186" t="s">
        <v>14856</v>
      </c>
      <c r="F186" s="14" t="s">
        <v>965</v>
      </c>
      <c r="H186" s="14" t="s">
        <v>13968</v>
      </c>
    </row>
    <row r="187" spans="1:17">
      <c r="B187" s="14" t="s">
        <v>338</v>
      </c>
      <c r="C187" s="14" t="s">
        <v>13865</v>
      </c>
      <c r="D187" t="s">
        <v>14597</v>
      </c>
      <c r="F187" s="14" t="s">
        <v>965</v>
      </c>
      <c r="H187" s="14" t="s">
        <v>13866</v>
      </c>
    </row>
    <row r="188" spans="1:17">
      <c r="B188" s="14" t="s">
        <v>12355</v>
      </c>
      <c r="C188" s="14" t="s">
        <v>13836</v>
      </c>
      <c r="D188" t="s">
        <v>15303</v>
      </c>
      <c r="F188" s="14" t="s">
        <v>1872</v>
      </c>
      <c r="H188" s="14" t="s">
        <v>13837</v>
      </c>
    </row>
    <row r="189" spans="1:17">
      <c r="B189" s="14" t="s">
        <v>10654</v>
      </c>
      <c r="C189" s="14" t="s">
        <v>14070</v>
      </c>
      <c r="D189" t="s">
        <v>15352</v>
      </c>
      <c r="F189" s="14" t="s">
        <v>3851</v>
      </c>
      <c r="H189" s="14" t="s">
        <v>14071</v>
      </c>
    </row>
    <row r="190" spans="1:17">
      <c r="B190" s="14" t="s">
        <v>161</v>
      </c>
      <c r="C190" s="14" t="s">
        <v>14068</v>
      </c>
      <c r="D190" t="s">
        <v>15203</v>
      </c>
      <c r="F190" s="14" t="s">
        <v>965</v>
      </c>
      <c r="H190" s="14" t="s">
        <v>14069</v>
      </c>
    </row>
    <row r="191" spans="1:17">
      <c r="B191" s="14" t="s">
        <v>3284</v>
      </c>
      <c r="C191" s="14" t="s">
        <v>14066</v>
      </c>
      <c r="D191" t="s">
        <v>14828</v>
      </c>
      <c r="F191" s="14" t="s">
        <v>965</v>
      </c>
      <c r="H191" s="14" t="s">
        <v>14067</v>
      </c>
    </row>
    <row r="192" spans="1:17">
      <c r="B192" s="14" t="s">
        <v>3118</v>
      </c>
      <c r="C192" s="14" t="s">
        <v>14064</v>
      </c>
      <c r="D192" t="s">
        <v>14853</v>
      </c>
      <c r="F192" s="14" t="s">
        <v>965</v>
      </c>
      <c r="H192" s="14" t="s">
        <v>14065</v>
      </c>
    </row>
    <row r="193" spans="2:8">
      <c r="B193" s="14" t="s">
        <v>2803</v>
      </c>
      <c r="C193" s="14" t="s">
        <v>14062</v>
      </c>
      <c r="D193" t="s">
        <v>15132</v>
      </c>
      <c r="F193" s="14" t="s">
        <v>3852</v>
      </c>
      <c r="H193" s="14" t="s">
        <v>14063</v>
      </c>
    </row>
    <row r="194" spans="2:8">
      <c r="B194" s="14" t="s">
        <v>2838</v>
      </c>
      <c r="C194" s="14" t="s">
        <v>14060</v>
      </c>
      <c r="D194" t="s">
        <v>15142</v>
      </c>
      <c r="F194" s="14" t="s">
        <v>965</v>
      </c>
      <c r="H194" s="14" t="s">
        <v>14061</v>
      </c>
    </row>
    <row r="195" spans="2:8">
      <c r="B195" s="14" t="s">
        <v>197</v>
      </c>
      <c r="C195" s="14" t="s">
        <v>14030</v>
      </c>
      <c r="D195" t="s">
        <v>14546</v>
      </c>
      <c r="F195" s="14" t="s">
        <v>965</v>
      </c>
      <c r="H195" s="14" t="s">
        <v>14031</v>
      </c>
    </row>
    <row r="196" spans="2:8">
      <c r="B196" s="14" t="s">
        <v>2775</v>
      </c>
      <c r="C196" s="14" t="s">
        <v>14028</v>
      </c>
      <c r="D196" t="s">
        <v>14719</v>
      </c>
      <c r="F196" s="14" t="s">
        <v>1872</v>
      </c>
      <c r="H196" s="14" t="s">
        <v>14029</v>
      </c>
    </row>
    <row r="197" spans="2:8">
      <c r="B197" s="14" t="s">
        <v>1870</v>
      </c>
      <c r="C197" s="14" t="s">
        <v>14026</v>
      </c>
      <c r="D197" t="s">
        <v>15361</v>
      </c>
      <c r="F197" s="14" t="s">
        <v>1872</v>
      </c>
      <c r="H197" s="14" t="s">
        <v>14027</v>
      </c>
    </row>
    <row r="198" spans="2:8">
      <c r="B198" s="14" t="s">
        <v>7597</v>
      </c>
      <c r="C198" s="14" t="s">
        <v>13904</v>
      </c>
      <c r="D198" t="s">
        <v>14641</v>
      </c>
      <c r="F198" s="14" t="s">
        <v>1934</v>
      </c>
      <c r="H198" s="14" t="s">
        <v>13141</v>
      </c>
    </row>
    <row r="199" spans="2:8">
      <c r="B199" s="14" t="s">
        <v>3336</v>
      </c>
      <c r="C199" s="14" t="s">
        <v>14022</v>
      </c>
      <c r="D199" t="s">
        <v>15280</v>
      </c>
      <c r="F199" s="14" t="s">
        <v>965</v>
      </c>
      <c r="H199" s="14" t="s">
        <v>14023</v>
      </c>
    </row>
    <row r="200" spans="2:8">
      <c r="B200" s="14" t="s">
        <v>2944</v>
      </c>
      <c r="C200" s="14" t="s">
        <v>13902</v>
      </c>
      <c r="D200" t="s">
        <v>14581</v>
      </c>
      <c r="F200" s="14" t="s">
        <v>965</v>
      </c>
      <c r="H200" s="14" t="s">
        <v>13903</v>
      </c>
    </row>
    <row r="201" spans="2:8">
      <c r="B201" s="14" t="s">
        <v>3116</v>
      </c>
      <c r="C201" s="14" t="s">
        <v>14020</v>
      </c>
      <c r="D201" t="s">
        <v>14640</v>
      </c>
      <c r="F201" s="14" t="s">
        <v>965</v>
      </c>
      <c r="H201" s="14" t="s">
        <v>14021</v>
      </c>
    </row>
    <row r="202" spans="2:8">
      <c r="B202" s="14" t="s">
        <v>12385</v>
      </c>
      <c r="C202" s="14" t="s">
        <v>14017</v>
      </c>
      <c r="D202" t="s">
        <v>15213</v>
      </c>
      <c r="F202" s="14" t="s">
        <v>3850</v>
      </c>
      <c r="H202" s="14" t="s">
        <v>14018</v>
      </c>
    </row>
    <row r="203" spans="2:8">
      <c r="B203" s="14" t="s">
        <v>2784</v>
      </c>
      <c r="C203" s="14" t="s">
        <v>14015</v>
      </c>
      <c r="D203" t="s">
        <v>14658</v>
      </c>
      <c r="F203" s="14" t="s">
        <v>965</v>
      </c>
      <c r="H203" s="14" t="s">
        <v>14016</v>
      </c>
    </row>
    <row r="204" spans="2:8">
      <c r="B204" s="14" t="s">
        <v>3310</v>
      </c>
      <c r="C204" s="14" t="s">
        <v>14032</v>
      </c>
      <c r="D204" t="s">
        <v>15095</v>
      </c>
      <c r="F204" s="14" t="s">
        <v>965</v>
      </c>
      <c r="H204" s="14" t="s">
        <v>12791</v>
      </c>
    </row>
    <row r="205" spans="2:8">
      <c r="B205" s="14" t="s">
        <v>3332</v>
      </c>
      <c r="C205" s="14" t="s">
        <v>13930</v>
      </c>
      <c r="D205" t="s">
        <v>15263</v>
      </c>
      <c r="F205" s="14" t="s">
        <v>965</v>
      </c>
      <c r="H205" s="14" t="s">
        <v>13931</v>
      </c>
    </row>
    <row r="206" spans="2:8">
      <c r="B206" s="14" t="s">
        <v>2808</v>
      </c>
      <c r="C206" s="14" t="s">
        <v>13928</v>
      </c>
      <c r="D206" t="s">
        <v>15380</v>
      </c>
      <c r="F206" s="14" t="s">
        <v>965</v>
      </c>
      <c r="H206" s="14" t="s">
        <v>13929</v>
      </c>
    </row>
    <row r="207" spans="2:8">
      <c r="B207" s="14" t="s">
        <v>2923</v>
      </c>
      <c r="C207" s="14" t="s">
        <v>13900</v>
      </c>
      <c r="D207" t="s">
        <v>15141</v>
      </c>
      <c r="F207" s="14" t="s">
        <v>965</v>
      </c>
      <c r="H207" s="14" t="s">
        <v>13901</v>
      </c>
    </row>
    <row r="208" spans="2:8">
      <c r="B208" s="14" t="s">
        <v>288</v>
      </c>
      <c r="C208" s="14" t="s">
        <v>13926</v>
      </c>
      <c r="D208" t="s">
        <v>15309</v>
      </c>
      <c r="F208" s="14" t="s">
        <v>965</v>
      </c>
      <c r="H208" s="14" t="s">
        <v>13927</v>
      </c>
    </row>
    <row r="209" spans="2:8">
      <c r="B209" s="14" t="s">
        <v>3321</v>
      </c>
      <c r="C209" s="14" t="s">
        <v>13924</v>
      </c>
      <c r="D209" t="s">
        <v>14814</v>
      </c>
      <c r="F209" s="14" t="s">
        <v>1872</v>
      </c>
      <c r="H209" s="14" t="s">
        <v>13925</v>
      </c>
    </row>
    <row r="210" spans="2:8">
      <c r="B210" s="14" t="s">
        <v>291</v>
      </c>
      <c r="C210" s="14" t="s">
        <v>13922</v>
      </c>
      <c r="D210" t="s">
        <v>15111</v>
      </c>
      <c r="F210" s="14" t="s">
        <v>965</v>
      </c>
      <c r="H210" s="14" t="s">
        <v>13923</v>
      </c>
    </row>
    <row r="211" spans="2:8">
      <c r="B211" s="14" t="s">
        <v>294</v>
      </c>
      <c r="C211" s="14" t="s">
        <v>13920</v>
      </c>
      <c r="D211" t="s">
        <v>14639</v>
      </c>
      <c r="F211" s="14" t="s">
        <v>1872</v>
      </c>
      <c r="H211" s="14" t="s">
        <v>13921</v>
      </c>
    </row>
    <row r="212" spans="2:8">
      <c r="B212" s="14" t="s">
        <v>2865</v>
      </c>
      <c r="C212" s="14" t="s">
        <v>13918</v>
      </c>
      <c r="D212" t="s">
        <v>15035</v>
      </c>
      <c r="F212" s="14" t="s">
        <v>965</v>
      </c>
      <c r="H212" s="14" t="s">
        <v>13919</v>
      </c>
    </row>
    <row r="213" spans="2:8">
      <c r="B213" s="14" t="s">
        <v>7365</v>
      </c>
      <c r="C213" s="14" t="s">
        <v>13916</v>
      </c>
      <c r="D213" t="s">
        <v>14702</v>
      </c>
      <c r="F213" s="14" t="s">
        <v>965</v>
      </c>
      <c r="H213" s="14" t="s">
        <v>13917</v>
      </c>
    </row>
    <row r="214" spans="2:8">
      <c r="B214" s="14" t="s">
        <v>2815</v>
      </c>
      <c r="C214" s="14" t="s">
        <v>13914</v>
      </c>
      <c r="D214" t="s">
        <v>15212</v>
      </c>
      <c r="F214" s="14" t="s">
        <v>3851</v>
      </c>
      <c r="H214" s="14" t="s">
        <v>13915</v>
      </c>
    </row>
    <row r="215" spans="2:8">
      <c r="B215" s="14" t="s">
        <v>297</v>
      </c>
      <c r="C215" s="14" t="s">
        <v>13912</v>
      </c>
      <c r="D215" t="s">
        <v>15262</v>
      </c>
      <c r="F215" s="14" t="s">
        <v>965</v>
      </c>
      <c r="H215" s="14" t="s">
        <v>13913</v>
      </c>
    </row>
    <row r="216" spans="2:8">
      <c r="B216" s="14" t="s">
        <v>3064</v>
      </c>
      <c r="C216" s="14" t="s">
        <v>13911</v>
      </c>
      <c r="D216" t="s">
        <v>15034</v>
      </c>
      <c r="F216" s="14" t="s">
        <v>1872</v>
      </c>
      <c r="H216" s="14" t="s">
        <v>13440</v>
      </c>
    </row>
    <row r="217" spans="2:8">
      <c r="B217" s="14" t="s">
        <v>2743</v>
      </c>
      <c r="C217" s="14" t="s">
        <v>13898</v>
      </c>
      <c r="D217" t="s">
        <v>15261</v>
      </c>
      <c r="F217" s="14" t="s">
        <v>965</v>
      </c>
      <c r="H217" s="14" t="s">
        <v>13899</v>
      </c>
    </row>
    <row r="218" spans="2:8">
      <c r="B218" s="14" t="s">
        <v>1941</v>
      </c>
      <c r="C218" s="14" t="s">
        <v>13909</v>
      </c>
      <c r="D218" t="s">
        <v>14772</v>
      </c>
      <c r="F218" s="14" t="s">
        <v>965</v>
      </c>
      <c r="H218" s="14" t="s">
        <v>13910</v>
      </c>
    </row>
    <row r="219" spans="2:8">
      <c r="B219" s="14" t="s">
        <v>302</v>
      </c>
      <c r="C219" s="14" t="s">
        <v>13907</v>
      </c>
      <c r="D219" t="s">
        <v>14599</v>
      </c>
      <c r="F219" s="14" t="s">
        <v>965</v>
      </c>
      <c r="H219" s="14" t="s">
        <v>13908</v>
      </c>
    </row>
    <row r="220" spans="2:8">
      <c r="B220" s="14" t="s">
        <v>305</v>
      </c>
      <c r="C220" s="14" t="s">
        <v>13905</v>
      </c>
      <c r="D220" t="s">
        <v>15140</v>
      </c>
      <c r="F220" s="14" t="s">
        <v>965</v>
      </c>
      <c r="H220" s="14" t="s">
        <v>13906</v>
      </c>
    </row>
    <row r="221" spans="2:8">
      <c r="B221" s="14" t="s">
        <v>64</v>
      </c>
      <c r="C221" s="14" t="s">
        <v>14137</v>
      </c>
      <c r="D221" t="s">
        <v>15094</v>
      </c>
      <c r="F221" s="14" t="s">
        <v>965</v>
      </c>
      <c r="H221" s="14" t="s">
        <v>14138</v>
      </c>
    </row>
    <row r="222" spans="2:8">
      <c r="B222" s="14" t="s">
        <v>1876</v>
      </c>
      <c r="C222" s="14" t="s">
        <v>14135</v>
      </c>
      <c r="D222" t="s">
        <v>14545</v>
      </c>
      <c r="F222" s="14" t="s">
        <v>965</v>
      </c>
      <c r="H222" s="14" t="s">
        <v>14136</v>
      </c>
    </row>
    <row r="223" spans="2:8">
      <c r="B223" s="14" t="s">
        <v>2829</v>
      </c>
      <c r="C223" s="14" t="s">
        <v>13896</v>
      </c>
      <c r="D223" t="s">
        <v>15211</v>
      </c>
      <c r="F223" s="14" t="s">
        <v>965</v>
      </c>
      <c r="H223" s="14" t="s">
        <v>13897</v>
      </c>
    </row>
    <row r="224" spans="2:8">
      <c r="B224" s="14" t="s">
        <v>99</v>
      </c>
      <c r="C224" s="14" t="s">
        <v>14133</v>
      </c>
      <c r="D224" t="s">
        <v>14756</v>
      </c>
      <c r="F224" s="14" t="s">
        <v>965</v>
      </c>
      <c r="H224" s="14" t="s">
        <v>14134</v>
      </c>
    </row>
    <row r="225" spans="2:8">
      <c r="B225" s="14" t="s">
        <v>3404</v>
      </c>
      <c r="C225" s="14" t="s">
        <v>14131</v>
      </c>
      <c r="D225" t="s">
        <v>15174</v>
      </c>
      <c r="F225" s="14" t="s">
        <v>965</v>
      </c>
      <c r="H225" s="14" t="s">
        <v>14132</v>
      </c>
    </row>
    <row r="226" spans="2:8">
      <c r="B226" s="14" t="s">
        <v>102</v>
      </c>
      <c r="C226" s="14" t="s">
        <v>14129</v>
      </c>
      <c r="D226" t="s">
        <v>14701</v>
      </c>
      <c r="F226" s="14" t="s">
        <v>965</v>
      </c>
      <c r="H226" s="14" t="s">
        <v>14130</v>
      </c>
    </row>
    <row r="227" spans="2:8">
      <c r="B227" s="14" t="s">
        <v>1902</v>
      </c>
      <c r="C227" s="14" t="s">
        <v>14127</v>
      </c>
      <c r="D227" t="s">
        <v>14638</v>
      </c>
      <c r="F227" s="14" t="s">
        <v>1872</v>
      </c>
      <c r="H227" s="14" t="s">
        <v>14128</v>
      </c>
    </row>
    <row r="228" spans="2:8">
      <c r="B228" s="14" t="s">
        <v>2842</v>
      </c>
      <c r="C228" s="14" t="s">
        <v>14126</v>
      </c>
      <c r="D228" t="s">
        <v>15033</v>
      </c>
      <c r="F228" s="14" t="s">
        <v>965</v>
      </c>
      <c r="H228" s="14" t="s">
        <v>12955</v>
      </c>
    </row>
    <row r="229" spans="2:8">
      <c r="B229" s="14" t="s">
        <v>1863</v>
      </c>
      <c r="C229" s="14" t="s">
        <v>14124</v>
      </c>
      <c r="D229" t="s">
        <v>15139</v>
      </c>
      <c r="F229" s="14" t="s">
        <v>965</v>
      </c>
      <c r="H229" s="14" t="s">
        <v>14125</v>
      </c>
    </row>
    <row r="230" spans="2:8">
      <c r="B230" s="14" t="s">
        <v>2812</v>
      </c>
      <c r="C230" s="14" t="s">
        <v>14122</v>
      </c>
      <c r="D230" t="s">
        <v>15427</v>
      </c>
      <c r="F230" s="14" t="s">
        <v>3851</v>
      </c>
      <c r="H230" s="14" t="s">
        <v>14123</v>
      </c>
    </row>
    <row r="231" spans="2:8">
      <c r="B231" s="14" t="s">
        <v>7364</v>
      </c>
      <c r="C231" s="14" t="s">
        <v>14120</v>
      </c>
      <c r="D231" t="s">
        <v>14937</v>
      </c>
      <c r="F231" s="14" t="s">
        <v>965</v>
      </c>
      <c r="H231" s="14" t="s">
        <v>14121</v>
      </c>
    </row>
    <row r="232" spans="2:8">
      <c r="B232" s="14" t="s">
        <v>120</v>
      </c>
      <c r="C232" s="14" t="s">
        <v>14118</v>
      </c>
      <c r="D232" t="s">
        <v>14700</v>
      </c>
      <c r="F232" s="14" t="s">
        <v>965</v>
      </c>
      <c r="H232" s="14" t="s">
        <v>14119</v>
      </c>
    </row>
    <row r="233" spans="2:8">
      <c r="B233" s="14" t="s">
        <v>2795</v>
      </c>
      <c r="C233" s="14" t="s">
        <v>14116</v>
      </c>
      <c r="D233" t="s">
        <v>15093</v>
      </c>
      <c r="F233" s="14" t="s">
        <v>965</v>
      </c>
      <c r="H233" s="14" t="s">
        <v>14117</v>
      </c>
    </row>
    <row r="234" spans="2:8">
      <c r="B234" s="14" t="s">
        <v>314</v>
      </c>
      <c r="C234" s="14" t="s">
        <v>13894</v>
      </c>
      <c r="D234" t="s">
        <v>14877</v>
      </c>
      <c r="F234" s="14" t="s">
        <v>965</v>
      </c>
      <c r="H234" s="14" t="s">
        <v>13895</v>
      </c>
    </row>
    <row r="235" spans="2:8">
      <c r="B235" s="14" t="s">
        <v>3334</v>
      </c>
      <c r="C235" s="14" t="s">
        <v>14112</v>
      </c>
      <c r="D235" t="s">
        <v>14699</v>
      </c>
      <c r="F235" s="14" t="s">
        <v>3851</v>
      </c>
      <c r="H235" s="14" t="s">
        <v>14113</v>
      </c>
    </row>
    <row r="236" spans="2:8">
      <c r="B236" s="14" t="s">
        <v>126</v>
      </c>
      <c r="C236" s="14" t="s">
        <v>14110</v>
      </c>
      <c r="D236" t="s">
        <v>14861</v>
      </c>
      <c r="F236" s="14" t="s">
        <v>965</v>
      </c>
      <c r="H236" s="14" t="s">
        <v>14111</v>
      </c>
    </row>
    <row r="237" spans="2:8">
      <c r="B237" s="14" t="s">
        <v>2959</v>
      </c>
      <c r="C237" s="14" t="s">
        <v>14108</v>
      </c>
      <c r="D237" t="s">
        <v>14813</v>
      </c>
      <c r="F237" s="14" t="s">
        <v>965</v>
      </c>
      <c r="H237" s="14" t="s">
        <v>14109</v>
      </c>
    </row>
    <row r="238" spans="2:8">
      <c r="B238" s="14" t="s">
        <v>2813</v>
      </c>
      <c r="C238" s="14" t="s">
        <v>14106</v>
      </c>
      <c r="D238" t="s">
        <v>14812</v>
      </c>
      <c r="F238" s="14" t="s">
        <v>3851</v>
      </c>
      <c r="H238" s="14" t="s">
        <v>14107</v>
      </c>
    </row>
    <row r="239" spans="2:8">
      <c r="B239" s="14" t="s">
        <v>7363</v>
      </c>
      <c r="C239" s="14" t="s">
        <v>14104</v>
      </c>
      <c r="D239" t="s">
        <v>15173</v>
      </c>
      <c r="F239" s="14" t="s">
        <v>965</v>
      </c>
      <c r="H239" s="14" t="s">
        <v>14105</v>
      </c>
    </row>
    <row r="240" spans="2:8">
      <c r="B240" s="14" t="s">
        <v>129</v>
      </c>
      <c r="C240" s="14" t="s">
        <v>14102</v>
      </c>
      <c r="D240" t="s">
        <v>14598</v>
      </c>
      <c r="F240" s="14" t="s">
        <v>965</v>
      </c>
      <c r="H240" s="14" t="s">
        <v>14103</v>
      </c>
    </row>
    <row r="241" spans="2:8">
      <c r="B241" s="14" t="s">
        <v>3307</v>
      </c>
      <c r="C241" s="14" t="s">
        <v>14159</v>
      </c>
      <c r="D241" t="s">
        <v>14917</v>
      </c>
      <c r="F241" s="14" t="s">
        <v>965</v>
      </c>
      <c r="H241" s="14" t="s">
        <v>14160</v>
      </c>
    </row>
    <row r="242" spans="2:8">
      <c r="B242" s="14" t="s">
        <v>317</v>
      </c>
      <c r="C242" s="14" t="s">
        <v>13892</v>
      </c>
      <c r="D242" t="s">
        <v>15032</v>
      </c>
      <c r="F242" s="14" t="s">
        <v>965</v>
      </c>
      <c r="H242" s="14" t="s">
        <v>13893</v>
      </c>
    </row>
    <row r="243" spans="2:8">
      <c r="B243" s="14" t="s">
        <v>2951</v>
      </c>
      <c r="C243" s="14" t="s">
        <v>14157</v>
      </c>
      <c r="D243" t="s">
        <v>14637</v>
      </c>
      <c r="F243" s="14" t="s">
        <v>965</v>
      </c>
      <c r="H243" s="14" t="s">
        <v>14158</v>
      </c>
    </row>
    <row r="244" spans="2:8">
      <c r="B244" s="14" t="s">
        <v>2760</v>
      </c>
      <c r="C244" s="14" t="s">
        <v>14155</v>
      </c>
      <c r="D244" t="s">
        <v>15138</v>
      </c>
      <c r="F244" s="14" t="s">
        <v>965</v>
      </c>
      <c r="H244" s="14" t="s">
        <v>14156</v>
      </c>
    </row>
    <row r="245" spans="2:8">
      <c r="B245" s="14" t="s">
        <v>3331</v>
      </c>
      <c r="C245" s="14" t="s">
        <v>14153</v>
      </c>
      <c r="D245" t="s">
        <v>14698</v>
      </c>
      <c r="F245" s="14" t="s">
        <v>965</v>
      </c>
      <c r="H245" s="14" t="s">
        <v>14154</v>
      </c>
    </row>
    <row r="246" spans="2:8">
      <c r="B246" s="14" t="s">
        <v>3333</v>
      </c>
      <c r="C246" s="14" t="s">
        <v>14151</v>
      </c>
      <c r="D246" t="s">
        <v>15210</v>
      </c>
      <c r="F246" s="14" t="s">
        <v>965</v>
      </c>
      <c r="H246" s="14" t="s">
        <v>14152</v>
      </c>
    </row>
    <row r="247" spans="2:8">
      <c r="B247" s="14" t="s">
        <v>1864</v>
      </c>
      <c r="C247" s="14" t="s">
        <v>14149</v>
      </c>
      <c r="D247" t="s">
        <v>14697</v>
      </c>
      <c r="F247" s="14" t="s">
        <v>965</v>
      </c>
      <c r="H247" s="14" t="s">
        <v>14150</v>
      </c>
    </row>
    <row r="248" spans="2:8">
      <c r="B248" s="14" t="s">
        <v>2764</v>
      </c>
      <c r="C248" s="14" t="s">
        <v>14148</v>
      </c>
      <c r="D248" t="s">
        <v>15137</v>
      </c>
      <c r="F248" s="14" t="s">
        <v>1903</v>
      </c>
      <c r="H248" s="14" t="s">
        <v>13032</v>
      </c>
    </row>
    <row r="249" spans="2:8">
      <c r="B249" s="14" t="s">
        <v>2765</v>
      </c>
      <c r="C249" s="14" t="s">
        <v>13891</v>
      </c>
      <c r="D249" t="s">
        <v>14755</v>
      </c>
      <c r="F249" s="14" t="s">
        <v>1903</v>
      </c>
      <c r="H249" s="14" t="s">
        <v>13032</v>
      </c>
    </row>
    <row r="250" spans="2:8">
      <c r="B250" s="14" t="s">
        <v>2771</v>
      </c>
      <c r="C250" s="14" t="s">
        <v>14146</v>
      </c>
      <c r="D250" t="s">
        <v>14916</v>
      </c>
      <c r="F250" s="14" t="s">
        <v>1872</v>
      </c>
      <c r="H250" s="14" t="s">
        <v>14147</v>
      </c>
    </row>
    <row r="251" spans="2:8">
      <c r="B251" s="14" t="s">
        <v>2809</v>
      </c>
      <c r="C251" s="14" t="s">
        <v>14144</v>
      </c>
      <c r="D251" t="s">
        <v>15260</v>
      </c>
      <c r="F251" s="14" t="s">
        <v>965</v>
      </c>
      <c r="H251" s="14" t="s">
        <v>14145</v>
      </c>
    </row>
    <row r="252" spans="2:8">
      <c r="B252" s="14" t="s">
        <v>12361</v>
      </c>
      <c r="C252" s="14" t="s">
        <v>14142</v>
      </c>
      <c r="D252" t="s">
        <v>14636</v>
      </c>
      <c r="F252" s="14" t="s">
        <v>1872</v>
      </c>
      <c r="H252" s="14" t="s">
        <v>14143</v>
      </c>
    </row>
    <row r="253" spans="2:8">
      <c r="B253" s="14" t="s">
        <v>3868</v>
      </c>
      <c r="C253" s="14" t="s">
        <v>14141</v>
      </c>
      <c r="D253" t="s">
        <v>14936</v>
      </c>
      <c r="F253" s="14" t="s">
        <v>1903</v>
      </c>
      <c r="H253" s="14" t="s">
        <v>13535</v>
      </c>
    </row>
    <row r="254" spans="2:8">
      <c r="B254" s="1" t="s">
        <v>3869</v>
      </c>
      <c r="C254" s="14" t="s">
        <v>14139</v>
      </c>
      <c r="D254" t="s">
        <v>14860</v>
      </c>
      <c r="F254" s="14" t="s">
        <v>3850</v>
      </c>
      <c r="H254" s="14" t="s">
        <v>14140</v>
      </c>
    </row>
    <row r="255" spans="2:8">
      <c r="B255" s="14" t="s">
        <v>12343</v>
      </c>
      <c r="C255" s="14" t="s">
        <v>14204</v>
      </c>
      <c r="D255" t="s">
        <v>14979</v>
      </c>
      <c r="F255" s="14" t="s">
        <v>1872</v>
      </c>
      <c r="H255" s="14" t="s">
        <v>14205</v>
      </c>
    </row>
    <row r="256" spans="2:8">
      <c r="B256" s="14" t="s">
        <v>3421</v>
      </c>
      <c r="C256" s="14" t="s">
        <v>14202</v>
      </c>
      <c r="D256" t="s">
        <v>14978</v>
      </c>
      <c r="F256" s="14" t="s">
        <v>965</v>
      </c>
      <c r="H256" s="14" t="s">
        <v>14203</v>
      </c>
    </row>
    <row r="257" spans="2:8">
      <c r="B257" s="14" t="s">
        <v>2</v>
      </c>
      <c r="C257" s="14" t="s">
        <v>14200</v>
      </c>
      <c r="D257" t="s">
        <v>14580</v>
      </c>
      <c r="F257" s="14" t="s">
        <v>965</v>
      </c>
      <c r="H257" s="14" t="s">
        <v>14201</v>
      </c>
    </row>
    <row r="258" spans="2:8">
      <c r="B258" s="1" t="s">
        <v>3302</v>
      </c>
      <c r="C258" s="14" t="s">
        <v>14198</v>
      </c>
      <c r="D258" t="s">
        <v>14915</v>
      </c>
      <c r="F258" s="14" t="s">
        <v>965</v>
      </c>
      <c r="H258" s="14" t="s">
        <v>14199</v>
      </c>
    </row>
    <row r="259" spans="2:8">
      <c r="B259" s="14" t="s">
        <v>5</v>
      </c>
      <c r="C259" s="14" t="s">
        <v>14196</v>
      </c>
      <c r="D259" t="s">
        <v>15360</v>
      </c>
      <c r="F259" s="14" t="s">
        <v>965</v>
      </c>
      <c r="H259" s="14" t="s">
        <v>14197</v>
      </c>
    </row>
    <row r="260" spans="2:8">
      <c r="B260" s="14" t="s">
        <v>3119</v>
      </c>
      <c r="C260" s="14" t="s">
        <v>14194</v>
      </c>
      <c r="D260" t="s">
        <v>14696</v>
      </c>
      <c r="F260" s="14" t="s">
        <v>965</v>
      </c>
      <c r="H260" s="14" t="s">
        <v>14195</v>
      </c>
    </row>
    <row r="261" spans="2:8">
      <c r="B261" s="14" t="s">
        <v>3855</v>
      </c>
      <c r="C261" s="14" t="s">
        <v>14192</v>
      </c>
      <c r="D261" t="s">
        <v>15308</v>
      </c>
      <c r="F261" s="14" t="s">
        <v>1872</v>
      </c>
      <c r="H261" s="14" t="s">
        <v>14193</v>
      </c>
    </row>
    <row r="262" spans="2:8">
      <c r="B262" s="14" t="s">
        <v>3394</v>
      </c>
      <c r="C262" s="14" t="s">
        <v>14190</v>
      </c>
      <c r="D262" t="s">
        <v>15054</v>
      </c>
      <c r="F262" s="14" t="s">
        <v>965</v>
      </c>
      <c r="H262" s="14" t="s">
        <v>14191</v>
      </c>
    </row>
    <row r="263" spans="2:8">
      <c r="B263" s="14" t="s">
        <v>3155</v>
      </c>
      <c r="C263" s="14" t="s">
        <v>14188</v>
      </c>
      <c r="D263" t="s">
        <v>15259</v>
      </c>
      <c r="F263" s="14" t="s">
        <v>1872</v>
      </c>
      <c r="H263" s="14" t="s">
        <v>14189</v>
      </c>
    </row>
    <row r="264" spans="2:8">
      <c r="B264" s="14" t="s">
        <v>3857</v>
      </c>
      <c r="C264" s="14" t="s">
        <v>14187</v>
      </c>
      <c r="D264" t="s">
        <v>15426</v>
      </c>
      <c r="F264" s="14" t="s">
        <v>1872</v>
      </c>
      <c r="H264" s="14" t="s">
        <v>3912</v>
      </c>
    </row>
    <row r="265" spans="2:8">
      <c r="B265" s="14" t="s">
        <v>14</v>
      </c>
      <c r="C265" s="14" t="s">
        <v>14185</v>
      </c>
      <c r="D265" t="s">
        <v>14830</v>
      </c>
      <c r="F265" s="14" t="s">
        <v>965</v>
      </c>
      <c r="H265" s="14" t="s">
        <v>14186</v>
      </c>
    </row>
    <row r="266" spans="2:8">
      <c r="B266" s="14" t="s">
        <v>12370</v>
      </c>
      <c r="C266" s="14" t="s">
        <v>14183</v>
      </c>
      <c r="D266" t="s">
        <v>15031</v>
      </c>
      <c r="F266" s="14" t="s">
        <v>1872</v>
      </c>
      <c r="H266" s="14" t="s">
        <v>14184</v>
      </c>
    </row>
    <row r="267" spans="2:8">
      <c r="B267" s="14" t="s">
        <v>3063</v>
      </c>
      <c r="C267" s="14" t="s">
        <v>14181</v>
      </c>
      <c r="D267" t="s">
        <v>15307</v>
      </c>
      <c r="F267" s="14" t="s">
        <v>965</v>
      </c>
      <c r="H267" s="14" t="s">
        <v>14182</v>
      </c>
    </row>
    <row r="268" spans="2:8">
      <c r="B268" s="14" t="s">
        <v>3062</v>
      </c>
      <c r="C268" s="14" t="s">
        <v>13889</v>
      </c>
      <c r="D268" t="s">
        <v>14914</v>
      </c>
      <c r="F268" s="14" t="s">
        <v>965</v>
      </c>
      <c r="H268" s="14" t="s">
        <v>13890</v>
      </c>
    </row>
    <row r="269" spans="2:8">
      <c r="B269" s="14" t="s">
        <v>10653</v>
      </c>
      <c r="C269" s="14" t="s">
        <v>14179</v>
      </c>
      <c r="D269" t="s">
        <v>14977</v>
      </c>
      <c r="F269" s="14" t="s">
        <v>3851</v>
      </c>
      <c r="H269" s="14" t="s">
        <v>14180</v>
      </c>
    </row>
    <row r="270" spans="2:8">
      <c r="B270" s="14" t="s">
        <v>2857</v>
      </c>
      <c r="C270" s="14" t="s">
        <v>14177</v>
      </c>
      <c r="D270" t="s">
        <v>14859</v>
      </c>
      <c r="F270" s="14" t="s">
        <v>965</v>
      </c>
      <c r="H270" s="14" t="s">
        <v>14178</v>
      </c>
    </row>
    <row r="271" spans="2:8">
      <c r="B271" s="14" t="s">
        <v>7362</v>
      </c>
      <c r="C271" s="14" t="s">
        <v>14175</v>
      </c>
      <c r="D271" t="s">
        <v>14990</v>
      </c>
      <c r="F271" s="14" t="s">
        <v>965</v>
      </c>
      <c r="H271" s="14" t="s">
        <v>14176</v>
      </c>
    </row>
    <row r="272" spans="2:8">
      <c r="B272" s="14" t="s">
        <v>22</v>
      </c>
      <c r="C272" s="14" t="s">
        <v>14173</v>
      </c>
      <c r="D272" t="s">
        <v>14976</v>
      </c>
      <c r="F272" s="14" t="s">
        <v>965</v>
      </c>
      <c r="H272" s="14" t="s">
        <v>14174</v>
      </c>
    </row>
    <row r="273" spans="2:8">
      <c r="B273" s="14" t="s">
        <v>3324</v>
      </c>
      <c r="C273" s="14" t="s">
        <v>14171</v>
      </c>
      <c r="D273" t="s">
        <v>14544</v>
      </c>
      <c r="F273" s="14" t="s">
        <v>965</v>
      </c>
      <c r="H273" s="14" t="s">
        <v>14172</v>
      </c>
    </row>
    <row r="274" spans="2:8">
      <c r="B274" s="14" t="s">
        <v>12381</v>
      </c>
      <c r="C274" s="14" t="s">
        <v>14169</v>
      </c>
      <c r="D274" t="s">
        <v>15425</v>
      </c>
      <c r="F274" s="14" t="s">
        <v>3850</v>
      </c>
      <c r="H274" s="14" t="s">
        <v>14170</v>
      </c>
    </row>
    <row r="275" spans="2:8">
      <c r="B275" s="14" t="s">
        <v>3395</v>
      </c>
      <c r="C275" s="14" t="s">
        <v>13887</v>
      </c>
      <c r="D275" t="s">
        <v>14829</v>
      </c>
      <c r="F275" s="14" t="s">
        <v>965</v>
      </c>
      <c r="H275" s="14" t="s">
        <v>13888</v>
      </c>
    </row>
    <row r="276" spans="2:8">
      <c r="B276" s="14" t="s">
        <v>3061</v>
      </c>
      <c r="C276" s="14" t="s">
        <v>14167</v>
      </c>
      <c r="D276" t="s">
        <v>15359</v>
      </c>
      <c r="F276" s="14" t="s">
        <v>965</v>
      </c>
      <c r="H276" s="14" t="s">
        <v>14168</v>
      </c>
    </row>
    <row r="277" spans="2:8">
      <c r="B277" s="14" t="s">
        <v>48</v>
      </c>
      <c r="C277" s="14" t="s">
        <v>14165</v>
      </c>
      <c r="D277" t="s">
        <v>15424</v>
      </c>
      <c r="F277" s="14" t="s">
        <v>965</v>
      </c>
      <c r="H277" s="14" t="s">
        <v>14166</v>
      </c>
    </row>
    <row r="278" spans="2:8">
      <c r="B278" s="14" t="s">
        <v>320</v>
      </c>
      <c r="C278" s="14" t="s">
        <v>13885</v>
      </c>
      <c r="D278" t="s">
        <v>14858</v>
      </c>
      <c r="F278" s="14" t="s">
        <v>965</v>
      </c>
      <c r="H278" s="14" t="s">
        <v>13886</v>
      </c>
    </row>
    <row r="279" spans="2:8">
      <c r="B279" s="14" t="s">
        <v>3301</v>
      </c>
      <c r="C279" s="14" t="s">
        <v>14163</v>
      </c>
      <c r="D279" t="s">
        <v>14913</v>
      </c>
      <c r="F279" s="14" t="s">
        <v>1872</v>
      </c>
      <c r="H279" s="14" t="s">
        <v>14164</v>
      </c>
    </row>
    <row r="280" spans="2:8">
      <c r="B280" s="14" t="s">
        <v>51</v>
      </c>
      <c r="C280" s="14" t="s">
        <v>14161</v>
      </c>
      <c r="D280" t="s">
        <v>15322</v>
      </c>
      <c r="F280" s="14" t="s">
        <v>965</v>
      </c>
      <c r="H280" s="14" t="s">
        <v>14162</v>
      </c>
    </row>
    <row r="281" spans="2:8">
      <c r="B281" s="14" t="s">
        <v>2773</v>
      </c>
      <c r="C281" s="14" t="s">
        <v>13883</v>
      </c>
      <c r="D281" t="s">
        <v>15136</v>
      </c>
      <c r="F281" s="14" t="s">
        <v>1872</v>
      </c>
      <c r="H281" s="14" t="s">
        <v>13884</v>
      </c>
    </row>
    <row r="282" spans="2:8">
      <c r="B282" s="14" t="s">
        <v>3407</v>
      </c>
      <c r="C282" s="14" t="s">
        <v>13965</v>
      </c>
      <c r="D282" t="s">
        <v>14771</v>
      </c>
      <c r="F282" s="14" t="s">
        <v>965</v>
      </c>
      <c r="H282" s="14" t="s">
        <v>13966</v>
      </c>
    </row>
    <row r="283" spans="2:8">
      <c r="B283" s="14" t="s">
        <v>1963</v>
      </c>
      <c r="C283" s="14" t="s">
        <v>13963</v>
      </c>
      <c r="D283" t="s">
        <v>14754</v>
      </c>
      <c r="F283" s="14" t="s">
        <v>965</v>
      </c>
      <c r="H283" s="14" t="s">
        <v>13964</v>
      </c>
    </row>
    <row r="284" spans="2:8">
      <c r="B284" s="14" t="s">
        <v>271</v>
      </c>
      <c r="C284" s="14" t="s">
        <v>13961</v>
      </c>
      <c r="D284" t="s">
        <v>14579</v>
      </c>
      <c r="F284" s="14" t="s">
        <v>1872</v>
      </c>
      <c r="H284" s="14" t="s">
        <v>13962</v>
      </c>
    </row>
    <row r="285" spans="2:8">
      <c r="B285" s="14" t="s">
        <v>3060</v>
      </c>
      <c r="C285" s="14" t="s">
        <v>13959</v>
      </c>
      <c r="D285" t="s">
        <v>15258</v>
      </c>
      <c r="F285" s="14" t="s">
        <v>965</v>
      </c>
      <c r="H285" s="14" t="s">
        <v>13960</v>
      </c>
    </row>
    <row r="286" spans="2:8">
      <c r="B286" s="14" t="s">
        <v>274</v>
      </c>
      <c r="C286" s="14" t="s">
        <v>13957</v>
      </c>
      <c r="D286" t="s">
        <v>15358</v>
      </c>
      <c r="F286" s="14" t="s">
        <v>965</v>
      </c>
      <c r="H286" s="14" t="s">
        <v>13958</v>
      </c>
    </row>
    <row r="287" spans="2:8">
      <c r="B287" s="14" t="s">
        <v>3150</v>
      </c>
      <c r="C287" s="14" t="s">
        <v>13955</v>
      </c>
      <c r="D287" t="s">
        <v>14753</v>
      </c>
      <c r="F287" s="14" t="s">
        <v>1872</v>
      </c>
      <c r="H287" s="14" t="s">
        <v>13956</v>
      </c>
    </row>
    <row r="288" spans="2:8">
      <c r="B288" s="14" t="s">
        <v>278</v>
      </c>
      <c r="C288" s="14" t="s">
        <v>13953</v>
      </c>
      <c r="D288" t="s">
        <v>15091</v>
      </c>
      <c r="F288" s="14" t="s">
        <v>965</v>
      </c>
      <c r="H288" s="14" t="s">
        <v>13954</v>
      </c>
    </row>
    <row r="289" spans="2:8">
      <c r="B289" s="14" t="s">
        <v>2814</v>
      </c>
      <c r="C289" s="14" t="s">
        <v>13951</v>
      </c>
      <c r="D289" t="s">
        <v>15423</v>
      </c>
      <c r="F289" s="14" t="s">
        <v>3851</v>
      </c>
      <c r="H289" s="14" t="s">
        <v>13952</v>
      </c>
    </row>
    <row r="290" spans="2:8">
      <c r="B290" s="14" t="s">
        <v>12348</v>
      </c>
      <c r="C290" s="14" t="s">
        <v>13949</v>
      </c>
      <c r="D290" t="s">
        <v>15279</v>
      </c>
      <c r="F290" s="14" t="s">
        <v>1872</v>
      </c>
      <c r="H290" s="14" t="s">
        <v>13950</v>
      </c>
    </row>
    <row r="291" spans="2:8">
      <c r="B291" s="14" t="s">
        <v>12362</v>
      </c>
      <c r="C291" s="14" t="s">
        <v>13947</v>
      </c>
      <c r="D291" t="s">
        <v>14811</v>
      </c>
      <c r="F291" s="14" t="s">
        <v>1872</v>
      </c>
      <c r="H291" s="14" t="s">
        <v>13948</v>
      </c>
    </row>
    <row r="292" spans="2:8">
      <c r="B292" s="14" t="s">
        <v>281</v>
      </c>
      <c r="C292" s="14" t="s">
        <v>13944</v>
      </c>
      <c r="D292" t="s">
        <v>14810</v>
      </c>
      <c r="F292" s="14" t="s">
        <v>965</v>
      </c>
      <c r="H292" s="14" t="s">
        <v>13945</v>
      </c>
    </row>
    <row r="293" spans="2:8">
      <c r="B293" s="14" t="s">
        <v>7616</v>
      </c>
      <c r="C293" s="14" t="s">
        <v>13942</v>
      </c>
      <c r="D293" t="s">
        <v>15306</v>
      </c>
      <c r="F293" s="14" t="s">
        <v>965</v>
      </c>
      <c r="H293" s="14" t="s">
        <v>13943</v>
      </c>
    </row>
    <row r="294" spans="2:8">
      <c r="B294" s="14" t="s">
        <v>3300</v>
      </c>
      <c r="C294" s="14" t="s">
        <v>13940</v>
      </c>
      <c r="D294" t="s">
        <v>14857</v>
      </c>
      <c r="F294" s="14" t="s">
        <v>3851</v>
      </c>
      <c r="H294" s="14" t="s">
        <v>13941</v>
      </c>
    </row>
    <row r="295" spans="2:8">
      <c r="B295" s="14" t="s">
        <v>2745</v>
      </c>
      <c r="C295" s="14" t="s">
        <v>13938</v>
      </c>
      <c r="D295" t="s">
        <v>14809</v>
      </c>
      <c r="F295" s="14" t="s">
        <v>965</v>
      </c>
      <c r="H295" s="14" t="s">
        <v>13939</v>
      </c>
    </row>
    <row r="296" spans="2:8">
      <c r="B296" s="14" t="s">
        <v>12347</v>
      </c>
      <c r="C296" s="14" t="s">
        <v>13936</v>
      </c>
      <c r="D296" t="s">
        <v>14718</v>
      </c>
      <c r="F296" s="14" t="s">
        <v>1872</v>
      </c>
      <c r="H296" s="14" t="s">
        <v>13937</v>
      </c>
    </row>
    <row r="297" spans="2:8">
      <c r="B297" s="14" t="s">
        <v>285</v>
      </c>
      <c r="C297" s="14" t="s">
        <v>13934</v>
      </c>
      <c r="D297" t="s">
        <v>15030</v>
      </c>
      <c r="F297" s="14" t="s">
        <v>1872</v>
      </c>
      <c r="H297" s="14" t="s">
        <v>13935</v>
      </c>
    </row>
    <row r="298" spans="2:8">
      <c r="B298" s="14" t="s">
        <v>3408</v>
      </c>
      <c r="C298" s="14" t="s">
        <v>13932</v>
      </c>
      <c r="D298" t="s">
        <v>14578</v>
      </c>
      <c r="F298" s="14" t="s">
        <v>965</v>
      </c>
      <c r="H298" s="14" t="s">
        <v>13933</v>
      </c>
    </row>
    <row r="299" spans="2:8">
      <c r="B299" s="14" t="s">
        <v>3299</v>
      </c>
      <c r="C299" s="14" t="s">
        <v>13995</v>
      </c>
      <c r="D299" t="s">
        <v>15422</v>
      </c>
      <c r="F299" s="14" t="s">
        <v>965</v>
      </c>
      <c r="H299" s="14" t="s">
        <v>13996</v>
      </c>
    </row>
    <row r="300" spans="2:8">
      <c r="B300" s="25" t="s">
        <v>239</v>
      </c>
      <c r="C300" s="14" t="s">
        <v>13993</v>
      </c>
      <c r="D300" t="s">
        <v>14577</v>
      </c>
      <c r="F300" s="14" t="s">
        <v>965</v>
      </c>
      <c r="H300" s="14" t="s">
        <v>13994</v>
      </c>
    </row>
    <row r="301" spans="2:8">
      <c r="B301" s="14" t="s">
        <v>3406</v>
      </c>
      <c r="C301" s="14" t="s">
        <v>13991</v>
      </c>
      <c r="D301" t="s">
        <v>15029</v>
      </c>
      <c r="F301" s="14" t="s">
        <v>965</v>
      </c>
      <c r="H301" s="14" t="s">
        <v>13992</v>
      </c>
    </row>
    <row r="302" spans="2:8">
      <c r="B302" s="14" t="s">
        <v>242</v>
      </c>
      <c r="C302" s="14" t="s">
        <v>13989</v>
      </c>
      <c r="D302" t="s">
        <v>14808</v>
      </c>
      <c r="F302" s="14" t="s">
        <v>965</v>
      </c>
      <c r="H302" s="14" t="s">
        <v>13990</v>
      </c>
    </row>
    <row r="303" spans="2:8">
      <c r="B303" s="14" t="s">
        <v>245</v>
      </c>
      <c r="C303" s="14" t="s">
        <v>13987</v>
      </c>
      <c r="D303" t="s">
        <v>15357</v>
      </c>
      <c r="F303" s="14" t="s">
        <v>965</v>
      </c>
      <c r="H303" s="14" t="s">
        <v>13988</v>
      </c>
    </row>
    <row r="304" spans="2:8">
      <c r="B304" s="14" t="s">
        <v>248</v>
      </c>
      <c r="C304" s="14" t="s">
        <v>13985</v>
      </c>
      <c r="D304" t="s">
        <v>14912</v>
      </c>
      <c r="F304" s="14" t="s">
        <v>3851</v>
      </c>
      <c r="H304" s="14" t="s">
        <v>13986</v>
      </c>
    </row>
    <row r="305" spans="2:8">
      <c r="B305" s="14" t="s">
        <v>7389</v>
      </c>
      <c r="C305" s="14" t="s">
        <v>13983</v>
      </c>
      <c r="D305" t="s">
        <v>14634</v>
      </c>
      <c r="F305" s="14" t="s">
        <v>965</v>
      </c>
      <c r="H305" s="14" t="s">
        <v>13984</v>
      </c>
    </row>
    <row r="306" spans="2:8">
      <c r="B306" s="14" t="s">
        <v>3298</v>
      </c>
      <c r="C306" s="14" t="s">
        <v>13979</v>
      </c>
      <c r="D306" t="s">
        <v>15305</v>
      </c>
      <c r="F306" s="14" t="s">
        <v>965</v>
      </c>
      <c r="H306" s="14" t="s">
        <v>13980</v>
      </c>
    </row>
    <row r="307" spans="2:8">
      <c r="B307" s="14" t="s">
        <v>3886</v>
      </c>
      <c r="C307" s="14" t="s">
        <v>13978</v>
      </c>
      <c r="D307" t="s">
        <v>15028</v>
      </c>
      <c r="F307" s="14" t="s">
        <v>3850</v>
      </c>
      <c r="H307" s="14" t="s">
        <v>12795</v>
      </c>
    </row>
    <row r="308" spans="2:8">
      <c r="B308" s="14" t="s">
        <v>10580</v>
      </c>
      <c r="C308" s="14" t="s">
        <v>13977</v>
      </c>
      <c r="D308" t="s">
        <v>15027</v>
      </c>
      <c r="F308" s="14" t="s">
        <v>1872</v>
      </c>
      <c r="H308" s="14" t="s">
        <v>12791</v>
      </c>
    </row>
    <row r="309" spans="2:8">
      <c r="B309" s="14" t="s">
        <v>3059</v>
      </c>
      <c r="C309" s="14" t="s">
        <v>13975</v>
      </c>
      <c r="D309" t="s">
        <v>15053</v>
      </c>
      <c r="F309" s="14" t="s">
        <v>965</v>
      </c>
      <c r="H309" s="14" t="s">
        <v>13976</v>
      </c>
    </row>
    <row r="310" spans="2:8">
      <c r="B310" s="14" t="s">
        <v>2843</v>
      </c>
      <c r="C310" s="14" t="s">
        <v>13973</v>
      </c>
      <c r="D310" t="s">
        <v>14911</v>
      </c>
      <c r="F310" s="14" t="s">
        <v>965</v>
      </c>
      <c r="H310" s="14" t="s">
        <v>13974</v>
      </c>
    </row>
    <row r="311" spans="2:8">
      <c r="B311" s="14" t="s">
        <v>7388</v>
      </c>
      <c r="C311" s="14" t="s">
        <v>13971</v>
      </c>
      <c r="D311" t="s">
        <v>15110</v>
      </c>
      <c r="F311" s="14" t="s">
        <v>965</v>
      </c>
      <c r="H311" s="14" t="s">
        <v>13972</v>
      </c>
    </row>
    <row r="312" spans="2:8">
      <c r="B312" s="14" t="s">
        <v>7924</v>
      </c>
      <c r="C312" s="14" t="s">
        <v>13969</v>
      </c>
      <c r="D312" t="s">
        <v>15257</v>
      </c>
      <c r="F312" s="14" t="s">
        <v>3850</v>
      </c>
      <c r="H312" s="14" t="s">
        <v>13970</v>
      </c>
    </row>
    <row r="313" spans="2:8">
      <c r="B313" s="14" t="s">
        <v>11899</v>
      </c>
      <c r="C313" s="14" t="s">
        <v>14100</v>
      </c>
      <c r="D313" t="s">
        <v>14633</v>
      </c>
      <c r="F313" s="14" t="s">
        <v>1934</v>
      </c>
      <c r="H313" s="14" t="s">
        <v>14101</v>
      </c>
    </row>
    <row r="314" spans="2:8">
      <c r="B314" s="14" t="s">
        <v>327</v>
      </c>
      <c r="C314" s="14" t="s">
        <v>13875</v>
      </c>
      <c r="D314" t="s">
        <v>14974</v>
      </c>
      <c r="F314" s="14" t="s">
        <v>965</v>
      </c>
      <c r="H314" s="14" t="s">
        <v>13876</v>
      </c>
    </row>
    <row r="315" spans="2:8">
      <c r="B315" s="14" t="s">
        <v>329</v>
      </c>
      <c r="C315" s="14" t="s">
        <v>13873</v>
      </c>
      <c r="D315" t="s">
        <v>14695</v>
      </c>
      <c r="F315" s="14" t="s">
        <v>965</v>
      </c>
      <c r="H315" s="14" t="s">
        <v>13874</v>
      </c>
    </row>
    <row r="316" spans="2:8">
      <c r="B316" s="14" t="s">
        <v>332</v>
      </c>
      <c r="C316" s="14" t="s">
        <v>13871</v>
      </c>
      <c r="D316" t="s">
        <v>14807</v>
      </c>
      <c r="F316" s="14" t="s">
        <v>965</v>
      </c>
      <c r="H316" s="14" t="s">
        <v>13872</v>
      </c>
    </row>
    <row r="317" spans="2:8">
      <c r="B317" s="14" t="s">
        <v>335</v>
      </c>
      <c r="C317" s="14" t="s">
        <v>13869</v>
      </c>
      <c r="D317" t="s">
        <v>15209</v>
      </c>
      <c r="F317" s="14" t="s">
        <v>965</v>
      </c>
      <c r="H317" s="14" t="s">
        <v>13870</v>
      </c>
    </row>
    <row r="318" spans="2:8">
      <c r="B318" s="14" t="s">
        <v>12378</v>
      </c>
      <c r="C318" s="14" t="s">
        <v>13867</v>
      </c>
      <c r="D318" t="s">
        <v>15356</v>
      </c>
      <c r="F318" s="14" t="s">
        <v>1872</v>
      </c>
      <c r="H318" s="14" t="s">
        <v>13868</v>
      </c>
    </row>
    <row r="319" spans="2:8">
      <c r="B319" s="14" t="s">
        <v>342</v>
      </c>
      <c r="C319" s="14" t="s">
        <v>13863</v>
      </c>
      <c r="D319" t="s">
        <v>15208</v>
      </c>
      <c r="F319" s="14" t="s">
        <v>965</v>
      </c>
      <c r="H319" s="14" t="s">
        <v>13864</v>
      </c>
    </row>
    <row r="320" spans="2:8">
      <c r="B320" s="14" t="s">
        <v>3297</v>
      </c>
      <c r="C320" s="14" t="s">
        <v>13861</v>
      </c>
      <c r="D320" t="s">
        <v>15207</v>
      </c>
      <c r="F320" s="14" t="s">
        <v>965</v>
      </c>
      <c r="H320" s="14" t="s">
        <v>13862</v>
      </c>
    </row>
    <row r="321" spans="2:8">
      <c r="B321" s="14" t="s">
        <v>3093</v>
      </c>
      <c r="C321" s="14" t="s">
        <v>13860</v>
      </c>
      <c r="D321" t="s">
        <v>15090</v>
      </c>
      <c r="F321" s="14" t="s">
        <v>965</v>
      </c>
      <c r="H321" s="14" t="s">
        <v>13857</v>
      </c>
    </row>
    <row r="322" spans="2:8">
      <c r="B322" s="14" t="s">
        <v>3092</v>
      </c>
      <c r="C322" s="14" t="s">
        <v>13859</v>
      </c>
      <c r="D322" t="s">
        <v>14632</v>
      </c>
      <c r="F322" s="14" t="s">
        <v>965</v>
      </c>
      <c r="H322" s="14" t="s">
        <v>13857</v>
      </c>
    </row>
    <row r="323" spans="2:8">
      <c r="B323" s="14" t="s">
        <v>3091</v>
      </c>
      <c r="C323" s="14" t="s">
        <v>13858</v>
      </c>
      <c r="D323" t="s">
        <v>14631</v>
      </c>
      <c r="F323" s="14" t="s">
        <v>965</v>
      </c>
      <c r="H323" s="14" t="s">
        <v>13857</v>
      </c>
    </row>
    <row r="324" spans="2:8">
      <c r="B324" s="14" t="s">
        <v>3090</v>
      </c>
      <c r="C324" s="14" t="s">
        <v>13856</v>
      </c>
      <c r="D324" t="s">
        <v>14752</v>
      </c>
      <c r="F324" s="14" t="s">
        <v>965</v>
      </c>
      <c r="H324" s="14" t="s">
        <v>13857</v>
      </c>
    </row>
    <row r="325" spans="2:8">
      <c r="B325" s="14" t="s">
        <v>2921</v>
      </c>
      <c r="C325" s="14" t="s">
        <v>13854</v>
      </c>
      <c r="D325" t="s">
        <v>14910</v>
      </c>
      <c r="F325" s="14" t="s">
        <v>1934</v>
      </c>
      <c r="H325" s="14" t="s">
        <v>13855</v>
      </c>
    </row>
    <row r="326" spans="2:8">
      <c r="B326" s="1" t="s">
        <v>3885</v>
      </c>
      <c r="C326" s="14" t="s">
        <v>13852</v>
      </c>
      <c r="D326" t="s">
        <v>15421</v>
      </c>
      <c r="F326" s="14" t="s">
        <v>1872</v>
      </c>
      <c r="H326" s="14" t="s">
        <v>13853</v>
      </c>
    </row>
    <row r="327" spans="2:8">
      <c r="B327" s="14" t="s">
        <v>3884</v>
      </c>
      <c r="C327" s="14" t="s">
        <v>14099</v>
      </c>
      <c r="D327" t="s">
        <v>14694</v>
      </c>
      <c r="F327" s="14" t="s">
        <v>1872</v>
      </c>
      <c r="H327" s="14" t="s">
        <v>3892</v>
      </c>
    </row>
    <row r="328" spans="2:8">
      <c r="B328" s="14" t="s">
        <v>12369</v>
      </c>
      <c r="C328" s="14" t="s">
        <v>13850</v>
      </c>
      <c r="D328" t="s">
        <v>15304</v>
      </c>
      <c r="F328" s="14" t="s">
        <v>1872</v>
      </c>
      <c r="H328" s="14" t="s">
        <v>13851</v>
      </c>
    </row>
    <row r="329" spans="2:8">
      <c r="B329" s="14" t="s">
        <v>3058</v>
      </c>
      <c r="C329" s="14" t="s">
        <v>14097</v>
      </c>
      <c r="D329" t="s">
        <v>14751</v>
      </c>
      <c r="F329" s="14" t="s">
        <v>965</v>
      </c>
      <c r="H329" s="14" t="s">
        <v>14098</v>
      </c>
    </row>
    <row r="330" spans="2:8">
      <c r="B330" s="14" t="s">
        <v>2779</v>
      </c>
      <c r="C330" s="14" t="s">
        <v>13848</v>
      </c>
      <c r="D330" t="s">
        <v>15420</v>
      </c>
      <c r="F330" s="14" t="s">
        <v>1872</v>
      </c>
      <c r="H330" s="14" t="s">
        <v>13849</v>
      </c>
    </row>
    <row r="331" spans="2:8">
      <c r="B331" s="14" t="s">
        <v>345</v>
      </c>
      <c r="C331" s="14" t="s">
        <v>13846</v>
      </c>
      <c r="D331" t="s">
        <v>14576</v>
      </c>
      <c r="F331" s="14" t="s">
        <v>965</v>
      </c>
      <c r="H331" s="14" t="s">
        <v>13847</v>
      </c>
    </row>
    <row r="332" spans="2:8">
      <c r="B332" s="14" t="s">
        <v>348</v>
      </c>
      <c r="C332" s="14" t="s">
        <v>13844</v>
      </c>
      <c r="D332" t="s">
        <v>14909</v>
      </c>
      <c r="F332" s="14" t="s">
        <v>965</v>
      </c>
      <c r="H332" s="14" t="s">
        <v>13845</v>
      </c>
    </row>
    <row r="333" spans="2:8">
      <c r="B333" s="14" t="s">
        <v>12323</v>
      </c>
      <c r="C333" s="14" t="s">
        <v>13843</v>
      </c>
      <c r="D333" t="s">
        <v>14657</v>
      </c>
      <c r="F333" s="14" t="s">
        <v>1872</v>
      </c>
      <c r="H333" s="14" t="s">
        <v>12791</v>
      </c>
    </row>
    <row r="334" spans="2:8">
      <c r="B334" s="14" t="s">
        <v>3113</v>
      </c>
      <c r="C334" s="14" t="s">
        <v>13841</v>
      </c>
      <c r="D334" t="s">
        <v>14806</v>
      </c>
      <c r="F334" s="14" t="s">
        <v>965</v>
      </c>
      <c r="H334" s="14" t="s">
        <v>13842</v>
      </c>
    </row>
    <row r="335" spans="2:8">
      <c r="B335" s="14" t="s">
        <v>2806</v>
      </c>
      <c r="C335" s="14" t="s">
        <v>13840</v>
      </c>
      <c r="D335" t="s">
        <v>15135</v>
      </c>
      <c r="F335" s="14" t="s">
        <v>965</v>
      </c>
      <c r="H335" s="14" t="s">
        <v>13289</v>
      </c>
    </row>
    <row r="336" spans="2:8">
      <c r="B336" s="14" t="s">
        <v>7373</v>
      </c>
      <c r="C336" s="14" t="s">
        <v>13838</v>
      </c>
      <c r="D336" t="s">
        <v>14876</v>
      </c>
      <c r="F336" s="14" t="s">
        <v>1872</v>
      </c>
      <c r="H336" s="14" t="s">
        <v>13839</v>
      </c>
    </row>
    <row r="337" spans="2:8">
      <c r="B337" s="14" t="s">
        <v>7516</v>
      </c>
      <c r="C337" s="14" t="s">
        <v>14095</v>
      </c>
      <c r="D337" t="s">
        <v>15089</v>
      </c>
      <c r="F337" s="14" t="s">
        <v>965</v>
      </c>
      <c r="H337" s="14" t="s">
        <v>14096</v>
      </c>
    </row>
    <row r="338" spans="2:8">
      <c r="B338" s="14" t="s">
        <v>353</v>
      </c>
      <c r="C338" s="14" t="s">
        <v>13834</v>
      </c>
      <c r="D338" t="s">
        <v>15026</v>
      </c>
      <c r="F338" s="14" t="s">
        <v>965</v>
      </c>
      <c r="H338" s="14" t="s">
        <v>13835</v>
      </c>
    </row>
    <row r="339" spans="2:8">
      <c r="B339" s="14" t="s">
        <v>2790</v>
      </c>
      <c r="C339" s="14" t="s">
        <v>13833</v>
      </c>
      <c r="D339" t="s">
        <v>15052</v>
      </c>
      <c r="F339" s="14" t="s">
        <v>965</v>
      </c>
      <c r="H339" s="14" t="s">
        <v>13386</v>
      </c>
    </row>
    <row r="340" spans="2:8">
      <c r="B340" s="14" t="s">
        <v>2816</v>
      </c>
      <c r="C340" s="14" t="s">
        <v>13831</v>
      </c>
      <c r="D340" t="s">
        <v>15088</v>
      </c>
      <c r="F340" s="14" t="s">
        <v>3851</v>
      </c>
      <c r="H340" s="14" t="s">
        <v>13832</v>
      </c>
    </row>
    <row r="341" spans="2:8">
      <c r="B341" s="14" t="s">
        <v>357</v>
      </c>
      <c r="C341" s="14" t="s">
        <v>13829</v>
      </c>
      <c r="D341" t="s">
        <v>14855</v>
      </c>
      <c r="F341" s="14" t="s">
        <v>965</v>
      </c>
      <c r="H341" s="14" t="s">
        <v>13830</v>
      </c>
    </row>
    <row r="342" spans="2:8">
      <c r="B342" s="14" t="s">
        <v>3109</v>
      </c>
      <c r="C342" s="14" t="s">
        <v>14094</v>
      </c>
      <c r="D342" t="s">
        <v>14693</v>
      </c>
      <c r="F342" s="14" t="s">
        <v>965</v>
      </c>
      <c r="H342" s="14" t="s">
        <v>13028</v>
      </c>
    </row>
    <row r="343" spans="2:8">
      <c r="B343" s="14" t="s">
        <v>132</v>
      </c>
      <c r="C343" s="14" t="s">
        <v>14092</v>
      </c>
      <c r="D343" t="s">
        <v>15419</v>
      </c>
      <c r="F343" s="14" t="s">
        <v>965</v>
      </c>
      <c r="H343" s="14" t="s">
        <v>14093</v>
      </c>
    </row>
    <row r="344" spans="2:8">
      <c r="B344" s="14" t="s">
        <v>3296</v>
      </c>
      <c r="C344" s="14" t="s">
        <v>13827</v>
      </c>
      <c r="D344" t="s">
        <v>15418</v>
      </c>
      <c r="F344" s="14" t="s">
        <v>965</v>
      </c>
      <c r="H344" s="14" t="s">
        <v>13828</v>
      </c>
    </row>
    <row r="345" spans="2:8">
      <c r="B345" s="14" t="s">
        <v>3295</v>
      </c>
      <c r="C345" s="14" t="s">
        <v>13825</v>
      </c>
      <c r="D345" t="s">
        <v>14575</v>
      </c>
      <c r="F345" s="14" t="s">
        <v>3851</v>
      </c>
      <c r="H345" s="14" t="s">
        <v>13826</v>
      </c>
    </row>
    <row r="346" spans="2:8">
      <c r="B346" s="14" t="s">
        <v>7376</v>
      </c>
      <c r="C346" s="14" t="s">
        <v>13823</v>
      </c>
      <c r="D346" t="s">
        <v>14596</v>
      </c>
      <c r="F346" s="14" t="s">
        <v>3851</v>
      </c>
      <c r="H346" s="14" t="s">
        <v>13824</v>
      </c>
    </row>
    <row r="347" spans="2:8">
      <c r="B347" s="14" t="s">
        <v>3294</v>
      </c>
      <c r="C347" s="14" t="s">
        <v>13822</v>
      </c>
      <c r="D347" t="s">
        <v>15278</v>
      </c>
      <c r="F347" s="14" t="s">
        <v>965</v>
      </c>
      <c r="H347" s="14" t="s">
        <v>12791</v>
      </c>
    </row>
    <row r="348" spans="2:8">
      <c r="B348" s="14" t="s">
        <v>7372</v>
      </c>
      <c r="C348" s="14" t="s">
        <v>14090</v>
      </c>
      <c r="D348" t="s">
        <v>14770</v>
      </c>
      <c r="F348" s="14" t="s">
        <v>1872</v>
      </c>
      <c r="H348" s="14" t="s">
        <v>14091</v>
      </c>
    </row>
    <row r="349" spans="2:8">
      <c r="B349" s="14" t="s">
        <v>360</v>
      </c>
      <c r="C349" s="14" t="s">
        <v>13820</v>
      </c>
      <c r="D349" t="s">
        <v>15087</v>
      </c>
      <c r="F349" s="14" t="s">
        <v>1872</v>
      </c>
      <c r="H349" s="14" t="s">
        <v>13821</v>
      </c>
    </row>
    <row r="350" spans="2:8">
      <c r="B350" s="14" t="s">
        <v>363</v>
      </c>
      <c r="C350" s="14" t="s">
        <v>13818</v>
      </c>
      <c r="D350" t="s">
        <v>14908</v>
      </c>
      <c r="F350" s="14" t="s">
        <v>965</v>
      </c>
      <c r="H350" s="14" t="s">
        <v>13819</v>
      </c>
    </row>
    <row r="351" spans="2:8">
      <c r="B351" s="14" t="s">
        <v>3293</v>
      </c>
      <c r="C351" s="14" t="s">
        <v>13816</v>
      </c>
      <c r="D351" t="s">
        <v>15321</v>
      </c>
      <c r="F351" s="14" t="s">
        <v>965</v>
      </c>
      <c r="H351" s="14" t="s">
        <v>13817</v>
      </c>
    </row>
    <row r="352" spans="2:8">
      <c r="B352" s="14" t="s">
        <v>3107</v>
      </c>
      <c r="C352" s="14" t="s">
        <v>13814</v>
      </c>
      <c r="D352" t="s">
        <v>15256</v>
      </c>
      <c r="F352" s="14" t="s">
        <v>965</v>
      </c>
      <c r="H352" s="14" t="s">
        <v>13815</v>
      </c>
    </row>
    <row r="353" spans="2:8">
      <c r="B353" s="14" t="s">
        <v>2847</v>
      </c>
      <c r="C353" s="14" t="s">
        <v>13812</v>
      </c>
      <c r="D353" t="s">
        <v>15222</v>
      </c>
      <c r="F353" s="14" t="s">
        <v>965</v>
      </c>
      <c r="H353" s="14" t="s">
        <v>13813</v>
      </c>
    </row>
    <row r="354" spans="2:8">
      <c r="B354" s="14" t="s">
        <v>166</v>
      </c>
      <c r="C354" s="14" t="s">
        <v>14058</v>
      </c>
      <c r="D354" t="s">
        <v>14750</v>
      </c>
      <c r="F354" s="14" t="s">
        <v>965</v>
      </c>
      <c r="H354" s="14" t="s">
        <v>14059</v>
      </c>
    </row>
    <row r="355" spans="2:8">
      <c r="B355" s="14" t="s">
        <v>171</v>
      </c>
      <c r="C355" s="14" t="s">
        <v>14056</v>
      </c>
      <c r="D355" t="s">
        <v>14692</v>
      </c>
      <c r="F355" s="14" t="s">
        <v>965</v>
      </c>
      <c r="H355" s="14" t="s">
        <v>14057</v>
      </c>
    </row>
    <row r="356" spans="2:8">
      <c r="B356" s="14" t="s">
        <v>3883</v>
      </c>
      <c r="C356" s="14" t="s">
        <v>14055</v>
      </c>
      <c r="D356" t="s">
        <v>14749</v>
      </c>
      <c r="F356" s="14" t="s">
        <v>3850</v>
      </c>
      <c r="H356" s="14" t="s">
        <v>14008</v>
      </c>
    </row>
    <row r="357" spans="2:8">
      <c r="B357" s="14" t="s">
        <v>174</v>
      </c>
      <c r="C357" s="14" t="s">
        <v>14053</v>
      </c>
      <c r="D357" t="s">
        <v>14574</v>
      </c>
      <c r="F357" s="14" t="s">
        <v>965</v>
      </c>
      <c r="H357" s="14" t="s">
        <v>14054</v>
      </c>
    </row>
    <row r="358" spans="2:8">
      <c r="B358" s="14" t="s">
        <v>10661</v>
      </c>
      <c r="C358" s="14" t="s">
        <v>14051</v>
      </c>
      <c r="D358" t="s">
        <v>14691</v>
      </c>
      <c r="F358" s="14" t="s">
        <v>965</v>
      </c>
      <c r="H358" s="14" t="s">
        <v>14052</v>
      </c>
    </row>
    <row r="359" spans="2:8">
      <c r="B359" s="14" t="s">
        <v>177</v>
      </c>
      <c r="C359" s="14" t="s">
        <v>14049</v>
      </c>
      <c r="D359" t="s">
        <v>15109</v>
      </c>
      <c r="F359" s="14" t="s">
        <v>965</v>
      </c>
      <c r="H359" s="14" t="s">
        <v>14050</v>
      </c>
    </row>
    <row r="360" spans="2:8">
      <c r="B360" s="14" t="s">
        <v>3057</v>
      </c>
      <c r="C360" s="14" t="s">
        <v>14047</v>
      </c>
      <c r="D360" t="s">
        <v>15025</v>
      </c>
      <c r="F360" s="14" t="s">
        <v>965</v>
      </c>
      <c r="H360" s="14" t="s">
        <v>14048</v>
      </c>
    </row>
    <row r="361" spans="2:8">
      <c r="B361" s="14" t="s">
        <v>11460</v>
      </c>
      <c r="C361" s="14" t="s">
        <v>14088</v>
      </c>
      <c r="D361" t="s">
        <v>15255</v>
      </c>
      <c r="F361" s="14" t="s">
        <v>1934</v>
      </c>
      <c r="H361" s="14" t="s">
        <v>14089</v>
      </c>
    </row>
    <row r="362" spans="2:8">
      <c r="B362" s="14" t="s">
        <v>10590</v>
      </c>
      <c r="C362" s="14" t="s">
        <v>14045</v>
      </c>
      <c r="D362" t="s">
        <v>15086</v>
      </c>
      <c r="F362" s="14" t="s">
        <v>965</v>
      </c>
      <c r="H362" s="14" t="s">
        <v>14046</v>
      </c>
    </row>
    <row r="363" spans="2:8">
      <c r="B363" s="14" t="s">
        <v>180</v>
      </c>
      <c r="C363" s="14" t="s">
        <v>14043</v>
      </c>
      <c r="D363" t="s">
        <v>15134</v>
      </c>
      <c r="F363" s="14" t="s">
        <v>965</v>
      </c>
      <c r="H363" s="14" t="s">
        <v>14044</v>
      </c>
    </row>
    <row r="364" spans="2:8">
      <c r="B364" s="14" t="s">
        <v>2801</v>
      </c>
      <c r="C364" s="14" t="s">
        <v>14041</v>
      </c>
      <c r="D364" t="s">
        <v>15206</v>
      </c>
      <c r="F364" s="14" t="s">
        <v>965</v>
      </c>
      <c r="H364" s="14" t="s">
        <v>14042</v>
      </c>
    </row>
    <row r="365" spans="2:8">
      <c r="B365" s="14" t="s">
        <v>188</v>
      </c>
      <c r="C365" s="14" t="s">
        <v>14039</v>
      </c>
      <c r="D365" t="s">
        <v>15133</v>
      </c>
      <c r="F365" s="14" t="s">
        <v>1872</v>
      </c>
      <c r="H365" s="14" t="s">
        <v>14040</v>
      </c>
    </row>
    <row r="366" spans="2:8">
      <c r="B366" s="25" t="s">
        <v>191</v>
      </c>
      <c r="C366" s="14" t="s">
        <v>14037</v>
      </c>
      <c r="D366" t="s">
        <v>15417</v>
      </c>
      <c r="F366" s="14" t="s">
        <v>965</v>
      </c>
      <c r="H366" s="14" t="s">
        <v>14038</v>
      </c>
    </row>
    <row r="367" spans="2:8">
      <c r="B367" s="14" t="s">
        <v>1946</v>
      </c>
      <c r="C367" s="14" t="s">
        <v>14035</v>
      </c>
      <c r="D367" t="s">
        <v>14717</v>
      </c>
      <c r="F367" s="14" t="s">
        <v>965</v>
      </c>
      <c r="H367" s="14" t="s">
        <v>14036</v>
      </c>
    </row>
    <row r="368" spans="2:8">
      <c r="B368" s="14" t="s">
        <v>3882</v>
      </c>
      <c r="C368" s="14" t="s">
        <v>14087</v>
      </c>
      <c r="D368" t="s">
        <v>14630</v>
      </c>
      <c r="F368" s="14" t="s">
        <v>1872</v>
      </c>
      <c r="H368" s="14" t="s">
        <v>3887</v>
      </c>
    </row>
    <row r="369" spans="2:8">
      <c r="B369" s="14" t="s">
        <v>3292</v>
      </c>
      <c r="C369" s="14" t="s">
        <v>14033</v>
      </c>
      <c r="D369" t="s">
        <v>15024</v>
      </c>
      <c r="F369" s="14" t="s">
        <v>965</v>
      </c>
      <c r="H369" s="14" t="s">
        <v>14034</v>
      </c>
    </row>
    <row r="370" spans="2:8">
      <c r="B370" s="14" t="s">
        <v>3291</v>
      </c>
      <c r="C370" s="14" t="s">
        <v>14013</v>
      </c>
      <c r="D370" t="s">
        <v>15108</v>
      </c>
      <c r="F370" s="14" t="s">
        <v>965</v>
      </c>
      <c r="H370" s="14" t="s">
        <v>14014</v>
      </c>
    </row>
    <row r="371" spans="2:8">
      <c r="B371" s="14" t="s">
        <v>7617</v>
      </c>
      <c r="C371" s="14" t="s">
        <v>14011</v>
      </c>
      <c r="D371" t="s">
        <v>14907</v>
      </c>
      <c r="F371" s="14" t="s">
        <v>965</v>
      </c>
      <c r="H371" s="14" t="s">
        <v>14012</v>
      </c>
    </row>
    <row r="372" spans="2:8">
      <c r="B372" s="14" t="s">
        <v>7375</v>
      </c>
      <c r="C372" s="14" t="s">
        <v>14009</v>
      </c>
      <c r="D372" t="s">
        <v>14935</v>
      </c>
      <c r="F372" s="14" t="s">
        <v>3851</v>
      </c>
      <c r="H372" s="14" t="s">
        <v>14010</v>
      </c>
    </row>
    <row r="373" spans="2:8">
      <c r="B373" s="14" t="s">
        <v>3881</v>
      </c>
      <c r="C373" s="14" t="s">
        <v>14007</v>
      </c>
      <c r="D373" t="s">
        <v>15302</v>
      </c>
      <c r="F373" s="14" t="s">
        <v>3850</v>
      </c>
      <c r="H373" s="14" t="s">
        <v>14008</v>
      </c>
    </row>
    <row r="374" spans="2:8">
      <c r="B374" s="14" t="s">
        <v>10588</v>
      </c>
      <c r="C374" s="14" t="s">
        <v>14005</v>
      </c>
      <c r="D374" t="s">
        <v>14690</v>
      </c>
      <c r="F374" s="14" t="s">
        <v>1872</v>
      </c>
      <c r="H374" s="14" t="s">
        <v>14006</v>
      </c>
    </row>
    <row r="375" spans="2:8">
      <c r="B375" s="14" t="s">
        <v>7387</v>
      </c>
      <c r="C375" s="14" t="s">
        <v>14085</v>
      </c>
      <c r="D375" t="s">
        <v>14573</v>
      </c>
      <c r="F375" s="14" t="s">
        <v>965</v>
      </c>
      <c r="H375" s="14" t="s">
        <v>14086</v>
      </c>
    </row>
    <row r="376" spans="2:8">
      <c r="B376" s="14" t="s">
        <v>7221</v>
      </c>
      <c r="C376" s="14" t="s">
        <v>14003</v>
      </c>
      <c r="D376" t="s">
        <v>15254</v>
      </c>
      <c r="F376" s="14" t="s">
        <v>965</v>
      </c>
      <c r="H376" s="14" t="s">
        <v>14004</v>
      </c>
    </row>
    <row r="377" spans="2:8">
      <c r="B377" s="14" t="s">
        <v>7386</v>
      </c>
      <c r="C377" s="14" t="s">
        <v>14001</v>
      </c>
      <c r="D377" t="s">
        <v>14689</v>
      </c>
      <c r="F377" s="14" t="s">
        <v>965</v>
      </c>
      <c r="H377" s="14" t="s">
        <v>14002</v>
      </c>
    </row>
    <row r="378" spans="2:8">
      <c r="B378" s="14" t="s">
        <v>3056</v>
      </c>
      <c r="C378" s="14" t="s">
        <v>13999</v>
      </c>
      <c r="D378" t="s">
        <v>15301</v>
      </c>
      <c r="F378" s="14" t="s">
        <v>965</v>
      </c>
      <c r="H378" s="14" t="s">
        <v>14000</v>
      </c>
    </row>
    <row r="379" spans="2:8">
      <c r="B379" s="14" t="s">
        <v>153</v>
      </c>
      <c r="C379" s="14" t="s">
        <v>14083</v>
      </c>
      <c r="D379" t="s">
        <v>14595</v>
      </c>
      <c r="F379" s="14" t="s">
        <v>965</v>
      </c>
      <c r="H379" s="14" t="s">
        <v>14084</v>
      </c>
    </row>
    <row r="380" spans="2:8">
      <c r="B380" s="14" t="s">
        <v>1922</v>
      </c>
      <c r="C380" s="14" t="s">
        <v>13997</v>
      </c>
      <c r="D380" t="s">
        <v>15085</v>
      </c>
      <c r="F380" s="14" t="s">
        <v>965</v>
      </c>
      <c r="H380" s="14" t="s">
        <v>13998</v>
      </c>
    </row>
    <row r="381" spans="2:8">
      <c r="B381" s="14" t="s">
        <v>366</v>
      </c>
      <c r="C381" s="14" t="s">
        <v>13810</v>
      </c>
      <c r="D381" t="s">
        <v>14572</v>
      </c>
      <c r="F381" s="14" t="s">
        <v>1872</v>
      </c>
      <c r="H381" s="14" t="s">
        <v>13811</v>
      </c>
    </row>
    <row r="382" spans="2:8">
      <c r="B382" s="14" t="s">
        <v>3880</v>
      </c>
      <c r="C382" s="14" t="s">
        <v>14082</v>
      </c>
      <c r="D382" t="s">
        <v>14906</v>
      </c>
      <c r="F382" s="14" t="s">
        <v>1872</v>
      </c>
      <c r="H382" s="14" t="s">
        <v>3905</v>
      </c>
    </row>
    <row r="383" spans="2:8">
      <c r="B383" s="14" t="s">
        <v>368</v>
      </c>
      <c r="C383" s="14" t="s">
        <v>13808</v>
      </c>
      <c r="D383" t="s">
        <v>15253</v>
      </c>
      <c r="F383" s="14" t="s">
        <v>1872</v>
      </c>
      <c r="H383" s="14" t="s">
        <v>13809</v>
      </c>
    </row>
    <row r="384" spans="2:8">
      <c r="B384" s="14" t="s">
        <v>3290</v>
      </c>
      <c r="C384" s="14" t="s">
        <v>13806</v>
      </c>
      <c r="D384" t="s">
        <v>15355</v>
      </c>
      <c r="F384" s="14" t="s">
        <v>1872</v>
      </c>
      <c r="H384" s="14" t="s">
        <v>13807</v>
      </c>
    </row>
    <row r="385" spans="2:8">
      <c r="B385" s="14" t="s">
        <v>156</v>
      </c>
      <c r="C385" s="14" t="s">
        <v>14080</v>
      </c>
      <c r="D385" t="s">
        <v>14543</v>
      </c>
      <c r="F385" s="14" t="s">
        <v>965</v>
      </c>
      <c r="H385" s="14" t="s">
        <v>14081</v>
      </c>
    </row>
    <row r="386" spans="2:8">
      <c r="B386" s="14" t="s">
        <v>371</v>
      </c>
      <c r="C386" s="14" t="s">
        <v>13804</v>
      </c>
      <c r="D386" t="s">
        <v>14542</v>
      </c>
      <c r="F386" s="14" t="s">
        <v>965</v>
      </c>
      <c r="H386" s="14" t="s">
        <v>13805</v>
      </c>
    </row>
    <row r="387" spans="2:8">
      <c r="B387" s="14" t="s">
        <v>1894</v>
      </c>
      <c r="C387" s="14" t="s">
        <v>13802</v>
      </c>
      <c r="D387" t="s">
        <v>14594</v>
      </c>
      <c r="F387" s="14" t="s">
        <v>965</v>
      </c>
      <c r="H387" s="14" t="s">
        <v>13803</v>
      </c>
    </row>
    <row r="388" spans="2:8">
      <c r="B388" s="14" t="s">
        <v>3323</v>
      </c>
      <c r="C388" s="14" t="s">
        <v>13800</v>
      </c>
      <c r="D388" t="s">
        <v>14541</v>
      </c>
      <c r="F388" s="14" t="s">
        <v>965</v>
      </c>
      <c r="H388" s="14" t="s">
        <v>13801</v>
      </c>
    </row>
    <row r="389" spans="2:8">
      <c r="B389" s="14" t="s">
        <v>3289</v>
      </c>
      <c r="C389" s="14" t="s">
        <v>13798</v>
      </c>
      <c r="D389" t="s">
        <v>15023</v>
      </c>
      <c r="F389" s="14" t="s">
        <v>965</v>
      </c>
      <c r="H389" s="14" t="s">
        <v>13799</v>
      </c>
    </row>
    <row r="390" spans="2:8">
      <c r="B390" s="14" t="s">
        <v>2754</v>
      </c>
      <c r="C390" s="14" t="s">
        <v>13796</v>
      </c>
      <c r="D390" t="s">
        <v>15084</v>
      </c>
      <c r="F390" s="14" t="s">
        <v>965</v>
      </c>
      <c r="H390" s="14" t="s">
        <v>13797</v>
      </c>
    </row>
    <row r="391" spans="2:8">
      <c r="B391" s="14" t="s">
        <v>378</v>
      </c>
      <c r="C391" s="14" t="s">
        <v>13794</v>
      </c>
      <c r="D391" t="s">
        <v>14973</v>
      </c>
      <c r="F391" s="14" t="s">
        <v>965</v>
      </c>
      <c r="H391" s="14" t="s">
        <v>13795</v>
      </c>
    </row>
    <row r="392" spans="2:8">
      <c r="B392" s="14" t="s">
        <v>3288</v>
      </c>
      <c r="C392" s="14" t="s">
        <v>14077</v>
      </c>
      <c r="D392" t="s">
        <v>15252</v>
      </c>
      <c r="F392" s="14" t="s">
        <v>965</v>
      </c>
      <c r="H392" s="14" t="s">
        <v>14078</v>
      </c>
    </row>
    <row r="393" spans="2:8">
      <c r="B393" s="1" t="s">
        <v>3878</v>
      </c>
      <c r="C393" s="14" t="s">
        <v>13793</v>
      </c>
      <c r="D393" t="s">
        <v>15083</v>
      </c>
      <c r="F393" s="14" t="s">
        <v>1872</v>
      </c>
      <c r="H393" s="14" t="s">
        <v>3907</v>
      </c>
    </row>
    <row r="394" spans="2:8">
      <c r="B394" s="14" t="s">
        <v>3900</v>
      </c>
      <c r="C394" s="14" t="s">
        <v>13791</v>
      </c>
      <c r="D394" t="s">
        <v>15416</v>
      </c>
      <c r="F394" s="14" t="s">
        <v>1872</v>
      </c>
      <c r="H394" s="14" t="s">
        <v>13792</v>
      </c>
    </row>
    <row r="395" spans="2:8">
      <c r="B395" s="14" t="s">
        <v>3287</v>
      </c>
      <c r="C395" s="14" t="s">
        <v>13789</v>
      </c>
      <c r="D395" t="s">
        <v>14629</v>
      </c>
      <c r="F395" s="14" t="s">
        <v>965</v>
      </c>
      <c r="H395" s="14" t="s">
        <v>13790</v>
      </c>
    </row>
    <row r="396" spans="2:8">
      <c r="B396" s="14" t="s">
        <v>381</v>
      </c>
      <c r="C396" s="14" t="s">
        <v>13787</v>
      </c>
      <c r="D396" t="s">
        <v>14905</v>
      </c>
      <c r="F396" s="14" t="s">
        <v>965</v>
      </c>
      <c r="H396" s="14" t="s">
        <v>13788</v>
      </c>
    </row>
    <row r="397" spans="2:8">
      <c r="B397" s="14" t="s">
        <v>384</v>
      </c>
      <c r="C397" s="14" t="s">
        <v>13785</v>
      </c>
      <c r="D397" t="s">
        <v>14540</v>
      </c>
      <c r="F397" s="14" t="s">
        <v>965</v>
      </c>
      <c r="H397" s="14" t="s">
        <v>13786</v>
      </c>
    </row>
    <row r="398" spans="2:8">
      <c r="B398" s="14" t="s">
        <v>2955</v>
      </c>
      <c r="C398" s="14" t="s">
        <v>14075</v>
      </c>
      <c r="D398" t="s">
        <v>15300</v>
      </c>
      <c r="F398" s="14" t="s">
        <v>965</v>
      </c>
      <c r="H398" s="14" t="s">
        <v>14076</v>
      </c>
    </row>
    <row r="399" spans="2:8">
      <c r="B399" s="14" t="s">
        <v>2976</v>
      </c>
      <c r="C399" s="14" t="s">
        <v>13783</v>
      </c>
      <c r="D399" t="s">
        <v>15205</v>
      </c>
      <c r="F399" s="14" t="s">
        <v>1903</v>
      </c>
      <c r="H399" s="14" t="s">
        <v>13784</v>
      </c>
    </row>
    <row r="400" spans="2:8">
      <c r="B400" s="14" t="s">
        <v>2834</v>
      </c>
      <c r="C400" s="14" t="s">
        <v>14073</v>
      </c>
      <c r="D400" t="s">
        <v>14989</v>
      </c>
      <c r="F400" s="14" t="s">
        <v>965</v>
      </c>
      <c r="H400" s="14" t="s">
        <v>14074</v>
      </c>
    </row>
    <row r="401" spans="2:8">
      <c r="B401" s="14" t="s">
        <v>2977</v>
      </c>
      <c r="C401" s="14" t="s">
        <v>13781</v>
      </c>
      <c r="D401" t="s">
        <v>15022</v>
      </c>
      <c r="F401" s="14" t="s">
        <v>965</v>
      </c>
      <c r="H401" s="14" t="s">
        <v>13782</v>
      </c>
    </row>
    <row r="402" spans="2:8">
      <c r="B402" s="14" t="s">
        <v>389</v>
      </c>
      <c r="C402" s="14" t="s">
        <v>13779</v>
      </c>
      <c r="D402" t="s">
        <v>14571</v>
      </c>
      <c r="F402" s="14" t="s">
        <v>965</v>
      </c>
      <c r="H402" s="14" t="s">
        <v>13780</v>
      </c>
    </row>
    <row r="403" spans="2:8">
      <c r="B403" s="14" t="s">
        <v>1962</v>
      </c>
      <c r="C403" s="14" t="s">
        <v>13777</v>
      </c>
      <c r="D403" t="s">
        <v>14570</v>
      </c>
      <c r="F403" s="14" t="s">
        <v>965</v>
      </c>
      <c r="H403" s="14" t="s">
        <v>13778</v>
      </c>
    </row>
    <row r="404" spans="2:8">
      <c r="B404" s="14" t="s">
        <v>3877</v>
      </c>
      <c r="C404" s="14" t="s">
        <v>13775</v>
      </c>
      <c r="D404" t="s">
        <v>15277</v>
      </c>
      <c r="F404" s="14" t="s">
        <v>1872</v>
      </c>
      <c r="H404" s="14" t="s">
        <v>13776</v>
      </c>
    </row>
    <row r="405" spans="2:8">
      <c r="B405" s="14" t="s">
        <v>393</v>
      </c>
      <c r="C405" s="14" t="s">
        <v>13773</v>
      </c>
      <c r="D405" t="s">
        <v>15299</v>
      </c>
      <c r="F405" s="14" t="s">
        <v>965</v>
      </c>
      <c r="H405" s="14" t="s">
        <v>13774</v>
      </c>
    </row>
    <row r="406" spans="2:8">
      <c r="B406" s="14" t="s">
        <v>397</v>
      </c>
      <c r="C406" s="14" t="s">
        <v>13771</v>
      </c>
      <c r="D406" t="s">
        <v>14854</v>
      </c>
      <c r="F406" s="14" t="s">
        <v>1872</v>
      </c>
      <c r="H406" s="14" t="s">
        <v>13772</v>
      </c>
    </row>
    <row r="407" spans="2:8">
      <c r="B407" s="14" t="s">
        <v>3876</v>
      </c>
      <c r="C407" s="14" t="s">
        <v>13770</v>
      </c>
      <c r="D407" t="s">
        <v>14904</v>
      </c>
      <c r="F407" s="14" t="s">
        <v>1872</v>
      </c>
      <c r="H407" s="14" t="s">
        <v>3904</v>
      </c>
    </row>
    <row r="408" spans="2:8">
      <c r="B408" s="14" t="s">
        <v>11459</v>
      </c>
      <c r="C408" s="14" t="s">
        <v>13769</v>
      </c>
      <c r="D408" t="s">
        <v>14805</v>
      </c>
      <c r="F408" s="14" t="s">
        <v>1934</v>
      </c>
      <c r="H408" s="14" t="s">
        <v>13336</v>
      </c>
    </row>
    <row r="409" spans="2:8">
      <c r="B409" s="14" t="s">
        <v>11458</v>
      </c>
      <c r="C409" s="14" t="s">
        <v>13768</v>
      </c>
      <c r="D409" t="s">
        <v>15251</v>
      </c>
      <c r="F409" s="14" t="s">
        <v>1934</v>
      </c>
      <c r="H409" s="14" t="s">
        <v>11282</v>
      </c>
    </row>
    <row r="410" spans="2:8">
      <c r="B410" s="14" t="s">
        <v>3895</v>
      </c>
      <c r="C410" s="14" t="s">
        <v>13766</v>
      </c>
      <c r="D410" t="s">
        <v>14748</v>
      </c>
      <c r="F410" s="14" t="s">
        <v>1934</v>
      </c>
      <c r="H410" s="14" t="s">
        <v>13767</v>
      </c>
    </row>
    <row r="411" spans="2:8">
      <c r="B411" s="14" t="s">
        <v>3089</v>
      </c>
      <c r="C411" s="14" t="s">
        <v>14072</v>
      </c>
      <c r="D411" t="s">
        <v>15204</v>
      </c>
      <c r="F411" s="14" t="s">
        <v>965</v>
      </c>
      <c r="H411" s="14" t="s">
        <v>13857</v>
      </c>
    </row>
    <row r="412" spans="2:8">
      <c r="B412" s="14" t="s">
        <v>3087</v>
      </c>
      <c r="C412" s="14" t="s">
        <v>13881</v>
      </c>
      <c r="D412" t="s">
        <v>15320</v>
      </c>
      <c r="F412" s="14" t="s">
        <v>965</v>
      </c>
      <c r="H412" s="14" t="s">
        <v>13882</v>
      </c>
    </row>
    <row r="413" spans="2:8">
      <c r="B413" s="14" t="s">
        <v>460</v>
      </c>
      <c r="C413" s="14" t="s">
        <v>13692</v>
      </c>
      <c r="D413" t="s">
        <v>14685</v>
      </c>
      <c r="F413" s="14" t="s">
        <v>1872</v>
      </c>
      <c r="H413" s="14" t="s">
        <v>13693</v>
      </c>
    </row>
    <row r="414" spans="2:8">
      <c r="B414" s="14" t="s">
        <v>3269</v>
      </c>
      <c r="C414" s="14" t="s">
        <v>13676</v>
      </c>
      <c r="D414" t="s">
        <v>15276</v>
      </c>
      <c r="F414" s="14" t="s">
        <v>965</v>
      </c>
      <c r="H414" s="14" t="s">
        <v>13677</v>
      </c>
    </row>
    <row r="415" spans="2:8">
      <c r="B415" s="14" t="s">
        <v>617</v>
      </c>
      <c r="C415" s="14" t="s">
        <v>13353</v>
      </c>
      <c r="D415" t="s">
        <v>15247</v>
      </c>
      <c r="F415" s="14" t="s">
        <v>965</v>
      </c>
      <c r="H415" s="14" t="s">
        <v>13354</v>
      </c>
    </row>
    <row r="416" spans="2:8">
      <c r="B416" s="14" t="s">
        <v>2746</v>
      </c>
      <c r="C416" s="14" t="s">
        <v>13528</v>
      </c>
      <c r="D416" t="s">
        <v>14970</v>
      </c>
      <c r="F416" s="14" t="s">
        <v>965</v>
      </c>
      <c r="H416" s="14" t="s">
        <v>13529</v>
      </c>
    </row>
    <row r="417" spans="2:8">
      <c r="B417" s="14" t="s">
        <v>536</v>
      </c>
      <c r="C417" s="14" t="s">
        <v>13524</v>
      </c>
      <c r="D417" t="s">
        <v>14567</v>
      </c>
      <c r="F417" s="14" t="s">
        <v>965</v>
      </c>
      <c r="H417" s="14" t="s">
        <v>13525</v>
      </c>
    </row>
    <row r="418" spans="2:8">
      <c r="B418" s="14" t="s">
        <v>12349</v>
      </c>
      <c r="C418" s="14" t="s">
        <v>13550</v>
      </c>
      <c r="D418" t="s">
        <v>15351</v>
      </c>
      <c r="F418" s="14" t="s">
        <v>1872</v>
      </c>
      <c r="H418" s="14" t="s">
        <v>13551</v>
      </c>
    </row>
    <row r="419" spans="2:8">
      <c r="B419" s="14" t="s">
        <v>2998</v>
      </c>
      <c r="C419" s="14" t="s">
        <v>13307</v>
      </c>
      <c r="D419" t="s">
        <v>14528</v>
      </c>
      <c r="F419" s="14" t="s">
        <v>965</v>
      </c>
      <c r="H419" s="14" t="s">
        <v>13308</v>
      </c>
    </row>
    <row r="420" spans="2:8">
      <c r="B420" s="14" t="s">
        <v>454</v>
      </c>
      <c r="C420" s="14" t="s">
        <v>13700</v>
      </c>
      <c r="D420" t="s">
        <v>15126</v>
      </c>
      <c r="F420" s="14" t="s">
        <v>965</v>
      </c>
      <c r="H420" s="14" t="s">
        <v>13701</v>
      </c>
    </row>
    <row r="421" spans="2:8">
      <c r="B421" s="14" t="s">
        <v>3262</v>
      </c>
      <c r="C421" s="14" t="s">
        <v>13698</v>
      </c>
      <c r="D421" t="s">
        <v>15379</v>
      </c>
      <c r="F421" s="14" t="s">
        <v>965</v>
      </c>
      <c r="H421" s="14" t="s">
        <v>13699</v>
      </c>
    </row>
    <row r="422" spans="2:8">
      <c r="B422" s="14" t="s">
        <v>3409</v>
      </c>
      <c r="C422" s="14" t="s">
        <v>13696</v>
      </c>
      <c r="D422" t="s">
        <v>15051</v>
      </c>
      <c r="F422" s="14" t="s">
        <v>965</v>
      </c>
      <c r="H422" s="14" t="s">
        <v>13697</v>
      </c>
    </row>
    <row r="423" spans="2:8">
      <c r="B423" s="14" t="s">
        <v>457</v>
      </c>
      <c r="C423" s="14" t="s">
        <v>13694</v>
      </c>
      <c r="D423" t="s">
        <v>14800</v>
      </c>
      <c r="F423" s="14" t="s">
        <v>965</v>
      </c>
      <c r="H423" s="14" t="s">
        <v>13695</v>
      </c>
    </row>
    <row r="424" spans="2:8">
      <c r="B424" s="14" t="s">
        <v>10591</v>
      </c>
      <c r="C424" s="14" t="s">
        <v>13399</v>
      </c>
      <c r="D424" t="s">
        <v>15409</v>
      </c>
      <c r="F424" s="14" t="s">
        <v>3850</v>
      </c>
      <c r="H424" s="14" t="s">
        <v>13400</v>
      </c>
    </row>
    <row r="425" spans="2:8">
      <c r="B425" s="14" t="s">
        <v>3265</v>
      </c>
      <c r="C425" s="14" t="s">
        <v>13690</v>
      </c>
      <c r="D425" t="s">
        <v>15018</v>
      </c>
      <c r="F425" s="14" t="s">
        <v>965</v>
      </c>
      <c r="H425" s="14" t="s">
        <v>13691</v>
      </c>
    </row>
    <row r="426" spans="2:8">
      <c r="B426" s="14" t="s">
        <v>2772</v>
      </c>
      <c r="C426" s="14" t="s">
        <v>13688</v>
      </c>
      <c r="D426" t="s">
        <v>14686</v>
      </c>
      <c r="F426" s="14" t="s">
        <v>1872</v>
      </c>
      <c r="H426" s="14" t="s">
        <v>13689</v>
      </c>
    </row>
    <row r="427" spans="2:8">
      <c r="B427" s="14" t="s">
        <v>3055</v>
      </c>
      <c r="C427" s="14" t="s">
        <v>13686</v>
      </c>
      <c r="D427" t="s">
        <v>15019</v>
      </c>
      <c r="F427" s="14" t="s">
        <v>965</v>
      </c>
      <c r="H427" s="14" t="s">
        <v>13687</v>
      </c>
    </row>
    <row r="428" spans="2:8">
      <c r="B428" s="14" t="s">
        <v>3410</v>
      </c>
      <c r="C428" s="14" t="s">
        <v>13684</v>
      </c>
      <c r="D428" t="s">
        <v>14656</v>
      </c>
      <c r="F428" s="14" t="s">
        <v>965</v>
      </c>
      <c r="H428" s="14" t="s">
        <v>13685</v>
      </c>
    </row>
    <row r="429" spans="2:8">
      <c r="B429" s="14" t="s">
        <v>464</v>
      </c>
      <c r="C429" s="14" t="s">
        <v>13682</v>
      </c>
      <c r="D429" t="s">
        <v>15020</v>
      </c>
      <c r="F429" s="14" t="s">
        <v>965</v>
      </c>
      <c r="H429" s="14" t="s">
        <v>13683</v>
      </c>
    </row>
    <row r="430" spans="2:8">
      <c r="B430" s="14" t="s">
        <v>3267</v>
      </c>
      <c r="C430" s="14" t="s">
        <v>13680</v>
      </c>
      <c r="D430" t="s">
        <v>15298</v>
      </c>
      <c r="F430" s="14" t="s">
        <v>965</v>
      </c>
      <c r="H430" s="14" t="s">
        <v>13681</v>
      </c>
    </row>
    <row r="431" spans="2:8">
      <c r="B431" s="14" t="s">
        <v>12345</v>
      </c>
      <c r="C431" s="14" t="s">
        <v>13678</v>
      </c>
      <c r="D431" t="s">
        <v>15245</v>
      </c>
      <c r="F431" s="14" t="s">
        <v>1872</v>
      </c>
      <c r="H431" s="14" t="s">
        <v>13679</v>
      </c>
    </row>
    <row r="432" spans="2:8">
      <c r="B432" s="14" t="s">
        <v>530</v>
      </c>
      <c r="C432" s="14" t="s">
        <v>13542</v>
      </c>
      <c r="D432" t="s">
        <v>15246</v>
      </c>
      <c r="F432" s="14" t="s">
        <v>965</v>
      </c>
      <c r="H432" s="14" t="s">
        <v>13543</v>
      </c>
    </row>
    <row r="433" spans="2:8">
      <c r="B433" s="14" t="s">
        <v>3875</v>
      </c>
      <c r="C433" s="14" t="s">
        <v>13540</v>
      </c>
      <c r="D433" t="s">
        <v>14850</v>
      </c>
      <c r="F433" s="14" t="s">
        <v>1872</v>
      </c>
      <c r="H433" s="14" t="s">
        <v>13541</v>
      </c>
    </row>
    <row r="434" spans="2:8">
      <c r="B434" s="14" t="s">
        <v>3400</v>
      </c>
      <c r="C434" s="14" t="s">
        <v>13375</v>
      </c>
      <c r="D434" t="s">
        <v>14591</v>
      </c>
      <c r="F434" s="14" t="s">
        <v>965</v>
      </c>
      <c r="H434" s="14" t="s">
        <v>13376</v>
      </c>
    </row>
    <row r="435" spans="2:8">
      <c r="B435" s="14" t="s">
        <v>10652</v>
      </c>
      <c r="C435" s="14" t="s">
        <v>13373</v>
      </c>
      <c r="D435" t="s">
        <v>15021</v>
      </c>
      <c r="F435" s="14" t="s">
        <v>3851</v>
      </c>
      <c r="H435" s="14" t="s">
        <v>13374</v>
      </c>
    </row>
    <row r="436" spans="2:8">
      <c r="B436" s="14" t="s">
        <v>3874</v>
      </c>
      <c r="C436" s="14" t="s">
        <v>13371</v>
      </c>
      <c r="D436" t="s">
        <v>14896</v>
      </c>
      <c r="F436" s="14" t="s">
        <v>3850</v>
      </c>
      <c r="H436" s="14" t="s">
        <v>13372</v>
      </c>
    </row>
    <row r="437" spans="2:8">
      <c r="B437" s="14" t="s">
        <v>3329</v>
      </c>
      <c r="C437" s="14" t="s">
        <v>13369</v>
      </c>
      <c r="D437" t="s">
        <v>15347</v>
      </c>
      <c r="F437" s="14" t="s">
        <v>965</v>
      </c>
      <c r="H437" s="14" t="s">
        <v>13370</v>
      </c>
    </row>
    <row r="438" spans="2:8">
      <c r="B438" s="14" t="s">
        <v>601</v>
      </c>
      <c r="C438" s="14" t="s">
        <v>13367</v>
      </c>
      <c r="D438" t="s">
        <v>15201</v>
      </c>
      <c r="F438" s="14" t="s">
        <v>965</v>
      </c>
      <c r="H438" s="14" t="s">
        <v>13368</v>
      </c>
    </row>
    <row r="439" spans="2:8">
      <c r="B439" s="14" t="s">
        <v>604</v>
      </c>
      <c r="C439" s="14" t="s">
        <v>13365</v>
      </c>
      <c r="D439" t="s">
        <v>15127</v>
      </c>
      <c r="F439" s="14" t="s">
        <v>965</v>
      </c>
      <c r="H439" s="14" t="s">
        <v>13366</v>
      </c>
    </row>
    <row r="440" spans="2:8">
      <c r="B440" s="14" t="s">
        <v>608</v>
      </c>
      <c r="C440" s="14" t="s">
        <v>13363</v>
      </c>
      <c r="D440" t="s">
        <v>15410</v>
      </c>
      <c r="F440" s="14" t="s">
        <v>965</v>
      </c>
      <c r="H440" s="14" t="s">
        <v>13364</v>
      </c>
    </row>
    <row r="441" spans="2:8">
      <c r="B441" s="14" t="s">
        <v>611</v>
      </c>
      <c r="C441" s="14" t="s">
        <v>13361</v>
      </c>
      <c r="D441" t="s">
        <v>14592</v>
      </c>
      <c r="F441" s="14" t="s">
        <v>965</v>
      </c>
      <c r="H441" s="14" t="s">
        <v>13362</v>
      </c>
    </row>
    <row r="442" spans="2:8">
      <c r="B442" s="14" t="s">
        <v>3271</v>
      </c>
      <c r="C442" s="14" t="s">
        <v>13359</v>
      </c>
      <c r="D442" t="s">
        <v>14851</v>
      </c>
      <c r="F442" s="14" t="s">
        <v>965</v>
      </c>
      <c r="H442" s="14" t="s">
        <v>13360</v>
      </c>
    </row>
    <row r="443" spans="2:8">
      <c r="B443" s="14" t="s">
        <v>614</v>
      </c>
      <c r="C443" s="14" t="s">
        <v>13357</v>
      </c>
      <c r="D443" t="s">
        <v>14566</v>
      </c>
      <c r="F443" s="14" t="s">
        <v>965</v>
      </c>
      <c r="H443" s="14" t="s">
        <v>13358</v>
      </c>
    </row>
    <row r="444" spans="2:8">
      <c r="B444" s="14" t="s">
        <v>3272</v>
      </c>
      <c r="C444" s="14" t="s">
        <v>13355</v>
      </c>
      <c r="D444" t="s">
        <v>14988</v>
      </c>
      <c r="F444" s="14" t="s">
        <v>965</v>
      </c>
      <c r="H444" s="14" t="s">
        <v>13356</v>
      </c>
    </row>
    <row r="445" spans="2:8">
      <c r="B445" s="14" t="s">
        <v>1978</v>
      </c>
      <c r="C445" s="14" t="s">
        <v>13351</v>
      </c>
      <c r="D445" t="s">
        <v>15076</v>
      </c>
      <c r="F445" s="14" t="s">
        <v>1872</v>
      </c>
      <c r="H445" s="14" t="s">
        <v>13352</v>
      </c>
    </row>
    <row r="446" spans="2:8">
      <c r="B446" s="14" t="s">
        <v>3273</v>
      </c>
      <c r="C446" s="14" t="s">
        <v>13349</v>
      </c>
      <c r="D446" t="s">
        <v>14897</v>
      </c>
      <c r="F446" s="14" t="s">
        <v>965</v>
      </c>
      <c r="H446" s="14" t="s">
        <v>13350</v>
      </c>
    </row>
    <row r="447" spans="2:8">
      <c r="B447" s="14" t="s">
        <v>2804</v>
      </c>
      <c r="C447" s="14" t="s">
        <v>13347</v>
      </c>
      <c r="D447" t="s">
        <v>15348</v>
      </c>
      <c r="F447" s="14" t="s">
        <v>1872</v>
      </c>
      <c r="H447" s="14" t="s">
        <v>13348</v>
      </c>
    </row>
    <row r="448" spans="2:8">
      <c r="B448" s="14" t="s">
        <v>2844</v>
      </c>
      <c r="C448" s="14" t="s">
        <v>13345</v>
      </c>
      <c r="D448" t="s">
        <v>14898</v>
      </c>
      <c r="F448" s="14" t="s">
        <v>1872</v>
      </c>
      <c r="H448" s="14" t="s">
        <v>13346</v>
      </c>
    </row>
    <row r="449" spans="2:8">
      <c r="B449" s="14" t="s">
        <v>2845</v>
      </c>
      <c r="C449" s="14" t="s">
        <v>13343</v>
      </c>
      <c r="D449" t="s">
        <v>14899</v>
      </c>
      <c r="F449" s="14" t="s">
        <v>1872</v>
      </c>
      <c r="H449" s="14" t="s">
        <v>13344</v>
      </c>
    </row>
    <row r="450" spans="2:8">
      <c r="B450" s="14" t="s">
        <v>2756</v>
      </c>
      <c r="C450" s="14" t="s">
        <v>13341</v>
      </c>
      <c r="D450" t="s">
        <v>14874</v>
      </c>
      <c r="F450" s="14" t="s">
        <v>965</v>
      </c>
      <c r="H450" s="14" t="s">
        <v>13342</v>
      </c>
    </row>
    <row r="451" spans="2:8">
      <c r="B451" s="14" t="s">
        <v>7384</v>
      </c>
      <c r="C451" s="14" t="s">
        <v>13339</v>
      </c>
      <c r="D451" t="s">
        <v>14875</v>
      </c>
      <c r="F451" s="14" t="s">
        <v>965</v>
      </c>
      <c r="H451" s="14" t="s">
        <v>13340</v>
      </c>
    </row>
    <row r="452" spans="2:8">
      <c r="B452" s="14" t="s">
        <v>2928</v>
      </c>
      <c r="C452" s="14" t="s">
        <v>13397</v>
      </c>
      <c r="D452" t="s">
        <v>14687</v>
      </c>
      <c r="F452" s="14" t="s">
        <v>965</v>
      </c>
      <c r="H452" s="14" t="s">
        <v>13398</v>
      </c>
    </row>
    <row r="453" spans="2:8">
      <c r="B453" s="14" t="s">
        <v>2776</v>
      </c>
      <c r="C453" s="14" t="s">
        <v>13395</v>
      </c>
      <c r="D453" t="s">
        <v>14969</v>
      </c>
      <c r="F453" s="14" t="s">
        <v>1872</v>
      </c>
      <c r="H453" s="14" t="s">
        <v>13396</v>
      </c>
    </row>
    <row r="454" spans="2:8">
      <c r="B454" s="14" t="s">
        <v>533</v>
      </c>
      <c r="C454" s="14" t="s">
        <v>13536</v>
      </c>
      <c r="D454" t="s">
        <v>14624</v>
      </c>
      <c r="F454" s="14" t="s">
        <v>965</v>
      </c>
      <c r="H454" s="14" t="s">
        <v>13537</v>
      </c>
    </row>
    <row r="455" spans="2:8">
      <c r="B455" s="14" t="s">
        <v>3872</v>
      </c>
      <c r="C455" s="14" t="s">
        <v>13534</v>
      </c>
      <c r="D455" t="s">
        <v>14826</v>
      </c>
      <c r="F455" s="14" t="s">
        <v>1903</v>
      </c>
      <c r="H455" s="14" t="s">
        <v>13535</v>
      </c>
    </row>
    <row r="456" spans="2:8">
      <c r="B456" s="14" t="s">
        <v>7935</v>
      </c>
      <c r="C456" s="14" t="s">
        <v>13532</v>
      </c>
      <c r="D456" t="s">
        <v>15411</v>
      </c>
      <c r="F456" s="14" t="s">
        <v>1903</v>
      </c>
      <c r="H456" s="14" t="s">
        <v>13533</v>
      </c>
    </row>
    <row r="457" spans="2:8">
      <c r="B457" s="14" t="s">
        <v>12365</v>
      </c>
      <c r="C457" s="14" t="s">
        <v>13530</v>
      </c>
      <c r="D457" t="s">
        <v>14801</v>
      </c>
      <c r="F457" s="14" t="s">
        <v>1872</v>
      </c>
      <c r="H457" s="14" t="s">
        <v>13531</v>
      </c>
    </row>
    <row r="458" spans="2:8">
      <c r="B458" s="14" t="s">
        <v>3274</v>
      </c>
      <c r="C458" s="14" t="s">
        <v>13393</v>
      </c>
      <c r="D458" t="s">
        <v>15349</v>
      </c>
      <c r="F458" s="14" t="s">
        <v>3851</v>
      </c>
      <c r="H458" s="14" t="s">
        <v>13394</v>
      </c>
    </row>
    <row r="459" spans="2:8">
      <c r="B459" s="14" t="s">
        <v>1893</v>
      </c>
      <c r="C459" s="14" t="s">
        <v>13526</v>
      </c>
      <c r="D459" t="s">
        <v>14593</v>
      </c>
      <c r="F459" s="14" t="s">
        <v>1872</v>
      </c>
      <c r="H459" s="14" t="s">
        <v>13527</v>
      </c>
    </row>
    <row r="460" spans="2:8">
      <c r="B460" s="14" t="s">
        <v>1886</v>
      </c>
      <c r="C460" s="14" t="s">
        <v>13522</v>
      </c>
      <c r="D460" t="s">
        <v>14971</v>
      </c>
      <c r="F460" s="14" t="s">
        <v>965</v>
      </c>
      <c r="H460" s="14" t="s">
        <v>13523</v>
      </c>
    </row>
    <row r="461" spans="2:8">
      <c r="B461" s="14" t="s">
        <v>12346</v>
      </c>
      <c r="C461" s="14" t="s">
        <v>13520</v>
      </c>
      <c r="D461" t="s">
        <v>15412</v>
      </c>
      <c r="F461" s="14" t="s">
        <v>1872</v>
      </c>
      <c r="H461" s="14" t="s">
        <v>13521</v>
      </c>
    </row>
    <row r="462" spans="2:8">
      <c r="B462" s="14" t="s">
        <v>3335</v>
      </c>
      <c r="C462" s="14" t="s">
        <v>13518</v>
      </c>
      <c r="D462" t="s">
        <v>14625</v>
      </c>
      <c r="F462" s="14" t="s">
        <v>965</v>
      </c>
      <c r="H462" s="14" t="s">
        <v>13519</v>
      </c>
    </row>
    <row r="463" spans="2:8">
      <c r="B463" s="14" t="s">
        <v>12387</v>
      </c>
      <c r="C463" s="14" t="s">
        <v>13516</v>
      </c>
      <c r="D463" t="s">
        <v>15128</v>
      </c>
      <c r="F463" s="14" t="s">
        <v>3850</v>
      </c>
      <c r="H463" s="14" t="s">
        <v>13517</v>
      </c>
    </row>
    <row r="464" spans="2:8">
      <c r="B464" s="14" t="s">
        <v>2797</v>
      </c>
      <c r="C464" s="14" t="s">
        <v>13391</v>
      </c>
      <c r="D464" t="s">
        <v>14743</v>
      </c>
      <c r="F464" s="14" t="s">
        <v>965</v>
      </c>
      <c r="H464" s="14" t="s">
        <v>13392</v>
      </c>
    </row>
    <row r="465" spans="2:8">
      <c r="B465" s="14" t="s">
        <v>539</v>
      </c>
      <c r="C465" s="14" t="s">
        <v>13514</v>
      </c>
      <c r="D465" t="s">
        <v>15220</v>
      </c>
      <c r="F465" s="14" t="s">
        <v>965</v>
      </c>
      <c r="H465" s="14" t="s">
        <v>13515</v>
      </c>
    </row>
    <row r="466" spans="2:8">
      <c r="B466" s="14" t="s">
        <v>1881</v>
      </c>
      <c r="C466" s="14" t="s">
        <v>13512</v>
      </c>
      <c r="D466" t="s">
        <v>15129</v>
      </c>
      <c r="F466" s="14" t="s">
        <v>965</v>
      </c>
      <c r="H466" s="14" t="s">
        <v>13513</v>
      </c>
    </row>
    <row r="467" spans="2:8">
      <c r="B467" s="14" t="s">
        <v>3275</v>
      </c>
      <c r="C467" s="14" t="s">
        <v>13510</v>
      </c>
      <c r="D467" t="s">
        <v>14744</v>
      </c>
      <c r="F467" s="14" t="s">
        <v>965</v>
      </c>
      <c r="H467" s="14" t="s">
        <v>13511</v>
      </c>
    </row>
    <row r="468" spans="2:8">
      <c r="B468" s="14" t="s">
        <v>7619</v>
      </c>
      <c r="C468" s="14" t="s">
        <v>13568</v>
      </c>
      <c r="D468" t="s">
        <v>14827</v>
      </c>
      <c r="F468" s="14" t="s">
        <v>965</v>
      </c>
      <c r="H468" s="14" t="s">
        <v>13569</v>
      </c>
    </row>
    <row r="469" spans="2:8">
      <c r="B469" s="14" t="s">
        <v>3276</v>
      </c>
      <c r="C469" s="14" t="s">
        <v>13567</v>
      </c>
      <c r="D469" t="s">
        <v>15350</v>
      </c>
      <c r="F469" s="14" t="s">
        <v>965</v>
      </c>
      <c r="H469" s="14" t="s">
        <v>13557</v>
      </c>
    </row>
    <row r="470" spans="2:8">
      <c r="B470" s="14" t="s">
        <v>2811</v>
      </c>
      <c r="C470" s="14" t="s">
        <v>13389</v>
      </c>
      <c r="D470" t="s">
        <v>14802</v>
      </c>
      <c r="F470" s="14" t="s">
        <v>965</v>
      </c>
      <c r="H470" s="14" t="s">
        <v>13390</v>
      </c>
    </row>
    <row r="471" spans="2:8">
      <c r="B471" s="14" t="s">
        <v>2836</v>
      </c>
      <c r="C471" s="14" t="s">
        <v>13566</v>
      </c>
      <c r="D471" t="s">
        <v>15221</v>
      </c>
      <c r="F471" s="14" t="s">
        <v>965</v>
      </c>
      <c r="H471" s="14" t="s">
        <v>12857</v>
      </c>
    </row>
    <row r="472" spans="2:8">
      <c r="B472" s="14" t="s">
        <v>3054</v>
      </c>
      <c r="C472" s="14" t="s">
        <v>13387</v>
      </c>
      <c r="D472" t="s">
        <v>15413</v>
      </c>
      <c r="F472" s="14" t="s">
        <v>965</v>
      </c>
      <c r="H472" s="14" t="s">
        <v>13388</v>
      </c>
    </row>
    <row r="473" spans="2:8">
      <c r="B473" s="14" t="s">
        <v>12377</v>
      </c>
      <c r="C473" s="14" t="s">
        <v>13564</v>
      </c>
      <c r="D473" t="s">
        <v>15107</v>
      </c>
      <c r="F473" s="14" t="s">
        <v>1872</v>
      </c>
      <c r="H473" s="14" t="s">
        <v>13565</v>
      </c>
    </row>
    <row r="474" spans="2:8">
      <c r="B474" s="14" t="s">
        <v>524</v>
      </c>
      <c r="C474" s="14" t="s">
        <v>13562</v>
      </c>
      <c r="D474" t="s">
        <v>14972</v>
      </c>
      <c r="F474" s="14" t="s">
        <v>965</v>
      </c>
      <c r="H474" s="14" t="s">
        <v>13563</v>
      </c>
    </row>
    <row r="475" spans="2:8">
      <c r="B475" s="14" t="s">
        <v>3871</v>
      </c>
      <c r="C475" s="14" t="s">
        <v>13560</v>
      </c>
      <c r="D475" t="s">
        <v>15130</v>
      </c>
      <c r="F475" s="14" t="s">
        <v>3850</v>
      </c>
      <c r="H475" s="14" t="s">
        <v>13561</v>
      </c>
    </row>
    <row r="476" spans="2:8">
      <c r="B476" s="14" t="s">
        <v>2792</v>
      </c>
      <c r="C476" s="14" t="s">
        <v>13385</v>
      </c>
      <c r="D476" t="s">
        <v>14768</v>
      </c>
      <c r="F476" s="14" t="s">
        <v>965</v>
      </c>
      <c r="H476" s="14" t="s">
        <v>13386</v>
      </c>
    </row>
    <row r="477" spans="2:8">
      <c r="B477" s="14" t="s">
        <v>2943</v>
      </c>
      <c r="C477" s="14" t="s">
        <v>13558</v>
      </c>
      <c r="D477" t="s">
        <v>15248</v>
      </c>
      <c r="F477" s="14" t="s">
        <v>965</v>
      </c>
      <c r="H477" s="14" t="s">
        <v>13559</v>
      </c>
    </row>
    <row r="478" spans="2:8">
      <c r="B478" s="14" t="s">
        <v>2833</v>
      </c>
      <c r="C478" s="14" t="s">
        <v>13556</v>
      </c>
      <c r="D478" t="s">
        <v>14803</v>
      </c>
      <c r="F478" s="14" t="s">
        <v>965</v>
      </c>
      <c r="H478" s="14" t="s">
        <v>13557</v>
      </c>
    </row>
    <row r="479" spans="2:8">
      <c r="B479" s="14" t="s">
        <v>3277</v>
      </c>
      <c r="C479" s="14" t="s">
        <v>13554</v>
      </c>
      <c r="D479" t="s">
        <v>14900</v>
      </c>
      <c r="F479" s="14" t="s">
        <v>965</v>
      </c>
      <c r="H479" s="14" t="s">
        <v>13555</v>
      </c>
    </row>
    <row r="480" spans="2:8">
      <c r="B480" s="14" t="s">
        <v>526</v>
      </c>
      <c r="C480" s="14" t="s">
        <v>13552</v>
      </c>
      <c r="D480" t="s">
        <v>14688</v>
      </c>
      <c r="F480" s="14" t="s">
        <v>965</v>
      </c>
      <c r="H480" s="14" t="s">
        <v>13553</v>
      </c>
    </row>
    <row r="481" spans="2:8">
      <c r="B481" s="14" t="s">
        <v>598</v>
      </c>
      <c r="C481" s="14" t="s">
        <v>13383</v>
      </c>
      <c r="D481" t="s">
        <v>14852</v>
      </c>
      <c r="F481" s="14" t="s">
        <v>1903</v>
      </c>
      <c r="H481" s="14" t="s">
        <v>13384</v>
      </c>
    </row>
    <row r="482" spans="2:8">
      <c r="B482" s="14" t="s">
        <v>7385</v>
      </c>
      <c r="C482" s="14" t="s">
        <v>13548</v>
      </c>
      <c r="D482" t="s">
        <v>15249</v>
      </c>
      <c r="F482" s="14" t="s">
        <v>965</v>
      </c>
      <c r="H482" s="14" t="s">
        <v>13549</v>
      </c>
    </row>
    <row r="483" spans="2:8">
      <c r="B483" s="14" t="s">
        <v>2988</v>
      </c>
      <c r="C483" s="14" t="s">
        <v>13546</v>
      </c>
      <c r="D483" t="s">
        <v>15202</v>
      </c>
      <c r="F483" s="14" t="s">
        <v>1872</v>
      </c>
      <c r="H483" s="14" t="s">
        <v>13547</v>
      </c>
    </row>
    <row r="484" spans="2:8">
      <c r="B484" s="14" t="s">
        <v>2826</v>
      </c>
      <c r="C484" s="14" t="s">
        <v>13544</v>
      </c>
      <c r="D484" t="s">
        <v>14901</v>
      </c>
      <c r="F484" s="14" t="s">
        <v>3851</v>
      </c>
      <c r="H484" s="14" t="s">
        <v>13545</v>
      </c>
    </row>
    <row r="485" spans="2:8">
      <c r="B485" s="14" t="s">
        <v>424</v>
      </c>
      <c r="C485" s="14" t="s">
        <v>13732</v>
      </c>
      <c r="D485" t="s">
        <v>15131</v>
      </c>
      <c r="F485" s="14" t="s">
        <v>965</v>
      </c>
      <c r="H485" s="14" t="s">
        <v>13733</v>
      </c>
    </row>
    <row r="486" spans="2:8">
      <c r="B486" s="14" t="s">
        <v>427</v>
      </c>
      <c r="C486" s="14" t="s">
        <v>13730</v>
      </c>
      <c r="D486" t="s">
        <v>14539</v>
      </c>
      <c r="F486" s="14" t="s">
        <v>965</v>
      </c>
      <c r="H486" s="14" t="s">
        <v>13731</v>
      </c>
    </row>
    <row r="487" spans="2:8">
      <c r="B487" s="14" t="s">
        <v>431</v>
      </c>
      <c r="C487" s="14" t="s">
        <v>13728</v>
      </c>
      <c r="D487" t="s">
        <v>14902</v>
      </c>
      <c r="F487" s="14" t="s">
        <v>965</v>
      </c>
      <c r="H487" s="14" t="s">
        <v>13729</v>
      </c>
    </row>
    <row r="488" spans="2:8">
      <c r="B488" s="14" t="s">
        <v>433</v>
      </c>
      <c r="C488" s="14" t="s">
        <v>13726</v>
      </c>
      <c r="D488" t="s">
        <v>14745</v>
      </c>
      <c r="F488" s="14" t="s">
        <v>965</v>
      </c>
      <c r="H488" s="14" t="s">
        <v>13727</v>
      </c>
    </row>
    <row r="489" spans="2:8">
      <c r="B489" s="14" t="s">
        <v>3322</v>
      </c>
      <c r="C489" s="14" t="s">
        <v>13724</v>
      </c>
      <c r="D489" t="s">
        <v>14934</v>
      </c>
      <c r="F489" s="14" t="s">
        <v>965</v>
      </c>
      <c r="H489" s="14" t="s">
        <v>13725</v>
      </c>
    </row>
    <row r="490" spans="2:8">
      <c r="B490" s="14" t="s">
        <v>2752</v>
      </c>
      <c r="C490" s="14" t="s">
        <v>13722</v>
      </c>
      <c r="D490" t="s">
        <v>14746</v>
      </c>
      <c r="F490" s="14" t="s">
        <v>965</v>
      </c>
      <c r="H490" s="14" t="s">
        <v>13723</v>
      </c>
    </row>
    <row r="491" spans="2:8">
      <c r="B491" s="14" t="s">
        <v>12368</v>
      </c>
      <c r="C491" s="14" t="s">
        <v>13720</v>
      </c>
      <c r="D491" t="s">
        <v>14568</v>
      </c>
      <c r="F491" s="14" t="s">
        <v>1872</v>
      </c>
      <c r="H491" s="14" t="s">
        <v>13721</v>
      </c>
    </row>
    <row r="492" spans="2:8">
      <c r="B492" s="14" t="s">
        <v>3278</v>
      </c>
      <c r="C492" s="14" t="s">
        <v>13381</v>
      </c>
      <c r="D492" t="s">
        <v>14716</v>
      </c>
      <c r="F492" s="14" t="s">
        <v>965</v>
      </c>
      <c r="H492" s="14" t="s">
        <v>13382</v>
      </c>
    </row>
    <row r="493" spans="2:8">
      <c r="B493" s="14" t="s">
        <v>2996</v>
      </c>
      <c r="C493" s="14" t="s">
        <v>13379</v>
      </c>
      <c r="D493" t="s">
        <v>15077</v>
      </c>
      <c r="F493" s="14" t="s">
        <v>965</v>
      </c>
      <c r="H493" s="14" t="s">
        <v>13380</v>
      </c>
    </row>
    <row r="494" spans="2:8">
      <c r="B494" s="14" t="s">
        <v>3279</v>
      </c>
      <c r="C494" s="14" t="s">
        <v>13718</v>
      </c>
      <c r="D494" t="s">
        <v>15414</v>
      </c>
      <c r="F494" s="14" t="s">
        <v>965</v>
      </c>
      <c r="H494" s="14" t="s">
        <v>13719</v>
      </c>
    </row>
    <row r="495" spans="2:8">
      <c r="B495" s="14" t="s">
        <v>3053</v>
      </c>
      <c r="C495" s="14" t="s">
        <v>13716</v>
      </c>
      <c r="D495" t="s">
        <v>14626</v>
      </c>
      <c r="F495" s="14" t="s">
        <v>965</v>
      </c>
      <c r="H495" s="14" t="s">
        <v>13717</v>
      </c>
    </row>
    <row r="496" spans="2:8">
      <c r="B496" s="14" t="s">
        <v>3105</v>
      </c>
      <c r="C496" s="14" t="s">
        <v>13714</v>
      </c>
      <c r="D496" t="s">
        <v>15078</v>
      </c>
      <c r="F496" s="14" t="s">
        <v>965</v>
      </c>
      <c r="H496" s="14" t="s">
        <v>13715</v>
      </c>
    </row>
    <row r="497" spans="1:17">
      <c r="B497" s="14" t="s">
        <v>3330</v>
      </c>
      <c r="C497" s="14" t="s">
        <v>13712</v>
      </c>
      <c r="D497" t="s">
        <v>14804</v>
      </c>
      <c r="F497" s="14" t="s">
        <v>965</v>
      </c>
      <c r="H497" s="14" t="s">
        <v>13713</v>
      </c>
    </row>
    <row r="498" spans="1:17">
      <c r="B498" s="14" t="s">
        <v>435</v>
      </c>
      <c r="C498" s="14" t="s">
        <v>13710</v>
      </c>
      <c r="D498" t="s">
        <v>14769</v>
      </c>
      <c r="F498" s="14" t="s">
        <v>965</v>
      </c>
      <c r="H498" s="14" t="s">
        <v>13711</v>
      </c>
    </row>
    <row r="499" spans="1:17">
      <c r="B499" s="14" t="s">
        <v>3281</v>
      </c>
      <c r="C499" s="14" t="s">
        <v>13708</v>
      </c>
      <c r="D499" t="s">
        <v>14903</v>
      </c>
      <c r="F499" s="14" t="s">
        <v>965</v>
      </c>
      <c r="H499" s="14" t="s">
        <v>13709</v>
      </c>
    </row>
    <row r="500" spans="1:17">
      <c r="B500" s="14" t="s">
        <v>3328</v>
      </c>
      <c r="C500" s="14" t="s">
        <v>13706</v>
      </c>
      <c r="D500" t="s">
        <v>15250</v>
      </c>
      <c r="F500" s="14" t="s">
        <v>965</v>
      </c>
      <c r="H500" s="14" t="s">
        <v>13707</v>
      </c>
    </row>
    <row r="501" spans="1:17">
      <c r="B501" s="14" t="s">
        <v>445</v>
      </c>
      <c r="C501" s="14" t="s">
        <v>13704</v>
      </c>
      <c r="D501" t="s">
        <v>14627</v>
      </c>
      <c r="F501" s="14" t="s">
        <v>1872</v>
      </c>
      <c r="H501" s="14" t="s">
        <v>13705</v>
      </c>
    </row>
    <row r="502" spans="1:17">
      <c r="B502" s="14" t="s">
        <v>451</v>
      </c>
      <c r="C502" s="14" t="s">
        <v>13702</v>
      </c>
      <c r="D502" t="s">
        <v>15079</v>
      </c>
      <c r="F502" s="14" t="s">
        <v>965</v>
      </c>
      <c r="H502" s="14" t="s">
        <v>13703</v>
      </c>
    </row>
    <row r="503" spans="1:17">
      <c r="B503" s="14" t="s">
        <v>2818</v>
      </c>
      <c r="C503" s="14" t="s">
        <v>13377</v>
      </c>
      <c r="D503" t="s">
        <v>15415</v>
      </c>
      <c r="F503" s="14" t="s">
        <v>3851</v>
      </c>
      <c r="H503" s="14" t="s">
        <v>13378</v>
      </c>
    </row>
    <row r="504" spans="1:17">
      <c r="B504" s="14" t="s">
        <v>2817</v>
      </c>
      <c r="C504" s="14" t="s">
        <v>13650</v>
      </c>
      <c r="D504" t="s">
        <v>15080</v>
      </c>
      <c r="F504" s="14" t="s">
        <v>3851</v>
      </c>
      <c r="H504" s="14" t="s">
        <v>13651</v>
      </c>
    </row>
    <row r="505" spans="1:17">
      <c r="B505" s="14" t="s">
        <v>485</v>
      </c>
      <c r="C505" s="14" t="s">
        <v>13648</v>
      </c>
      <c r="D505" t="s">
        <v>15081</v>
      </c>
      <c r="F505" s="14" t="s">
        <v>965</v>
      </c>
      <c r="H505" s="14" t="s">
        <v>13649</v>
      </c>
    </row>
    <row r="506" spans="1:17">
      <c r="B506" s="14" t="s">
        <v>488</v>
      </c>
      <c r="C506" s="14" t="s">
        <v>13646</v>
      </c>
      <c r="D506" t="s">
        <v>14569</v>
      </c>
      <c r="F506" s="14" t="s">
        <v>965</v>
      </c>
      <c r="H506" s="14" t="s">
        <v>13647</v>
      </c>
    </row>
    <row r="507" spans="1:17">
      <c r="B507" s="14" t="s">
        <v>491</v>
      </c>
      <c r="C507" s="14" t="s">
        <v>13644</v>
      </c>
      <c r="D507" t="s">
        <v>14628</v>
      </c>
      <c r="F507" s="14" t="s">
        <v>1872</v>
      </c>
      <c r="H507" s="14" t="s">
        <v>13645</v>
      </c>
    </row>
    <row r="508" spans="1:17">
      <c r="B508" s="14" t="s">
        <v>3319</v>
      </c>
      <c r="C508" s="14" t="s">
        <v>13642</v>
      </c>
      <c r="D508" t="s">
        <v>15082</v>
      </c>
      <c r="F508" s="14" t="s">
        <v>965</v>
      </c>
      <c r="H508" s="14" t="s">
        <v>13046</v>
      </c>
    </row>
    <row r="509" spans="1:17">
      <c r="B509" s="14" t="s">
        <v>7396</v>
      </c>
      <c r="C509" s="14" t="s">
        <v>13640</v>
      </c>
      <c r="D509" t="s">
        <v>14747</v>
      </c>
      <c r="F509" s="14" t="s">
        <v>1934</v>
      </c>
      <c r="H509" s="14" t="s">
        <v>13641</v>
      </c>
    </row>
    <row r="510" spans="1:17">
      <c r="B510" s="14" t="s">
        <v>573</v>
      </c>
      <c r="C510" s="14" t="s">
        <v>13425</v>
      </c>
      <c r="D510" t="s">
        <v>14565</v>
      </c>
      <c r="F510" s="14" t="s">
        <v>965</v>
      </c>
      <c r="H510" s="14" t="s">
        <v>13426</v>
      </c>
    </row>
    <row r="511" spans="1:17">
      <c r="A511" s="16"/>
      <c r="B511" s="16" t="s">
        <v>3260</v>
      </c>
      <c r="C511" s="14" t="s">
        <v>13403</v>
      </c>
      <c r="D511" s="16" t="s">
        <v>14622</v>
      </c>
      <c r="E511" s="16"/>
      <c r="F511" s="14" t="s">
        <v>965</v>
      </c>
      <c r="H511" s="16" t="s">
        <v>12791</v>
      </c>
      <c r="I511" s="16"/>
      <c r="K511" s="16"/>
      <c r="L511" s="16"/>
      <c r="Q511" s="16"/>
    </row>
    <row r="512" spans="1:17">
      <c r="B512" s="14" t="s">
        <v>2956</v>
      </c>
      <c r="C512" s="14" t="s">
        <v>13746</v>
      </c>
      <c r="D512" t="s">
        <v>15404</v>
      </c>
      <c r="F512" s="14" t="s">
        <v>1934</v>
      </c>
      <c r="H512" s="14" t="s">
        <v>13747</v>
      </c>
    </row>
    <row r="513" spans="2:8">
      <c r="B513" s="14" t="s">
        <v>3256</v>
      </c>
      <c r="C513" s="14" t="s">
        <v>13739</v>
      </c>
      <c r="D513" t="s">
        <v>15069</v>
      </c>
      <c r="F513" s="14" t="s">
        <v>965</v>
      </c>
      <c r="H513" s="14" t="s">
        <v>12791</v>
      </c>
    </row>
    <row r="514" spans="2:8">
      <c r="B514" s="14" t="s">
        <v>3255</v>
      </c>
      <c r="C514" s="14" t="s">
        <v>13738</v>
      </c>
      <c r="D514" t="s">
        <v>14894</v>
      </c>
      <c r="F514" s="14" t="s">
        <v>965</v>
      </c>
      <c r="H514" s="14" t="s">
        <v>12791</v>
      </c>
    </row>
    <row r="515" spans="2:8">
      <c r="B515" s="14" t="s">
        <v>3396</v>
      </c>
      <c r="C515" s="14" t="s">
        <v>13734</v>
      </c>
      <c r="D515" t="s">
        <v>14767</v>
      </c>
      <c r="F515" s="14" t="s">
        <v>965</v>
      </c>
      <c r="H515" s="14" t="s">
        <v>13735</v>
      </c>
    </row>
    <row r="516" spans="2:8">
      <c r="B516" s="14" t="s">
        <v>2762</v>
      </c>
      <c r="C516" s="14" t="s">
        <v>13284</v>
      </c>
      <c r="D516" t="s">
        <v>14892</v>
      </c>
      <c r="F516" s="14" t="s">
        <v>1872</v>
      </c>
      <c r="H516" s="14" t="s">
        <v>13285</v>
      </c>
    </row>
    <row r="517" spans="2:8">
      <c r="B517" s="14" t="s">
        <v>2783</v>
      </c>
      <c r="C517" s="14" t="s">
        <v>13615</v>
      </c>
      <c r="D517" t="s">
        <v>15296</v>
      </c>
      <c r="F517" s="14" t="s">
        <v>1872</v>
      </c>
      <c r="H517" s="14" t="s">
        <v>13616</v>
      </c>
    </row>
    <row r="518" spans="2:8">
      <c r="B518" s="14" t="s">
        <v>1915</v>
      </c>
      <c r="C518" s="14" t="s">
        <v>13444</v>
      </c>
      <c r="D518" t="s">
        <v>14621</v>
      </c>
      <c r="F518" s="14" t="s">
        <v>1872</v>
      </c>
      <c r="H518" s="14" t="s">
        <v>1916</v>
      </c>
    </row>
    <row r="519" spans="2:8">
      <c r="B519" s="14" t="s">
        <v>7938</v>
      </c>
      <c r="C519" s="14" t="s">
        <v>13441</v>
      </c>
      <c r="D519" t="s">
        <v>14742</v>
      </c>
      <c r="F519" s="14" t="s">
        <v>1872</v>
      </c>
      <c r="H519" s="14" t="s">
        <v>12791</v>
      </c>
    </row>
    <row r="520" spans="2:8">
      <c r="B520" s="14" t="s">
        <v>12358</v>
      </c>
      <c r="C520" s="14" t="s">
        <v>13427</v>
      </c>
      <c r="D520" t="s">
        <v>14933</v>
      </c>
      <c r="F520" s="14" t="s">
        <v>1872</v>
      </c>
      <c r="H520" s="14" t="s">
        <v>13428</v>
      </c>
    </row>
    <row r="521" spans="2:8">
      <c r="B521" s="14" t="s">
        <v>2848</v>
      </c>
      <c r="C521" s="14" t="s">
        <v>13445</v>
      </c>
      <c r="D521" t="s">
        <v>14822</v>
      </c>
      <c r="F521" s="14" t="s">
        <v>965</v>
      </c>
      <c r="H521" s="14" t="s">
        <v>13446</v>
      </c>
    </row>
    <row r="522" spans="2:8">
      <c r="B522" s="14" t="s">
        <v>2851</v>
      </c>
      <c r="C522" s="14" t="s">
        <v>13333</v>
      </c>
      <c r="D522" t="s">
        <v>14873</v>
      </c>
      <c r="F522" s="14" t="s">
        <v>965</v>
      </c>
      <c r="H522" s="14" t="s">
        <v>13334</v>
      </c>
    </row>
    <row r="523" spans="2:8">
      <c r="B523" s="25" t="s">
        <v>7596</v>
      </c>
      <c r="C523" s="14" t="s">
        <v>13305</v>
      </c>
      <c r="D523" t="s">
        <v>15200</v>
      </c>
      <c r="F523" s="14" t="s">
        <v>965</v>
      </c>
      <c r="H523" s="14" t="s">
        <v>13306</v>
      </c>
    </row>
    <row r="524" spans="2:8">
      <c r="B524" s="14" t="s">
        <v>3120</v>
      </c>
      <c r="C524" s="14" t="s">
        <v>13303</v>
      </c>
      <c r="D524" t="s">
        <v>14538</v>
      </c>
      <c r="F524" s="14" t="s">
        <v>965</v>
      </c>
      <c r="H524" s="14" t="s">
        <v>13304</v>
      </c>
    </row>
    <row r="525" spans="2:8">
      <c r="B525" s="14" t="s">
        <v>3002</v>
      </c>
      <c r="C525" s="14" t="s">
        <v>13301</v>
      </c>
      <c r="D525" t="s">
        <v>14684</v>
      </c>
      <c r="F525" s="14" t="s">
        <v>965</v>
      </c>
      <c r="H525" s="14" t="s">
        <v>13302</v>
      </c>
    </row>
    <row r="526" spans="2:8">
      <c r="B526" s="14" t="s">
        <v>3156</v>
      </c>
      <c r="C526" s="14" t="s">
        <v>13299</v>
      </c>
      <c r="D526" t="s">
        <v>15075</v>
      </c>
      <c r="F526" s="14" t="s">
        <v>965</v>
      </c>
      <c r="H526" s="14" t="s">
        <v>13300</v>
      </c>
    </row>
    <row r="527" spans="2:8">
      <c r="B527" s="14" t="s">
        <v>633</v>
      </c>
      <c r="C527" s="14" t="s">
        <v>13297</v>
      </c>
      <c r="D527" t="s">
        <v>14683</v>
      </c>
      <c r="F527" s="14" t="s">
        <v>3851</v>
      </c>
      <c r="H527" s="14" t="s">
        <v>13298</v>
      </c>
    </row>
    <row r="528" spans="2:8">
      <c r="B528" s="14" t="s">
        <v>2942</v>
      </c>
      <c r="C528" s="14" t="s">
        <v>13636</v>
      </c>
      <c r="D528" t="s">
        <v>14623</v>
      </c>
      <c r="F528" s="14" t="s">
        <v>1872</v>
      </c>
      <c r="H528" s="14" t="s">
        <v>13637</v>
      </c>
    </row>
    <row r="529" spans="2:8">
      <c r="B529" s="14" t="s">
        <v>3159</v>
      </c>
      <c r="C529" s="14" t="s">
        <v>13296</v>
      </c>
      <c r="D529" t="s">
        <v>15017</v>
      </c>
      <c r="F529" s="14" t="s">
        <v>1903</v>
      </c>
      <c r="H529" s="14" t="s">
        <v>13259</v>
      </c>
    </row>
    <row r="530" spans="2:8">
      <c r="B530" s="14" t="s">
        <v>12301</v>
      </c>
      <c r="C530" s="14" t="s">
        <v>13294</v>
      </c>
      <c r="D530" t="s">
        <v>15016</v>
      </c>
      <c r="F530" s="14" t="s">
        <v>965</v>
      </c>
      <c r="H530" s="14" t="s">
        <v>13295</v>
      </c>
    </row>
    <row r="531" spans="2:8">
      <c r="B531" s="14" t="s">
        <v>3086</v>
      </c>
      <c r="C531" s="14" t="s">
        <v>13634</v>
      </c>
      <c r="D531" t="s">
        <v>14655</v>
      </c>
      <c r="F531" s="14" t="s">
        <v>965</v>
      </c>
      <c r="H531" s="14" t="s">
        <v>13635</v>
      </c>
    </row>
    <row r="532" spans="2:8">
      <c r="B532" s="14" t="s">
        <v>637</v>
      </c>
      <c r="C532" s="14" t="s">
        <v>13292</v>
      </c>
      <c r="D532" t="s">
        <v>15172</v>
      </c>
      <c r="F532" s="14" t="s">
        <v>965</v>
      </c>
      <c r="H532" s="14" t="s">
        <v>13293</v>
      </c>
    </row>
    <row r="533" spans="2:8">
      <c r="B533" s="14" t="s">
        <v>643</v>
      </c>
      <c r="C533" s="14" t="s">
        <v>13290</v>
      </c>
      <c r="D533" t="s">
        <v>14825</v>
      </c>
      <c r="F533" s="14" t="s">
        <v>965</v>
      </c>
      <c r="H533" s="14" t="s">
        <v>13291</v>
      </c>
    </row>
    <row r="534" spans="2:8">
      <c r="B534" s="14" t="s">
        <v>2807</v>
      </c>
      <c r="C534" s="14" t="s">
        <v>13288</v>
      </c>
      <c r="D534" t="s">
        <v>15199</v>
      </c>
      <c r="F534" s="14" t="s">
        <v>965</v>
      </c>
      <c r="H534" s="14" t="s">
        <v>13289</v>
      </c>
    </row>
    <row r="535" spans="2:8">
      <c r="B535" s="14" t="s">
        <v>3052</v>
      </c>
      <c r="C535" s="14" t="s">
        <v>13632</v>
      </c>
      <c r="D535" t="s">
        <v>14799</v>
      </c>
      <c r="F535" s="14" t="s">
        <v>1872</v>
      </c>
      <c r="H535" s="14" t="s">
        <v>13633</v>
      </c>
    </row>
    <row r="536" spans="2:8">
      <c r="B536" s="14" t="s">
        <v>2981</v>
      </c>
      <c r="C536" s="14" t="s">
        <v>13630</v>
      </c>
      <c r="D536" t="s">
        <v>14682</v>
      </c>
      <c r="F536" s="14" t="s">
        <v>965</v>
      </c>
      <c r="H536" s="14" t="s">
        <v>13631</v>
      </c>
    </row>
    <row r="537" spans="2:8">
      <c r="B537" s="14" t="s">
        <v>577</v>
      </c>
      <c r="C537" s="14" t="s">
        <v>13423</v>
      </c>
      <c r="D537" t="s">
        <v>14798</v>
      </c>
      <c r="F537" s="14" t="s">
        <v>965</v>
      </c>
      <c r="H537" s="14" t="s">
        <v>13424</v>
      </c>
    </row>
    <row r="538" spans="2:8">
      <c r="B538" s="14" t="s">
        <v>2849</v>
      </c>
      <c r="C538" s="14" t="s">
        <v>13422</v>
      </c>
      <c r="D538" t="s">
        <v>14654</v>
      </c>
      <c r="F538" s="14" t="s">
        <v>965</v>
      </c>
      <c r="H538" s="14" t="s">
        <v>13338</v>
      </c>
    </row>
    <row r="539" spans="2:8">
      <c r="B539" s="14" t="s">
        <v>580</v>
      </c>
      <c r="C539" s="14" t="s">
        <v>13420</v>
      </c>
      <c r="D539" t="s">
        <v>15408</v>
      </c>
      <c r="F539" s="14" t="s">
        <v>3851</v>
      </c>
      <c r="H539" s="14" t="s">
        <v>13421</v>
      </c>
    </row>
    <row r="540" spans="2:8">
      <c r="B540" s="14" t="s">
        <v>584</v>
      </c>
      <c r="C540" s="14" t="s">
        <v>13418</v>
      </c>
      <c r="D540" t="s">
        <v>15346</v>
      </c>
      <c r="F540" s="14" t="s">
        <v>965</v>
      </c>
      <c r="H540" s="14" t="s">
        <v>13419</v>
      </c>
    </row>
    <row r="541" spans="2:8">
      <c r="B541" s="14" t="s">
        <v>586</v>
      </c>
      <c r="C541" s="14" t="s">
        <v>13416</v>
      </c>
      <c r="D541" t="s">
        <v>15407</v>
      </c>
      <c r="F541" s="14" t="s">
        <v>965</v>
      </c>
      <c r="H541" s="14" t="s">
        <v>13417</v>
      </c>
    </row>
    <row r="542" spans="2:8">
      <c r="B542" s="14" t="s">
        <v>2860</v>
      </c>
      <c r="C542" s="14" t="s">
        <v>13414</v>
      </c>
      <c r="D542" t="s">
        <v>15345</v>
      </c>
      <c r="F542" s="14" t="s">
        <v>965</v>
      </c>
      <c r="H542" s="14" t="s">
        <v>13415</v>
      </c>
    </row>
    <row r="543" spans="2:8">
      <c r="B543" s="14" t="s">
        <v>3261</v>
      </c>
      <c r="C543" s="14" t="s">
        <v>13412</v>
      </c>
      <c r="D543" t="s">
        <v>15406</v>
      </c>
      <c r="F543" s="14" t="s">
        <v>965</v>
      </c>
      <c r="H543" s="14" t="s">
        <v>13413</v>
      </c>
    </row>
    <row r="544" spans="2:8">
      <c r="B544" s="14" t="s">
        <v>589</v>
      </c>
      <c r="C544" s="14" t="s">
        <v>13410</v>
      </c>
      <c r="D544" t="s">
        <v>15244</v>
      </c>
      <c r="F544" s="14" t="s">
        <v>965</v>
      </c>
      <c r="H544" s="14" t="s">
        <v>13411</v>
      </c>
    </row>
    <row r="545" spans="1:17">
      <c r="B545" s="14" t="s">
        <v>592</v>
      </c>
      <c r="C545" s="14" t="s">
        <v>13408</v>
      </c>
      <c r="D545" t="s">
        <v>15198</v>
      </c>
      <c r="F545" s="14" t="s">
        <v>1872</v>
      </c>
      <c r="H545" s="14" t="s">
        <v>13409</v>
      </c>
    </row>
    <row r="546" spans="1:17">
      <c r="B546" s="14" t="s">
        <v>7361</v>
      </c>
      <c r="C546" s="14" t="s">
        <v>13628</v>
      </c>
      <c r="D546" t="s">
        <v>14653</v>
      </c>
      <c r="F546" s="14" t="s">
        <v>965</v>
      </c>
      <c r="H546" s="14" t="s">
        <v>13629</v>
      </c>
    </row>
    <row r="547" spans="1:17">
      <c r="B547" s="14" t="s">
        <v>7238</v>
      </c>
      <c r="C547" s="14" t="s">
        <v>13626</v>
      </c>
      <c r="D547" t="s">
        <v>15074</v>
      </c>
      <c r="F547" s="14" t="s">
        <v>965</v>
      </c>
      <c r="H547" s="14" t="s">
        <v>13627</v>
      </c>
    </row>
    <row r="548" spans="1:17">
      <c r="B548" s="14" t="s">
        <v>3399</v>
      </c>
      <c r="C548" s="14" t="s">
        <v>13406</v>
      </c>
      <c r="D548" t="s">
        <v>14824</v>
      </c>
      <c r="F548" s="14" t="s">
        <v>965</v>
      </c>
      <c r="H548" s="14" t="s">
        <v>13407</v>
      </c>
    </row>
    <row r="549" spans="1:17">
      <c r="B549" s="14" t="s">
        <v>595</v>
      </c>
      <c r="C549" s="14" t="s">
        <v>13404</v>
      </c>
      <c r="D549" t="s">
        <v>15015</v>
      </c>
      <c r="F549" s="14" t="s">
        <v>965</v>
      </c>
      <c r="H549" s="14" t="s">
        <v>13405</v>
      </c>
    </row>
    <row r="550" spans="1:17">
      <c r="B550" s="14" t="s">
        <v>7939</v>
      </c>
      <c r="C550" s="14" t="s">
        <v>13624</v>
      </c>
      <c r="D550" t="s">
        <v>15197</v>
      </c>
      <c r="F550" s="14" t="s">
        <v>965</v>
      </c>
      <c r="H550" s="14" t="s">
        <v>13625</v>
      </c>
    </row>
    <row r="551" spans="1:17">
      <c r="B551" s="14" t="s">
        <v>12383</v>
      </c>
      <c r="C551" s="14" t="s">
        <v>13401</v>
      </c>
      <c r="D551" t="s">
        <v>15073</v>
      </c>
      <c r="F551" s="14" t="s">
        <v>3850</v>
      </c>
      <c r="H551" s="14" t="s">
        <v>13402</v>
      </c>
    </row>
    <row r="552" spans="1:17">
      <c r="B552" s="14" t="s">
        <v>400</v>
      </c>
      <c r="C552" s="14" t="s">
        <v>13764</v>
      </c>
      <c r="D552" t="s">
        <v>15072</v>
      </c>
      <c r="F552" s="14" t="s">
        <v>965</v>
      </c>
      <c r="H552" s="14" t="s">
        <v>13765</v>
      </c>
    </row>
    <row r="553" spans="1:17">
      <c r="B553" s="14" t="s">
        <v>2958</v>
      </c>
      <c r="C553" s="14" t="s">
        <v>13762</v>
      </c>
      <c r="D553" t="s">
        <v>14797</v>
      </c>
      <c r="F553" s="14" t="s">
        <v>965</v>
      </c>
      <c r="H553" s="14" t="s">
        <v>13763</v>
      </c>
    </row>
    <row r="554" spans="1:17">
      <c r="B554" s="14" t="s">
        <v>3258</v>
      </c>
      <c r="C554" s="14" t="s">
        <v>13760</v>
      </c>
      <c r="D554" t="s">
        <v>14564</v>
      </c>
      <c r="F554" s="14" t="s">
        <v>965</v>
      </c>
      <c r="H554" s="14" t="s">
        <v>13761</v>
      </c>
    </row>
    <row r="555" spans="1:17">
      <c r="B555" s="14" t="s">
        <v>1885</v>
      </c>
      <c r="C555" s="14" t="s">
        <v>13758</v>
      </c>
      <c r="D555" t="s">
        <v>15344</v>
      </c>
      <c r="F555" s="14" t="s">
        <v>1872</v>
      </c>
      <c r="H555" s="14" t="s">
        <v>13759</v>
      </c>
    </row>
    <row r="556" spans="1:17" s="16" customFormat="1">
      <c r="A556" s="14"/>
      <c r="B556" s="14" t="s">
        <v>10611</v>
      </c>
      <c r="C556" s="14" t="s">
        <v>13757</v>
      </c>
      <c r="D556" t="s">
        <v>14681</v>
      </c>
      <c r="E556" s="14"/>
      <c r="F556" s="14" t="s">
        <v>3850</v>
      </c>
      <c r="G556" s="14"/>
      <c r="H556" s="14" t="s">
        <v>13400</v>
      </c>
      <c r="I556"/>
      <c r="K556"/>
      <c r="L556"/>
      <c r="Q556"/>
    </row>
    <row r="557" spans="1:17">
      <c r="B557" s="14" t="s">
        <v>2791</v>
      </c>
      <c r="C557" s="14" t="s">
        <v>13623</v>
      </c>
      <c r="D557" t="s">
        <v>14563</v>
      </c>
      <c r="F557" s="14" t="s">
        <v>965</v>
      </c>
      <c r="H557" s="14" t="s">
        <v>13061</v>
      </c>
    </row>
    <row r="558" spans="1:17">
      <c r="B558" s="14" t="s">
        <v>408</v>
      </c>
      <c r="C558" s="14" t="s">
        <v>13755</v>
      </c>
      <c r="D558" t="s">
        <v>14849</v>
      </c>
      <c r="F558" s="14" t="s">
        <v>965</v>
      </c>
      <c r="H558" s="14" t="s">
        <v>13756</v>
      </c>
    </row>
    <row r="559" spans="1:17">
      <c r="B559" s="14" t="s">
        <v>411</v>
      </c>
      <c r="C559" s="14" t="s">
        <v>13753</v>
      </c>
      <c r="D559" t="s">
        <v>15071</v>
      </c>
      <c r="F559" s="14" t="s">
        <v>965</v>
      </c>
      <c r="H559" s="14" t="s">
        <v>13754</v>
      </c>
    </row>
    <row r="560" spans="1:17">
      <c r="B560" s="14" t="s">
        <v>11581</v>
      </c>
      <c r="C560" s="14" t="s">
        <v>13752</v>
      </c>
      <c r="D560" t="s">
        <v>14680</v>
      </c>
      <c r="F560" s="14" t="s">
        <v>1934</v>
      </c>
      <c r="H560" s="14" t="s">
        <v>13480</v>
      </c>
    </row>
    <row r="561" spans="1:17">
      <c r="B561" s="14" t="s">
        <v>415</v>
      </c>
      <c r="C561" s="14" t="s">
        <v>13750</v>
      </c>
      <c r="D561" t="s">
        <v>15405</v>
      </c>
      <c r="F561" s="14" t="s">
        <v>965</v>
      </c>
      <c r="H561" s="14" t="s">
        <v>13751</v>
      </c>
    </row>
    <row r="562" spans="1:17">
      <c r="B562" s="14" t="s">
        <v>3257</v>
      </c>
      <c r="C562" s="14" t="s">
        <v>13748</v>
      </c>
      <c r="D562" t="s">
        <v>14895</v>
      </c>
      <c r="F562" s="14" t="s">
        <v>965</v>
      </c>
      <c r="H562" s="14" t="s">
        <v>13749</v>
      </c>
    </row>
    <row r="563" spans="1:17">
      <c r="B563" s="14" t="s">
        <v>2896</v>
      </c>
      <c r="C563" s="14" t="s">
        <v>13744</v>
      </c>
      <c r="D563" t="s">
        <v>14848</v>
      </c>
      <c r="F563" s="14" t="s">
        <v>1934</v>
      </c>
      <c r="H563" s="14" t="s">
        <v>13745</v>
      </c>
    </row>
    <row r="564" spans="1:17">
      <c r="B564" s="14" t="s">
        <v>418</v>
      </c>
      <c r="C564" s="14" t="s">
        <v>13742</v>
      </c>
      <c r="D564" t="s">
        <v>14796</v>
      </c>
      <c r="F564" s="14" t="s">
        <v>965</v>
      </c>
      <c r="H564" s="14" t="s">
        <v>13743</v>
      </c>
    </row>
    <row r="565" spans="1:17">
      <c r="B565" s="14" t="s">
        <v>421</v>
      </c>
      <c r="C565" s="14" t="s">
        <v>13740</v>
      </c>
      <c r="D565" t="s">
        <v>15014</v>
      </c>
      <c r="F565" s="14" t="s">
        <v>965</v>
      </c>
      <c r="H565" s="14" t="s">
        <v>13741</v>
      </c>
    </row>
    <row r="566" spans="1:17">
      <c r="B566" s="14" t="s">
        <v>496</v>
      </c>
      <c r="C566" s="14" t="s">
        <v>13621</v>
      </c>
      <c r="D566" t="s">
        <v>15070</v>
      </c>
      <c r="F566" s="14" t="s">
        <v>965</v>
      </c>
      <c r="H566" s="14" t="s">
        <v>13622</v>
      </c>
    </row>
    <row r="567" spans="1:17">
      <c r="B567" s="14" t="s">
        <v>2899</v>
      </c>
      <c r="C567" s="14" t="s">
        <v>13736</v>
      </c>
      <c r="D567" t="s">
        <v>15403</v>
      </c>
      <c r="F567" s="14" t="s">
        <v>1872</v>
      </c>
      <c r="H567" s="14" t="s">
        <v>13737</v>
      </c>
    </row>
    <row r="568" spans="1:17">
      <c r="B568" s="14" t="s">
        <v>12376</v>
      </c>
      <c r="C568" s="14" t="s">
        <v>13620</v>
      </c>
      <c r="D568" t="s">
        <v>14893</v>
      </c>
      <c r="F568" s="14" t="s">
        <v>1872</v>
      </c>
      <c r="H568" s="14" t="s">
        <v>12791</v>
      </c>
    </row>
    <row r="569" spans="1:17">
      <c r="B569" s="14" t="s">
        <v>646</v>
      </c>
      <c r="C569" s="14" t="s">
        <v>13286</v>
      </c>
      <c r="D569" t="s">
        <v>15297</v>
      </c>
      <c r="F569" s="14" t="s">
        <v>965</v>
      </c>
      <c r="H569" s="14" t="s">
        <v>13287</v>
      </c>
    </row>
    <row r="570" spans="1:17" s="16" customFormat="1">
      <c r="A570" s="14"/>
      <c r="B570" s="14" t="s">
        <v>1907</v>
      </c>
      <c r="C570" s="14" t="s">
        <v>13617</v>
      </c>
      <c r="D570" t="s">
        <v>14968</v>
      </c>
      <c r="E570" s="14"/>
      <c r="F570" s="14" t="s">
        <v>965</v>
      </c>
      <c r="G570" s="14"/>
      <c r="H570" s="14" t="s">
        <v>13618</v>
      </c>
      <c r="I570"/>
      <c r="K570"/>
      <c r="L570"/>
      <c r="Q570"/>
    </row>
    <row r="571" spans="1:17">
      <c r="B571" s="14" t="s">
        <v>2901</v>
      </c>
      <c r="C571" s="14" t="s">
        <v>13282</v>
      </c>
      <c r="D571" t="s">
        <v>15402</v>
      </c>
      <c r="F571" s="14" t="s">
        <v>965</v>
      </c>
      <c r="H571" s="14" t="s">
        <v>13283</v>
      </c>
    </row>
    <row r="572" spans="1:17">
      <c r="B572" s="14" t="s">
        <v>3412</v>
      </c>
      <c r="C572" s="14" t="s">
        <v>13280</v>
      </c>
      <c r="D572" t="s">
        <v>15378</v>
      </c>
      <c r="F572" s="14" t="s">
        <v>965</v>
      </c>
      <c r="H572" s="14" t="s">
        <v>13281</v>
      </c>
    </row>
    <row r="573" spans="1:17">
      <c r="B573" s="14" t="s">
        <v>2821</v>
      </c>
      <c r="C573" s="14" t="s">
        <v>13278</v>
      </c>
      <c r="D573" t="s">
        <v>15343</v>
      </c>
      <c r="F573" s="14" t="s">
        <v>3851</v>
      </c>
      <c r="H573" s="14" t="s">
        <v>13279</v>
      </c>
    </row>
    <row r="574" spans="1:17">
      <c r="B574" s="14" t="s">
        <v>499</v>
      </c>
      <c r="C574" s="14" t="s">
        <v>13613</v>
      </c>
      <c r="D574" t="s">
        <v>14795</v>
      </c>
      <c r="F574" s="14" t="s">
        <v>965</v>
      </c>
      <c r="H574" s="14" t="s">
        <v>13614</v>
      </c>
    </row>
    <row r="575" spans="1:17">
      <c r="B575" s="14" t="s">
        <v>3145</v>
      </c>
      <c r="C575" s="14" t="s">
        <v>13276</v>
      </c>
      <c r="D575" t="s">
        <v>14794</v>
      </c>
      <c r="F575" s="14" t="s">
        <v>965</v>
      </c>
      <c r="H575" s="14" t="s">
        <v>13277</v>
      </c>
    </row>
    <row r="576" spans="1:17">
      <c r="B576" s="14" t="s">
        <v>670</v>
      </c>
      <c r="C576" s="14" t="s">
        <v>13274</v>
      </c>
      <c r="D576" t="s">
        <v>14766</v>
      </c>
      <c r="F576" s="14" t="s">
        <v>965</v>
      </c>
      <c r="H576" s="14" t="s">
        <v>13275</v>
      </c>
    </row>
    <row r="577" spans="2:8">
      <c r="B577" s="14" t="s">
        <v>675</v>
      </c>
      <c r="C577" s="14" t="s">
        <v>13272</v>
      </c>
      <c r="D577" t="s">
        <v>15013</v>
      </c>
      <c r="F577" s="14" t="s">
        <v>965</v>
      </c>
      <c r="H577" s="14" t="s">
        <v>13273</v>
      </c>
    </row>
    <row r="578" spans="2:8">
      <c r="B578" s="14" t="s">
        <v>3899</v>
      </c>
      <c r="C578" s="14" t="s">
        <v>13270</v>
      </c>
      <c r="D578" t="s">
        <v>14891</v>
      </c>
      <c r="F578" s="14" t="s">
        <v>1872</v>
      </c>
      <c r="H578" s="14" t="s">
        <v>13271</v>
      </c>
    </row>
    <row r="579" spans="2:8">
      <c r="B579" s="14" t="s">
        <v>2789</v>
      </c>
      <c r="C579" s="14" t="s">
        <v>13321</v>
      </c>
      <c r="D579" t="s">
        <v>15342</v>
      </c>
      <c r="F579" s="14" t="s">
        <v>1872</v>
      </c>
      <c r="H579" s="14" t="s">
        <v>13322</v>
      </c>
    </row>
    <row r="580" spans="2:8">
      <c r="B580" s="14" t="s">
        <v>3013</v>
      </c>
      <c r="C580" s="14" t="s">
        <v>13442</v>
      </c>
      <c r="D580" t="s">
        <v>15341</v>
      </c>
      <c r="F580" s="14" t="s">
        <v>965</v>
      </c>
      <c r="H580" s="14" t="s">
        <v>13443</v>
      </c>
    </row>
    <row r="581" spans="2:8">
      <c r="B581" s="14" t="s">
        <v>3867</v>
      </c>
      <c r="C581" s="14" t="s">
        <v>13439</v>
      </c>
      <c r="D581" t="s">
        <v>15295</v>
      </c>
      <c r="F581" s="14" t="s">
        <v>1872</v>
      </c>
      <c r="H581" s="14" t="s">
        <v>13440</v>
      </c>
    </row>
    <row r="582" spans="2:8">
      <c r="B582" s="14" t="s">
        <v>3254</v>
      </c>
      <c r="C582" s="14" t="s">
        <v>13319</v>
      </c>
      <c r="D582" t="s">
        <v>15106</v>
      </c>
      <c r="F582" s="14" t="s">
        <v>965</v>
      </c>
      <c r="H582" s="14" t="s">
        <v>13320</v>
      </c>
    </row>
    <row r="583" spans="2:8">
      <c r="B583" s="14" t="s">
        <v>568</v>
      </c>
      <c r="C583" s="14" t="s">
        <v>13437</v>
      </c>
      <c r="D583" t="s">
        <v>14620</v>
      </c>
      <c r="F583" s="14" t="s">
        <v>3851</v>
      </c>
      <c r="H583" s="14" t="s">
        <v>13438</v>
      </c>
    </row>
    <row r="584" spans="2:8">
      <c r="B584" s="14" t="s">
        <v>12006</v>
      </c>
      <c r="C584" s="14" t="s">
        <v>13435</v>
      </c>
      <c r="D584" t="s">
        <v>14890</v>
      </c>
      <c r="F584" s="14" t="s">
        <v>2884</v>
      </c>
      <c r="H584" s="14" t="s">
        <v>13436</v>
      </c>
    </row>
    <row r="585" spans="2:8">
      <c r="B585" s="14" t="s">
        <v>3084</v>
      </c>
      <c r="C585" s="14" t="s">
        <v>13433</v>
      </c>
      <c r="D585" t="s">
        <v>14679</v>
      </c>
      <c r="F585" s="14" t="s">
        <v>965</v>
      </c>
      <c r="H585" s="14" t="s">
        <v>13434</v>
      </c>
    </row>
    <row r="586" spans="2:8">
      <c r="B586" s="14" t="s">
        <v>2855</v>
      </c>
      <c r="C586" s="14" t="s">
        <v>13431</v>
      </c>
      <c r="D586" t="s">
        <v>15294</v>
      </c>
      <c r="F586" s="14" t="s">
        <v>965</v>
      </c>
      <c r="H586" s="14" t="s">
        <v>13432</v>
      </c>
    </row>
    <row r="587" spans="2:8">
      <c r="B587" s="14" t="s">
        <v>571</v>
      </c>
      <c r="C587" s="14" t="s">
        <v>13429</v>
      </c>
      <c r="D587" t="s">
        <v>15105</v>
      </c>
      <c r="F587" s="14" t="s">
        <v>1872</v>
      </c>
      <c r="H587" s="14" t="s">
        <v>13430</v>
      </c>
    </row>
    <row r="588" spans="2:8">
      <c r="B588" s="14" t="s">
        <v>12342</v>
      </c>
      <c r="C588" s="14" t="s">
        <v>13611</v>
      </c>
      <c r="D588" t="s">
        <v>15275</v>
      </c>
      <c r="F588" s="14" t="s">
        <v>1872</v>
      </c>
      <c r="H588" s="14" t="s">
        <v>13612</v>
      </c>
    </row>
    <row r="589" spans="2:8">
      <c r="B589" s="14" t="s">
        <v>3263</v>
      </c>
      <c r="C589" s="14" t="s">
        <v>13609</v>
      </c>
      <c r="D589" t="s">
        <v>15125</v>
      </c>
      <c r="F589" s="14" t="s">
        <v>965</v>
      </c>
      <c r="H589" s="14" t="s">
        <v>13610</v>
      </c>
    </row>
    <row r="590" spans="2:8">
      <c r="B590" s="14" t="s">
        <v>3051</v>
      </c>
      <c r="C590" s="14" t="s">
        <v>13607</v>
      </c>
      <c r="D590" t="s">
        <v>14562</v>
      </c>
      <c r="F590" s="14" t="s">
        <v>965</v>
      </c>
      <c r="H590" s="14" t="s">
        <v>13608</v>
      </c>
    </row>
    <row r="591" spans="2:8">
      <c r="B591" s="14" t="s">
        <v>502</v>
      </c>
      <c r="C591" s="14" t="s">
        <v>13605</v>
      </c>
      <c r="D591" t="s">
        <v>14889</v>
      </c>
      <c r="F591" s="14" t="s">
        <v>965</v>
      </c>
      <c r="H591" s="14" t="s">
        <v>13606</v>
      </c>
    </row>
    <row r="592" spans="2:8">
      <c r="B592" s="14" t="s">
        <v>3252</v>
      </c>
      <c r="C592" s="14" t="s">
        <v>13603</v>
      </c>
      <c r="D592" t="s">
        <v>14678</v>
      </c>
      <c r="F592" s="14" t="s">
        <v>965</v>
      </c>
      <c r="H592" s="14" t="s">
        <v>13604</v>
      </c>
    </row>
    <row r="593" spans="2:8">
      <c r="B593" s="14" t="s">
        <v>3250</v>
      </c>
      <c r="C593" s="14" t="s">
        <v>13317</v>
      </c>
      <c r="D593" t="s">
        <v>15243</v>
      </c>
      <c r="F593" s="14" t="s">
        <v>3851</v>
      </c>
      <c r="H593" s="14" t="s">
        <v>13318</v>
      </c>
    </row>
    <row r="594" spans="2:8">
      <c r="B594" s="14" t="s">
        <v>504</v>
      </c>
      <c r="C594" s="14" t="s">
        <v>13601</v>
      </c>
      <c r="D594" t="s">
        <v>14741</v>
      </c>
      <c r="F594" s="14" t="s">
        <v>965</v>
      </c>
      <c r="H594" s="14" t="s">
        <v>13602</v>
      </c>
    </row>
    <row r="595" spans="2:8">
      <c r="B595" s="14" t="s">
        <v>3901</v>
      </c>
      <c r="C595" s="14" t="s">
        <v>13600</v>
      </c>
      <c r="D595" t="s">
        <v>14823</v>
      </c>
      <c r="F595" s="14" t="s">
        <v>1872</v>
      </c>
      <c r="H595" s="14" t="s">
        <v>3902</v>
      </c>
    </row>
    <row r="596" spans="2:8">
      <c r="B596" s="14" t="s">
        <v>505</v>
      </c>
      <c r="C596" s="14" t="s">
        <v>13598</v>
      </c>
      <c r="D596" t="s">
        <v>14561</v>
      </c>
      <c r="F596" s="14" t="s">
        <v>965</v>
      </c>
      <c r="H596" s="14" t="s">
        <v>13599</v>
      </c>
    </row>
    <row r="597" spans="2:8">
      <c r="B597" s="14" t="s">
        <v>7621</v>
      </c>
      <c r="C597" s="14" t="s">
        <v>13596</v>
      </c>
      <c r="D597" t="s">
        <v>15012</v>
      </c>
      <c r="F597" s="14" t="s">
        <v>965</v>
      </c>
      <c r="H597" s="14" t="s">
        <v>13597</v>
      </c>
    </row>
    <row r="598" spans="2:8">
      <c r="B598" s="14" t="s">
        <v>508</v>
      </c>
      <c r="C598" s="14" t="s">
        <v>13594</v>
      </c>
      <c r="D598" t="s">
        <v>14590</v>
      </c>
      <c r="F598" s="14" t="s">
        <v>965</v>
      </c>
      <c r="H598" s="14" t="s">
        <v>13595</v>
      </c>
    </row>
    <row r="599" spans="2:8">
      <c r="B599" s="14" t="s">
        <v>1887</v>
      </c>
      <c r="C599" s="14" t="s">
        <v>13592</v>
      </c>
      <c r="D599" t="s">
        <v>14967</v>
      </c>
      <c r="F599" s="14" t="s">
        <v>965</v>
      </c>
      <c r="H599" s="14" t="s">
        <v>13593</v>
      </c>
    </row>
    <row r="600" spans="2:8">
      <c r="B600" s="14" t="s">
        <v>1877</v>
      </c>
      <c r="C600" s="14" t="s">
        <v>13590</v>
      </c>
      <c r="D600" t="s">
        <v>15242</v>
      </c>
      <c r="F600" s="14" t="s">
        <v>1872</v>
      </c>
      <c r="H600" s="14" t="s">
        <v>13591</v>
      </c>
    </row>
    <row r="601" spans="2:8">
      <c r="B601" s="14" t="s">
        <v>3249</v>
      </c>
      <c r="C601" s="14" t="s">
        <v>13588</v>
      </c>
      <c r="D601" t="s">
        <v>15319</v>
      </c>
      <c r="F601" s="14" t="s">
        <v>965</v>
      </c>
      <c r="H601" s="14" t="s">
        <v>13589</v>
      </c>
    </row>
    <row r="602" spans="2:8">
      <c r="B602" s="14" t="s">
        <v>511</v>
      </c>
      <c r="C602" s="14" t="s">
        <v>13586</v>
      </c>
      <c r="D602" t="s">
        <v>15241</v>
      </c>
      <c r="F602" s="14" t="s">
        <v>965</v>
      </c>
      <c r="H602" s="14" t="s">
        <v>13587</v>
      </c>
    </row>
    <row r="603" spans="2:8">
      <c r="B603" s="14" t="s">
        <v>2780</v>
      </c>
      <c r="C603" s="14" t="s">
        <v>13674</v>
      </c>
      <c r="D603" t="s">
        <v>14560</v>
      </c>
      <c r="F603" s="14" t="s">
        <v>1872</v>
      </c>
      <c r="H603" s="14" t="s">
        <v>13675</v>
      </c>
    </row>
    <row r="604" spans="2:8">
      <c r="B604" s="14" t="s">
        <v>468</v>
      </c>
      <c r="C604" s="14" t="s">
        <v>13672</v>
      </c>
      <c r="D604" t="s">
        <v>15240</v>
      </c>
      <c r="F604" s="14" t="s">
        <v>965</v>
      </c>
      <c r="H604" s="14" t="s">
        <v>13673</v>
      </c>
    </row>
    <row r="605" spans="2:8">
      <c r="B605" s="14" t="s">
        <v>12363</v>
      </c>
      <c r="C605" s="14" t="s">
        <v>13315</v>
      </c>
      <c r="D605" t="s">
        <v>15293</v>
      </c>
      <c r="F605" s="14" t="s">
        <v>1872</v>
      </c>
      <c r="H605" s="14" t="s">
        <v>13316</v>
      </c>
    </row>
    <row r="606" spans="2:8">
      <c r="B606" s="14" t="s">
        <v>3083</v>
      </c>
      <c r="C606" s="14" t="s">
        <v>13670</v>
      </c>
      <c r="D606" t="s">
        <v>14740</v>
      </c>
      <c r="F606" s="14" t="s">
        <v>965</v>
      </c>
      <c r="H606" s="14" t="s">
        <v>13671</v>
      </c>
    </row>
    <row r="607" spans="2:8">
      <c r="B607" s="14" t="s">
        <v>12350</v>
      </c>
      <c r="C607" s="14" t="s">
        <v>13668</v>
      </c>
      <c r="D607" t="s">
        <v>15340</v>
      </c>
      <c r="F607" s="14" t="s">
        <v>1872</v>
      </c>
      <c r="H607" s="14" t="s">
        <v>13669</v>
      </c>
    </row>
    <row r="608" spans="2:8">
      <c r="B608" s="14" t="s">
        <v>472</v>
      </c>
      <c r="C608" s="14" t="s">
        <v>13666</v>
      </c>
      <c r="D608" t="s">
        <v>15401</v>
      </c>
      <c r="F608" s="14" t="s">
        <v>965</v>
      </c>
      <c r="H608" s="14" t="s">
        <v>13667</v>
      </c>
    </row>
    <row r="609" spans="2:8">
      <c r="B609" s="14" t="s">
        <v>3866</v>
      </c>
      <c r="C609" s="14" t="s">
        <v>13664</v>
      </c>
      <c r="D609" t="s">
        <v>14619</v>
      </c>
      <c r="F609" s="14" t="s">
        <v>1934</v>
      </c>
      <c r="H609" s="14" t="s">
        <v>13665</v>
      </c>
    </row>
    <row r="610" spans="2:8">
      <c r="B610" s="25" t="s">
        <v>1878</v>
      </c>
      <c r="C610" s="14" t="s">
        <v>13638</v>
      </c>
      <c r="D610" t="s">
        <v>15400</v>
      </c>
      <c r="F610" s="14" t="s">
        <v>965</v>
      </c>
      <c r="H610" s="14" t="s">
        <v>13639</v>
      </c>
    </row>
    <row r="611" spans="2:8">
      <c r="B611" s="14" t="s">
        <v>12367</v>
      </c>
      <c r="C611" s="14" t="s">
        <v>13662</v>
      </c>
      <c r="D611" t="s">
        <v>15399</v>
      </c>
      <c r="F611" s="14" t="s">
        <v>1872</v>
      </c>
      <c r="H611" s="14" t="s">
        <v>13663</v>
      </c>
    </row>
    <row r="612" spans="2:8">
      <c r="B612" s="14" t="s">
        <v>2744</v>
      </c>
      <c r="C612" s="14" t="s">
        <v>13660</v>
      </c>
      <c r="D612" t="s">
        <v>14966</v>
      </c>
      <c r="F612" s="14" t="s">
        <v>965</v>
      </c>
      <c r="H612" s="14" t="s">
        <v>13661</v>
      </c>
    </row>
    <row r="613" spans="2:8">
      <c r="B613" s="14" t="s">
        <v>1862</v>
      </c>
      <c r="C613" s="14" t="s">
        <v>13658</v>
      </c>
      <c r="D613" t="s">
        <v>15377</v>
      </c>
      <c r="F613" s="14" t="s">
        <v>965</v>
      </c>
      <c r="H613" s="14" t="s">
        <v>13659</v>
      </c>
    </row>
    <row r="614" spans="2:8">
      <c r="B614" s="14" t="s">
        <v>476</v>
      </c>
      <c r="C614" s="14" t="s">
        <v>13656</v>
      </c>
      <c r="D614" t="s">
        <v>15068</v>
      </c>
      <c r="F614" s="14" t="s">
        <v>965</v>
      </c>
      <c r="H614" s="14" t="s">
        <v>13657</v>
      </c>
    </row>
    <row r="615" spans="2:8">
      <c r="B615" s="14" t="s">
        <v>478</v>
      </c>
      <c r="C615" s="14" t="s">
        <v>13654</v>
      </c>
      <c r="D615" t="s">
        <v>15196</v>
      </c>
      <c r="F615" s="14" t="s">
        <v>965</v>
      </c>
      <c r="H615" s="14" t="s">
        <v>13655</v>
      </c>
    </row>
    <row r="616" spans="2:8">
      <c r="B616" s="14" t="s">
        <v>2758</v>
      </c>
      <c r="C616" s="14" t="s">
        <v>13652</v>
      </c>
      <c r="D616" t="s">
        <v>14965</v>
      </c>
      <c r="F616" s="14" t="s">
        <v>965</v>
      </c>
      <c r="H616" s="14" t="s">
        <v>13653</v>
      </c>
    </row>
    <row r="617" spans="2:8">
      <c r="B617" s="14" t="s">
        <v>627</v>
      </c>
      <c r="C617" s="14" t="s">
        <v>13313</v>
      </c>
      <c r="D617" t="s">
        <v>15398</v>
      </c>
      <c r="F617" s="14" t="s">
        <v>3851</v>
      </c>
      <c r="H617" s="14" t="s">
        <v>13314</v>
      </c>
    </row>
    <row r="618" spans="2:8">
      <c r="B618" s="14" t="s">
        <v>514</v>
      </c>
      <c r="C618" s="14" t="s">
        <v>13584</v>
      </c>
      <c r="D618" t="s">
        <v>15067</v>
      </c>
      <c r="F618" s="14" t="s">
        <v>965</v>
      </c>
      <c r="H618" s="14" t="s">
        <v>13585</v>
      </c>
    </row>
    <row r="619" spans="2:8">
      <c r="B619" s="14" t="s">
        <v>7832</v>
      </c>
      <c r="C619" s="14" t="s">
        <v>13582</v>
      </c>
      <c r="D619" t="s">
        <v>15339</v>
      </c>
      <c r="F619" s="14" t="s">
        <v>965</v>
      </c>
      <c r="H619" s="14" t="s">
        <v>13583</v>
      </c>
    </row>
    <row r="620" spans="2:8">
      <c r="B620" s="14" t="s">
        <v>517</v>
      </c>
      <c r="C620" s="14" t="s">
        <v>13580</v>
      </c>
      <c r="D620" t="s">
        <v>14847</v>
      </c>
      <c r="F620" s="14" t="s">
        <v>965</v>
      </c>
      <c r="H620" s="14" t="s">
        <v>13581</v>
      </c>
    </row>
    <row r="621" spans="2:8">
      <c r="B621" s="14" t="s">
        <v>3264</v>
      </c>
      <c r="C621" s="14" t="s">
        <v>13579</v>
      </c>
      <c r="D621" t="s">
        <v>15239</v>
      </c>
      <c r="F621" s="14" t="s">
        <v>965</v>
      </c>
      <c r="H621" s="14" t="s">
        <v>12801</v>
      </c>
    </row>
    <row r="622" spans="2:8">
      <c r="B622" s="14" t="s">
        <v>2866</v>
      </c>
      <c r="C622" s="14" t="s">
        <v>13578</v>
      </c>
      <c r="D622" t="s">
        <v>15397</v>
      </c>
      <c r="F622" s="14" t="s">
        <v>3851</v>
      </c>
      <c r="H622" s="14" t="s">
        <v>13503</v>
      </c>
    </row>
    <row r="623" spans="2:8">
      <c r="B623" s="14" t="s">
        <v>12391</v>
      </c>
      <c r="C623" s="14" t="s">
        <v>13576</v>
      </c>
      <c r="D623" t="s">
        <v>14964</v>
      </c>
      <c r="F623" s="14" t="s">
        <v>3850</v>
      </c>
      <c r="H623" s="14" t="s">
        <v>13577</v>
      </c>
    </row>
    <row r="624" spans="2:8">
      <c r="B624" s="14" t="s">
        <v>2769</v>
      </c>
      <c r="C624" s="14" t="s">
        <v>13574</v>
      </c>
      <c r="D624" t="s">
        <v>15066</v>
      </c>
      <c r="F624" s="14" t="s">
        <v>1872</v>
      </c>
      <c r="H624" s="14" t="s">
        <v>13575</v>
      </c>
    </row>
    <row r="625" spans="2:8">
      <c r="B625" s="14" t="s">
        <v>7934</v>
      </c>
      <c r="C625" s="14" t="s">
        <v>13572</v>
      </c>
      <c r="D625" t="s">
        <v>14618</v>
      </c>
      <c r="F625" s="14" t="s">
        <v>1934</v>
      </c>
      <c r="H625" s="14" t="s">
        <v>13573</v>
      </c>
    </row>
    <row r="626" spans="2:8">
      <c r="B626" s="14" t="s">
        <v>2985</v>
      </c>
      <c r="C626" s="14" t="s">
        <v>13570</v>
      </c>
      <c r="D626" t="s">
        <v>15292</v>
      </c>
      <c r="F626" s="14" t="s">
        <v>1903</v>
      </c>
      <c r="H626" s="14" t="s">
        <v>13571</v>
      </c>
    </row>
    <row r="627" spans="2:8">
      <c r="B627" s="14" t="s">
        <v>12366</v>
      </c>
      <c r="C627" s="14" t="s">
        <v>13538</v>
      </c>
      <c r="D627" t="s">
        <v>14617</v>
      </c>
      <c r="F627" s="14" t="s">
        <v>1872</v>
      </c>
      <c r="H627" s="14" t="s">
        <v>13539</v>
      </c>
    </row>
    <row r="628" spans="2:8">
      <c r="B628" s="14" t="s">
        <v>1913</v>
      </c>
      <c r="C628" s="14" t="s">
        <v>13508</v>
      </c>
      <c r="D628" t="s">
        <v>15238</v>
      </c>
      <c r="F628" s="14" t="s">
        <v>1872</v>
      </c>
      <c r="H628" s="14" t="s">
        <v>13509</v>
      </c>
    </row>
    <row r="629" spans="2:8">
      <c r="B629" s="14" t="s">
        <v>3247</v>
      </c>
      <c r="C629" s="14" t="s">
        <v>13506</v>
      </c>
      <c r="D629" t="s">
        <v>14932</v>
      </c>
      <c r="F629" s="14" t="s">
        <v>965</v>
      </c>
      <c r="H629" s="14" t="s">
        <v>13507</v>
      </c>
    </row>
    <row r="630" spans="2:8">
      <c r="B630" s="14" t="s">
        <v>544</v>
      </c>
      <c r="C630" s="14" t="s">
        <v>13504</v>
      </c>
      <c r="D630" t="s">
        <v>15195</v>
      </c>
      <c r="F630" s="14" t="s">
        <v>965</v>
      </c>
      <c r="H630" s="14" t="s">
        <v>13505</v>
      </c>
    </row>
    <row r="631" spans="2:8">
      <c r="B631" s="14" t="s">
        <v>2867</v>
      </c>
      <c r="C631" s="14" t="s">
        <v>13502</v>
      </c>
      <c r="D631" t="s">
        <v>14888</v>
      </c>
      <c r="F631" s="14" t="s">
        <v>3851</v>
      </c>
      <c r="H631" s="14" t="s">
        <v>13503</v>
      </c>
    </row>
    <row r="632" spans="2:8">
      <c r="B632" s="14" t="s">
        <v>3244</v>
      </c>
      <c r="C632" s="14" t="s">
        <v>13500</v>
      </c>
      <c r="D632" t="s">
        <v>14537</v>
      </c>
      <c r="F632" s="14" t="s">
        <v>965</v>
      </c>
      <c r="H632" s="14" t="s">
        <v>13501</v>
      </c>
    </row>
    <row r="633" spans="2:8">
      <c r="B633" s="14" t="s">
        <v>547</v>
      </c>
      <c r="C633" s="14" t="s">
        <v>13498</v>
      </c>
      <c r="D633" t="s">
        <v>14739</v>
      </c>
      <c r="F633" s="14" t="s">
        <v>965</v>
      </c>
      <c r="H633" s="14" t="s">
        <v>13499</v>
      </c>
    </row>
    <row r="634" spans="2:8">
      <c r="B634" s="14" t="s">
        <v>3372</v>
      </c>
      <c r="C634" s="14" t="s">
        <v>13497</v>
      </c>
      <c r="D634" t="s">
        <v>14793</v>
      </c>
      <c r="F634" s="14" t="s">
        <v>965</v>
      </c>
      <c r="H634" s="14" t="s">
        <v>13326</v>
      </c>
    </row>
    <row r="635" spans="2:8">
      <c r="B635" s="14" t="s">
        <v>550</v>
      </c>
      <c r="C635" s="14" t="s">
        <v>13495</v>
      </c>
      <c r="D635" t="s">
        <v>14963</v>
      </c>
      <c r="F635" s="14" t="s">
        <v>965</v>
      </c>
      <c r="H635" s="14" t="s">
        <v>13496</v>
      </c>
    </row>
    <row r="636" spans="2:8">
      <c r="B636" s="14" t="s">
        <v>3241</v>
      </c>
      <c r="C636" s="14" t="s">
        <v>13493</v>
      </c>
      <c r="D636" t="s">
        <v>14846</v>
      </c>
      <c r="F636" s="14" t="s">
        <v>965</v>
      </c>
      <c r="H636" s="14" t="s">
        <v>13494</v>
      </c>
    </row>
    <row r="637" spans="2:8">
      <c r="B637" s="14" t="s">
        <v>553</v>
      </c>
      <c r="C637" s="14" t="s">
        <v>13491</v>
      </c>
      <c r="D637" t="s">
        <v>15011</v>
      </c>
      <c r="F637" s="14" t="s">
        <v>965</v>
      </c>
      <c r="H637" s="14" t="s">
        <v>13492</v>
      </c>
    </row>
    <row r="638" spans="2:8">
      <c r="B638" s="14" t="s">
        <v>3240</v>
      </c>
      <c r="C638" s="14" t="s">
        <v>13311</v>
      </c>
      <c r="D638" t="s">
        <v>14616</v>
      </c>
      <c r="F638" s="14" t="s">
        <v>1872</v>
      </c>
      <c r="H638" s="14" t="s">
        <v>13312</v>
      </c>
    </row>
    <row r="639" spans="2:8">
      <c r="B639" s="14" t="s">
        <v>3903</v>
      </c>
      <c r="C639" s="14" t="s">
        <v>13489</v>
      </c>
      <c r="D639" t="s">
        <v>15237</v>
      </c>
      <c r="F639" s="14" t="s">
        <v>1872</v>
      </c>
      <c r="H639" s="14" t="s">
        <v>13490</v>
      </c>
    </row>
    <row r="640" spans="2:8">
      <c r="B640" s="14" t="s">
        <v>3397</v>
      </c>
      <c r="C640" s="14" t="s">
        <v>13487</v>
      </c>
      <c r="D640" t="s">
        <v>15318</v>
      </c>
      <c r="F640" s="14" t="s">
        <v>965</v>
      </c>
      <c r="H640" s="14" t="s">
        <v>13488</v>
      </c>
    </row>
    <row r="641" spans="2:8">
      <c r="B641" s="14" t="s">
        <v>556</v>
      </c>
      <c r="C641" s="14" t="s">
        <v>13485</v>
      </c>
      <c r="D641" t="s">
        <v>14845</v>
      </c>
      <c r="F641" s="14" t="s">
        <v>965</v>
      </c>
      <c r="H641" s="14" t="s">
        <v>13486</v>
      </c>
    </row>
    <row r="642" spans="2:8">
      <c r="B642" s="14" t="s">
        <v>2840</v>
      </c>
      <c r="C642" s="14" t="s">
        <v>13483</v>
      </c>
      <c r="D642" t="s">
        <v>14962</v>
      </c>
      <c r="F642" s="14" t="s">
        <v>965</v>
      </c>
      <c r="H642" s="14" t="s">
        <v>13484</v>
      </c>
    </row>
    <row r="643" spans="2:8">
      <c r="B643" s="14" t="s">
        <v>3239</v>
      </c>
      <c r="C643" s="14" t="s">
        <v>13481</v>
      </c>
      <c r="D643" t="s">
        <v>14715</v>
      </c>
      <c r="F643" s="14" t="s">
        <v>965</v>
      </c>
      <c r="H643" s="14" t="s">
        <v>13482</v>
      </c>
    </row>
    <row r="644" spans="2:8">
      <c r="B644" s="14" t="s">
        <v>7374</v>
      </c>
      <c r="C644" s="14" t="s">
        <v>13447</v>
      </c>
      <c r="D644" t="s">
        <v>15219</v>
      </c>
      <c r="F644" s="14" t="s">
        <v>3851</v>
      </c>
      <c r="H644" s="14" t="s">
        <v>13448</v>
      </c>
    </row>
    <row r="645" spans="2:8">
      <c r="B645" s="14" t="s">
        <v>2895</v>
      </c>
      <c r="C645" s="14" t="s">
        <v>13479</v>
      </c>
      <c r="D645" t="s">
        <v>14961</v>
      </c>
      <c r="F645" s="14" t="s">
        <v>1934</v>
      </c>
      <c r="H645" s="14" t="s">
        <v>13480</v>
      </c>
    </row>
    <row r="646" spans="2:8">
      <c r="B646" s="14" t="s">
        <v>3411</v>
      </c>
      <c r="C646" s="14" t="s">
        <v>13477</v>
      </c>
      <c r="D646" t="s">
        <v>15376</v>
      </c>
      <c r="F646" s="14" t="s">
        <v>965</v>
      </c>
      <c r="H646" s="14" t="s">
        <v>13478</v>
      </c>
    </row>
    <row r="647" spans="2:8">
      <c r="B647" s="14" t="s">
        <v>1895</v>
      </c>
      <c r="C647" s="14" t="s">
        <v>13475</v>
      </c>
      <c r="D647" t="s">
        <v>15104</v>
      </c>
      <c r="F647" s="14" t="s">
        <v>1872</v>
      </c>
      <c r="H647" s="14" t="s">
        <v>13476</v>
      </c>
    </row>
    <row r="648" spans="2:8">
      <c r="B648" s="14" t="s">
        <v>3117</v>
      </c>
      <c r="C648" s="14" t="s">
        <v>13473</v>
      </c>
      <c r="D648" t="s">
        <v>14559</v>
      </c>
      <c r="F648" s="14" t="s">
        <v>965</v>
      </c>
      <c r="H648" s="14" t="s">
        <v>13474</v>
      </c>
    </row>
    <row r="649" spans="2:8">
      <c r="B649" s="14" t="s">
        <v>2767</v>
      </c>
      <c r="C649" s="14" t="s">
        <v>13471</v>
      </c>
      <c r="D649" t="s">
        <v>14960</v>
      </c>
      <c r="F649" s="14" t="s">
        <v>1872</v>
      </c>
      <c r="H649" s="14" t="s">
        <v>13472</v>
      </c>
    </row>
    <row r="650" spans="2:8">
      <c r="B650" s="14" t="s">
        <v>3098</v>
      </c>
      <c r="C650" s="14" t="s">
        <v>13469</v>
      </c>
      <c r="D650" t="s">
        <v>14558</v>
      </c>
      <c r="F650" s="14" t="s">
        <v>1872</v>
      </c>
      <c r="H650" s="14" t="s">
        <v>13470</v>
      </c>
    </row>
    <row r="651" spans="2:8">
      <c r="B651" s="14" t="s">
        <v>1945</v>
      </c>
      <c r="C651" s="14" t="s">
        <v>13467</v>
      </c>
      <c r="D651" t="s">
        <v>14931</v>
      </c>
      <c r="F651" s="14" t="s">
        <v>1872</v>
      </c>
      <c r="H651" s="14" t="s">
        <v>13468</v>
      </c>
    </row>
    <row r="652" spans="2:8">
      <c r="B652" s="14" t="s">
        <v>630</v>
      </c>
      <c r="C652" s="14" t="s">
        <v>13309</v>
      </c>
      <c r="D652" t="s">
        <v>14677</v>
      </c>
      <c r="F652" s="14" t="s">
        <v>965</v>
      </c>
      <c r="H652" s="14" t="s">
        <v>13310</v>
      </c>
    </row>
    <row r="653" spans="2:8">
      <c r="B653" s="14" t="s">
        <v>2747</v>
      </c>
      <c r="C653" s="14" t="s">
        <v>13465</v>
      </c>
      <c r="D653" t="s">
        <v>14844</v>
      </c>
      <c r="F653" s="14" t="s">
        <v>965</v>
      </c>
      <c r="H653" s="14" t="s">
        <v>13466</v>
      </c>
    </row>
    <row r="654" spans="2:8">
      <c r="B654" s="14" t="s">
        <v>3238</v>
      </c>
      <c r="C654" s="14" t="s">
        <v>13463</v>
      </c>
      <c r="D654" t="s">
        <v>14615</v>
      </c>
      <c r="F654" s="14" t="s">
        <v>965</v>
      </c>
      <c r="H654" s="14" t="s">
        <v>13464</v>
      </c>
    </row>
    <row r="655" spans="2:8">
      <c r="B655" s="14" t="s">
        <v>3398</v>
      </c>
      <c r="C655" s="14" t="s">
        <v>13461</v>
      </c>
      <c r="D655" t="s">
        <v>14557</v>
      </c>
      <c r="F655" s="14" t="s">
        <v>965</v>
      </c>
      <c r="H655" s="14" t="s">
        <v>13462</v>
      </c>
    </row>
    <row r="656" spans="2:8">
      <c r="B656" s="14" t="s">
        <v>3237</v>
      </c>
      <c r="C656" s="14" t="s">
        <v>13459</v>
      </c>
      <c r="D656" t="s">
        <v>14843</v>
      </c>
      <c r="F656" s="14" t="s">
        <v>965</v>
      </c>
      <c r="H656" s="14" t="s">
        <v>13460</v>
      </c>
    </row>
    <row r="657" spans="2:8">
      <c r="B657" s="14" t="s">
        <v>2992</v>
      </c>
      <c r="C657" s="14" t="s">
        <v>13457</v>
      </c>
      <c r="D657" t="s">
        <v>14792</v>
      </c>
      <c r="F657" s="14" t="s">
        <v>1872</v>
      </c>
      <c r="H657" s="14" t="s">
        <v>13458</v>
      </c>
    </row>
    <row r="658" spans="2:8">
      <c r="B658" s="14" t="s">
        <v>562</v>
      </c>
      <c r="C658" s="14" t="s">
        <v>13455</v>
      </c>
      <c r="D658" t="s">
        <v>14614</v>
      </c>
      <c r="F658" s="14" t="s">
        <v>1872</v>
      </c>
      <c r="H658" s="14" t="s">
        <v>13456</v>
      </c>
    </row>
    <row r="659" spans="2:8">
      <c r="B659" s="14" t="s">
        <v>565</v>
      </c>
      <c r="C659" s="14" t="s">
        <v>13453</v>
      </c>
      <c r="D659" t="s">
        <v>14930</v>
      </c>
      <c r="F659" s="14" t="s">
        <v>965</v>
      </c>
      <c r="H659" s="14" t="s">
        <v>13454</v>
      </c>
    </row>
    <row r="660" spans="2:8">
      <c r="B660" s="14" t="s">
        <v>2941</v>
      </c>
      <c r="C660" s="14" t="s">
        <v>13451</v>
      </c>
      <c r="D660" t="s">
        <v>15194</v>
      </c>
      <c r="F660" s="14" t="s">
        <v>965</v>
      </c>
      <c r="H660" s="14" t="s">
        <v>13452</v>
      </c>
    </row>
    <row r="661" spans="2:8">
      <c r="B661" s="14" t="s">
        <v>2753</v>
      </c>
      <c r="C661" s="14" t="s">
        <v>13449</v>
      </c>
      <c r="D661" t="s">
        <v>14842</v>
      </c>
      <c r="F661" s="14" t="s">
        <v>965</v>
      </c>
      <c r="H661" s="14" t="s">
        <v>13450</v>
      </c>
    </row>
    <row r="662" spans="2:8">
      <c r="B662" s="14" t="s">
        <v>2850</v>
      </c>
      <c r="C662" s="14" t="s">
        <v>13337</v>
      </c>
      <c r="D662" t="s">
        <v>14536</v>
      </c>
      <c r="F662" s="14" t="s">
        <v>965</v>
      </c>
      <c r="H662" s="14" t="s">
        <v>13338</v>
      </c>
    </row>
    <row r="663" spans="2:8">
      <c r="B663" s="14" t="s">
        <v>11287</v>
      </c>
      <c r="C663" s="14" t="s">
        <v>13335</v>
      </c>
      <c r="D663" t="s">
        <v>15010</v>
      </c>
      <c r="F663" s="14" t="s">
        <v>1934</v>
      </c>
      <c r="H663" s="14" t="s">
        <v>13336</v>
      </c>
    </row>
    <row r="664" spans="2:8">
      <c r="B664" s="25" t="s">
        <v>3236</v>
      </c>
      <c r="C664" s="14" t="s">
        <v>13331</v>
      </c>
      <c r="D664" t="s">
        <v>14959</v>
      </c>
      <c r="F664" s="14" t="s">
        <v>965</v>
      </c>
      <c r="H664" s="14" t="s">
        <v>13332</v>
      </c>
    </row>
    <row r="665" spans="2:8">
      <c r="B665" s="14" t="s">
        <v>3050</v>
      </c>
      <c r="C665" s="14" t="s">
        <v>13329</v>
      </c>
      <c r="D665" t="s">
        <v>14841</v>
      </c>
      <c r="F665" s="14" t="s">
        <v>965</v>
      </c>
      <c r="H665" s="14" t="s">
        <v>13330</v>
      </c>
    </row>
    <row r="666" spans="2:8">
      <c r="B666" s="14" t="s">
        <v>3235</v>
      </c>
      <c r="C666" s="14" t="s">
        <v>13327</v>
      </c>
      <c r="D666" t="s">
        <v>15124</v>
      </c>
      <c r="F666" s="14" t="s">
        <v>965</v>
      </c>
      <c r="H666" s="14" t="s">
        <v>13328</v>
      </c>
    </row>
    <row r="667" spans="2:8">
      <c r="B667" s="14" t="s">
        <v>3371</v>
      </c>
      <c r="C667" s="14" t="s">
        <v>13325</v>
      </c>
      <c r="D667" t="s">
        <v>15291</v>
      </c>
      <c r="F667" s="14" t="s">
        <v>965</v>
      </c>
      <c r="H667" s="14" t="s">
        <v>13326</v>
      </c>
    </row>
    <row r="668" spans="2:8">
      <c r="B668" s="14" t="s">
        <v>7360</v>
      </c>
      <c r="C668" s="14" t="s">
        <v>13323</v>
      </c>
      <c r="D668" t="s">
        <v>15218</v>
      </c>
      <c r="F668" s="14" t="s">
        <v>965</v>
      </c>
      <c r="H668" s="14" t="s">
        <v>13324</v>
      </c>
    </row>
    <row r="669" spans="2:8">
      <c r="B669" s="14" t="s">
        <v>3401</v>
      </c>
      <c r="C669" s="14" t="s">
        <v>13176</v>
      </c>
      <c r="D669" t="s">
        <v>14555</v>
      </c>
      <c r="F669" s="14" t="s">
        <v>965</v>
      </c>
      <c r="H669" s="14" t="s">
        <v>13177</v>
      </c>
    </row>
    <row r="670" spans="2:8">
      <c r="B670" s="14" t="s">
        <v>32</v>
      </c>
      <c r="C670" s="14" t="s">
        <v>12970</v>
      </c>
      <c r="D670" t="s">
        <v>15232</v>
      </c>
      <c r="F670" s="14" t="s">
        <v>965</v>
      </c>
      <c r="H670" s="14" t="s">
        <v>12971</v>
      </c>
    </row>
    <row r="671" spans="2:8">
      <c r="B671" s="14" t="s">
        <v>2823</v>
      </c>
      <c r="C671" s="14" t="s">
        <v>13221</v>
      </c>
      <c r="D671" t="s">
        <v>15235</v>
      </c>
      <c r="F671" s="14" t="s">
        <v>3851</v>
      </c>
      <c r="H671" s="14" t="s">
        <v>13222</v>
      </c>
    </row>
    <row r="672" spans="2:8">
      <c r="B672" s="14" t="s">
        <v>933</v>
      </c>
      <c r="C672" s="14" t="s">
        <v>13019</v>
      </c>
      <c r="D672" t="s">
        <v>14791</v>
      </c>
      <c r="F672" s="14" t="s">
        <v>3851</v>
      </c>
      <c r="H672" s="14" t="s">
        <v>13020</v>
      </c>
    </row>
    <row r="673" spans="2:8">
      <c r="B673" s="14" t="s">
        <v>3242</v>
      </c>
      <c r="C673" s="14" t="s">
        <v>12982</v>
      </c>
      <c r="D673" t="s">
        <v>14788</v>
      </c>
      <c r="F673" s="14" t="s">
        <v>965</v>
      </c>
      <c r="H673" s="14" t="s">
        <v>12791</v>
      </c>
    </row>
    <row r="674" spans="2:8">
      <c r="B674" s="14" t="s">
        <v>3009</v>
      </c>
      <c r="C674" s="14" t="s">
        <v>13209</v>
      </c>
      <c r="D674" t="s">
        <v>15391</v>
      </c>
      <c r="F674" s="14" t="s">
        <v>965</v>
      </c>
      <c r="H674" s="14" t="s">
        <v>13210</v>
      </c>
    </row>
    <row r="675" spans="2:8">
      <c r="B675" s="14" t="s">
        <v>727</v>
      </c>
      <c r="C675" s="14" t="s">
        <v>13197</v>
      </c>
      <c r="D675" t="s">
        <v>14951</v>
      </c>
      <c r="F675" s="14" t="s">
        <v>965</v>
      </c>
      <c r="H675" s="14" t="s">
        <v>13198</v>
      </c>
    </row>
    <row r="676" spans="2:8">
      <c r="B676" s="14" t="s">
        <v>3419</v>
      </c>
      <c r="C676" s="14" t="s">
        <v>13119</v>
      </c>
      <c r="D676" t="s">
        <v>15171</v>
      </c>
      <c r="F676" s="14" t="s">
        <v>965</v>
      </c>
      <c r="H676" s="14" t="s">
        <v>13120</v>
      </c>
    </row>
    <row r="677" spans="2:8">
      <c r="B677" s="25" t="s">
        <v>3898</v>
      </c>
      <c r="C677" s="14" t="s">
        <v>13225</v>
      </c>
      <c r="D677" t="s">
        <v>15274</v>
      </c>
      <c r="F677" s="14" t="s">
        <v>3850</v>
      </c>
      <c r="H677" s="14" t="s">
        <v>13226</v>
      </c>
    </row>
    <row r="678" spans="2:8">
      <c r="B678" s="14" t="s">
        <v>715</v>
      </c>
      <c r="C678" s="14" t="s">
        <v>13223</v>
      </c>
      <c r="D678" t="s">
        <v>15338</v>
      </c>
      <c r="F678" s="14" t="s">
        <v>965</v>
      </c>
      <c r="H678" s="14" t="s">
        <v>13224</v>
      </c>
    </row>
    <row r="679" spans="2:8">
      <c r="B679" s="14" t="s">
        <v>3865</v>
      </c>
      <c r="C679" s="14" t="s">
        <v>13219</v>
      </c>
      <c r="D679" t="s">
        <v>15217</v>
      </c>
      <c r="F679" s="14" t="s">
        <v>3850</v>
      </c>
      <c r="H679" s="14" t="s">
        <v>13220</v>
      </c>
    </row>
    <row r="680" spans="2:8">
      <c r="B680" s="14" t="s">
        <v>3231</v>
      </c>
      <c r="C680" s="14" t="s">
        <v>13217</v>
      </c>
      <c r="D680" t="s">
        <v>14887</v>
      </c>
      <c r="F680" s="14" t="s">
        <v>965</v>
      </c>
      <c r="H680" s="14" t="s">
        <v>13218</v>
      </c>
    </row>
    <row r="681" spans="2:8">
      <c r="B681" s="14" t="s">
        <v>3864</v>
      </c>
      <c r="C681" s="14" t="s">
        <v>13215</v>
      </c>
      <c r="D681" t="s">
        <v>15337</v>
      </c>
      <c r="F681" s="14" t="s">
        <v>1872</v>
      </c>
      <c r="H681" s="14" t="s">
        <v>13216</v>
      </c>
    </row>
    <row r="682" spans="2:8">
      <c r="B682" s="14" t="s">
        <v>3230</v>
      </c>
      <c r="C682" s="14" t="s">
        <v>13187</v>
      </c>
      <c r="D682" t="s">
        <v>15394</v>
      </c>
      <c r="F682" s="14" t="s">
        <v>965</v>
      </c>
      <c r="H682" s="14" t="s">
        <v>13188</v>
      </c>
    </row>
    <row r="683" spans="2:8">
      <c r="B683" s="14" t="s">
        <v>747</v>
      </c>
      <c r="C683" s="14" t="s">
        <v>13185</v>
      </c>
      <c r="D683" t="s">
        <v>15103</v>
      </c>
      <c r="F683" s="14" t="s">
        <v>965</v>
      </c>
      <c r="H683" s="14" t="s">
        <v>13186</v>
      </c>
    </row>
    <row r="684" spans="2:8">
      <c r="B684" s="14" t="s">
        <v>2894</v>
      </c>
      <c r="C684" s="14" t="s">
        <v>13183</v>
      </c>
      <c r="D684" t="s">
        <v>14958</v>
      </c>
      <c r="F684" s="14" t="s">
        <v>1934</v>
      </c>
      <c r="H684" s="14" t="s">
        <v>13184</v>
      </c>
    </row>
    <row r="685" spans="2:8">
      <c r="B685" s="14" t="s">
        <v>1892</v>
      </c>
      <c r="C685" s="14" t="s">
        <v>13181</v>
      </c>
      <c r="D685" t="s">
        <v>14714</v>
      </c>
      <c r="F685" s="14" t="s">
        <v>965</v>
      </c>
      <c r="H685" s="14" t="s">
        <v>13182</v>
      </c>
    </row>
    <row r="686" spans="2:8">
      <c r="B686" s="14" t="s">
        <v>2805</v>
      </c>
      <c r="C686" s="14" t="s">
        <v>13179</v>
      </c>
      <c r="D686" t="s">
        <v>15009</v>
      </c>
      <c r="F686" s="14" t="s">
        <v>1872</v>
      </c>
      <c r="H686" s="14" t="s">
        <v>13180</v>
      </c>
    </row>
    <row r="687" spans="2:8">
      <c r="B687" s="14" t="s">
        <v>3229</v>
      </c>
      <c r="C687" s="14" t="s">
        <v>13178</v>
      </c>
      <c r="D687" t="s">
        <v>14957</v>
      </c>
      <c r="F687" s="14" t="s">
        <v>965</v>
      </c>
      <c r="H687" s="14" t="s">
        <v>12791</v>
      </c>
    </row>
    <row r="688" spans="2:8">
      <c r="B688" s="14" t="s">
        <v>12351</v>
      </c>
      <c r="C688" s="14" t="s">
        <v>13121</v>
      </c>
      <c r="D688" t="s">
        <v>15008</v>
      </c>
      <c r="F688" s="14" t="s">
        <v>1872</v>
      </c>
      <c r="H688" s="14" t="s">
        <v>13122</v>
      </c>
    </row>
    <row r="689" spans="2:8">
      <c r="B689" s="14" t="s">
        <v>3049</v>
      </c>
      <c r="C689" s="14" t="s">
        <v>13174</v>
      </c>
      <c r="D689" t="s">
        <v>15193</v>
      </c>
      <c r="F689" s="14" t="s">
        <v>965</v>
      </c>
      <c r="H689" s="14" t="s">
        <v>13175</v>
      </c>
    </row>
    <row r="690" spans="2:8">
      <c r="B690" s="14" t="s">
        <v>3227</v>
      </c>
      <c r="C690" s="14" t="s">
        <v>13172</v>
      </c>
      <c r="D690" t="s">
        <v>15375</v>
      </c>
      <c r="F690" s="14" t="s">
        <v>965</v>
      </c>
      <c r="H690" s="14" t="s">
        <v>13173</v>
      </c>
    </row>
    <row r="691" spans="2:8">
      <c r="B691" s="14" t="s">
        <v>3096</v>
      </c>
      <c r="C691" s="14" t="s">
        <v>13170</v>
      </c>
      <c r="D691" t="s">
        <v>14612</v>
      </c>
      <c r="F691" s="14" t="s">
        <v>965</v>
      </c>
      <c r="H691" s="14" t="s">
        <v>13171</v>
      </c>
    </row>
    <row r="692" spans="2:8">
      <c r="B692" s="14" t="s">
        <v>1879</v>
      </c>
      <c r="C692" s="14" t="s">
        <v>13168</v>
      </c>
      <c r="D692" t="s">
        <v>15192</v>
      </c>
      <c r="F692" s="14" t="s">
        <v>1872</v>
      </c>
      <c r="H692" s="14" t="s">
        <v>13169</v>
      </c>
    </row>
    <row r="693" spans="2:8">
      <c r="B693" s="14" t="s">
        <v>759</v>
      </c>
      <c r="C693" s="14" t="s">
        <v>13166</v>
      </c>
      <c r="D693" t="s">
        <v>14554</v>
      </c>
      <c r="F693" s="14" t="s">
        <v>965</v>
      </c>
      <c r="H693" s="14" t="s">
        <v>13167</v>
      </c>
    </row>
    <row r="694" spans="2:8">
      <c r="B694" s="14" t="s">
        <v>3226</v>
      </c>
      <c r="C694" s="14" t="s">
        <v>13164</v>
      </c>
      <c r="D694" t="s">
        <v>14553</v>
      </c>
      <c r="F694" s="14" t="s">
        <v>965</v>
      </c>
      <c r="H694" s="14" t="s">
        <v>13165</v>
      </c>
    </row>
    <row r="695" spans="2:8">
      <c r="B695" s="14" t="s">
        <v>825</v>
      </c>
      <c r="C695" s="14" t="s">
        <v>13115</v>
      </c>
      <c r="D695" t="s">
        <v>14676</v>
      </c>
      <c r="F695" s="14" t="s">
        <v>1903</v>
      </c>
      <c r="H695" s="14" t="s">
        <v>13116</v>
      </c>
    </row>
    <row r="696" spans="2:8">
      <c r="B696" s="14" t="s">
        <v>1897</v>
      </c>
      <c r="C696" s="14" t="s">
        <v>13162</v>
      </c>
      <c r="D696" t="s">
        <v>14929</v>
      </c>
      <c r="F696" s="14" t="s">
        <v>1872</v>
      </c>
      <c r="H696" s="14" t="s">
        <v>13163</v>
      </c>
    </row>
    <row r="697" spans="2:8">
      <c r="B697" s="14" t="s">
        <v>3225</v>
      </c>
      <c r="C697" s="14" t="s">
        <v>13026</v>
      </c>
      <c r="D697" t="s">
        <v>14737</v>
      </c>
      <c r="F697" s="14" t="s">
        <v>965</v>
      </c>
      <c r="H697" s="14" t="s">
        <v>13025</v>
      </c>
    </row>
    <row r="698" spans="2:8">
      <c r="B698" s="14" t="s">
        <v>7359</v>
      </c>
      <c r="C698" s="14" t="s">
        <v>13023</v>
      </c>
      <c r="D698" t="s">
        <v>14956</v>
      </c>
      <c r="F698" s="14" t="s">
        <v>965</v>
      </c>
      <c r="H698" s="14" t="s">
        <v>13024</v>
      </c>
    </row>
    <row r="699" spans="2:8">
      <c r="B699" s="14" t="s">
        <v>930</v>
      </c>
      <c r="C699" s="14" t="s">
        <v>13021</v>
      </c>
      <c r="D699" t="s">
        <v>14736</v>
      </c>
      <c r="F699" s="14" t="s">
        <v>965</v>
      </c>
      <c r="H699" s="14" t="s">
        <v>13022</v>
      </c>
    </row>
    <row r="700" spans="2:8">
      <c r="B700" s="14" t="s">
        <v>936</v>
      </c>
      <c r="C700" s="14" t="s">
        <v>13017</v>
      </c>
      <c r="D700" t="s">
        <v>14675</v>
      </c>
      <c r="F700" s="14" t="s">
        <v>965</v>
      </c>
      <c r="H700" s="14" t="s">
        <v>13018</v>
      </c>
    </row>
    <row r="701" spans="2:8">
      <c r="B701" s="14" t="s">
        <v>1920</v>
      </c>
      <c r="C701" s="14" t="s">
        <v>13015</v>
      </c>
      <c r="D701" t="s">
        <v>15393</v>
      </c>
      <c r="F701" s="14" t="s">
        <v>965</v>
      </c>
      <c r="H701" s="14" t="s">
        <v>13016</v>
      </c>
    </row>
    <row r="702" spans="2:8">
      <c r="B702" s="14" t="s">
        <v>2778</v>
      </c>
      <c r="C702" s="14" t="s">
        <v>13014</v>
      </c>
      <c r="D702" t="s">
        <v>14790</v>
      </c>
      <c r="F702" s="14" t="s">
        <v>1872</v>
      </c>
      <c r="H702" s="14" t="s">
        <v>12791</v>
      </c>
    </row>
    <row r="703" spans="2:8">
      <c r="B703" s="14" t="s">
        <v>11647</v>
      </c>
      <c r="C703" s="14" t="s">
        <v>13013</v>
      </c>
      <c r="D703" t="s">
        <v>15289</v>
      </c>
      <c r="F703" s="14" t="s">
        <v>1934</v>
      </c>
      <c r="H703" s="14" t="s">
        <v>12896</v>
      </c>
    </row>
    <row r="704" spans="2:8">
      <c r="B704" s="14" t="s">
        <v>2824</v>
      </c>
      <c r="C704" s="14" t="s">
        <v>13011</v>
      </c>
      <c r="D704" t="s">
        <v>15288</v>
      </c>
      <c r="F704" s="14" t="s">
        <v>3851</v>
      </c>
      <c r="H704" s="14" t="s">
        <v>13012</v>
      </c>
    </row>
    <row r="705" spans="2:8">
      <c r="B705" s="14" t="s">
        <v>3243</v>
      </c>
      <c r="C705" s="14" t="s">
        <v>13009</v>
      </c>
      <c r="D705" t="s">
        <v>14674</v>
      </c>
      <c r="F705" s="14" t="s">
        <v>3851</v>
      </c>
      <c r="H705" s="14" t="s">
        <v>13010</v>
      </c>
    </row>
    <row r="706" spans="2:8">
      <c r="B706" s="14" t="s">
        <v>2794</v>
      </c>
      <c r="C706" s="14" t="s">
        <v>13007</v>
      </c>
      <c r="D706" t="s">
        <v>15336</v>
      </c>
      <c r="F706" s="14" t="s">
        <v>965</v>
      </c>
      <c r="H706" s="14" t="s">
        <v>13008</v>
      </c>
    </row>
    <row r="707" spans="2:8">
      <c r="B707" s="14" t="s">
        <v>12375</v>
      </c>
      <c r="C707" s="14" t="s">
        <v>13005</v>
      </c>
      <c r="D707" t="s">
        <v>14789</v>
      </c>
      <c r="F707" s="14" t="s">
        <v>1872</v>
      </c>
      <c r="H707" s="14" t="s">
        <v>13006</v>
      </c>
    </row>
    <row r="708" spans="2:8">
      <c r="B708" s="14" t="s">
        <v>1884</v>
      </c>
      <c r="C708" s="14" t="s">
        <v>13003</v>
      </c>
      <c r="D708" t="s">
        <v>14735</v>
      </c>
      <c r="F708" s="14" t="s">
        <v>965</v>
      </c>
      <c r="H708" s="14" t="s">
        <v>13004</v>
      </c>
    </row>
    <row r="709" spans="2:8">
      <c r="B709" s="14" t="s">
        <v>939</v>
      </c>
      <c r="C709" s="14" t="s">
        <v>13001</v>
      </c>
      <c r="D709" t="s">
        <v>15392</v>
      </c>
      <c r="F709" s="14" t="s">
        <v>1872</v>
      </c>
      <c r="H709" s="14" t="s">
        <v>13002</v>
      </c>
    </row>
    <row r="710" spans="2:8">
      <c r="B710" s="14" t="s">
        <v>943</v>
      </c>
      <c r="C710" s="14" t="s">
        <v>12999</v>
      </c>
      <c r="D710" t="s">
        <v>15065</v>
      </c>
      <c r="F710" s="14" t="s">
        <v>965</v>
      </c>
      <c r="H710" s="14" t="s">
        <v>13000</v>
      </c>
    </row>
    <row r="711" spans="2:8">
      <c r="B711" s="14" t="s">
        <v>2830</v>
      </c>
      <c r="C711" s="14" t="s">
        <v>12997</v>
      </c>
      <c r="D711" t="s">
        <v>14886</v>
      </c>
      <c r="F711" s="14" t="s">
        <v>965</v>
      </c>
      <c r="H711" s="14" t="s">
        <v>12998</v>
      </c>
    </row>
    <row r="712" spans="2:8">
      <c r="B712" s="14" t="s">
        <v>2750</v>
      </c>
      <c r="C712" s="14" t="s">
        <v>12995</v>
      </c>
      <c r="D712" t="s">
        <v>15287</v>
      </c>
      <c r="F712" s="14" t="s">
        <v>965</v>
      </c>
      <c r="H712" s="14" t="s">
        <v>12996</v>
      </c>
    </row>
    <row r="713" spans="2:8">
      <c r="B713" s="14" t="s">
        <v>12374</v>
      </c>
      <c r="C713" s="14" t="s">
        <v>12993</v>
      </c>
      <c r="D713" t="s">
        <v>15064</v>
      </c>
      <c r="F713" s="14" t="s">
        <v>1872</v>
      </c>
      <c r="H713" s="14" t="s">
        <v>12994</v>
      </c>
    </row>
    <row r="714" spans="2:8">
      <c r="B714" s="14" t="s">
        <v>1901</v>
      </c>
      <c r="C714" s="14" t="s">
        <v>12991</v>
      </c>
      <c r="D714" t="s">
        <v>15216</v>
      </c>
      <c r="F714" s="14" t="s">
        <v>965</v>
      </c>
      <c r="H714" s="14" t="s">
        <v>12992</v>
      </c>
    </row>
    <row r="715" spans="2:8">
      <c r="B715" s="14" t="s">
        <v>946</v>
      </c>
      <c r="C715" s="14" t="s">
        <v>12989</v>
      </c>
      <c r="D715" t="s">
        <v>14955</v>
      </c>
      <c r="F715" s="14" t="s">
        <v>965</v>
      </c>
      <c r="H715" s="14" t="s">
        <v>12990</v>
      </c>
    </row>
    <row r="716" spans="2:8">
      <c r="B716" s="14" t="s">
        <v>949</v>
      </c>
      <c r="C716" s="14" t="s">
        <v>12987</v>
      </c>
      <c r="D716" t="s">
        <v>15234</v>
      </c>
      <c r="F716" s="14" t="s">
        <v>1872</v>
      </c>
      <c r="H716" s="14" t="s">
        <v>12988</v>
      </c>
    </row>
    <row r="717" spans="2:8">
      <c r="B717" s="14" t="s">
        <v>3863</v>
      </c>
      <c r="C717" s="14" t="s">
        <v>13114</v>
      </c>
      <c r="D717" t="s">
        <v>14885</v>
      </c>
      <c r="F717" s="14" t="s">
        <v>1872</v>
      </c>
      <c r="H717" s="14" t="s">
        <v>3893</v>
      </c>
    </row>
    <row r="718" spans="2:8">
      <c r="B718" s="14" t="s">
        <v>3223</v>
      </c>
      <c r="C718" s="14" t="s">
        <v>12986</v>
      </c>
      <c r="D718" t="s">
        <v>15123</v>
      </c>
      <c r="F718" s="14" t="s">
        <v>1872</v>
      </c>
      <c r="H718" s="14" t="s">
        <v>12861</v>
      </c>
    </row>
    <row r="719" spans="2:8">
      <c r="B719" s="14" t="s">
        <v>3888</v>
      </c>
      <c r="C719" s="14" t="s">
        <v>12985</v>
      </c>
      <c r="D719" t="s">
        <v>14673</v>
      </c>
      <c r="F719" s="14" t="s">
        <v>1872</v>
      </c>
      <c r="H719" s="14" t="s">
        <v>12838</v>
      </c>
    </row>
    <row r="720" spans="2:8">
      <c r="B720" s="14" t="s">
        <v>2825</v>
      </c>
      <c r="C720" s="14" t="s">
        <v>12983</v>
      </c>
      <c r="D720" t="s">
        <v>14954</v>
      </c>
      <c r="F720" s="14" t="s">
        <v>3851</v>
      </c>
      <c r="H720" s="14" t="s">
        <v>12984</v>
      </c>
    </row>
    <row r="721" spans="2:8">
      <c r="B721" s="14" t="s">
        <v>7937</v>
      </c>
      <c r="C721" s="14" t="s">
        <v>12980</v>
      </c>
      <c r="D721" t="s">
        <v>15007</v>
      </c>
      <c r="F721" s="14" t="s">
        <v>965</v>
      </c>
      <c r="H721" s="14" t="s">
        <v>12981</v>
      </c>
    </row>
    <row r="722" spans="2:8">
      <c r="B722" s="14" t="s">
        <v>3221</v>
      </c>
      <c r="C722" s="14" t="s">
        <v>12978</v>
      </c>
      <c r="D722" t="s">
        <v>14840</v>
      </c>
      <c r="F722" s="14" t="s">
        <v>965</v>
      </c>
      <c r="H722" s="14" t="s">
        <v>12979</v>
      </c>
    </row>
    <row r="723" spans="2:8">
      <c r="B723" s="14" t="s">
        <v>3220</v>
      </c>
      <c r="C723" s="14" t="s">
        <v>12976</v>
      </c>
      <c r="D723" t="s">
        <v>15063</v>
      </c>
      <c r="F723" s="14" t="s">
        <v>3851</v>
      </c>
      <c r="H723" s="14" t="s">
        <v>12977</v>
      </c>
    </row>
    <row r="724" spans="2:8">
      <c r="B724" s="14" t="s">
        <v>2827</v>
      </c>
      <c r="C724" s="14" t="s">
        <v>12974</v>
      </c>
      <c r="D724" t="s">
        <v>14928</v>
      </c>
      <c r="F724" s="14" t="s">
        <v>965</v>
      </c>
      <c r="H724" s="14" t="s">
        <v>12975</v>
      </c>
    </row>
    <row r="725" spans="2:8">
      <c r="B725" s="14" t="s">
        <v>12352</v>
      </c>
      <c r="C725" s="14" t="s">
        <v>13237</v>
      </c>
      <c r="D725" t="s">
        <v>14953</v>
      </c>
      <c r="F725" s="14" t="s">
        <v>1872</v>
      </c>
      <c r="H725" s="14" t="s">
        <v>13238</v>
      </c>
    </row>
    <row r="726" spans="2:8">
      <c r="B726" s="14" t="s">
        <v>3048</v>
      </c>
      <c r="C726" s="14" t="s">
        <v>13213</v>
      </c>
      <c r="D726" t="s">
        <v>14952</v>
      </c>
      <c r="F726" s="14" t="s">
        <v>965</v>
      </c>
      <c r="H726" s="14" t="s">
        <v>13214</v>
      </c>
    </row>
    <row r="727" spans="2:8">
      <c r="B727" s="14" t="s">
        <v>3219</v>
      </c>
      <c r="C727" s="14" t="s">
        <v>13211</v>
      </c>
      <c r="D727" t="s">
        <v>14987</v>
      </c>
      <c r="F727" s="14" t="s">
        <v>965</v>
      </c>
      <c r="H727" s="14" t="s">
        <v>13212</v>
      </c>
    </row>
    <row r="728" spans="2:8">
      <c r="B728" s="14" t="s">
        <v>724</v>
      </c>
      <c r="C728" s="14" t="s">
        <v>13207</v>
      </c>
      <c r="D728" t="s">
        <v>14839</v>
      </c>
      <c r="F728" s="14" t="s">
        <v>1903</v>
      </c>
      <c r="H728" s="14" t="s">
        <v>13208</v>
      </c>
    </row>
    <row r="729" spans="2:8">
      <c r="B729" s="14" t="s">
        <v>3005</v>
      </c>
      <c r="C729" s="14" t="s">
        <v>13235</v>
      </c>
      <c r="D729" t="s">
        <v>14787</v>
      </c>
      <c r="F729" s="14" t="s">
        <v>965</v>
      </c>
      <c r="H729" s="14" t="s">
        <v>13236</v>
      </c>
    </row>
    <row r="730" spans="2:8">
      <c r="B730" s="14" t="s">
        <v>7378</v>
      </c>
      <c r="C730" s="14" t="s">
        <v>13205</v>
      </c>
      <c r="D730" t="s">
        <v>15215</v>
      </c>
      <c r="F730" s="14" t="s">
        <v>3852</v>
      </c>
      <c r="H730" s="14" t="s">
        <v>13206</v>
      </c>
    </row>
    <row r="731" spans="2:8">
      <c r="B731" s="14" t="s">
        <v>3414</v>
      </c>
      <c r="C731" s="14" t="s">
        <v>13203</v>
      </c>
      <c r="D731" t="s">
        <v>15050</v>
      </c>
      <c r="F731" s="14" t="s">
        <v>965</v>
      </c>
      <c r="H731" s="14" t="s">
        <v>13204</v>
      </c>
    </row>
    <row r="732" spans="2:8">
      <c r="B732" s="14" t="s">
        <v>2864</v>
      </c>
      <c r="C732" s="14" t="s">
        <v>13201</v>
      </c>
      <c r="D732" t="s">
        <v>15233</v>
      </c>
      <c r="F732" s="14" t="s">
        <v>965</v>
      </c>
      <c r="H732" s="14" t="s">
        <v>13202</v>
      </c>
    </row>
    <row r="733" spans="2:8">
      <c r="B733" s="14" t="s">
        <v>12360</v>
      </c>
      <c r="C733" s="14" t="s">
        <v>13199</v>
      </c>
      <c r="D733" t="s">
        <v>15062</v>
      </c>
      <c r="F733" s="14" t="s">
        <v>1872</v>
      </c>
      <c r="H733" s="14" t="s">
        <v>13200</v>
      </c>
    </row>
    <row r="734" spans="2:8">
      <c r="B734" s="14" t="s">
        <v>703</v>
      </c>
      <c r="C734" s="14" t="s">
        <v>13233</v>
      </c>
      <c r="D734" t="s">
        <v>15191</v>
      </c>
      <c r="F734" s="14" t="s">
        <v>965</v>
      </c>
      <c r="H734" s="14" t="s">
        <v>13234</v>
      </c>
    </row>
    <row r="735" spans="2:8">
      <c r="B735" s="14" t="s">
        <v>1942</v>
      </c>
      <c r="C735" s="14" t="s">
        <v>13195</v>
      </c>
      <c r="D735" t="s">
        <v>15061</v>
      </c>
      <c r="F735" s="14" t="s">
        <v>965</v>
      </c>
      <c r="H735" s="14" t="s">
        <v>13196</v>
      </c>
    </row>
    <row r="736" spans="2:8">
      <c r="B736" s="14" t="s">
        <v>2786</v>
      </c>
      <c r="C736" s="14" t="s">
        <v>13193</v>
      </c>
      <c r="D736" t="s">
        <v>14871</v>
      </c>
      <c r="F736" s="14" t="s">
        <v>965</v>
      </c>
      <c r="H736" s="14" t="s">
        <v>13194</v>
      </c>
    </row>
    <row r="737" spans="2:8">
      <c r="B737" s="14" t="s">
        <v>3215</v>
      </c>
      <c r="C737" s="14" t="s">
        <v>13191</v>
      </c>
      <c r="D737" t="s">
        <v>15006</v>
      </c>
      <c r="F737" s="14" t="s">
        <v>965</v>
      </c>
      <c r="H737" s="14" t="s">
        <v>13192</v>
      </c>
    </row>
    <row r="738" spans="2:8">
      <c r="B738" s="14" t="s">
        <v>744</v>
      </c>
      <c r="C738" s="14" t="s">
        <v>13189</v>
      </c>
      <c r="D738" t="s">
        <v>15390</v>
      </c>
      <c r="F738" s="14" t="s">
        <v>965</v>
      </c>
      <c r="H738" s="14" t="s">
        <v>13190</v>
      </c>
    </row>
    <row r="739" spans="2:8">
      <c r="B739" s="14" t="s">
        <v>3214</v>
      </c>
      <c r="C739" s="14" t="s">
        <v>12972</v>
      </c>
      <c r="D739" t="s">
        <v>15049</v>
      </c>
      <c r="F739" s="14" t="s">
        <v>965</v>
      </c>
      <c r="H739" s="14" t="s">
        <v>12973</v>
      </c>
    </row>
    <row r="740" spans="2:8">
      <c r="B740" s="14" t="s">
        <v>708</v>
      </c>
      <c r="C740" s="14" t="s">
        <v>13231</v>
      </c>
      <c r="D740" t="s">
        <v>15048</v>
      </c>
      <c r="F740" s="14" t="s">
        <v>965</v>
      </c>
      <c r="H740" s="14" t="s">
        <v>13232</v>
      </c>
    </row>
    <row r="741" spans="2:8">
      <c r="B741" s="14" t="s">
        <v>38</v>
      </c>
      <c r="C741" s="14" t="s">
        <v>12968</v>
      </c>
      <c r="D741" t="s">
        <v>14734</v>
      </c>
      <c r="F741" s="14" t="s">
        <v>965</v>
      </c>
      <c r="H741" s="14" t="s">
        <v>12969</v>
      </c>
    </row>
    <row r="742" spans="2:8">
      <c r="B742" s="14" t="s">
        <v>40</v>
      </c>
      <c r="C742" s="14" t="s">
        <v>12966</v>
      </c>
      <c r="D742" t="s">
        <v>15005</v>
      </c>
      <c r="F742" s="14" t="s">
        <v>965</v>
      </c>
      <c r="H742" s="14" t="s">
        <v>12967</v>
      </c>
    </row>
    <row r="743" spans="2:8">
      <c r="B743" s="14" t="s">
        <v>2970</v>
      </c>
      <c r="C743" s="14" t="s">
        <v>12964</v>
      </c>
      <c r="D743" t="s">
        <v>14733</v>
      </c>
      <c r="F743" s="14" t="s">
        <v>965</v>
      </c>
      <c r="H743" s="14" t="s">
        <v>12965</v>
      </c>
    </row>
    <row r="744" spans="2:8">
      <c r="B744" s="14" t="s">
        <v>41</v>
      </c>
      <c r="C744" s="14" t="s">
        <v>12962</v>
      </c>
      <c r="D744" t="s">
        <v>15389</v>
      </c>
      <c r="F744" s="14" t="s">
        <v>965</v>
      </c>
      <c r="H744" s="14" t="s">
        <v>12963</v>
      </c>
    </row>
    <row r="745" spans="2:8">
      <c r="B745" s="14" t="s">
        <v>45</v>
      </c>
      <c r="C745" s="14" t="s">
        <v>12960</v>
      </c>
      <c r="D745" t="s">
        <v>14838</v>
      </c>
      <c r="F745" s="14" t="s">
        <v>965</v>
      </c>
      <c r="H745" s="14" t="s">
        <v>12961</v>
      </c>
    </row>
    <row r="746" spans="2:8">
      <c r="B746" s="14" t="s">
        <v>2846</v>
      </c>
      <c r="C746" s="14" t="s">
        <v>12958</v>
      </c>
      <c r="D746" t="s">
        <v>15273</v>
      </c>
      <c r="F746" s="14" t="s">
        <v>965</v>
      </c>
      <c r="H746" s="14" t="s">
        <v>12959</v>
      </c>
    </row>
    <row r="747" spans="2:8">
      <c r="B747" s="14" t="s">
        <v>3213</v>
      </c>
      <c r="C747" s="14" t="s">
        <v>12956</v>
      </c>
      <c r="D747" t="s">
        <v>14552</v>
      </c>
      <c r="F747" s="14" t="s">
        <v>965</v>
      </c>
      <c r="H747" s="14" t="s">
        <v>12957</v>
      </c>
    </row>
    <row r="748" spans="2:8">
      <c r="B748" s="14" t="s">
        <v>2841</v>
      </c>
      <c r="C748" s="14" t="s">
        <v>12954</v>
      </c>
      <c r="D748" t="s">
        <v>14672</v>
      </c>
      <c r="F748" s="14" t="s">
        <v>965</v>
      </c>
      <c r="H748" s="14" t="s">
        <v>12955</v>
      </c>
    </row>
    <row r="749" spans="2:8">
      <c r="B749" s="14" t="s">
        <v>3216</v>
      </c>
      <c r="C749" s="14" t="s">
        <v>12952</v>
      </c>
      <c r="D749" t="s">
        <v>14732</v>
      </c>
      <c r="F749" s="14" t="s">
        <v>1872</v>
      </c>
      <c r="H749" s="14" t="s">
        <v>12953</v>
      </c>
    </row>
    <row r="750" spans="2:8">
      <c r="B750" s="14" t="s">
        <v>2937</v>
      </c>
      <c r="C750" s="14" t="s">
        <v>12950</v>
      </c>
      <c r="D750" t="s">
        <v>14611</v>
      </c>
      <c r="F750" s="14" t="s">
        <v>965</v>
      </c>
      <c r="H750" s="14" t="s">
        <v>12951</v>
      </c>
    </row>
    <row r="751" spans="2:8">
      <c r="B751" s="14" t="s">
        <v>902</v>
      </c>
      <c r="C751" s="14" t="s">
        <v>13043</v>
      </c>
      <c r="D751" t="s">
        <v>15335</v>
      </c>
      <c r="F751" s="14" t="s">
        <v>965</v>
      </c>
      <c r="H751" s="14" t="s">
        <v>13044</v>
      </c>
    </row>
    <row r="752" spans="2:8">
      <c r="B752" s="14" t="s">
        <v>3037</v>
      </c>
      <c r="C752" s="14" t="s">
        <v>13041</v>
      </c>
      <c r="D752" t="s">
        <v>15388</v>
      </c>
      <c r="F752" s="14" t="s">
        <v>965</v>
      </c>
      <c r="H752" s="14" t="s">
        <v>13042</v>
      </c>
    </row>
    <row r="753" spans="2:8">
      <c r="B753" s="14" t="s">
        <v>2761</v>
      </c>
      <c r="C753" s="14" t="s">
        <v>13039</v>
      </c>
      <c r="D753" t="s">
        <v>14671</v>
      </c>
      <c r="F753" s="14" t="s">
        <v>965</v>
      </c>
      <c r="H753" s="14" t="s">
        <v>13040</v>
      </c>
    </row>
    <row r="754" spans="2:8">
      <c r="B754" s="14" t="s">
        <v>905</v>
      </c>
      <c r="C754" s="14" t="s">
        <v>13037</v>
      </c>
      <c r="D754" t="s">
        <v>15004</v>
      </c>
      <c r="F754" s="14" t="s">
        <v>965</v>
      </c>
      <c r="H754" s="14" t="s">
        <v>13038</v>
      </c>
    </row>
    <row r="755" spans="2:8">
      <c r="B755" s="14" t="s">
        <v>908</v>
      </c>
      <c r="C755" s="14" t="s">
        <v>13035</v>
      </c>
      <c r="D755" t="s">
        <v>15231</v>
      </c>
      <c r="F755" s="14" t="s">
        <v>965</v>
      </c>
      <c r="H755" s="14" t="s">
        <v>13036</v>
      </c>
    </row>
    <row r="756" spans="2:8">
      <c r="B756" s="14" t="s">
        <v>3212</v>
      </c>
      <c r="C756" s="14" t="s">
        <v>13033</v>
      </c>
      <c r="D756" t="s">
        <v>14950</v>
      </c>
      <c r="F756" s="14" t="s">
        <v>965</v>
      </c>
      <c r="H756" s="14" t="s">
        <v>13034</v>
      </c>
    </row>
    <row r="757" spans="2:8">
      <c r="B757" s="14" t="s">
        <v>2766</v>
      </c>
      <c r="C757" s="14" t="s">
        <v>13031</v>
      </c>
      <c r="D757" t="s">
        <v>15387</v>
      </c>
      <c r="F757" s="14" t="s">
        <v>965</v>
      </c>
      <c r="H757" s="14" t="s">
        <v>13032</v>
      </c>
    </row>
    <row r="758" spans="2:8">
      <c r="B758" s="14" t="s">
        <v>3104</v>
      </c>
      <c r="C758" s="14" t="s">
        <v>13117</v>
      </c>
      <c r="D758" t="s">
        <v>14610</v>
      </c>
      <c r="F758" s="14" t="s">
        <v>965</v>
      </c>
      <c r="H758" s="14" t="s">
        <v>13118</v>
      </c>
    </row>
    <row r="759" spans="2:8">
      <c r="B759" s="14" t="s">
        <v>3211</v>
      </c>
      <c r="C759" s="14" t="s">
        <v>13029</v>
      </c>
      <c r="D759" t="s">
        <v>14786</v>
      </c>
      <c r="F759" s="14" t="s">
        <v>965</v>
      </c>
      <c r="H759" s="14" t="s">
        <v>13030</v>
      </c>
    </row>
    <row r="760" spans="2:8">
      <c r="B760" s="14" t="s">
        <v>3115</v>
      </c>
      <c r="C760" s="14" t="s">
        <v>13027</v>
      </c>
      <c r="D760" t="s">
        <v>14731</v>
      </c>
      <c r="F760" s="14" t="s">
        <v>965</v>
      </c>
      <c r="H760" s="14" t="s">
        <v>13028</v>
      </c>
    </row>
    <row r="761" spans="2:8">
      <c r="B761" s="14" t="s">
        <v>3210</v>
      </c>
      <c r="C761" s="14" t="s">
        <v>13096</v>
      </c>
      <c r="D761" t="s">
        <v>14609</v>
      </c>
      <c r="F761" s="14" t="s">
        <v>1872</v>
      </c>
      <c r="H761" s="14" t="s">
        <v>13097</v>
      </c>
    </row>
    <row r="762" spans="2:8">
      <c r="B762" s="14" t="s">
        <v>7382</v>
      </c>
      <c r="C762" s="14" t="s">
        <v>13094</v>
      </c>
      <c r="D762" t="s">
        <v>15214</v>
      </c>
      <c r="F762" s="14" t="s">
        <v>965</v>
      </c>
      <c r="H762" s="14" t="s">
        <v>13095</v>
      </c>
    </row>
    <row r="763" spans="2:8">
      <c r="B763" s="14" t="s">
        <v>3025</v>
      </c>
      <c r="C763" s="14" t="s">
        <v>13092</v>
      </c>
      <c r="D763" t="s">
        <v>15003</v>
      </c>
      <c r="F763" s="14" t="s">
        <v>965</v>
      </c>
      <c r="H763" s="14" t="s">
        <v>13093</v>
      </c>
    </row>
    <row r="764" spans="2:8">
      <c r="B764" s="14" t="s">
        <v>1883</v>
      </c>
      <c r="C764" s="14" t="s">
        <v>13090</v>
      </c>
      <c r="D764" t="s">
        <v>14551</v>
      </c>
      <c r="F764" s="14" t="s">
        <v>1872</v>
      </c>
      <c r="H764" s="14" t="s">
        <v>13091</v>
      </c>
    </row>
    <row r="765" spans="2:8">
      <c r="B765" s="25" t="s">
        <v>1889</v>
      </c>
      <c r="C765" s="14" t="s">
        <v>13229</v>
      </c>
      <c r="D765" t="s">
        <v>14821</v>
      </c>
      <c r="F765" s="14" t="s">
        <v>965</v>
      </c>
      <c r="H765" s="14" t="s">
        <v>13230</v>
      </c>
    </row>
    <row r="766" spans="2:8">
      <c r="B766" s="14" t="s">
        <v>3209</v>
      </c>
      <c r="C766" s="14" t="s">
        <v>13088</v>
      </c>
      <c r="D766" t="s">
        <v>15122</v>
      </c>
      <c r="F766" s="14" t="s">
        <v>965</v>
      </c>
      <c r="H766" s="14" t="s">
        <v>13089</v>
      </c>
    </row>
    <row r="767" spans="2:8">
      <c r="B767" s="14" t="s">
        <v>848</v>
      </c>
      <c r="C767" s="14" t="s">
        <v>13086</v>
      </c>
      <c r="D767" t="s">
        <v>15121</v>
      </c>
      <c r="F767" s="14" t="s">
        <v>965</v>
      </c>
      <c r="H767" s="14" t="s">
        <v>13087</v>
      </c>
    </row>
    <row r="768" spans="2:8">
      <c r="B768" s="14" t="s">
        <v>3208</v>
      </c>
      <c r="C768" s="14" t="s">
        <v>13085</v>
      </c>
      <c r="D768" t="s">
        <v>14608</v>
      </c>
      <c r="F768" s="14" t="s">
        <v>965</v>
      </c>
      <c r="H768" s="14" t="s">
        <v>12791</v>
      </c>
    </row>
    <row r="769" spans="2:8">
      <c r="B769" s="14" t="s">
        <v>3149</v>
      </c>
      <c r="C769" s="14" t="s">
        <v>13083</v>
      </c>
      <c r="D769" t="s">
        <v>15002</v>
      </c>
      <c r="F769" s="14" t="s">
        <v>965</v>
      </c>
      <c r="H769" s="14" t="s">
        <v>13084</v>
      </c>
    </row>
    <row r="770" spans="2:8">
      <c r="B770" s="14" t="s">
        <v>1990</v>
      </c>
      <c r="C770" s="14" t="s">
        <v>13081</v>
      </c>
      <c r="D770" t="s">
        <v>15001</v>
      </c>
      <c r="F770" s="14" t="s">
        <v>1872</v>
      </c>
      <c r="H770" s="14" t="s">
        <v>13082</v>
      </c>
    </row>
    <row r="771" spans="2:8">
      <c r="B771" s="14" t="s">
        <v>3043</v>
      </c>
      <c r="C771" s="14" t="s">
        <v>13079</v>
      </c>
      <c r="D771" t="s">
        <v>14550</v>
      </c>
      <c r="F771" s="14" t="s">
        <v>1903</v>
      </c>
      <c r="H771" s="14" t="s">
        <v>13080</v>
      </c>
    </row>
    <row r="772" spans="2:8">
      <c r="B772" s="14" t="s">
        <v>3088</v>
      </c>
      <c r="C772" s="14" t="s">
        <v>13077</v>
      </c>
      <c r="D772" t="s">
        <v>14607</v>
      </c>
      <c r="F772" s="14" t="s">
        <v>965</v>
      </c>
      <c r="H772" s="14" t="s">
        <v>13078</v>
      </c>
    </row>
    <row r="773" spans="2:8">
      <c r="B773" s="14" t="s">
        <v>3029</v>
      </c>
      <c r="C773" s="14" t="s">
        <v>13075</v>
      </c>
      <c r="D773" t="s">
        <v>14606</v>
      </c>
      <c r="F773" s="14" t="s">
        <v>1872</v>
      </c>
      <c r="H773" s="14" t="s">
        <v>13076</v>
      </c>
    </row>
    <row r="774" spans="2:8">
      <c r="B774" s="14" t="s">
        <v>7381</v>
      </c>
      <c r="C774" s="14" t="s">
        <v>13073</v>
      </c>
      <c r="D774" t="s">
        <v>15317</v>
      </c>
      <c r="F774" s="14" t="s">
        <v>965</v>
      </c>
      <c r="H774" s="14" t="s">
        <v>13074</v>
      </c>
    </row>
    <row r="775" spans="2:8">
      <c r="B775" s="14" t="s">
        <v>871</v>
      </c>
      <c r="C775" s="14" t="s">
        <v>13071</v>
      </c>
      <c r="D775" t="s">
        <v>14949</v>
      </c>
      <c r="F775" s="14" t="s">
        <v>965</v>
      </c>
      <c r="H775" s="14" t="s">
        <v>13072</v>
      </c>
    </row>
    <row r="776" spans="2:8">
      <c r="B776" s="14" t="s">
        <v>71</v>
      </c>
      <c r="C776" s="14" t="s">
        <v>12948</v>
      </c>
      <c r="D776" t="s">
        <v>15374</v>
      </c>
      <c r="F776" s="14" t="s">
        <v>965</v>
      </c>
      <c r="H776" s="14" t="s">
        <v>12949</v>
      </c>
    </row>
    <row r="777" spans="2:8">
      <c r="B777" s="14" t="s">
        <v>12357</v>
      </c>
      <c r="C777" s="14" t="s">
        <v>12946</v>
      </c>
      <c r="D777" t="s">
        <v>14730</v>
      </c>
      <c r="F777" s="14" t="s">
        <v>1872</v>
      </c>
      <c r="H777" s="14" t="s">
        <v>12947</v>
      </c>
    </row>
    <row r="778" spans="2:8">
      <c r="B778" s="14" t="s">
        <v>1948</v>
      </c>
      <c r="C778" s="14" t="s">
        <v>12944</v>
      </c>
      <c r="D778" t="s">
        <v>15170</v>
      </c>
      <c r="F778" s="14" t="s">
        <v>1872</v>
      </c>
      <c r="H778" s="14" t="s">
        <v>12945</v>
      </c>
    </row>
    <row r="779" spans="2:8">
      <c r="B779" s="14" t="s">
        <v>2802</v>
      </c>
      <c r="C779" s="14" t="s">
        <v>12942</v>
      </c>
      <c r="D779" t="s">
        <v>14785</v>
      </c>
      <c r="F779" s="14" t="s">
        <v>965</v>
      </c>
      <c r="H779" s="14" t="s">
        <v>12943</v>
      </c>
    </row>
    <row r="780" spans="2:8">
      <c r="B780" s="14" t="s">
        <v>3873</v>
      </c>
      <c r="C780" s="14" t="s">
        <v>12940</v>
      </c>
      <c r="D780" t="s">
        <v>14652</v>
      </c>
      <c r="F780" s="14" t="s">
        <v>3850</v>
      </c>
      <c r="H780" s="14" t="s">
        <v>12941</v>
      </c>
    </row>
    <row r="781" spans="2:8">
      <c r="B781" s="25" t="s">
        <v>1947</v>
      </c>
      <c r="C781" s="14" t="s">
        <v>12938</v>
      </c>
      <c r="D781" t="s">
        <v>14884</v>
      </c>
      <c r="F781" s="14" t="s">
        <v>965</v>
      </c>
      <c r="H781" s="14" t="s">
        <v>12939</v>
      </c>
    </row>
    <row r="782" spans="2:8">
      <c r="B782" s="14" t="s">
        <v>3207</v>
      </c>
      <c r="C782" s="14" t="s">
        <v>12936</v>
      </c>
      <c r="D782" t="s">
        <v>15334</v>
      </c>
      <c r="F782" s="14" t="s">
        <v>965</v>
      </c>
      <c r="H782" s="14" t="s">
        <v>12937</v>
      </c>
    </row>
    <row r="783" spans="2:8">
      <c r="B783" s="14" t="s">
        <v>82</v>
      </c>
      <c r="C783" s="14" t="s">
        <v>12934</v>
      </c>
      <c r="D783" t="s">
        <v>14883</v>
      </c>
      <c r="F783" s="14" t="s">
        <v>965</v>
      </c>
      <c r="H783" s="14" t="s">
        <v>12935</v>
      </c>
    </row>
    <row r="784" spans="2:8">
      <c r="B784" s="14" t="s">
        <v>2782</v>
      </c>
      <c r="C784" s="14" t="s">
        <v>12817</v>
      </c>
      <c r="D784" t="s">
        <v>14946</v>
      </c>
      <c r="F784" s="14" t="s">
        <v>965</v>
      </c>
      <c r="H784" s="14" t="s">
        <v>12818</v>
      </c>
    </row>
    <row r="785" spans="2:8">
      <c r="B785" s="14" t="s">
        <v>2960</v>
      </c>
      <c r="C785" s="14" t="s">
        <v>12932</v>
      </c>
      <c r="D785" t="s">
        <v>15113</v>
      </c>
      <c r="F785" s="14" t="s">
        <v>965</v>
      </c>
      <c r="H785" s="14" t="s">
        <v>12933</v>
      </c>
    </row>
    <row r="786" spans="2:8">
      <c r="B786" s="14" t="s">
        <v>3197</v>
      </c>
      <c r="C786" s="14" t="s">
        <v>12815</v>
      </c>
      <c r="D786" t="s">
        <v>15226</v>
      </c>
      <c r="F786" s="14" t="s">
        <v>1872</v>
      </c>
      <c r="H786" s="14" t="s">
        <v>12816</v>
      </c>
    </row>
    <row r="787" spans="2:8">
      <c r="B787" s="14" t="s">
        <v>254</v>
      </c>
      <c r="C787" s="14" t="s">
        <v>12813</v>
      </c>
      <c r="D787" t="s">
        <v>15284</v>
      </c>
      <c r="F787" s="14" t="s">
        <v>3852</v>
      </c>
      <c r="H787" s="14" t="s">
        <v>12814</v>
      </c>
    </row>
    <row r="788" spans="2:8">
      <c r="B788" s="14" t="s">
        <v>3859</v>
      </c>
      <c r="C788" s="14" t="s">
        <v>12812</v>
      </c>
      <c r="D788" t="s">
        <v>15327</v>
      </c>
      <c r="F788" s="14" t="s">
        <v>1872</v>
      </c>
      <c r="H788" s="14" t="s">
        <v>3858</v>
      </c>
    </row>
    <row r="789" spans="2:8">
      <c r="B789" s="14" t="s">
        <v>10637</v>
      </c>
      <c r="C789" s="14" t="s">
        <v>12810</v>
      </c>
      <c r="D789" t="s">
        <v>15182</v>
      </c>
      <c r="F789" s="14" t="s">
        <v>3851</v>
      </c>
      <c r="H789" s="14" t="s">
        <v>12811</v>
      </c>
    </row>
    <row r="790" spans="2:8">
      <c r="B790" s="14" t="s">
        <v>257</v>
      </c>
      <c r="C790" s="14" t="s">
        <v>12808</v>
      </c>
      <c r="D790" t="s">
        <v>14834</v>
      </c>
      <c r="F790" s="14" t="s">
        <v>965</v>
      </c>
      <c r="H790" s="14" t="s">
        <v>12809</v>
      </c>
    </row>
    <row r="791" spans="2:8">
      <c r="B791" s="14" t="s">
        <v>3196</v>
      </c>
      <c r="C791" s="14" t="s">
        <v>12806</v>
      </c>
      <c r="D791" t="s">
        <v>14779</v>
      </c>
      <c r="F791" s="14" t="s">
        <v>965</v>
      </c>
      <c r="H791" s="14" t="s">
        <v>12807</v>
      </c>
    </row>
    <row r="792" spans="2:8">
      <c r="B792" s="14" t="s">
        <v>3195</v>
      </c>
      <c r="C792" s="14" t="s">
        <v>12804</v>
      </c>
      <c r="D792" t="s">
        <v>15225</v>
      </c>
      <c r="F792" s="14" t="s">
        <v>965</v>
      </c>
      <c r="H792" s="14" t="s">
        <v>12805</v>
      </c>
    </row>
    <row r="793" spans="2:8">
      <c r="B793" s="14" t="s">
        <v>260</v>
      </c>
      <c r="C793" s="14" t="s">
        <v>12802</v>
      </c>
      <c r="D793" t="s">
        <v>14664</v>
      </c>
      <c r="F793" s="14" t="s">
        <v>965</v>
      </c>
      <c r="H793" s="14" t="s">
        <v>12803</v>
      </c>
    </row>
    <row r="794" spans="2:8">
      <c r="B794" s="14" t="s">
        <v>3217</v>
      </c>
      <c r="C794" s="14" t="s">
        <v>12800</v>
      </c>
      <c r="D794" t="s">
        <v>14945</v>
      </c>
      <c r="F794" s="14" t="s">
        <v>965</v>
      </c>
      <c r="H794" s="14" t="s">
        <v>12801</v>
      </c>
    </row>
    <row r="795" spans="2:8">
      <c r="B795" s="14" t="s">
        <v>263</v>
      </c>
      <c r="C795" s="14" t="s">
        <v>12798</v>
      </c>
      <c r="D795" t="s">
        <v>14722</v>
      </c>
      <c r="F795" s="14" t="s">
        <v>965</v>
      </c>
      <c r="H795" s="14" t="s">
        <v>12799</v>
      </c>
    </row>
    <row r="796" spans="2:8">
      <c r="B796" s="14" t="s">
        <v>3094</v>
      </c>
      <c r="C796" s="14" t="s">
        <v>12796</v>
      </c>
      <c r="D796" t="s">
        <v>14927</v>
      </c>
      <c r="F796" s="14" t="s">
        <v>965</v>
      </c>
      <c r="H796" s="14" t="s">
        <v>12797</v>
      </c>
    </row>
    <row r="797" spans="2:8">
      <c r="B797" s="14" t="s">
        <v>3853</v>
      </c>
      <c r="C797" s="14" t="s">
        <v>12794</v>
      </c>
      <c r="D797" t="s">
        <v>15224</v>
      </c>
      <c r="F797" s="14" t="s">
        <v>3850</v>
      </c>
      <c r="H797" s="14" t="s">
        <v>12795</v>
      </c>
    </row>
    <row r="798" spans="2:8">
      <c r="B798" s="14" t="s">
        <v>7351</v>
      </c>
      <c r="C798" s="14" t="s">
        <v>12792</v>
      </c>
      <c r="D798" t="s">
        <v>14778</v>
      </c>
      <c r="F798" s="14" t="s">
        <v>965</v>
      </c>
      <c r="H798" s="14" t="s">
        <v>12793</v>
      </c>
    </row>
    <row r="799" spans="2:8">
      <c r="B799" s="14" t="s">
        <v>1943</v>
      </c>
      <c r="C799" s="14" t="s">
        <v>12930</v>
      </c>
      <c r="D799" t="s">
        <v>15382</v>
      </c>
      <c r="F799" s="14" t="s">
        <v>1872</v>
      </c>
      <c r="H799" s="14" t="s">
        <v>12931</v>
      </c>
    </row>
    <row r="800" spans="2:8">
      <c r="B800" s="14" t="s">
        <v>767</v>
      </c>
      <c r="C800" s="14" t="s">
        <v>13158</v>
      </c>
      <c r="D800" t="s">
        <v>15283</v>
      </c>
      <c r="F800" s="14" t="s">
        <v>965</v>
      </c>
      <c r="H800" s="14" t="s">
        <v>13159</v>
      </c>
    </row>
    <row r="801" spans="2:8">
      <c r="B801" s="14" t="s">
        <v>1935</v>
      </c>
      <c r="C801" s="14" t="s">
        <v>13157</v>
      </c>
      <c r="D801" t="s">
        <v>14663</v>
      </c>
      <c r="F801" s="14" t="s">
        <v>965</v>
      </c>
      <c r="H801" s="14" t="s">
        <v>12791</v>
      </c>
    </row>
    <row r="802" spans="2:8">
      <c r="B802" s="14" t="s">
        <v>770</v>
      </c>
      <c r="C802" s="14" t="s">
        <v>13155</v>
      </c>
      <c r="D802" t="s">
        <v>15102</v>
      </c>
      <c r="F802" s="14" t="s">
        <v>965</v>
      </c>
      <c r="H802" s="14" t="s">
        <v>13156</v>
      </c>
    </row>
    <row r="803" spans="2:8">
      <c r="B803" s="14" t="s">
        <v>773</v>
      </c>
      <c r="C803" s="14" t="s">
        <v>13153</v>
      </c>
      <c r="D803" t="s">
        <v>14532</v>
      </c>
      <c r="F803" s="14" t="s">
        <v>965</v>
      </c>
      <c r="H803" s="14" t="s">
        <v>13154</v>
      </c>
    </row>
    <row r="804" spans="2:8">
      <c r="B804" s="14" t="s">
        <v>2800</v>
      </c>
      <c r="C804" s="14" t="s">
        <v>12928</v>
      </c>
      <c r="D804" t="s">
        <v>14944</v>
      </c>
      <c r="F804" s="14" t="s">
        <v>965</v>
      </c>
      <c r="H804" s="14" t="s">
        <v>12929</v>
      </c>
    </row>
    <row r="805" spans="2:8">
      <c r="B805" s="14" t="s">
        <v>789</v>
      </c>
      <c r="C805" s="14" t="s">
        <v>13151</v>
      </c>
      <c r="D805" t="s">
        <v>14943</v>
      </c>
      <c r="F805" s="14" t="s">
        <v>965</v>
      </c>
      <c r="H805" s="14" t="s">
        <v>13152</v>
      </c>
    </row>
    <row r="806" spans="2:8">
      <c r="B806" s="14" t="s">
        <v>2774</v>
      </c>
      <c r="C806" s="14" t="s">
        <v>13112</v>
      </c>
      <c r="D806" t="s">
        <v>14833</v>
      </c>
      <c r="F806" s="14" t="s">
        <v>1872</v>
      </c>
      <c r="H806" s="14" t="s">
        <v>13113</v>
      </c>
    </row>
    <row r="807" spans="2:8">
      <c r="B807" s="14" t="s">
        <v>2828</v>
      </c>
      <c r="C807" s="14" t="s">
        <v>13110</v>
      </c>
      <c r="D807" t="s">
        <v>14531</v>
      </c>
      <c r="F807" s="14" t="s">
        <v>965</v>
      </c>
      <c r="H807" s="14" t="s">
        <v>13111</v>
      </c>
    </row>
    <row r="808" spans="2:8">
      <c r="B808" s="14" t="s">
        <v>91</v>
      </c>
      <c r="C808" s="14" t="s">
        <v>12926</v>
      </c>
      <c r="D808" t="s">
        <v>15060</v>
      </c>
      <c r="F808" s="14" t="s">
        <v>1872</v>
      </c>
      <c r="H808" s="14" t="s">
        <v>12927</v>
      </c>
    </row>
    <row r="809" spans="2:8">
      <c r="B809" s="14" t="s">
        <v>3403</v>
      </c>
      <c r="C809" s="14" t="s">
        <v>13108</v>
      </c>
      <c r="D809" t="s">
        <v>14649</v>
      </c>
      <c r="F809" s="14" t="s">
        <v>965</v>
      </c>
      <c r="H809" s="14" t="s">
        <v>13109</v>
      </c>
    </row>
    <row r="810" spans="2:8">
      <c r="B810" s="14" t="s">
        <v>2954</v>
      </c>
      <c r="C810" s="14" t="s">
        <v>13106</v>
      </c>
      <c r="D810" t="s">
        <v>15059</v>
      </c>
      <c r="F810" s="14" t="s">
        <v>965</v>
      </c>
      <c r="H810" s="14" t="s">
        <v>13107</v>
      </c>
    </row>
    <row r="811" spans="2:8">
      <c r="B811" s="14" t="s">
        <v>95</v>
      </c>
      <c r="C811" s="14" t="s">
        <v>12924</v>
      </c>
      <c r="D811" t="s">
        <v>15181</v>
      </c>
      <c r="F811" s="14" t="s">
        <v>965</v>
      </c>
      <c r="H811" s="14" t="s">
        <v>12925</v>
      </c>
    </row>
    <row r="812" spans="2:8">
      <c r="B812" s="14" t="s">
        <v>2920</v>
      </c>
      <c r="C812" s="14" t="s">
        <v>13104</v>
      </c>
      <c r="D812" t="s">
        <v>14942</v>
      </c>
      <c r="F812" s="14" t="s">
        <v>1872</v>
      </c>
      <c r="H812" s="14" t="s">
        <v>13105</v>
      </c>
    </row>
    <row r="813" spans="2:8">
      <c r="B813" s="14" t="s">
        <v>12386</v>
      </c>
      <c r="C813" s="14" t="s">
        <v>13102</v>
      </c>
      <c r="D813" t="s">
        <v>15326</v>
      </c>
      <c r="F813" s="14" t="s">
        <v>3850</v>
      </c>
      <c r="H813" s="14" t="s">
        <v>13103</v>
      </c>
    </row>
    <row r="814" spans="2:8">
      <c r="B814" s="14" t="s">
        <v>3194</v>
      </c>
      <c r="C814" s="14" t="s">
        <v>12922</v>
      </c>
      <c r="D814" t="s">
        <v>15325</v>
      </c>
      <c r="F814" s="14" t="s">
        <v>965</v>
      </c>
      <c r="H814" s="14" t="s">
        <v>12923</v>
      </c>
    </row>
    <row r="815" spans="2:8">
      <c r="B815" s="14" t="s">
        <v>839</v>
      </c>
      <c r="C815" s="14" t="s">
        <v>13100</v>
      </c>
      <c r="D815" t="s">
        <v>14878</v>
      </c>
      <c r="F815" s="14" t="s">
        <v>965</v>
      </c>
      <c r="H815" s="14" t="s">
        <v>13101</v>
      </c>
    </row>
    <row r="816" spans="2:8">
      <c r="B816" s="14" t="s">
        <v>2910</v>
      </c>
      <c r="C816" s="14" t="s">
        <v>13268</v>
      </c>
      <c r="D816" t="s">
        <v>15058</v>
      </c>
      <c r="F816" s="14" t="s">
        <v>965</v>
      </c>
      <c r="H816" s="14" t="s">
        <v>13269</v>
      </c>
    </row>
    <row r="817" spans="2:8">
      <c r="B817" s="14" t="s">
        <v>678</v>
      </c>
      <c r="C817" s="14" t="s">
        <v>13266</v>
      </c>
      <c r="D817" t="s">
        <v>15180</v>
      </c>
      <c r="F817" s="14" t="s">
        <v>965</v>
      </c>
      <c r="H817" s="14" t="s">
        <v>13267</v>
      </c>
    </row>
    <row r="818" spans="2:8">
      <c r="B818" s="14" t="s">
        <v>2919</v>
      </c>
      <c r="C818" s="14" t="s">
        <v>13264</v>
      </c>
      <c r="D818" t="s">
        <v>15381</v>
      </c>
      <c r="F818" s="14" t="s">
        <v>965</v>
      </c>
      <c r="H818" s="14" t="s">
        <v>13265</v>
      </c>
    </row>
    <row r="819" spans="2:8">
      <c r="B819" s="14" t="s">
        <v>681</v>
      </c>
      <c r="C819" s="14" t="s">
        <v>13262</v>
      </c>
      <c r="D819" t="s">
        <v>14777</v>
      </c>
      <c r="F819" s="14" t="s">
        <v>965</v>
      </c>
      <c r="H819" s="14" t="s">
        <v>13263</v>
      </c>
    </row>
    <row r="820" spans="2:8">
      <c r="B820" s="14" t="s">
        <v>684</v>
      </c>
      <c r="C820" s="14" t="s">
        <v>13260</v>
      </c>
      <c r="D820" t="s">
        <v>14996</v>
      </c>
      <c r="F820" s="14" t="s">
        <v>965</v>
      </c>
      <c r="H820" s="14" t="s">
        <v>13261</v>
      </c>
    </row>
    <row r="821" spans="2:8">
      <c r="B821" s="14" t="s">
        <v>3193</v>
      </c>
      <c r="C821" s="14" t="s">
        <v>13258</v>
      </c>
      <c r="D821" t="s">
        <v>14832</v>
      </c>
      <c r="F821" s="14" t="s">
        <v>1903</v>
      </c>
      <c r="H821" s="14" t="s">
        <v>13259</v>
      </c>
    </row>
    <row r="822" spans="2:8">
      <c r="B822" s="14" t="s">
        <v>3108</v>
      </c>
      <c r="C822" s="14" t="s">
        <v>12914</v>
      </c>
      <c r="D822" t="s">
        <v>14650</v>
      </c>
      <c r="F822" s="14" t="s">
        <v>965</v>
      </c>
      <c r="H822" s="14" t="s">
        <v>12791</v>
      </c>
    </row>
    <row r="823" spans="2:8">
      <c r="B823" s="14" t="s">
        <v>12373</v>
      </c>
      <c r="C823" s="14" t="s">
        <v>12897</v>
      </c>
      <c r="D823" t="s">
        <v>14999</v>
      </c>
      <c r="F823" s="14" t="s">
        <v>1872</v>
      </c>
      <c r="H823" s="14" t="s">
        <v>12898</v>
      </c>
    </row>
    <row r="824" spans="2:8">
      <c r="B824" s="14" t="s">
        <v>2973</v>
      </c>
      <c r="C824" s="14" t="s">
        <v>12889</v>
      </c>
      <c r="D824" t="s">
        <v>14667</v>
      </c>
      <c r="F824" s="14" t="s">
        <v>965</v>
      </c>
      <c r="H824" s="14" t="s">
        <v>12890</v>
      </c>
    </row>
    <row r="825" spans="2:8">
      <c r="B825" s="14" t="s">
        <v>883</v>
      </c>
      <c r="C825" s="14" t="s">
        <v>13066</v>
      </c>
      <c r="D825" t="s">
        <v>14724</v>
      </c>
      <c r="F825" s="14" t="s">
        <v>1872</v>
      </c>
      <c r="H825" s="14" t="s">
        <v>13067</v>
      </c>
    </row>
    <row r="826" spans="2:8">
      <c r="B826" s="14" t="s">
        <v>798</v>
      </c>
      <c r="C826" s="14" t="s">
        <v>13133</v>
      </c>
      <c r="D826" t="s">
        <v>14723</v>
      </c>
      <c r="F826" s="14" t="s">
        <v>965</v>
      </c>
      <c r="H826" s="14" t="s">
        <v>13134</v>
      </c>
    </row>
    <row r="827" spans="2:8">
      <c r="B827" s="14" t="s">
        <v>3206</v>
      </c>
      <c r="C827" s="14" t="s">
        <v>13239</v>
      </c>
      <c r="D827" t="s">
        <v>14605</v>
      </c>
      <c r="F827" s="14" t="s">
        <v>965</v>
      </c>
      <c r="H827" s="14" t="s">
        <v>13240</v>
      </c>
    </row>
    <row r="828" spans="2:8">
      <c r="B828" s="14" t="s">
        <v>3205</v>
      </c>
      <c r="C828" s="14" t="s">
        <v>12879</v>
      </c>
      <c r="D828" t="s">
        <v>15333</v>
      </c>
      <c r="F828" s="14" t="s">
        <v>965</v>
      </c>
      <c r="H828" s="14" t="s">
        <v>12880</v>
      </c>
    </row>
    <row r="829" spans="2:8">
      <c r="B829" s="14" t="s">
        <v>2835</v>
      </c>
      <c r="C829" s="14" t="s">
        <v>12856</v>
      </c>
      <c r="D829" t="s">
        <v>14651</v>
      </c>
      <c r="F829" s="14" t="s">
        <v>965</v>
      </c>
      <c r="H829" s="14" t="s">
        <v>12857</v>
      </c>
    </row>
    <row r="830" spans="2:8">
      <c r="B830" s="14" t="s">
        <v>213</v>
      </c>
      <c r="C830" s="14" t="s">
        <v>12854</v>
      </c>
      <c r="D830" t="s">
        <v>15230</v>
      </c>
      <c r="F830" s="14" t="s">
        <v>1872</v>
      </c>
      <c r="H830" s="14" t="s">
        <v>12855</v>
      </c>
    </row>
    <row r="831" spans="2:8">
      <c r="B831" s="14" t="s">
        <v>219</v>
      </c>
      <c r="C831" s="14" t="s">
        <v>12852</v>
      </c>
      <c r="D831" t="s">
        <v>15190</v>
      </c>
      <c r="F831" s="14" t="s">
        <v>965</v>
      </c>
      <c r="H831" s="14" t="s">
        <v>12853</v>
      </c>
    </row>
    <row r="832" spans="2:8">
      <c r="B832" s="14" t="s">
        <v>7358</v>
      </c>
      <c r="C832" s="14" t="s">
        <v>12850</v>
      </c>
      <c r="D832" t="s">
        <v>14713</v>
      </c>
      <c r="F832" s="14" t="s">
        <v>965</v>
      </c>
      <c r="H832" s="14" t="s">
        <v>12851</v>
      </c>
    </row>
    <row r="833" spans="2:8">
      <c r="B833" s="14" t="s">
        <v>2810</v>
      </c>
      <c r="C833" s="14" t="s">
        <v>12848</v>
      </c>
      <c r="D833" t="s">
        <v>14784</v>
      </c>
      <c r="F833" s="14" t="s">
        <v>965</v>
      </c>
      <c r="H833" s="14" t="s">
        <v>12849</v>
      </c>
    </row>
    <row r="834" spans="2:8">
      <c r="B834" s="14" t="s">
        <v>2863</v>
      </c>
      <c r="C834" s="14" t="s">
        <v>12846</v>
      </c>
      <c r="D834" t="s">
        <v>14783</v>
      </c>
      <c r="F834" s="14" t="s">
        <v>965</v>
      </c>
      <c r="H834" s="14" t="s">
        <v>12847</v>
      </c>
    </row>
    <row r="835" spans="2:8">
      <c r="B835" s="14" t="s">
        <v>222</v>
      </c>
      <c r="C835" s="14" t="s">
        <v>12844</v>
      </c>
      <c r="D835" t="s">
        <v>14670</v>
      </c>
      <c r="F835" s="14" t="s">
        <v>965</v>
      </c>
      <c r="H835" s="14" t="s">
        <v>12845</v>
      </c>
    </row>
    <row r="836" spans="2:8">
      <c r="B836" s="14" t="s">
        <v>11584</v>
      </c>
      <c r="C836" s="14" t="s">
        <v>12842</v>
      </c>
      <c r="D836" t="s">
        <v>15189</v>
      </c>
      <c r="F836" s="14" t="s">
        <v>1934</v>
      </c>
      <c r="H836" s="14" t="s">
        <v>12843</v>
      </c>
    </row>
    <row r="837" spans="2:8">
      <c r="B837" s="14" t="s">
        <v>225</v>
      </c>
      <c r="C837" s="14" t="s">
        <v>12840</v>
      </c>
      <c r="D837" t="s">
        <v>14669</v>
      </c>
      <c r="F837" s="14" t="s">
        <v>965</v>
      </c>
      <c r="H837" s="14" t="s">
        <v>12841</v>
      </c>
    </row>
    <row r="838" spans="2:8">
      <c r="B838" s="14" t="s">
        <v>3862</v>
      </c>
      <c r="C838" s="14" t="s">
        <v>12839</v>
      </c>
      <c r="D838" t="s">
        <v>14729</v>
      </c>
      <c r="F838" s="14" t="s">
        <v>1872</v>
      </c>
      <c r="H838" s="14" t="s">
        <v>12791</v>
      </c>
    </row>
    <row r="839" spans="2:8">
      <c r="B839" s="14" t="s">
        <v>3861</v>
      </c>
      <c r="C839" s="14" t="s">
        <v>12837</v>
      </c>
      <c r="D839" t="s">
        <v>14870</v>
      </c>
      <c r="F839" s="14" t="s">
        <v>1872</v>
      </c>
      <c r="H839" s="14" t="s">
        <v>12838</v>
      </c>
    </row>
    <row r="840" spans="2:8">
      <c r="B840" s="14" t="s">
        <v>228</v>
      </c>
      <c r="C840" s="14" t="s">
        <v>12835</v>
      </c>
      <c r="D840" t="s">
        <v>14837</v>
      </c>
      <c r="F840" s="14" t="s">
        <v>965</v>
      </c>
      <c r="H840" s="14" t="s">
        <v>12836</v>
      </c>
    </row>
    <row r="841" spans="2:8">
      <c r="B841" s="14" t="s">
        <v>3077</v>
      </c>
      <c r="C841" s="14" t="s">
        <v>12833</v>
      </c>
      <c r="D841" t="s">
        <v>14549</v>
      </c>
      <c r="F841" s="14" t="s">
        <v>965</v>
      </c>
      <c r="H841" s="14" t="s">
        <v>12834</v>
      </c>
    </row>
    <row r="842" spans="2:8">
      <c r="B842" s="14" t="s">
        <v>3860</v>
      </c>
      <c r="C842" s="14" t="s">
        <v>12831</v>
      </c>
      <c r="D842" t="s">
        <v>14728</v>
      </c>
      <c r="F842" s="14" t="s">
        <v>965</v>
      </c>
      <c r="H842" s="14" t="s">
        <v>12832</v>
      </c>
    </row>
    <row r="843" spans="2:8">
      <c r="B843" s="14" t="s">
        <v>2751</v>
      </c>
      <c r="C843" s="14" t="s">
        <v>12829</v>
      </c>
      <c r="D843" t="s">
        <v>14948</v>
      </c>
      <c r="F843" s="14" t="s">
        <v>965</v>
      </c>
      <c r="H843" s="14" t="s">
        <v>12830</v>
      </c>
    </row>
    <row r="844" spans="2:8">
      <c r="B844" s="14" t="s">
        <v>1873</v>
      </c>
      <c r="C844" s="14" t="s">
        <v>12827</v>
      </c>
      <c r="D844" t="s">
        <v>14535</v>
      </c>
      <c r="F844" s="14" t="s">
        <v>1872</v>
      </c>
      <c r="H844" s="14" t="s">
        <v>12828</v>
      </c>
    </row>
    <row r="845" spans="2:8">
      <c r="B845" s="14" t="s">
        <v>1882</v>
      </c>
      <c r="C845" s="14" t="s">
        <v>12825</v>
      </c>
      <c r="D845" t="s">
        <v>15386</v>
      </c>
      <c r="F845" s="14" t="s">
        <v>1872</v>
      </c>
      <c r="H845" s="14" t="s">
        <v>12826</v>
      </c>
    </row>
    <row r="846" spans="2:8">
      <c r="B846" s="14" t="s">
        <v>1874</v>
      </c>
      <c r="C846" s="14" t="s">
        <v>12823</v>
      </c>
      <c r="D846" t="s">
        <v>14765</v>
      </c>
      <c r="F846" s="14" t="s">
        <v>965</v>
      </c>
      <c r="H846" s="14" t="s">
        <v>12824</v>
      </c>
    </row>
    <row r="847" spans="2:8">
      <c r="B847" s="14" t="s">
        <v>842</v>
      </c>
      <c r="C847" s="14" t="s">
        <v>13098</v>
      </c>
      <c r="D847" t="s">
        <v>15332</v>
      </c>
      <c r="F847" s="14" t="s">
        <v>965</v>
      </c>
      <c r="H847" s="14" t="s">
        <v>13099</v>
      </c>
    </row>
    <row r="848" spans="2:8">
      <c r="B848" s="14" t="s">
        <v>3047</v>
      </c>
      <c r="C848" s="14" t="s">
        <v>12877</v>
      </c>
      <c r="D848" t="s">
        <v>15188</v>
      </c>
      <c r="F848" s="14" t="s">
        <v>965</v>
      </c>
      <c r="H848" s="14" t="s">
        <v>12878</v>
      </c>
    </row>
    <row r="849" spans="2:8">
      <c r="B849" s="14" t="s">
        <v>3046</v>
      </c>
      <c r="C849" s="14" t="s">
        <v>12875</v>
      </c>
      <c r="D849" t="s">
        <v>14820</v>
      </c>
      <c r="F849" s="14" t="s">
        <v>965</v>
      </c>
      <c r="H849" s="14" t="s">
        <v>12876</v>
      </c>
    </row>
    <row r="850" spans="2:8">
      <c r="B850" s="14" t="s">
        <v>3204</v>
      </c>
      <c r="C850" s="14" t="s">
        <v>12873</v>
      </c>
      <c r="D850" t="s">
        <v>14534</v>
      </c>
      <c r="F850" s="14" t="s">
        <v>965</v>
      </c>
      <c r="H850" s="14" t="s">
        <v>12874</v>
      </c>
    </row>
    <row r="851" spans="2:8">
      <c r="B851" s="14" t="s">
        <v>11457</v>
      </c>
      <c r="C851" s="14" t="s">
        <v>12872</v>
      </c>
      <c r="D851" t="s">
        <v>14882</v>
      </c>
      <c r="F851" s="14" t="s">
        <v>1934</v>
      </c>
      <c r="H851" s="14" t="s">
        <v>11282</v>
      </c>
    </row>
    <row r="852" spans="2:8">
      <c r="B852" s="14" t="s">
        <v>2957</v>
      </c>
      <c r="C852" s="14" t="s">
        <v>12870</v>
      </c>
      <c r="D852" t="s">
        <v>15187</v>
      </c>
      <c r="F852" s="14" t="s">
        <v>1934</v>
      </c>
      <c r="H852" s="14" t="s">
        <v>12871</v>
      </c>
    </row>
    <row r="853" spans="2:8">
      <c r="B853" s="14" t="s">
        <v>210</v>
      </c>
      <c r="C853" s="14" t="s">
        <v>12868</v>
      </c>
      <c r="D853" t="s">
        <v>15331</v>
      </c>
      <c r="F853" s="14" t="s">
        <v>965</v>
      </c>
      <c r="H853" s="14" t="s">
        <v>12869</v>
      </c>
    </row>
    <row r="854" spans="2:8">
      <c r="B854" s="25" t="s">
        <v>3203</v>
      </c>
      <c r="C854" s="14" t="s">
        <v>12866</v>
      </c>
      <c r="D854" t="s">
        <v>14668</v>
      </c>
      <c r="F854" s="14" t="s">
        <v>965</v>
      </c>
      <c r="H854" s="14" t="s">
        <v>12867</v>
      </c>
    </row>
    <row r="855" spans="2:8">
      <c r="B855" s="14" t="s">
        <v>12359</v>
      </c>
      <c r="C855" s="14" t="s">
        <v>12864</v>
      </c>
      <c r="D855" t="s">
        <v>14727</v>
      </c>
      <c r="F855" s="14" t="s">
        <v>1872</v>
      </c>
      <c r="H855" s="14" t="s">
        <v>12865</v>
      </c>
    </row>
    <row r="856" spans="2:8">
      <c r="B856" s="14" t="s">
        <v>2871</v>
      </c>
      <c r="C856" s="14" t="s">
        <v>12862</v>
      </c>
      <c r="D856" t="s">
        <v>14604</v>
      </c>
      <c r="F856" s="14" t="s">
        <v>965</v>
      </c>
      <c r="H856" s="14" t="s">
        <v>12863</v>
      </c>
    </row>
    <row r="857" spans="2:8">
      <c r="B857" s="14" t="s">
        <v>3202</v>
      </c>
      <c r="C857" s="14" t="s">
        <v>12860</v>
      </c>
      <c r="D857" t="s">
        <v>15385</v>
      </c>
      <c r="F857" s="14" t="s">
        <v>1872</v>
      </c>
      <c r="H857" s="14" t="s">
        <v>12861</v>
      </c>
    </row>
    <row r="858" spans="2:8">
      <c r="B858" s="14" t="s">
        <v>12390</v>
      </c>
      <c r="C858" s="14" t="s">
        <v>12858</v>
      </c>
      <c r="D858" t="s">
        <v>14548</v>
      </c>
      <c r="F858" s="14" t="s">
        <v>3850</v>
      </c>
      <c r="H858" s="14" t="s">
        <v>12859</v>
      </c>
    </row>
    <row r="859" spans="2:8">
      <c r="B859" s="14" t="s">
        <v>7357</v>
      </c>
      <c r="C859" s="14" t="s">
        <v>13256</v>
      </c>
      <c r="D859" t="s">
        <v>14712</v>
      </c>
      <c r="F859" s="14" t="s">
        <v>965</v>
      </c>
      <c r="H859" s="14" t="s">
        <v>13257</v>
      </c>
    </row>
    <row r="860" spans="2:8">
      <c r="B860" s="14" t="s">
        <v>11283</v>
      </c>
      <c r="C860" s="14" t="s">
        <v>12919</v>
      </c>
      <c r="D860" t="s">
        <v>14726</v>
      </c>
      <c r="F860" s="14" t="s">
        <v>1934</v>
      </c>
      <c r="H860" s="14" t="s">
        <v>11282</v>
      </c>
    </row>
    <row r="861" spans="2:8">
      <c r="B861" s="14" t="s">
        <v>3218</v>
      </c>
      <c r="C861" s="14" t="s">
        <v>12917</v>
      </c>
      <c r="D861" t="s">
        <v>15120</v>
      </c>
      <c r="F861" s="14" t="s">
        <v>3851</v>
      </c>
      <c r="H861" s="14" t="s">
        <v>12918</v>
      </c>
    </row>
    <row r="862" spans="2:8">
      <c r="B862" s="14" t="s">
        <v>2798</v>
      </c>
      <c r="C862" s="14" t="s">
        <v>12915</v>
      </c>
      <c r="D862" t="s">
        <v>14533</v>
      </c>
      <c r="F862" s="14" t="s">
        <v>965</v>
      </c>
      <c r="H862" s="14" t="s">
        <v>12916</v>
      </c>
    </row>
    <row r="863" spans="2:8">
      <c r="B863" s="14" t="s">
        <v>2839</v>
      </c>
      <c r="C863" s="14" t="s">
        <v>13254</v>
      </c>
      <c r="D863" t="s">
        <v>15119</v>
      </c>
      <c r="F863" s="14" t="s">
        <v>965</v>
      </c>
      <c r="H863" s="14" t="s">
        <v>13255</v>
      </c>
    </row>
    <row r="864" spans="2:8">
      <c r="B864" s="14" t="s">
        <v>7917</v>
      </c>
      <c r="C864" s="14" t="s">
        <v>12912</v>
      </c>
      <c r="D864" t="s">
        <v>15118</v>
      </c>
      <c r="F864" s="14" t="s">
        <v>1903</v>
      </c>
      <c r="H864" s="14" t="s">
        <v>12913</v>
      </c>
    </row>
    <row r="865" spans="2:8">
      <c r="B865" s="14" t="s">
        <v>11898</v>
      </c>
      <c r="C865" s="14" t="s">
        <v>12911</v>
      </c>
      <c r="D865" t="s">
        <v>14725</v>
      </c>
      <c r="F865" s="14" t="s">
        <v>1934</v>
      </c>
      <c r="H865" s="14" t="s">
        <v>12791</v>
      </c>
    </row>
    <row r="866" spans="2:8">
      <c r="B866" s="25" t="s">
        <v>687</v>
      </c>
      <c r="C866" s="14" t="s">
        <v>13252</v>
      </c>
      <c r="D866" t="s">
        <v>14603</v>
      </c>
      <c r="F866" s="14" t="s">
        <v>965</v>
      </c>
      <c r="H866" s="14" t="s">
        <v>13253</v>
      </c>
    </row>
    <row r="867" spans="2:8">
      <c r="B867" s="14" t="s">
        <v>3405</v>
      </c>
      <c r="C867" s="14" t="s">
        <v>12909</v>
      </c>
      <c r="D867" t="s">
        <v>15186</v>
      </c>
      <c r="F867" s="14" t="s">
        <v>965</v>
      </c>
      <c r="H867" s="14" t="s">
        <v>12910</v>
      </c>
    </row>
    <row r="868" spans="2:8">
      <c r="B868" s="14" t="s">
        <v>141</v>
      </c>
      <c r="C868" s="14" t="s">
        <v>12907</v>
      </c>
      <c r="D868" t="s">
        <v>15000</v>
      </c>
      <c r="F868" s="14" t="s">
        <v>1872</v>
      </c>
      <c r="H868" s="14" t="s">
        <v>12908</v>
      </c>
    </row>
    <row r="869" spans="2:8">
      <c r="B869" s="14" t="s">
        <v>1891</v>
      </c>
      <c r="C869" s="14" t="s">
        <v>12905</v>
      </c>
      <c r="D869" t="s">
        <v>15185</v>
      </c>
      <c r="F869" s="14" t="s">
        <v>1872</v>
      </c>
      <c r="H869" s="14" t="s">
        <v>12906</v>
      </c>
    </row>
    <row r="870" spans="2:8">
      <c r="B870" s="14" t="s">
        <v>1906</v>
      </c>
      <c r="C870" s="14" t="s">
        <v>12903</v>
      </c>
      <c r="D870" t="s">
        <v>14881</v>
      </c>
      <c r="F870" s="14" t="s">
        <v>965</v>
      </c>
      <c r="H870" s="14" t="s">
        <v>12904</v>
      </c>
    </row>
    <row r="871" spans="2:8">
      <c r="B871" s="14" t="s">
        <v>3856</v>
      </c>
      <c r="C871" s="14" t="s">
        <v>12901</v>
      </c>
      <c r="D871" t="s">
        <v>14880</v>
      </c>
      <c r="F871" s="14" t="s">
        <v>1934</v>
      </c>
      <c r="H871" s="14" t="s">
        <v>12902</v>
      </c>
    </row>
    <row r="872" spans="2:8">
      <c r="B872" s="14" t="s">
        <v>690</v>
      </c>
      <c r="C872" s="14" t="s">
        <v>13250</v>
      </c>
      <c r="D872" t="s">
        <v>14986</v>
      </c>
      <c r="F872" s="14" t="s">
        <v>3851</v>
      </c>
      <c r="H872" s="14" t="s">
        <v>13251</v>
      </c>
    </row>
    <row r="873" spans="2:8">
      <c r="B873" s="14" t="s">
        <v>150</v>
      </c>
      <c r="C873" s="14" t="s">
        <v>12899</v>
      </c>
      <c r="D873" t="s">
        <v>15229</v>
      </c>
      <c r="F873" s="14" t="s">
        <v>1872</v>
      </c>
      <c r="H873" s="14" t="s">
        <v>12900</v>
      </c>
    </row>
    <row r="874" spans="2:8">
      <c r="B874" s="14" t="s">
        <v>11646</v>
      </c>
      <c r="C874" s="14" t="s">
        <v>12895</v>
      </c>
      <c r="D874" t="s">
        <v>15384</v>
      </c>
      <c r="F874" s="14" t="s">
        <v>1934</v>
      </c>
      <c r="H874" s="14" t="s">
        <v>12896</v>
      </c>
    </row>
    <row r="875" spans="2:8">
      <c r="B875" s="14" t="s">
        <v>3897</v>
      </c>
      <c r="C875" s="14" t="s">
        <v>13248</v>
      </c>
      <c r="D875" t="s">
        <v>14782</v>
      </c>
      <c r="F875" s="14" t="s">
        <v>1872</v>
      </c>
      <c r="H875" s="14" t="s">
        <v>13249</v>
      </c>
    </row>
    <row r="876" spans="2:8">
      <c r="B876" s="14" t="s">
        <v>693</v>
      </c>
      <c r="C876" s="14" t="s">
        <v>13246</v>
      </c>
      <c r="D876" t="s">
        <v>15117</v>
      </c>
      <c r="F876" s="14" t="s">
        <v>1872</v>
      </c>
      <c r="H876" s="14" t="s">
        <v>13247</v>
      </c>
    </row>
    <row r="877" spans="2:8">
      <c r="B877" s="14" t="s">
        <v>12382</v>
      </c>
      <c r="C877" s="14" t="s">
        <v>12893</v>
      </c>
      <c r="D877" t="s">
        <v>14836</v>
      </c>
      <c r="F877" s="14" t="s">
        <v>3850</v>
      </c>
      <c r="H877" s="14" t="s">
        <v>12894</v>
      </c>
    </row>
    <row r="878" spans="2:8">
      <c r="B878" s="14" t="s">
        <v>12372</v>
      </c>
      <c r="C878" s="14" t="s">
        <v>12891</v>
      </c>
      <c r="D878" t="s">
        <v>15330</v>
      </c>
      <c r="F878" s="14" t="s">
        <v>1872</v>
      </c>
      <c r="H878" s="14" t="s">
        <v>12892</v>
      </c>
    </row>
    <row r="879" spans="2:8">
      <c r="B879" s="14" t="s">
        <v>7380</v>
      </c>
      <c r="C879" s="14" t="s">
        <v>13244</v>
      </c>
      <c r="D879" t="s">
        <v>14985</v>
      </c>
      <c r="F879" s="14" t="s">
        <v>965</v>
      </c>
      <c r="H879" s="14" t="s">
        <v>13245</v>
      </c>
    </row>
    <row r="880" spans="2:8">
      <c r="B880" s="14" t="s">
        <v>695</v>
      </c>
      <c r="C880" s="14" t="s">
        <v>13242</v>
      </c>
      <c r="D880" t="s">
        <v>15116</v>
      </c>
      <c r="F880" s="14" t="s">
        <v>965</v>
      </c>
      <c r="H880" s="14" t="s">
        <v>13243</v>
      </c>
    </row>
    <row r="881" spans="2:8">
      <c r="B881" s="14" t="s">
        <v>1977</v>
      </c>
      <c r="C881" s="14" t="s">
        <v>12887</v>
      </c>
      <c r="D881" t="s">
        <v>14947</v>
      </c>
      <c r="F881" s="14" t="s">
        <v>1872</v>
      </c>
      <c r="H881" s="14" t="s">
        <v>12888</v>
      </c>
    </row>
    <row r="882" spans="2:8">
      <c r="B882" s="14" t="s">
        <v>3082</v>
      </c>
      <c r="C882" s="14" t="s">
        <v>12885</v>
      </c>
      <c r="D882" t="s">
        <v>14781</v>
      </c>
      <c r="F882" s="14" t="s">
        <v>965</v>
      </c>
      <c r="H882" s="14" t="s">
        <v>12886</v>
      </c>
    </row>
    <row r="883" spans="2:8">
      <c r="B883" s="14" t="s">
        <v>185</v>
      </c>
      <c r="C883" s="14" t="s">
        <v>12883</v>
      </c>
      <c r="D883" t="s">
        <v>14998</v>
      </c>
      <c r="F883" s="14" t="s">
        <v>965</v>
      </c>
      <c r="H883" s="14" t="s">
        <v>12884</v>
      </c>
    </row>
    <row r="884" spans="2:8">
      <c r="B884" s="14" t="s">
        <v>2796</v>
      </c>
      <c r="C884" s="14" t="s">
        <v>12881</v>
      </c>
      <c r="D884" t="s">
        <v>14547</v>
      </c>
      <c r="F884" s="14" t="s">
        <v>965</v>
      </c>
      <c r="H884" s="14" t="s">
        <v>12882</v>
      </c>
    </row>
    <row r="885" spans="2:8">
      <c r="B885" s="14" t="s">
        <v>874</v>
      </c>
      <c r="C885" s="14" t="s">
        <v>13069</v>
      </c>
      <c r="D885" t="s">
        <v>15286</v>
      </c>
      <c r="F885" s="14" t="s">
        <v>965</v>
      </c>
      <c r="H885" s="14" t="s">
        <v>13070</v>
      </c>
    </row>
    <row r="886" spans="2:8">
      <c r="B886" s="14" t="s">
        <v>3200</v>
      </c>
      <c r="C886" s="14" t="s">
        <v>13241</v>
      </c>
      <c r="D886" t="s">
        <v>14835</v>
      </c>
      <c r="F886" s="14" t="s">
        <v>965</v>
      </c>
      <c r="H886" s="14" t="s">
        <v>12791</v>
      </c>
    </row>
    <row r="887" spans="2:8">
      <c r="B887" s="14" t="s">
        <v>3199</v>
      </c>
      <c r="C887" s="14" t="s">
        <v>13068</v>
      </c>
      <c r="D887" t="s">
        <v>15316</v>
      </c>
      <c r="F887" s="14" t="s">
        <v>965</v>
      </c>
      <c r="H887" s="14" t="s">
        <v>12791</v>
      </c>
    </row>
    <row r="888" spans="2:8">
      <c r="B888" s="14" t="s">
        <v>7356</v>
      </c>
      <c r="C888" s="14" t="s">
        <v>13064</v>
      </c>
      <c r="D888" t="s">
        <v>15272</v>
      </c>
      <c r="F888" s="14" t="s">
        <v>965</v>
      </c>
      <c r="H888" s="14" t="s">
        <v>13065</v>
      </c>
    </row>
    <row r="889" spans="2:8">
      <c r="B889" s="14" t="s">
        <v>7355</v>
      </c>
      <c r="C889" s="14" t="s">
        <v>13062</v>
      </c>
      <c r="D889" t="s">
        <v>14997</v>
      </c>
      <c r="F889" s="14" t="s">
        <v>965</v>
      </c>
      <c r="H889" s="14" t="s">
        <v>13063</v>
      </c>
    </row>
    <row r="890" spans="2:8">
      <c r="B890" s="14" t="s">
        <v>2793</v>
      </c>
      <c r="C890" s="14" t="s">
        <v>13060</v>
      </c>
      <c r="D890" t="s">
        <v>15285</v>
      </c>
      <c r="F890" s="14" t="s">
        <v>965</v>
      </c>
      <c r="H890" s="14" t="s">
        <v>13061</v>
      </c>
    </row>
    <row r="891" spans="2:8">
      <c r="B891" s="14" t="s">
        <v>885</v>
      </c>
      <c r="C891" s="14" t="s">
        <v>13058</v>
      </c>
      <c r="D891" t="s">
        <v>14879</v>
      </c>
      <c r="F891" s="14" t="s">
        <v>965</v>
      </c>
      <c r="H891" s="14" t="s">
        <v>13059</v>
      </c>
    </row>
    <row r="892" spans="2:8">
      <c r="B892" s="14" t="s">
        <v>3045</v>
      </c>
      <c r="C892" s="14" t="s">
        <v>13056</v>
      </c>
      <c r="D892" t="s">
        <v>15329</v>
      </c>
      <c r="F892" s="14" t="s">
        <v>1934</v>
      </c>
      <c r="H892" s="14" t="s">
        <v>13057</v>
      </c>
    </row>
    <row r="893" spans="2:8">
      <c r="B893" s="14" t="s">
        <v>7379</v>
      </c>
      <c r="C893" s="14" t="s">
        <v>13054</v>
      </c>
      <c r="D893" t="s">
        <v>15184</v>
      </c>
      <c r="F893" s="14" t="s">
        <v>965</v>
      </c>
      <c r="H893" s="14" t="s">
        <v>13055</v>
      </c>
    </row>
    <row r="894" spans="2:8">
      <c r="B894" s="14" t="s">
        <v>3854</v>
      </c>
      <c r="C894" s="14" t="s">
        <v>13053</v>
      </c>
      <c r="D894" t="s">
        <v>15169</v>
      </c>
      <c r="F894" s="14" t="s">
        <v>1872</v>
      </c>
      <c r="H894" s="14" t="s">
        <v>3891</v>
      </c>
    </row>
    <row r="895" spans="2:8">
      <c r="B895" s="14" t="s">
        <v>7354</v>
      </c>
      <c r="C895" s="14" t="s">
        <v>13051</v>
      </c>
      <c r="D895" t="s">
        <v>15328</v>
      </c>
      <c r="F895" s="14" t="s">
        <v>965</v>
      </c>
      <c r="H895" s="14" t="s">
        <v>13052</v>
      </c>
    </row>
    <row r="896" spans="2:8">
      <c r="B896" s="14" t="s">
        <v>887</v>
      </c>
      <c r="C896" s="14" t="s">
        <v>13049</v>
      </c>
      <c r="D896" t="s">
        <v>15183</v>
      </c>
      <c r="F896" s="14" t="s">
        <v>965</v>
      </c>
      <c r="H896" s="14" t="s">
        <v>13050</v>
      </c>
    </row>
    <row r="897" spans="2:8">
      <c r="B897" s="14" t="s">
        <v>899</v>
      </c>
      <c r="C897" s="14" t="s">
        <v>13047</v>
      </c>
      <c r="D897" t="s">
        <v>14780</v>
      </c>
      <c r="F897" s="14" t="s">
        <v>965</v>
      </c>
      <c r="H897" s="14" t="s">
        <v>13048</v>
      </c>
    </row>
    <row r="898" spans="2:8">
      <c r="B898" s="14" t="s">
        <v>3198</v>
      </c>
      <c r="C898" s="14" t="s">
        <v>13045</v>
      </c>
      <c r="D898" t="s">
        <v>15228</v>
      </c>
      <c r="F898" s="14" t="s">
        <v>965</v>
      </c>
      <c r="H898" s="14" t="s">
        <v>13046</v>
      </c>
    </row>
    <row r="899" spans="2:8">
      <c r="B899" s="14" t="s">
        <v>764</v>
      </c>
      <c r="C899" s="14" t="s">
        <v>13160</v>
      </c>
      <c r="D899" t="s">
        <v>15227</v>
      </c>
      <c r="F899" s="14" t="s">
        <v>965</v>
      </c>
      <c r="H899" s="14" t="s">
        <v>13161</v>
      </c>
    </row>
    <row r="900" spans="2:8">
      <c r="B900" s="14" t="s">
        <v>7353</v>
      </c>
      <c r="C900" s="14" t="s">
        <v>13149</v>
      </c>
      <c r="D900" t="s">
        <v>15168</v>
      </c>
      <c r="F900" s="14" t="s">
        <v>965</v>
      </c>
      <c r="H900" s="14" t="s">
        <v>13150</v>
      </c>
    </row>
    <row r="901" spans="2:8">
      <c r="B901" s="14" t="s">
        <v>792</v>
      </c>
      <c r="C901" s="14" t="s">
        <v>13147</v>
      </c>
      <c r="D901" t="s">
        <v>15115</v>
      </c>
      <c r="F901" s="14" t="s">
        <v>1872</v>
      </c>
      <c r="H901" s="14" t="s">
        <v>13148</v>
      </c>
    </row>
    <row r="902" spans="2:8">
      <c r="B902" s="14" t="s">
        <v>1875</v>
      </c>
      <c r="C902" s="14" t="s">
        <v>13145</v>
      </c>
      <c r="D902" t="s">
        <v>15167</v>
      </c>
      <c r="F902" s="14" t="s">
        <v>1872</v>
      </c>
      <c r="H902" s="14" t="s">
        <v>13146</v>
      </c>
    </row>
    <row r="903" spans="2:8">
      <c r="B903" s="14" t="s">
        <v>795</v>
      </c>
      <c r="C903" s="14" t="s">
        <v>13143</v>
      </c>
      <c r="D903" t="s">
        <v>15114</v>
      </c>
      <c r="F903" s="14" t="s">
        <v>3851</v>
      </c>
      <c r="H903" s="14" t="s">
        <v>13144</v>
      </c>
    </row>
    <row r="904" spans="2:8">
      <c r="B904" s="14" t="s">
        <v>11559</v>
      </c>
      <c r="C904" s="14" t="s">
        <v>13142</v>
      </c>
      <c r="D904" t="s">
        <v>15383</v>
      </c>
      <c r="F904" s="14" t="s">
        <v>1934</v>
      </c>
      <c r="H904" s="14" t="s">
        <v>12896</v>
      </c>
    </row>
    <row r="905" spans="2:8">
      <c r="B905" s="14" t="s">
        <v>3176</v>
      </c>
      <c r="C905" s="14" t="s">
        <v>13139</v>
      </c>
      <c r="D905" t="s">
        <v>14666</v>
      </c>
      <c r="F905" s="14" t="s">
        <v>965</v>
      </c>
      <c r="H905" s="14" t="s">
        <v>13140</v>
      </c>
    </row>
    <row r="906" spans="2:8">
      <c r="B906" s="14" t="s">
        <v>2787</v>
      </c>
      <c r="C906" s="14" t="s">
        <v>13137</v>
      </c>
      <c r="D906" t="s">
        <v>14665</v>
      </c>
      <c r="F906" s="14" t="s">
        <v>965</v>
      </c>
      <c r="H906" s="14" t="s">
        <v>13138</v>
      </c>
    </row>
    <row r="907" spans="2:8">
      <c r="B907" s="14" t="s">
        <v>2837</v>
      </c>
      <c r="C907" s="14" t="s">
        <v>13135</v>
      </c>
      <c r="D907" t="s">
        <v>14602</v>
      </c>
      <c r="F907" s="14" t="s">
        <v>965</v>
      </c>
      <c r="H907" s="14" t="s">
        <v>13136</v>
      </c>
    </row>
    <row r="908" spans="2:8">
      <c r="B908" s="14" t="s">
        <v>7352</v>
      </c>
      <c r="C908" s="14" t="s">
        <v>12920</v>
      </c>
      <c r="D908" t="s">
        <v>14869</v>
      </c>
      <c r="F908" s="14" t="s">
        <v>965</v>
      </c>
      <c r="H908" s="14" t="s">
        <v>12921</v>
      </c>
    </row>
    <row r="909" spans="2:8">
      <c r="B909" s="14" t="s">
        <v>12384</v>
      </c>
      <c r="C909" s="14" t="s">
        <v>13879</v>
      </c>
      <c r="D909" t="s">
        <v>15354</v>
      </c>
      <c r="F909" s="14" t="s">
        <v>3850</v>
      </c>
      <c r="H909" s="14" t="s">
        <v>13880</v>
      </c>
    </row>
    <row r="910" spans="2:8">
      <c r="B910" s="14" t="s">
        <v>2859</v>
      </c>
      <c r="C910" s="14" t="s">
        <v>13877</v>
      </c>
      <c r="D910" t="s">
        <v>15353</v>
      </c>
      <c r="F910" s="14" t="s">
        <v>965</v>
      </c>
      <c r="H910" s="14" t="s">
        <v>13878</v>
      </c>
    </row>
    <row r="911" spans="2:8">
      <c r="B911" s="14" t="s">
        <v>801</v>
      </c>
      <c r="C911" s="14" t="s">
        <v>13131</v>
      </c>
      <c r="D911" t="s">
        <v>14613</v>
      </c>
      <c r="F911" s="14" t="s">
        <v>965</v>
      </c>
      <c r="H911" s="14" t="s">
        <v>13132</v>
      </c>
    </row>
    <row r="912" spans="2:8">
      <c r="B912" s="14" t="s">
        <v>712</v>
      </c>
      <c r="C912" s="14" t="s">
        <v>13227</v>
      </c>
      <c r="D912" t="s">
        <v>15395</v>
      </c>
      <c r="F912" s="14" t="s">
        <v>965</v>
      </c>
      <c r="H912" s="14" t="s">
        <v>13228</v>
      </c>
    </row>
    <row r="913" spans="2:8">
      <c r="B913" s="14" t="s">
        <v>3369</v>
      </c>
      <c r="C913" s="14" t="s">
        <v>14522</v>
      </c>
      <c r="D913" t="s">
        <v>14926</v>
      </c>
      <c r="F913" s="14" t="s">
        <v>3851</v>
      </c>
      <c r="H913" s="14" t="s">
        <v>3914</v>
      </c>
    </row>
    <row r="914" spans="2:8">
      <c r="B914" s="14" t="s">
        <v>3370</v>
      </c>
      <c r="C914" s="14" t="s">
        <v>14523</v>
      </c>
      <c r="D914" t="s">
        <v>14711</v>
      </c>
      <c r="F914" s="14" t="s">
        <v>3851</v>
      </c>
      <c r="H914" s="14" t="s">
        <v>3914</v>
      </c>
    </row>
    <row r="915" spans="2:8">
      <c r="B915" s="14" t="s">
        <v>3373</v>
      </c>
      <c r="C915" s="14" t="s">
        <v>14524</v>
      </c>
      <c r="D915" t="s">
        <v>14868</v>
      </c>
      <c r="F915" s="14" t="s">
        <v>965</v>
      </c>
      <c r="H915" s="14" t="s">
        <v>3914</v>
      </c>
    </row>
    <row r="916" spans="2:8">
      <c r="B916" s="14" t="s">
        <v>3358</v>
      </c>
      <c r="C916" s="14" t="s">
        <v>14520</v>
      </c>
      <c r="D916" t="s">
        <v>14984</v>
      </c>
      <c r="F916" s="14" t="s">
        <v>965</v>
      </c>
      <c r="H916" s="14" t="s">
        <v>3914</v>
      </c>
    </row>
  </sheetData>
  <sortState ref="A2:Q5101">
    <sortCondition descending="1" ref="B2:B5101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9"/>
  <sheetViews>
    <sheetView tabSelected="1" workbookViewId="0">
      <selection activeCell="E38" sqref="E38"/>
    </sheetView>
  </sheetViews>
  <sheetFormatPr defaultRowHeight="15"/>
  <cols>
    <col min="1" max="1" width="35.42578125" style="46" bestFit="1" customWidth="1"/>
    <col min="2" max="2" width="14" style="46" bestFit="1" customWidth="1"/>
    <col min="3" max="3" width="9.140625" style="46"/>
    <col min="4" max="4" width="10.28515625" style="46" customWidth="1"/>
    <col min="5" max="5" width="14.7109375" style="46" customWidth="1"/>
    <col min="6" max="6" width="20.28515625" style="46" customWidth="1"/>
    <col min="7" max="7" width="11.7109375" style="46" bestFit="1" customWidth="1"/>
    <col min="8" max="8" width="10.85546875" style="46" bestFit="1" customWidth="1"/>
    <col min="9" max="9" width="13.42578125" style="46" bestFit="1" customWidth="1"/>
    <col min="10" max="10" width="21.42578125" style="46" bestFit="1" customWidth="1"/>
    <col min="11" max="11" width="16.28515625" style="46" customWidth="1"/>
    <col min="12" max="12" width="34.28515625" style="46" customWidth="1"/>
    <col min="13" max="13" width="7.85546875" style="46" customWidth="1"/>
    <col min="14" max="14" width="15.5703125" style="46" customWidth="1"/>
    <col min="15" max="15" width="11.5703125" style="46" bestFit="1" customWidth="1"/>
    <col min="16" max="16" width="7.7109375" style="46" customWidth="1"/>
    <col min="17" max="17" width="11.42578125" style="46" customWidth="1"/>
    <col min="18" max="18" width="12.28515625" style="46" bestFit="1" customWidth="1"/>
    <col min="19" max="16384" width="9.140625" style="46"/>
  </cols>
  <sheetData>
    <row r="1" spans="1:17">
      <c r="A1" s="47" t="s">
        <v>15783</v>
      </c>
      <c r="B1" s="47" t="s">
        <v>15782</v>
      </c>
      <c r="C1" s="47" t="s">
        <v>15781</v>
      </c>
      <c r="D1" s="47"/>
      <c r="E1" s="47" t="s">
        <v>2132</v>
      </c>
      <c r="F1" s="47"/>
    </row>
    <row r="2" spans="1:17">
      <c r="A2" s="46" t="s">
        <v>15780</v>
      </c>
      <c r="B2" s="47" t="s">
        <v>2132</v>
      </c>
      <c r="C2" s="46">
        <v>0.37</v>
      </c>
      <c r="E2" s="46" t="s">
        <v>15779</v>
      </c>
      <c r="F2" s="46" t="s">
        <v>15778</v>
      </c>
      <c r="G2" s="46" t="s">
        <v>15777</v>
      </c>
      <c r="H2" s="46" t="s">
        <v>15776</v>
      </c>
      <c r="I2" s="46" t="s">
        <v>15775</v>
      </c>
      <c r="J2" s="46" t="s">
        <v>15774</v>
      </c>
      <c r="K2" s="46" t="s">
        <v>15688</v>
      </c>
    </row>
    <row r="3" spans="1:17">
      <c r="A3" s="46" t="s">
        <v>15773</v>
      </c>
      <c r="B3" s="46" t="s">
        <v>7132</v>
      </c>
      <c r="C3" s="46">
        <v>0.36899999999999999</v>
      </c>
      <c r="E3" s="46" t="s">
        <v>15759</v>
      </c>
      <c r="F3" s="46" t="s">
        <v>6468</v>
      </c>
      <c r="G3" s="46">
        <f>AVERAGE(O9:Q9)</f>
        <v>10.100000000000001</v>
      </c>
      <c r="H3" s="46">
        <v>71.078000000000003</v>
      </c>
      <c r="I3" s="46">
        <f t="shared" ref="I3:I23" si="0">G3*H3/100</f>
        <v>7.178878000000001</v>
      </c>
      <c r="J3" s="46">
        <f t="shared" ref="J3:J23" si="1">G3/100/112.5329*1000</f>
        <v>0.89751530441319849</v>
      </c>
      <c r="K3" s="46">
        <f t="shared" ref="K3:K23" si="2">J3*$C$2</f>
        <v>0.33208066263288344</v>
      </c>
      <c r="L3" s="46" t="str">
        <f t="shared" ref="L3:L23" si="3">K3 &amp; " " &amp; F3 &amp; "[c] + "</f>
        <v xml:space="preserve">0,332080662632883 L-Alanine[c] + </v>
      </c>
      <c r="N3" s="46" t="s">
        <v>15772</v>
      </c>
      <c r="O3" s="46">
        <v>8.7799999999999994</v>
      </c>
      <c r="P3" s="46">
        <v>9.51</v>
      </c>
      <c r="Q3" s="46">
        <v>9.7799999999999994</v>
      </c>
    </row>
    <row r="4" spans="1:17">
      <c r="A4" s="46" t="s">
        <v>15771</v>
      </c>
      <c r="B4" s="46" t="s">
        <v>2174</v>
      </c>
      <c r="C4" s="46">
        <v>6.6000000000000003E-2</v>
      </c>
      <c r="E4" s="46" t="s">
        <v>15739</v>
      </c>
      <c r="F4" s="46" t="s">
        <v>6508</v>
      </c>
      <c r="G4" s="46">
        <f>AVERAGE(O21:Q21)</f>
        <v>5.956666666666667</v>
      </c>
      <c r="H4" s="46">
        <v>156.18600000000001</v>
      </c>
      <c r="I4" s="46">
        <f t="shared" si="0"/>
        <v>9.3034794000000005</v>
      </c>
      <c r="J4" s="46">
        <f t="shared" si="1"/>
        <v>0.52932668283379058</v>
      </c>
      <c r="K4" s="46">
        <f t="shared" si="2"/>
        <v>0.19585087264850251</v>
      </c>
      <c r="L4" s="46" t="str">
        <f t="shared" si="3"/>
        <v xml:space="preserve">0,195850872648503 L-Arginine[c] + </v>
      </c>
      <c r="N4" s="46" t="s">
        <v>15741</v>
      </c>
      <c r="O4" s="46">
        <v>5.77</v>
      </c>
      <c r="P4" s="46">
        <v>5.9</v>
      </c>
      <c r="Q4" s="46">
        <v>6.16</v>
      </c>
    </row>
    <row r="5" spans="1:17">
      <c r="A5" s="46" t="s">
        <v>15770</v>
      </c>
      <c r="B5" s="46" t="s">
        <v>2175</v>
      </c>
      <c r="C5" s="46">
        <v>1E-3</v>
      </c>
      <c r="E5" s="46" t="s">
        <v>15769</v>
      </c>
      <c r="F5" s="46" t="s">
        <v>6500</v>
      </c>
      <c r="G5" s="46">
        <f>AVERAGE(O3:Q3)/2</f>
        <v>4.6783333333333337</v>
      </c>
      <c r="H5" s="46">
        <v>114.10299999999999</v>
      </c>
      <c r="I5" s="46">
        <f t="shared" si="0"/>
        <v>5.3381186833333336</v>
      </c>
      <c r="J5" s="46">
        <f t="shared" si="1"/>
        <v>0.41573027384287914</v>
      </c>
      <c r="K5" s="46">
        <f t="shared" si="2"/>
        <v>0.15382020132186527</v>
      </c>
      <c r="L5" s="46" t="str">
        <f t="shared" si="3"/>
        <v xml:space="preserve">0,153820201321865 L-Asparagine[c] + </v>
      </c>
      <c r="N5" s="46" t="s">
        <v>15743</v>
      </c>
      <c r="O5" s="46">
        <v>6.43</v>
      </c>
      <c r="P5" s="46">
        <v>6.76</v>
      </c>
      <c r="Q5" s="46">
        <v>6.9</v>
      </c>
    </row>
    <row r="6" spans="1:17">
      <c r="A6" s="46" t="s">
        <v>15768</v>
      </c>
      <c r="B6" s="46" t="s">
        <v>7131</v>
      </c>
      <c r="C6" s="46">
        <v>6.2E-2</v>
      </c>
      <c r="E6" s="46" t="s">
        <v>15767</v>
      </c>
      <c r="F6" s="46" t="s">
        <v>6481</v>
      </c>
      <c r="G6" s="46">
        <v>4.6783333333333337</v>
      </c>
      <c r="H6" s="46">
        <v>115.087</v>
      </c>
      <c r="I6" s="46">
        <f t="shared" si="0"/>
        <v>5.3841534833333347</v>
      </c>
      <c r="J6" s="46">
        <f t="shared" si="1"/>
        <v>0.41573027384287914</v>
      </c>
      <c r="K6" s="46">
        <f t="shared" si="2"/>
        <v>0.15382020132186527</v>
      </c>
      <c r="L6" s="46" t="str">
        <f t="shared" si="3"/>
        <v xml:space="preserve">0,153820201321865 L-Aspartate[c] + </v>
      </c>
      <c r="N6" s="46" t="s">
        <v>15766</v>
      </c>
      <c r="O6" s="46">
        <v>18.55</v>
      </c>
      <c r="P6" s="46">
        <v>16.190000000000001</v>
      </c>
      <c r="Q6" s="46">
        <v>14.33</v>
      </c>
    </row>
    <row r="7" spans="1:17">
      <c r="A7" s="46" t="s">
        <v>15765</v>
      </c>
      <c r="B7" s="46" t="s">
        <v>15764</v>
      </c>
      <c r="C7" s="46">
        <v>0.13200000000000001</v>
      </c>
      <c r="E7" s="46" t="s">
        <v>15754</v>
      </c>
      <c r="F7" s="46" t="s">
        <v>6535</v>
      </c>
      <c r="G7" s="46">
        <f>AVERAGE(P11:Q11)</f>
        <v>0.17499999999999999</v>
      </c>
      <c r="H7" s="46">
        <v>103.143</v>
      </c>
      <c r="I7" s="46">
        <f t="shared" si="0"/>
        <v>0.18050024999999997</v>
      </c>
      <c r="J7" s="46">
        <f t="shared" si="1"/>
        <v>1.5551007749733631E-2</v>
      </c>
      <c r="K7" s="46">
        <f t="shared" si="2"/>
        <v>5.7538728674014434E-3</v>
      </c>
      <c r="L7" s="46" t="str">
        <f t="shared" si="3"/>
        <v xml:space="preserve">0,00575387286740144 L-Cysteine[c] + </v>
      </c>
      <c r="N7" s="46" t="s">
        <v>15745</v>
      </c>
      <c r="O7" s="46">
        <v>3.67</v>
      </c>
      <c r="P7" s="46">
        <v>4</v>
      </c>
      <c r="Q7" s="46">
        <v>4.76</v>
      </c>
    </row>
    <row r="8" spans="1:17">
      <c r="A8" s="46" t="s">
        <v>15763</v>
      </c>
      <c r="B8" s="46" t="s">
        <v>2008</v>
      </c>
      <c r="E8" s="46" t="s">
        <v>15762</v>
      </c>
      <c r="F8" s="46" t="s">
        <v>6433</v>
      </c>
      <c r="G8" s="46">
        <f>AVERAGE(O6:Q6)/2</f>
        <v>8.1783333333333328</v>
      </c>
      <c r="H8" s="46">
        <v>128.12899999999999</v>
      </c>
      <c r="I8" s="46">
        <f t="shared" si="0"/>
        <v>10.478816716666666</v>
      </c>
      <c r="J8" s="46">
        <f t="shared" si="1"/>
        <v>0.72675042883755181</v>
      </c>
      <c r="K8" s="46">
        <f t="shared" si="2"/>
        <v>0.26889765866989418</v>
      </c>
      <c r="L8" s="46" t="str">
        <f t="shared" si="3"/>
        <v xml:space="preserve">0,268897658669894 L-Glutamine[c] + </v>
      </c>
      <c r="N8" s="46" t="s">
        <v>15755</v>
      </c>
      <c r="O8" s="46">
        <v>7.12</v>
      </c>
      <c r="P8" s="46">
        <v>7.28</v>
      </c>
      <c r="Q8" s="46">
        <v>7.53</v>
      </c>
    </row>
    <row r="9" spans="1:17">
      <c r="A9" s="46" t="s">
        <v>15761</v>
      </c>
      <c r="E9" s="46" t="s">
        <v>15760</v>
      </c>
      <c r="F9" s="46" t="s">
        <v>6434</v>
      </c>
      <c r="G9" s="46">
        <v>8.1783333333333328</v>
      </c>
      <c r="H9" s="46">
        <v>129.114</v>
      </c>
      <c r="I9" s="46">
        <f t="shared" si="0"/>
        <v>10.559373299999999</v>
      </c>
      <c r="J9" s="46">
        <f t="shared" si="1"/>
        <v>0.72675042883755181</v>
      </c>
      <c r="K9" s="46">
        <f t="shared" si="2"/>
        <v>0.26889765866989418</v>
      </c>
      <c r="L9" s="46" t="str">
        <f t="shared" si="3"/>
        <v xml:space="preserve">0,268897658669894 L-Glutamate[c] + </v>
      </c>
      <c r="N9" s="46" t="s">
        <v>15759</v>
      </c>
      <c r="O9" s="46">
        <v>10.68</v>
      </c>
      <c r="P9" s="46">
        <v>9.74</v>
      </c>
      <c r="Q9" s="46">
        <v>9.8800000000000008</v>
      </c>
    </row>
    <row r="10" spans="1:17">
      <c r="A10" s="46" t="s">
        <v>15758</v>
      </c>
      <c r="B10" s="46" t="s">
        <v>15757</v>
      </c>
      <c r="C10" s="46" t="s">
        <v>15756</v>
      </c>
      <c r="E10" s="46" t="s">
        <v>15755</v>
      </c>
      <c r="F10" s="46" t="s">
        <v>6482</v>
      </c>
      <c r="G10" s="46">
        <f>AVERAGE(O8:Q8)</f>
        <v>7.31</v>
      </c>
      <c r="H10" s="46">
        <v>57.051000000000002</v>
      </c>
      <c r="I10" s="46">
        <f t="shared" si="0"/>
        <v>4.1704280999999996</v>
      </c>
      <c r="J10" s="46">
        <f t="shared" si="1"/>
        <v>0.64958780943173056</v>
      </c>
      <c r="K10" s="46">
        <f t="shared" si="2"/>
        <v>0.2403474894897403</v>
      </c>
      <c r="L10" s="46" t="str">
        <f t="shared" si="3"/>
        <v xml:space="preserve">0,24034748948974 Glycine[c] + </v>
      </c>
      <c r="N10" s="46" t="s">
        <v>15737</v>
      </c>
      <c r="O10" s="46">
        <v>5.58</v>
      </c>
      <c r="P10" s="46">
        <v>6.78</v>
      </c>
      <c r="Q10" s="46">
        <v>6.16</v>
      </c>
    </row>
    <row r="11" spans="1:17">
      <c r="A11" s="46" t="s">
        <v>4565</v>
      </c>
      <c r="B11" s="46">
        <v>37.700000000000003</v>
      </c>
      <c r="C11" s="46">
        <f>C2*B11</f>
        <v>13.949000000000002</v>
      </c>
      <c r="E11" s="46" t="s">
        <v>15742</v>
      </c>
      <c r="F11" s="46" t="s">
        <v>6590</v>
      </c>
      <c r="G11" s="46">
        <f>AVERAGE(O19:Q19)</f>
        <v>1.82</v>
      </c>
      <c r="H11" s="46">
        <v>137.13900000000001</v>
      </c>
      <c r="I11" s="46">
        <f t="shared" si="0"/>
        <v>2.4959298000000003</v>
      </c>
      <c r="J11" s="46">
        <f t="shared" si="1"/>
        <v>0.1617304805972298</v>
      </c>
      <c r="K11" s="46">
        <f t="shared" si="2"/>
        <v>5.9840277820975028E-2</v>
      </c>
      <c r="L11" s="46" t="str">
        <f t="shared" si="3"/>
        <v xml:space="preserve">0,059840277820975 L-Histidine[c] + </v>
      </c>
      <c r="N11" s="46" t="s">
        <v>15754</v>
      </c>
      <c r="O11" s="46">
        <v>0</v>
      </c>
      <c r="P11" s="46">
        <v>0.22</v>
      </c>
      <c r="Q11" s="46">
        <v>0.13</v>
      </c>
    </row>
    <row r="12" spans="1:17">
      <c r="A12" s="46" t="s">
        <v>4532</v>
      </c>
      <c r="B12" s="46">
        <v>12.8</v>
      </c>
      <c r="C12" s="46">
        <f>C3*B12</f>
        <v>4.7232000000000003</v>
      </c>
      <c r="E12" s="46" t="s">
        <v>15753</v>
      </c>
      <c r="F12" s="46" t="s">
        <v>6674</v>
      </c>
      <c r="G12" s="46">
        <f>AVERAGE(O13:Q13)</f>
        <v>4.4233333333333329</v>
      </c>
      <c r="H12" s="46">
        <v>113.158</v>
      </c>
      <c r="I12" s="46">
        <f t="shared" si="0"/>
        <v>5.0053555333333328</v>
      </c>
      <c r="J12" s="46">
        <f t="shared" si="1"/>
        <v>0.3930702339789815</v>
      </c>
      <c r="K12" s="46">
        <f t="shared" si="2"/>
        <v>0.14543598657222315</v>
      </c>
      <c r="L12" s="46" t="str">
        <f t="shared" si="3"/>
        <v xml:space="preserve">0,145435986572223 L-Isoleucine[c] + </v>
      </c>
      <c r="N12" s="46" t="s">
        <v>15749</v>
      </c>
      <c r="O12" s="46">
        <v>0.77</v>
      </c>
      <c r="P12" s="46">
        <v>0.8</v>
      </c>
      <c r="Q12" s="46">
        <v>0.7</v>
      </c>
    </row>
    <row r="13" spans="1:17">
      <c r="B13" s="46">
        <v>26</v>
      </c>
      <c r="C13" s="46">
        <f>C4*B13</f>
        <v>1.7160000000000002</v>
      </c>
      <c r="E13" s="46" t="s">
        <v>15752</v>
      </c>
      <c r="F13" s="46" t="s">
        <v>6584</v>
      </c>
      <c r="G13" s="46">
        <f>AVERAGE(O14:Q14)</f>
        <v>7.3866666666666667</v>
      </c>
      <c r="H13" s="46">
        <v>113.158</v>
      </c>
      <c r="I13" s="46">
        <f t="shared" si="0"/>
        <v>8.3586042666666671</v>
      </c>
      <c r="J13" s="46">
        <f t="shared" si="1"/>
        <v>0.65640063187447106</v>
      </c>
      <c r="K13" s="46">
        <f t="shared" si="2"/>
        <v>0.24286823379355429</v>
      </c>
      <c r="L13" s="46" t="str">
        <f t="shared" si="3"/>
        <v xml:space="preserve">0,242868233793554 L-Leucine[c] + </v>
      </c>
      <c r="N13" s="46" t="s">
        <v>15753</v>
      </c>
      <c r="O13" s="46">
        <v>4.12</v>
      </c>
      <c r="P13" s="46">
        <v>4.45</v>
      </c>
      <c r="Q13" s="46">
        <v>4.7</v>
      </c>
    </row>
    <row r="14" spans="1:17">
      <c r="A14" s="46" t="s">
        <v>4566</v>
      </c>
      <c r="B14" s="46">
        <v>26</v>
      </c>
      <c r="C14" s="46">
        <f>C5*B14</f>
        <v>2.6000000000000002E-2</v>
      </c>
      <c r="E14" s="46" t="s">
        <v>15744</v>
      </c>
      <c r="F14" s="46" t="s">
        <v>6529</v>
      </c>
      <c r="G14" s="46">
        <f>AVERAGE(O18:Q18)</f>
        <v>6.7633333333333328</v>
      </c>
      <c r="H14" s="46">
        <v>128.172</v>
      </c>
      <c r="I14" s="46">
        <f t="shared" si="0"/>
        <v>8.6686995999999983</v>
      </c>
      <c r="J14" s="46">
        <f t="shared" si="1"/>
        <v>0.60100942331827689</v>
      </c>
      <c r="K14" s="46">
        <f t="shared" si="2"/>
        <v>0.22237348662776243</v>
      </c>
      <c r="L14" s="46" t="str">
        <f t="shared" si="3"/>
        <v xml:space="preserve">0,222373486627762 L-Lysine[c] + </v>
      </c>
      <c r="N14" s="46" t="s">
        <v>15752</v>
      </c>
      <c r="O14" s="46">
        <v>6.99</v>
      </c>
      <c r="P14" s="46">
        <v>7.23</v>
      </c>
      <c r="Q14" s="46">
        <v>7.94</v>
      </c>
    </row>
    <row r="15" spans="1:17">
      <c r="A15" s="46" t="s">
        <v>15751</v>
      </c>
      <c r="B15" s="46" t="s">
        <v>15750</v>
      </c>
      <c r="C15" s="46">
        <f>SUM(C11:C14)</f>
        <v>20.414200000000005</v>
      </c>
      <c r="E15" s="46" t="s">
        <v>15749</v>
      </c>
      <c r="F15" s="46" t="s">
        <v>6449</v>
      </c>
      <c r="G15" s="46">
        <f>AVERAGE(O12:Q12)</f>
        <v>0.75666666666666671</v>
      </c>
      <c r="H15" s="46">
        <v>131.196</v>
      </c>
      <c r="I15" s="46">
        <f t="shared" si="0"/>
        <v>0.99271640000000005</v>
      </c>
      <c r="J15" s="46">
        <f t="shared" si="1"/>
        <v>6.7239595413133998E-2</v>
      </c>
      <c r="K15" s="46">
        <f t="shared" si="2"/>
        <v>2.487865030285958E-2</v>
      </c>
      <c r="L15" s="46" t="str">
        <f t="shared" si="3"/>
        <v xml:space="preserve">0,0248786503028596 L-Methionine[c] + </v>
      </c>
      <c r="N15" s="46" t="s">
        <v>15738</v>
      </c>
      <c r="O15" s="46">
        <v>2.13</v>
      </c>
      <c r="P15" s="46">
        <v>2.21</v>
      </c>
      <c r="Q15" s="46">
        <v>2.4700000000000002</v>
      </c>
    </row>
    <row r="16" spans="1:17">
      <c r="A16" s="46" t="s">
        <v>15748</v>
      </c>
      <c r="E16" s="46" t="s">
        <v>15746</v>
      </c>
      <c r="F16" s="46" t="s">
        <v>6509</v>
      </c>
      <c r="G16" s="46">
        <f>AVERAGE(O17:Q17)</f>
        <v>1.2233333333333334</v>
      </c>
      <c r="H16" s="46">
        <v>115.154</v>
      </c>
      <c r="I16" s="46">
        <f t="shared" si="0"/>
        <v>1.4087172666666665</v>
      </c>
      <c r="J16" s="46">
        <f t="shared" si="1"/>
        <v>0.10870894941242369</v>
      </c>
      <c r="K16" s="46">
        <f t="shared" si="2"/>
        <v>4.0222311282596762E-2</v>
      </c>
      <c r="L16" s="46" t="str">
        <f t="shared" si="3"/>
        <v xml:space="preserve">0,0402223112825968 L-Ornithine[c] + </v>
      </c>
      <c r="N16" s="46" t="s">
        <v>15747</v>
      </c>
      <c r="O16" s="46">
        <v>3.03</v>
      </c>
      <c r="P16" s="46">
        <v>3.21</v>
      </c>
      <c r="Q16" s="46">
        <v>3.37</v>
      </c>
    </row>
    <row r="17" spans="5:17">
      <c r="E17" s="46" t="s">
        <v>15747</v>
      </c>
      <c r="F17" s="46" t="s">
        <v>6522</v>
      </c>
      <c r="G17" s="46">
        <f>AVERAGE(O16:Q16)</f>
        <v>3.2033333333333331</v>
      </c>
      <c r="H17" s="46">
        <v>147.17400000000001</v>
      </c>
      <c r="I17" s="46">
        <f t="shared" si="0"/>
        <v>4.7144738000000004</v>
      </c>
      <c r="J17" s="46">
        <f t="shared" si="1"/>
        <v>0.28465749423798131</v>
      </c>
      <c r="K17" s="46">
        <f t="shared" si="2"/>
        <v>0.10532327286805308</v>
      </c>
      <c r="L17" s="46" t="str">
        <f t="shared" si="3"/>
        <v xml:space="preserve">0,105323272868053 L-Phenylalanine[c] + </v>
      </c>
      <c r="N17" s="46" t="s">
        <v>15746</v>
      </c>
      <c r="O17" s="46">
        <v>1.53</v>
      </c>
      <c r="P17" s="46">
        <v>1.21</v>
      </c>
      <c r="Q17" s="46">
        <v>0.93</v>
      </c>
    </row>
    <row r="18" spans="5:17">
      <c r="E18" s="46" t="s">
        <v>15745</v>
      </c>
      <c r="F18" s="46" t="s">
        <v>6602</v>
      </c>
      <c r="G18" s="46">
        <f>AVERAGE(O7:Q7)</f>
        <v>4.1433333333333335</v>
      </c>
      <c r="H18" s="46">
        <v>97.114999999999995</v>
      </c>
      <c r="I18" s="46">
        <f t="shared" si="0"/>
        <v>4.0237981666666665</v>
      </c>
      <c r="J18" s="46">
        <f t="shared" si="1"/>
        <v>0.36818862157940779</v>
      </c>
      <c r="K18" s="46">
        <f t="shared" si="2"/>
        <v>0.13622978998438087</v>
      </c>
      <c r="L18" s="46" t="str">
        <f t="shared" si="3"/>
        <v xml:space="preserve">0,136229789984381 L-Proline[c] + </v>
      </c>
      <c r="N18" s="46" t="s">
        <v>15744</v>
      </c>
      <c r="O18" s="46">
        <v>6.33</v>
      </c>
      <c r="P18" s="46">
        <v>7.03</v>
      </c>
      <c r="Q18" s="46">
        <v>6.93</v>
      </c>
    </row>
    <row r="19" spans="5:17">
      <c r="E19" s="46" t="s">
        <v>15743</v>
      </c>
      <c r="F19" s="46" t="s">
        <v>6461</v>
      </c>
      <c r="G19" s="46">
        <f>AVERAGE(O5:Q5)</f>
        <v>6.6966666666666663</v>
      </c>
      <c r="H19" s="46">
        <v>87.076999999999998</v>
      </c>
      <c r="I19" s="46">
        <f t="shared" si="0"/>
        <v>5.8312564333333334</v>
      </c>
      <c r="J19" s="46">
        <f t="shared" si="1"/>
        <v>0.59508522988980705</v>
      </c>
      <c r="K19" s="46">
        <f t="shared" si="2"/>
        <v>0.22018153505922861</v>
      </c>
      <c r="L19" s="46" t="str">
        <f t="shared" si="3"/>
        <v xml:space="preserve">0,220181535059229 L-Serine[c] + </v>
      </c>
      <c r="N19" s="46" t="s">
        <v>15742</v>
      </c>
      <c r="O19" s="46">
        <v>1.79</v>
      </c>
      <c r="P19" s="46">
        <v>1.78</v>
      </c>
      <c r="Q19" s="46">
        <v>1.89</v>
      </c>
    </row>
    <row r="20" spans="5:17">
      <c r="E20" s="46" t="s">
        <v>15741</v>
      </c>
      <c r="F20" s="46" t="s">
        <v>6533</v>
      </c>
      <c r="G20" s="46">
        <f>AVERAGE(O4:Q4)</f>
        <v>5.9433333333333325</v>
      </c>
      <c r="H20" s="46">
        <v>101.104</v>
      </c>
      <c r="I20" s="46">
        <f t="shared" si="0"/>
        <v>6.0089477333333319</v>
      </c>
      <c r="J20" s="46">
        <f t="shared" si="1"/>
        <v>0.52814184414809651</v>
      </c>
      <c r="K20" s="46">
        <f t="shared" si="2"/>
        <v>0.19541248233479572</v>
      </c>
      <c r="L20" s="46" t="str">
        <f t="shared" si="3"/>
        <v xml:space="preserve">0,195412482334796 L-Threonine[c] + </v>
      </c>
      <c r="N20" s="46" t="s">
        <v>15740</v>
      </c>
      <c r="O20" s="46">
        <v>1.4</v>
      </c>
      <c r="P20" s="46">
        <v>1.4</v>
      </c>
      <c r="Q20" s="46">
        <v>1.4</v>
      </c>
    </row>
    <row r="21" spans="5:17">
      <c r="E21" s="46" t="s">
        <v>15740</v>
      </c>
      <c r="F21" s="46" t="s">
        <v>6520</v>
      </c>
      <c r="G21" s="46">
        <f>AVERAGE(O20:Q20)</f>
        <v>1.3999999999999997</v>
      </c>
      <c r="H21" s="46">
        <v>186.21</v>
      </c>
      <c r="I21" s="46">
        <f t="shared" si="0"/>
        <v>2.6069399999999998</v>
      </c>
      <c r="J21" s="46">
        <f t="shared" si="1"/>
        <v>0.12440806199786902</v>
      </c>
      <c r="K21" s="46">
        <f t="shared" si="2"/>
        <v>4.603098293921154E-2</v>
      </c>
      <c r="L21" s="46" t="str">
        <f t="shared" si="3"/>
        <v xml:space="preserve">0,0460309829392115 L-Tryptophan[c] + </v>
      </c>
      <c r="N21" s="46" t="s">
        <v>15739</v>
      </c>
      <c r="O21" s="46">
        <v>6.74</v>
      </c>
      <c r="P21" s="46">
        <v>5.68</v>
      </c>
      <c r="Q21" s="46">
        <v>5.45</v>
      </c>
    </row>
    <row r="22" spans="5:17">
      <c r="E22" s="46" t="s">
        <v>15738</v>
      </c>
      <c r="F22" s="46" t="s">
        <v>6530</v>
      </c>
      <c r="G22" s="46">
        <f>AVERAGE(O15:Q15)</f>
        <v>2.27</v>
      </c>
      <c r="H22" s="46">
        <v>163.173</v>
      </c>
      <c r="I22" s="46">
        <f t="shared" si="0"/>
        <v>3.7040271000000002</v>
      </c>
      <c r="J22" s="46">
        <f t="shared" si="1"/>
        <v>0.20171878623940201</v>
      </c>
      <c r="K22" s="46">
        <f t="shared" si="2"/>
        <v>7.4635950908578746E-2</v>
      </c>
      <c r="L22" s="46" t="str">
        <f t="shared" si="3"/>
        <v xml:space="preserve">0,0746359509085787 L-Tyrosine[c] + </v>
      </c>
    </row>
    <row r="23" spans="5:17">
      <c r="E23" s="46" t="s">
        <v>15737</v>
      </c>
      <c r="F23" s="46" t="s">
        <v>6599</v>
      </c>
      <c r="G23" s="46">
        <f>AVERAGE(O10:Q10)</f>
        <v>6.1733333333333329</v>
      </c>
      <c r="H23" s="46">
        <v>99.131</v>
      </c>
      <c r="I23" s="46">
        <f t="shared" si="0"/>
        <v>6.1196870666666667</v>
      </c>
      <c r="J23" s="46">
        <f t="shared" si="1"/>
        <v>0.54858031147631781</v>
      </c>
      <c r="K23" s="46">
        <f t="shared" si="2"/>
        <v>0.20297471524623759</v>
      </c>
      <c r="L23" s="46" t="str">
        <f t="shared" si="3"/>
        <v xml:space="preserve">0,202974715246238 L-Valine[c] + </v>
      </c>
    </row>
    <row r="24" spans="5:17">
      <c r="E24" s="46" t="s">
        <v>15736</v>
      </c>
      <c r="I24" s="46">
        <f>SUM(I3:I23)</f>
        <v>112.5329011</v>
      </c>
    </row>
    <row r="26" spans="5:17">
      <c r="E26" s="46" t="s">
        <v>15735</v>
      </c>
    </row>
    <row r="27" spans="5:17">
      <c r="E27" s="46" t="e">
        <f>L3 &amp; L4 &amp; L5&amp;L6&amp;L7&amp;L8&amp;L9&amp;L10&amp;L11&amp;L12&amp;L13&amp;L14&amp;L15&amp;L16&amp;L17&amp;L18&amp;L19&amp;L20&amp;L21&amp;L22&amp;L23&amp;L24&amp;L25 &amp; " =&gt; " &amp;L27&amp;L28&amp;#REF!</f>
        <v>#REF!</v>
      </c>
    </row>
    <row r="28" spans="5:17">
      <c r="E28" s="47" t="s">
        <v>15734</v>
      </c>
    </row>
    <row r="30" spans="5:17">
      <c r="E30" s="47" t="s">
        <v>7132</v>
      </c>
    </row>
    <row r="31" spans="5:17">
      <c r="E31" s="46" t="s">
        <v>7132</v>
      </c>
      <c r="F31" s="46" t="s">
        <v>15733</v>
      </c>
      <c r="G31" s="46" t="s">
        <v>15706</v>
      </c>
      <c r="H31" s="46" t="s">
        <v>15732</v>
      </c>
      <c r="I31" s="46" t="s">
        <v>15688</v>
      </c>
    </row>
    <row r="32" spans="5:17">
      <c r="E32" s="46" t="s">
        <v>6731</v>
      </c>
      <c r="F32" s="46">
        <v>27.75</v>
      </c>
      <c r="G32" s="46">
        <v>163.149</v>
      </c>
      <c r="I32" s="46">
        <f>F32/100/G32*1000</f>
        <v>1.7008991780519649</v>
      </c>
      <c r="L32" s="46" t="str">
        <f>I32 &amp; " " &amp; E32 &amp; "[c] + "</f>
        <v xml:space="preserve">1,70089917805196 1,3-beta-D-Glucan[c] + </v>
      </c>
    </row>
    <row r="33" spans="2:12">
      <c r="E33" s="46" t="s">
        <v>15731</v>
      </c>
      <c r="F33" s="46">
        <v>11.26</v>
      </c>
      <c r="G33" s="46">
        <v>666.57799999999997</v>
      </c>
      <c r="I33" s="46">
        <f>F33/100/G33*1000</f>
        <v>0.16892246668806951</v>
      </c>
      <c r="L33" s="46" t="str">
        <f>I33 &amp; " " &amp; E33 &amp; "[c] + "</f>
        <v xml:space="preserve">0,16892246668807 0.1689 glycogen[c] + </v>
      </c>
    </row>
    <row r="34" spans="2:12">
      <c r="E34" s="46" t="s">
        <v>15730</v>
      </c>
      <c r="F34" s="46">
        <v>0.33</v>
      </c>
      <c r="G34" s="46">
        <v>342.29599999999999</v>
      </c>
      <c r="I34" s="46">
        <f>F34/100/G34*1000</f>
        <v>9.6407787412064426E-3</v>
      </c>
      <c r="L34" s="46" t="str">
        <f>I34 &amp; " " &amp; E34 &amp; "[c] + "</f>
        <v xml:space="preserve">0,00964077874120644 0.0096 Trehalose[c] + </v>
      </c>
    </row>
    <row r="35" spans="2:12">
      <c r="E35" s="46" t="s">
        <v>2008</v>
      </c>
      <c r="H35" s="48">
        <v>12.791</v>
      </c>
      <c r="I35" s="46">
        <v>4.72</v>
      </c>
      <c r="L35" s="46" t="str">
        <f>H35 &amp; " " &amp; E35 &amp; "[c] + "</f>
        <v xml:space="preserve">12,791 ATP[c] + </v>
      </c>
    </row>
    <row r="36" spans="2:12">
      <c r="E36" s="46" t="s">
        <v>2011</v>
      </c>
      <c r="H36" s="48">
        <v>12.791</v>
      </c>
      <c r="I36" s="46">
        <v>4.72</v>
      </c>
      <c r="L36" s="46" t="str">
        <f>H36 &amp; " " &amp; E36 &amp; "[c]"</f>
        <v>12,791 H2O[c]</v>
      </c>
    </row>
    <row r="37" spans="2:12">
      <c r="E37" s="47" t="s">
        <v>15685</v>
      </c>
      <c r="H37" s="48"/>
    </row>
    <row r="38" spans="2:12">
      <c r="E38" s="46" t="s">
        <v>2012</v>
      </c>
      <c r="H38" s="48">
        <v>12.791</v>
      </c>
      <c r="I38" s="46">
        <v>4.72</v>
      </c>
      <c r="L38" s="46" t="str">
        <f>H38 &amp; " " &amp; E38 &amp; "[c] + "</f>
        <v xml:space="preserve">12,791 ADP[c] + </v>
      </c>
    </row>
    <row r="39" spans="2:12">
      <c r="E39" s="46" t="s">
        <v>15723</v>
      </c>
      <c r="H39" s="48">
        <v>12.791</v>
      </c>
      <c r="I39" s="46">
        <v>4.72</v>
      </c>
      <c r="L39" s="46" t="str">
        <f>H39 &amp; " " &amp; E39 &amp; "[c] + "</f>
        <v xml:space="preserve">12,791 Phosphate[c] + </v>
      </c>
    </row>
    <row r="40" spans="2:12">
      <c r="E40" s="46" t="s">
        <v>7132</v>
      </c>
      <c r="H40" s="48"/>
      <c r="I40" s="46">
        <v>4.72</v>
      </c>
      <c r="L40" s="46" t="str">
        <f>E40 &amp; "[c]"</f>
        <v>Carbohydrates[c]</v>
      </c>
    </row>
    <row r="41" spans="2:12">
      <c r="E41" s="46" t="str">
        <f>L32&amp;L33&amp;L34&amp;L35&amp;L36&amp; " =&gt; " &amp;L38&amp;L39&amp;L40</f>
        <v>1,70089917805196 1,3-beta-D-Glucan[c] + 0,16892246668807 0.1689 glycogen[c] + 0,00964077874120644 0.0096 Trehalose[c] + 12,791 ATP[c] + 12,791 H2O[c] =&gt; 12,791 ADP[c] + 12,791 Phosphate[c] + Carbohydrates[c]</v>
      </c>
    </row>
    <row r="42" spans="2:12">
      <c r="B42" s="47"/>
      <c r="C42" s="47"/>
      <c r="E42" s="47" t="s">
        <v>15729</v>
      </c>
    </row>
    <row r="43" spans="2:12">
      <c r="B43" s="47"/>
      <c r="E43" s="46" t="s">
        <v>2175</v>
      </c>
    </row>
    <row r="44" spans="2:12">
      <c r="E44" s="46" t="s">
        <v>2175</v>
      </c>
      <c r="F44" s="46" t="s">
        <v>15706</v>
      </c>
      <c r="G44" s="46" t="s">
        <v>15728</v>
      </c>
      <c r="H44" s="46" t="s">
        <v>15727</v>
      </c>
      <c r="I44" s="46" t="s">
        <v>15726</v>
      </c>
      <c r="J44" s="46" t="s">
        <v>15688</v>
      </c>
    </row>
    <row r="45" spans="2:12">
      <c r="E45" s="46" t="s">
        <v>2172</v>
      </c>
      <c r="F45" s="46">
        <v>329.21</v>
      </c>
      <c r="G45" s="46">
        <v>0.29449999999999998</v>
      </c>
      <c r="H45" s="46">
        <v>96.950999999999993</v>
      </c>
      <c r="I45" s="46">
        <f>J45/C$5</f>
        <v>1.18</v>
      </c>
      <c r="J45" s="46">
        <v>1.1800000000000001E-3</v>
      </c>
      <c r="L45" s="46" t="str">
        <f>J45 &amp; " " &amp; E45 &amp; "[c] + "</f>
        <v xml:space="preserve">0,00118 dAMP[c] + </v>
      </c>
    </row>
    <row r="46" spans="2:12">
      <c r="E46" s="46" t="s">
        <v>2188</v>
      </c>
      <c r="F46" s="46">
        <v>305.18</v>
      </c>
      <c r="G46" s="46">
        <v>0.20549999999999999</v>
      </c>
      <c r="H46" s="46">
        <v>62.715000000000003</v>
      </c>
      <c r="I46" s="46">
        <f>J46/C$5</f>
        <v>0.82</v>
      </c>
      <c r="J46" s="46">
        <v>8.1999999999999998E-4</v>
      </c>
      <c r="L46" s="46" t="str">
        <f>J46 &amp; " " &amp; E46 &amp; "[c] + "</f>
        <v xml:space="preserve">0,00082 dCMP[c] + </v>
      </c>
    </row>
    <row r="47" spans="2:12">
      <c r="E47" s="46" t="s">
        <v>2173</v>
      </c>
      <c r="F47" s="46">
        <v>345.21</v>
      </c>
      <c r="G47" s="46">
        <v>0.20549999999999999</v>
      </c>
      <c r="H47" s="46">
        <v>70.94</v>
      </c>
      <c r="I47" s="46">
        <f>J47/C$5</f>
        <v>0.82</v>
      </c>
      <c r="J47" s="46">
        <v>8.1999999999999998E-4</v>
      </c>
      <c r="L47" s="46" t="str">
        <f>J47 &amp; " " &amp; E47 &amp; "[c] + "</f>
        <v xml:space="preserve">0,00082 dGMP[c] + </v>
      </c>
    </row>
    <row r="48" spans="2:12">
      <c r="E48" s="46" t="s">
        <v>2179</v>
      </c>
      <c r="F48" s="46">
        <v>320.19</v>
      </c>
      <c r="G48" s="46">
        <v>0.29449999999999998</v>
      </c>
      <c r="H48" s="46">
        <v>94.296999999999997</v>
      </c>
      <c r="I48" s="46">
        <f>J48/C$5</f>
        <v>1.18</v>
      </c>
      <c r="J48" s="46">
        <v>1.1800000000000001E-3</v>
      </c>
      <c r="L48" s="46" t="str">
        <f>J48 &amp; " " &amp; E48 &amp; "[c] + "</f>
        <v xml:space="preserve">0,00118 dTMP[c] + </v>
      </c>
    </row>
    <row r="49" spans="5:12">
      <c r="E49" s="46" t="s">
        <v>2008</v>
      </c>
      <c r="I49" s="46">
        <f>SUM(I45:I48)*3.4</f>
        <v>13.6</v>
      </c>
      <c r="J49" s="46">
        <v>0.03</v>
      </c>
      <c r="L49" s="46" t="str">
        <f>I49 &amp; " " &amp; E49 &amp; "[c] + "</f>
        <v xml:space="preserve">13,6 ATP[c] + </v>
      </c>
    </row>
    <row r="50" spans="5:12">
      <c r="E50" s="46" t="s">
        <v>2011</v>
      </c>
      <c r="I50" s="46">
        <f>I49</f>
        <v>13.6</v>
      </c>
      <c r="J50" s="46">
        <v>0.03</v>
      </c>
      <c r="L50" s="46" t="str">
        <f>I50 &amp; " " &amp; E50 &amp; "[c]"</f>
        <v>13,6 H2O[c]</v>
      </c>
    </row>
    <row r="51" spans="5:12">
      <c r="E51" s="47" t="s">
        <v>15685</v>
      </c>
    </row>
    <row r="52" spans="5:12">
      <c r="E52" s="46" t="s">
        <v>2012</v>
      </c>
      <c r="I52" s="46">
        <f>I49</f>
        <v>13.6</v>
      </c>
      <c r="J52" s="46">
        <v>0.03</v>
      </c>
      <c r="L52" s="46" t="str">
        <f>I52 &amp; " " &amp; E52 &amp; "[c] + "</f>
        <v xml:space="preserve">13,6 ADP[c] + </v>
      </c>
    </row>
    <row r="53" spans="5:12">
      <c r="E53" s="46" t="s">
        <v>15723</v>
      </c>
      <c r="I53" s="46">
        <f>I49</f>
        <v>13.6</v>
      </c>
      <c r="J53" s="46">
        <v>0.03</v>
      </c>
      <c r="L53" s="46" t="str">
        <f>I53 &amp; " " &amp; E53 &amp; "[c] + "</f>
        <v xml:space="preserve">13,6 Phosphate[c] + </v>
      </c>
    </row>
    <row r="54" spans="5:12">
      <c r="E54" s="46" t="s">
        <v>2175</v>
      </c>
      <c r="L54" s="46" t="str">
        <f>E54 &amp; "[c]"</f>
        <v>DNA[c]</v>
      </c>
    </row>
    <row r="55" spans="5:12">
      <c r="E55" s="46" t="str">
        <f>L45&amp;L46&amp;L47&amp;L48&amp;L49&amp;L50&amp; " =&gt; " &amp; L52&amp;L53&amp;L54</f>
        <v>0,00118 dAMP[c] + 0,00082 dCMP[c] + 0,00082 dGMP[c] + 0,00118 dTMP[c] + 13,6 ATP[c] + 13,6 H2O[c] =&gt; 13,6 ADP[c] + 13,6 Phosphate[c] + DNA[c]</v>
      </c>
    </row>
    <row r="56" spans="5:12">
      <c r="E56" s="47" t="s">
        <v>15725</v>
      </c>
    </row>
    <row r="58" spans="5:12">
      <c r="E58" s="46" t="s">
        <v>2174</v>
      </c>
    </row>
    <row r="59" spans="5:12">
      <c r="E59" s="46" t="s">
        <v>2174</v>
      </c>
      <c r="I59" s="46" t="s">
        <v>15724</v>
      </c>
      <c r="J59" s="46" t="s">
        <v>15688</v>
      </c>
    </row>
    <row r="60" spans="5:12">
      <c r="E60" s="46" t="s">
        <v>2015</v>
      </c>
      <c r="I60" s="49">
        <v>0.77270000000000005</v>
      </c>
      <c r="J60" s="46">
        <v>5.0999999999999997E-2</v>
      </c>
      <c r="L60" s="46" t="str">
        <f>J60 &amp; " " &amp; E60 &amp; "[c] + "</f>
        <v xml:space="preserve">0,051 AMP[c] + </v>
      </c>
    </row>
    <row r="61" spans="5:12">
      <c r="E61" s="46" t="s">
        <v>2109</v>
      </c>
      <c r="I61" s="49">
        <v>0.75760000000000005</v>
      </c>
      <c r="J61" s="46">
        <v>0.05</v>
      </c>
      <c r="L61" s="46" t="str">
        <f>J61 &amp; " " &amp; E61 &amp; "[c] + "</f>
        <v xml:space="preserve">0,05 CMP[c] + </v>
      </c>
    </row>
    <row r="62" spans="5:12">
      <c r="E62" s="46" t="s">
        <v>2169</v>
      </c>
      <c r="I62" s="49">
        <v>0.77270000000000005</v>
      </c>
      <c r="J62" s="46">
        <v>5.0999999999999997E-2</v>
      </c>
      <c r="L62" s="46" t="str">
        <f>J62 &amp; " " &amp; E62 &amp; "[c] + "</f>
        <v xml:space="preserve">0,051 GMP[c] + </v>
      </c>
    </row>
    <row r="63" spans="5:12">
      <c r="E63" s="46" t="s">
        <v>2136</v>
      </c>
      <c r="I63" s="49">
        <v>1.0152000000000001</v>
      </c>
      <c r="J63" s="46">
        <v>6.7000000000000004E-2</v>
      </c>
      <c r="L63" s="46" t="str">
        <f>J63 &amp; " " &amp; E63 &amp; "[c] + "</f>
        <v xml:space="preserve">0,067 UMP[c] + </v>
      </c>
    </row>
    <row r="64" spans="5:12">
      <c r="E64" s="46" t="s">
        <v>2008</v>
      </c>
      <c r="I64" s="46">
        <f>SUM(I60:I63)*2.4</f>
        <v>7.9636800000000001</v>
      </c>
      <c r="J64" s="46">
        <v>1.7</v>
      </c>
      <c r="L64" s="46" t="str">
        <f>I64 &amp; " " &amp; E64 &amp; "[c] + "</f>
        <v xml:space="preserve">7,96368 ATP[c] + </v>
      </c>
    </row>
    <row r="65" spans="5:12">
      <c r="E65" s="46" t="s">
        <v>2011</v>
      </c>
      <c r="I65" s="46">
        <f>I64</f>
        <v>7.9636800000000001</v>
      </c>
      <c r="J65" s="46">
        <v>1.7</v>
      </c>
      <c r="L65" s="46" t="str">
        <f>I65 &amp; " " &amp; E65 &amp; "[c]"</f>
        <v>7,96368 H2O[c]</v>
      </c>
    </row>
    <row r="66" spans="5:12">
      <c r="E66" s="47" t="s">
        <v>15685</v>
      </c>
    </row>
    <row r="67" spans="5:12">
      <c r="E67" s="46" t="s">
        <v>2012</v>
      </c>
      <c r="I67" s="46">
        <f>I64</f>
        <v>7.9636800000000001</v>
      </c>
      <c r="J67" s="46">
        <v>1.7</v>
      </c>
      <c r="L67" s="46" t="str">
        <f>I67 &amp; " " &amp; E67 &amp; "[c] + "</f>
        <v xml:space="preserve">7,96368 ADP[c] + </v>
      </c>
    </row>
    <row r="68" spans="5:12">
      <c r="E68" s="46" t="s">
        <v>15723</v>
      </c>
      <c r="I68" s="46">
        <f>I64</f>
        <v>7.9636800000000001</v>
      </c>
      <c r="J68" s="46">
        <v>1.7</v>
      </c>
      <c r="L68" s="46" t="str">
        <f>I68 &amp; " " &amp; E68 &amp; "[c] + "</f>
        <v xml:space="preserve">7,96368 Phosphate[c] + </v>
      </c>
    </row>
    <row r="69" spans="5:12">
      <c r="E69" s="46" t="s">
        <v>2174</v>
      </c>
      <c r="I69" s="49"/>
      <c r="L69" s="46" t="str">
        <f>E69 &amp; "[c]"</f>
        <v>RNA[c]</v>
      </c>
    </row>
    <row r="70" spans="5:12">
      <c r="E70" s="46" t="str">
        <f>L60&amp;L61&amp;L62&amp;L63&amp;L64&amp;L65&amp; " =&gt; " &amp; L67&amp;L68&amp;L69</f>
        <v>0,051 AMP[c] + 0,05 CMP[c] + 0,051 GMP[c] + 0,067 UMP[c] + 7,96368 ATP[c] + 7,96368 H2O[c] =&gt; 7,96368 ADP[c] + 7,96368 Phosphate[c] + RNA[c]</v>
      </c>
    </row>
    <row r="71" spans="5:12">
      <c r="E71" s="47" t="s">
        <v>15722</v>
      </c>
    </row>
    <row r="73" spans="5:12">
      <c r="E73" s="46" t="s">
        <v>7131</v>
      </c>
    </row>
    <row r="74" spans="5:12">
      <c r="E74" s="46" t="s">
        <v>15721</v>
      </c>
      <c r="G74" s="46" t="s">
        <v>15720</v>
      </c>
      <c r="H74" s="46" t="s">
        <v>15706</v>
      </c>
      <c r="I74" s="46" t="s">
        <v>15719</v>
      </c>
      <c r="J74" s="46" t="s">
        <v>15718</v>
      </c>
    </row>
    <row r="75" spans="5:12">
      <c r="E75" s="46" t="s">
        <v>15717</v>
      </c>
      <c r="F75" s="46" t="s">
        <v>6606</v>
      </c>
      <c r="G75" s="46">
        <v>0.155</v>
      </c>
      <c r="H75" s="46">
        <v>255.42</v>
      </c>
      <c r="I75" s="46">
        <v>0.60699999999999998</v>
      </c>
      <c r="J75" s="46">
        <v>0.16700000000000001</v>
      </c>
    </row>
    <row r="76" spans="5:12">
      <c r="E76" s="46" t="s">
        <v>15716</v>
      </c>
      <c r="F76" s="46" t="s">
        <v>7176</v>
      </c>
      <c r="G76" s="46">
        <v>5.5E-2</v>
      </c>
      <c r="H76" s="46">
        <v>253.4</v>
      </c>
      <c r="I76" s="46">
        <v>0.22</v>
      </c>
      <c r="J76" s="46">
        <v>0.06</v>
      </c>
    </row>
    <row r="77" spans="5:12">
      <c r="E77" s="46" t="s">
        <v>15715</v>
      </c>
      <c r="F77" s="46" t="s">
        <v>6893</v>
      </c>
      <c r="G77" s="46">
        <v>3.4000000000000002E-2</v>
      </c>
      <c r="H77" s="46">
        <v>283.47000000000003</v>
      </c>
      <c r="I77" s="46">
        <v>0.12</v>
      </c>
      <c r="J77" s="46">
        <v>3.3000000000000002E-2</v>
      </c>
    </row>
    <row r="78" spans="5:12">
      <c r="E78" s="46" t="s">
        <v>15714</v>
      </c>
      <c r="F78" s="46" t="s">
        <v>6894</v>
      </c>
      <c r="G78" s="46">
        <v>0.33900000000000002</v>
      </c>
      <c r="H78" s="46">
        <v>281.45</v>
      </c>
      <c r="I78" s="46">
        <v>1.2</v>
      </c>
      <c r="J78" s="46">
        <v>0.33100000000000002</v>
      </c>
      <c r="L78" s="46" t="str">
        <f>G83 &amp; " " &amp; F83 &amp; "[c] + "</f>
        <v xml:space="preserve">0,572 Triacylglycerol[c] + </v>
      </c>
    </row>
    <row r="79" spans="5:12">
      <c r="E79" s="46" t="s">
        <v>15713</v>
      </c>
      <c r="F79" s="46" t="s">
        <v>7177</v>
      </c>
      <c r="G79" s="46">
        <v>0.28799999999999998</v>
      </c>
      <c r="H79" s="46">
        <v>279.44</v>
      </c>
      <c r="I79" s="46">
        <v>1.03</v>
      </c>
      <c r="J79" s="46">
        <v>0.28299999999999997</v>
      </c>
      <c r="L79" s="46" t="str">
        <f>G84 &amp; " " &amp; F84 &amp; "[c] + "</f>
        <v xml:space="preserve">0,16 Phospholipids[c] + </v>
      </c>
    </row>
    <row r="80" spans="5:12">
      <c r="E80" s="46" t="s">
        <v>15712</v>
      </c>
      <c r="F80" s="46" t="s">
        <v>6890</v>
      </c>
      <c r="G80" s="46">
        <v>0.129</v>
      </c>
      <c r="H80" s="46">
        <v>277.42</v>
      </c>
      <c r="I80" s="46">
        <v>0.46500000000000002</v>
      </c>
      <c r="J80" s="46">
        <v>0.128</v>
      </c>
      <c r="L80" s="46" t="str">
        <f>G85 &amp; " " &amp; F85 &amp; "[c]"</f>
        <v>0,268 Sterols[c]</v>
      </c>
    </row>
    <row r="82" spans="5:12">
      <c r="E82" s="46" t="s">
        <v>15711</v>
      </c>
      <c r="G82" s="46" t="s">
        <v>15693</v>
      </c>
      <c r="H82" s="46" t="s">
        <v>15692</v>
      </c>
      <c r="I82" s="46" t="s">
        <v>15691</v>
      </c>
      <c r="J82" s="46" t="s">
        <v>15690</v>
      </c>
      <c r="K82" s="46" t="s">
        <v>15710</v>
      </c>
      <c r="L82" s="46" t="s">
        <v>15688</v>
      </c>
    </row>
    <row r="83" spans="5:12">
      <c r="E83" s="46" t="s">
        <v>15709</v>
      </c>
      <c r="F83" s="46" t="s">
        <v>6840</v>
      </c>
      <c r="G83" s="46">
        <v>0.57199999999999995</v>
      </c>
      <c r="H83" s="46">
        <v>173.1</v>
      </c>
      <c r="I83" s="46">
        <v>3</v>
      </c>
      <c r="J83" s="46">
        <v>996</v>
      </c>
      <c r="K83" s="46">
        <v>0.57399999999999995</v>
      </c>
      <c r="L83" s="46">
        <v>3.56E-2</v>
      </c>
    </row>
    <row r="84" spans="5:12">
      <c r="E84" s="46" t="s">
        <v>7129</v>
      </c>
      <c r="F84" s="46" t="s">
        <v>7129</v>
      </c>
      <c r="G84" s="46">
        <f>1-G83-G85</f>
        <v>0.16000000000000003</v>
      </c>
    </row>
    <row r="85" spans="5:12">
      <c r="E85" s="46" t="s">
        <v>7130</v>
      </c>
      <c r="F85" s="46" t="s">
        <v>7130</v>
      </c>
      <c r="G85" s="46">
        <v>0.26800000000000002</v>
      </c>
      <c r="J85" s="46">
        <f>I97</f>
        <v>401.16015000000004</v>
      </c>
      <c r="K85" s="48">
        <f>G85/J85*1000</f>
        <v>0.66806236860764956</v>
      </c>
    </row>
    <row r="86" spans="5:12">
      <c r="E86" s="47" t="s">
        <v>15685</v>
      </c>
      <c r="G86" s="46">
        <f>SUM(G83:G85)</f>
        <v>1</v>
      </c>
      <c r="H86" s="46" t="s">
        <v>15694</v>
      </c>
      <c r="I86" s="46" t="s">
        <v>15694</v>
      </c>
      <c r="J86" s="46" t="s">
        <v>15694</v>
      </c>
      <c r="L86" s="46" t="s">
        <v>15694</v>
      </c>
    </row>
    <row r="87" spans="5:12">
      <c r="E87" s="46" t="s">
        <v>7131</v>
      </c>
      <c r="F87" s="46" t="s">
        <v>7131</v>
      </c>
      <c r="L87" s="46" t="str">
        <f xml:space="preserve"> F87 &amp; "[c]"</f>
        <v>Lipids[c]</v>
      </c>
    </row>
    <row r="88" spans="5:12">
      <c r="E88" s="46" t="str">
        <f>L78&amp;L79&amp;L80&amp; " =&gt; "&amp;L87</f>
        <v>0,572 Triacylglycerol[c] + 0,16 Phospholipids[c] + 0,268 Sterols[c] =&gt; Lipids[c]</v>
      </c>
    </row>
    <row r="89" spans="5:12">
      <c r="E89" s="47" t="s">
        <v>11703</v>
      </c>
    </row>
    <row r="91" spans="5:12">
      <c r="E91" s="46" t="s">
        <v>7130</v>
      </c>
      <c r="G91" s="46" t="s">
        <v>15708</v>
      </c>
      <c r="H91" s="46" t="s">
        <v>15707</v>
      </c>
      <c r="I91" s="46" t="s">
        <v>15706</v>
      </c>
      <c r="J91" s="46" t="s">
        <v>15705</v>
      </c>
      <c r="K91" s="46" t="s">
        <v>15688</v>
      </c>
    </row>
    <row r="92" spans="5:12">
      <c r="E92" s="46" t="s">
        <v>2199</v>
      </c>
      <c r="F92" s="46" t="s">
        <v>2199</v>
      </c>
      <c r="G92" s="46">
        <v>0.3</v>
      </c>
      <c r="H92" s="46">
        <v>0.02</v>
      </c>
      <c r="I92" s="46">
        <v>398.66</v>
      </c>
      <c r="J92" s="46">
        <v>0.04</v>
      </c>
      <c r="K92" s="46">
        <v>6.9999999999999999E-4</v>
      </c>
      <c r="L92" s="46" t="str">
        <f>K92 &amp; " " &amp; F92 &amp; "[c] + "</f>
        <v xml:space="preserve">0,0007 Episterol[c] + </v>
      </c>
    </row>
    <row r="93" spans="5:12">
      <c r="E93" s="46" t="s">
        <v>6844</v>
      </c>
      <c r="F93" s="46" t="s">
        <v>6844</v>
      </c>
      <c r="G93" s="46">
        <v>17.7</v>
      </c>
      <c r="H93" s="46">
        <v>0.92700000000000005</v>
      </c>
      <c r="I93" s="46">
        <v>396.65</v>
      </c>
      <c r="J93" s="46">
        <v>2.34</v>
      </c>
      <c r="K93" s="46">
        <v>3.8800000000000001E-2</v>
      </c>
      <c r="L93" s="46" t="str">
        <f>K93 &amp; " " &amp; F93 &amp; "[c] + "</f>
        <v xml:space="preserve">0,0388 Ergosterol[c] + </v>
      </c>
    </row>
    <row r="94" spans="5:12">
      <c r="E94" s="46" t="s">
        <v>6795</v>
      </c>
      <c r="F94" s="46" t="s">
        <v>6795</v>
      </c>
      <c r="G94" s="46">
        <v>0.3</v>
      </c>
      <c r="H94" s="46">
        <v>0.02</v>
      </c>
      <c r="I94" s="46">
        <v>398.66</v>
      </c>
      <c r="J94" s="46">
        <v>0.04</v>
      </c>
      <c r="K94" s="46">
        <v>6.9999999999999999E-4</v>
      </c>
      <c r="L94" s="46" t="str">
        <f>K94 &amp; " " &amp; F94 &amp; "[c] + "</f>
        <v xml:space="preserve">0,0007 Fecosterol[c] + </v>
      </c>
    </row>
    <row r="95" spans="5:12">
      <c r="E95" s="46" t="s">
        <v>6736</v>
      </c>
      <c r="F95" s="46" t="s">
        <v>6736</v>
      </c>
      <c r="G95" s="46">
        <v>0.1</v>
      </c>
      <c r="H95" s="46">
        <v>5.0000000000000001E-3</v>
      </c>
      <c r="I95" s="46">
        <v>426.72</v>
      </c>
      <c r="J95" s="46">
        <v>0.01</v>
      </c>
      <c r="K95" s="46">
        <v>2.0000000000000001E-4</v>
      </c>
      <c r="L95" s="46" t="str">
        <f>K95 &amp; " " &amp; F95 &amp; "[c] + "</f>
        <v xml:space="preserve">0,0002 Lanosterol[c] + </v>
      </c>
    </row>
    <row r="96" spans="5:12">
      <c r="E96" s="46" t="s">
        <v>6794</v>
      </c>
      <c r="F96" s="46" t="s">
        <v>6794</v>
      </c>
      <c r="G96" s="46">
        <v>0.7</v>
      </c>
      <c r="H96" s="46">
        <v>0.04</v>
      </c>
      <c r="I96" s="46">
        <v>384.64</v>
      </c>
      <c r="J96" s="46">
        <v>0.1</v>
      </c>
      <c r="K96" s="46">
        <v>2E-3</v>
      </c>
      <c r="L96" s="46" t="str">
        <f>K96 &amp; " " &amp; F96 &amp; "[c] + "</f>
        <v xml:space="preserve">0,002 Zymosterol[c] + </v>
      </c>
    </row>
    <row r="97" spans="5:12">
      <c r="E97" s="46" t="s">
        <v>15704</v>
      </c>
      <c r="H97" s="46">
        <f>SUM(H92:H96)</f>
        <v>1.012</v>
      </c>
      <c r="I97" s="46">
        <f>I92*H92+I93*H93+I94*H94+I95*H95+I96*H96</f>
        <v>401.16015000000004</v>
      </c>
    </row>
    <row r="98" spans="5:12">
      <c r="F98" s="47" t="s">
        <v>15685</v>
      </c>
      <c r="L98" s="46" t="s">
        <v>15703</v>
      </c>
    </row>
    <row r="99" spans="5:12">
      <c r="F99" s="46" t="s">
        <v>15702</v>
      </c>
    </row>
    <row r="100" spans="5:12">
      <c r="E100" s="46" t="str">
        <f>L92&amp;L93&amp;L94&amp;L95&amp;L96&amp; " =&gt; " &amp; L98</f>
        <v>0,0007 Episterol[c] + 0,0388 Ergosterol[c] + 0,0007 Fecosterol[c] + 0,0002 Lanosterol[c] + 0,002 Zymosterol[c] +  =&gt; sterols[c]</v>
      </c>
    </row>
    <row r="101" spans="5:12">
      <c r="E101" s="47" t="s">
        <v>15701</v>
      </c>
    </row>
    <row r="102" spans="5:12">
      <c r="E102" s="46" t="s">
        <v>15696</v>
      </c>
      <c r="J102" s="46" t="s">
        <v>15700</v>
      </c>
      <c r="K102" s="46" t="s">
        <v>15688</v>
      </c>
    </row>
    <row r="103" spans="5:12">
      <c r="E103" s="46" t="s">
        <v>6484</v>
      </c>
      <c r="F103" s="46" t="s">
        <v>6606</v>
      </c>
      <c r="I103" s="48">
        <v>4.6959999999999997</v>
      </c>
      <c r="J103" s="48">
        <f t="shared" ref="J103:J108" si="4">K103/(0.572*0.062)</f>
        <v>4.6960297766749388</v>
      </c>
      <c r="K103" s="46">
        <v>0.16653999999999999</v>
      </c>
      <c r="L103" s="46" t="str">
        <f t="shared" ref="L103:L108" si="5">K103 &amp; " " &amp; F103 &amp; "[c] + "</f>
        <v xml:space="preserve">0,16654 Hexadecanoic acid[c] + </v>
      </c>
    </row>
    <row r="104" spans="5:12">
      <c r="E104" s="46" t="s">
        <v>15699</v>
      </c>
      <c r="F104" s="46" t="s">
        <v>7176</v>
      </c>
      <c r="I104" s="48">
        <v>1.679</v>
      </c>
      <c r="J104" s="48">
        <f t="shared" si="4"/>
        <v>1.6794495826753895</v>
      </c>
      <c r="K104" s="46">
        <v>5.9560000000000002E-2</v>
      </c>
      <c r="L104" s="46" t="str">
        <f t="shared" si="5"/>
        <v xml:space="preserve">0,05956 (9Z)-Hexadecenoic acid[c] + </v>
      </c>
    </row>
    <row r="105" spans="5:12">
      <c r="E105" s="46" t="s">
        <v>7312</v>
      </c>
      <c r="F105" s="46" t="s">
        <v>6893</v>
      </c>
      <c r="I105" s="48">
        <v>0.92800000000000005</v>
      </c>
      <c r="J105" s="48">
        <f t="shared" si="4"/>
        <v>0.92826528310399281</v>
      </c>
      <c r="K105" s="46">
        <v>3.2919999999999998E-2</v>
      </c>
      <c r="L105" s="46" t="str">
        <f t="shared" si="5"/>
        <v xml:space="preserve">0,03292 Octadecanoic acid[c] + </v>
      </c>
    </row>
    <row r="106" spans="5:12">
      <c r="E106" s="46" t="s">
        <v>15698</v>
      </c>
      <c r="F106" s="46" t="s">
        <v>6894</v>
      </c>
      <c r="I106" s="48">
        <v>9.32</v>
      </c>
      <c r="J106" s="48">
        <f t="shared" si="4"/>
        <v>9.320437626889241</v>
      </c>
      <c r="K106" s="46">
        <v>0.33054</v>
      </c>
      <c r="L106" s="46" t="str">
        <f t="shared" si="5"/>
        <v xml:space="preserve">0,33054 (9Z)-Octadecenoic acid[c] + </v>
      </c>
    </row>
    <row r="107" spans="5:12">
      <c r="E107" s="46" t="s">
        <v>15697</v>
      </c>
      <c r="F107" s="46" t="s">
        <v>7177</v>
      </c>
      <c r="I107" s="48">
        <v>5.7869999999999999</v>
      </c>
      <c r="J107" s="48">
        <f t="shared" si="4"/>
        <v>5.7867132867132876</v>
      </c>
      <c r="K107" s="46">
        <v>0.20522000000000001</v>
      </c>
      <c r="L107" s="46" t="str">
        <f t="shared" si="5"/>
        <v xml:space="preserve">0,20522 (9Z,12Z)-Octadecadienoic acid[c] + </v>
      </c>
    </row>
    <row r="108" spans="5:12">
      <c r="F108" s="46" t="s">
        <v>6890</v>
      </c>
      <c r="I108" s="48">
        <v>5.7869999999999999</v>
      </c>
      <c r="J108" s="48">
        <f t="shared" si="4"/>
        <v>5.7867132867132876</v>
      </c>
      <c r="K108" s="46">
        <v>0.20522000000000001</v>
      </c>
      <c r="L108" s="46" t="str">
        <f t="shared" si="5"/>
        <v xml:space="preserve">0,20522 (9Z,12Z,15Z)-Octadecatrienoic acid[c] + </v>
      </c>
    </row>
    <row r="109" spans="5:12">
      <c r="F109" s="47" t="s">
        <v>15685</v>
      </c>
    </row>
    <row r="110" spans="5:12">
      <c r="F110" s="46" t="s">
        <v>15696</v>
      </c>
      <c r="L110" s="46" t="str">
        <f>F110 &amp; "[c]"</f>
        <v>Triglycerol [c]</v>
      </c>
    </row>
    <row r="112" spans="5:12">
      <c r="E112" s="46" t="str">
        <f>L103&amp;L104&amp;L105&amp;L106&amp;L107&amp;L108&amp;" =&gt; " &amp;L110</f>
        <v>0,16654 Hexadecanoic acid[c] + 0,05956 (9Z)-Hexadecenoic acid[c] + 0,03292 Octadecanoic acid[c] + 0,33054 (9Z)-Octadecenoic acid[c] + 0,20522 (9Z,12Z)-Octadecadienoic acid[c] + 0,20522 (9Z,12Z,15Z)-Octadecatrienoic acid[c] +  =&gt; Triglycerol [c]</v>
      </c>
    </row>
    <row r="113" spans="5:13">
      <c r="E113" s="47" t="s">
        <v>15695</v>
      </c>
    </row>
    <row r="115" spans="5:13">
      <c r="E115" s="46" t="s">
        <v>15694</v>
      </c>
      <c r="F115" s="46" t="s">
        <v>15693</v>
      </c>
      <c r="G115" s="46" t="s">
        <v>15692</v>
      </c>
      <c r="H115" s="46" t="s">
        <v>15691</v>
      </c>
      <c r="I115" s="46" t="s">
        <v>15690</v>
      </c>
      <c r="J115" s="46" t="s">
        <v>15689</v>
      </c>
      <c r="K115" s="46" t="s">
        <v>15688</v>
      </c>
    </row>
    <row r="116" spans="5:13">
      <c r="E116" s="46" t="s">
        <v>6664</v>
      </c>
      <c r="F116" s="46" t="s">
        <v>6664</v>
      </c>
      <c r="G116" s="46">
        <v>3.0000000000000001E-3</v>
      </c>
      <c r="H116" s="46">
        <v>508.22</v>
      </c>
      <c r="I116" s="46">
        <v>4</v>
      </c>
      <c r="J116" s="48">
        <f t="shared" ref="J116:J121" si="6">K116/(0.16*0.062)</f>
        <v>0.20161290322580647</v>
      </c>
      <c r="K116" s="46">
        <v>2E-3</v>
      </c>
      <c r="L116" s="46">
        <v>1E-4</v>
      </c>
      <c r="M116" s="46" t="str">
        <f t="shared" ref="M116:M121" si="7">MID(K116,1,5) &amp; " " &amp; F116 &amp; "[c] + "</f>
        <v xml:space="preserve">0,002 Cardiolipin[c] + </v>
      </c>
    </row>
    <row r="117" spans="5:13">
      <c r="E117" s="46" t="s">
        <v>15687</v>
      </c>
      <c r="F117" s="46" t="s">
        <v>7186</v>
      </c>
      <c r="G117" s="46">
        <v>1E-3</v>
      </c>
      <c r="H117" s="46">
        <v>226.08</v>
      </c>
      <c r="I117" s="46">
        <v>2</v>
      </c>
      <c r="J117" s="48">
        <f t="shared" si="6"/>
        <v>0.10080645161290323</v>
      </c>
      <c r="K117" s="46">
        <v>1E-3</v>
      </c>
      <c r="L117" s="46">
        <v>8.0000000000000007E-5</v>
      </c>
      <c r="M117" s="46" t="str">
        <f t="shared" si="7"/>
        <v xml:space="preserve">0,001 1,2-Diacyl-sn-glycerol 3-phosphate[c] + </v>
      </c>
    </row>
    <row r="118" spans="5:13">
      <c r="E118" s="46" t="s">
        <v>6609</v>
      </c>
      <c r="F118" s="46" t="s">
        <v>6609</v>
      </c>
      <c r="G118" s="46">
        <v>0.1</v>
      </c>
      <c r="H118" s="46">
        <v>312.23</v>
      </c>
      <c r="I118" s="46">
        <v>2</v>
      </c>
      <c r="J118" s="48">
        <f t="shared" si="6"/>
        <v>11.693548387096774</v>
      </c>
      <c r="K118" s="46">
        <v>0.11600000000000001</v>
      </c>
      <c r="L118" s="46">
        <v>7.1999999999999998E-3</v>
      </c>
      <c r="M118" s="46" t="str">
        <f t="shared" si="7"/>
        <v xml:space="preserve">0,116 Phosphatidylcholine[c] + </v>
      </c>
    </row>
    <row r="119" spans="5:13">
      <c r="E119" s="46" t="s">
        <v>6667</v>
      </c>
      <c r="F119" s="46" t="s">
        <v>6667</v>
      </c>
      <c r="G119" s="46">
        <v>5.1999999999999998E-2</v>
      </c>
      <c r="H119" s="46">
        <v>269.14999999999998</v>
      </c>
      <c r="I119" s="46">
        <v>2</v>
      </c>
      <c r="J119" s="48">
        <f t="shared" si="6"/>
        <v>6.4516129032258069</v>
      </c>
      <c r="K119" s="46">
        <v>6.4000000000000001E-2</v>
      </c>
      <c r="L119" s="46">
        <v>3.8999999999999998E-3</v>
      </c>
      <c r="M119" s="46" t="str">
        <f t="shared" si="7"/>
        <v xml:space="preserve">0,064 Phosphatidylethanolamine[c] + </v>
      </c>
    </row>
    <row r="120" spans="5:13">
      <c r="E120" s="46" t="s">
        <v>6642</v>
      </c>
      <c r="F120" s="46" t="s">
        <v>6642</v>
      </c>
      <c r="G120" s="46">
        <v>1E-3</v>
      </c>
      <c r="H120" s="46">
        <v>383.29</v>
      </c>
      <c r="I120" s="46">
        <v>2</v>
      </c>
      <c r="J120" s="48">
        <f t="shared" si="6"/>
        <v>0.10080645161290323</v>
      </c>
      <c r="K120" s="46">
        <v>1E-3</v>
      </c>
      <c r="L120" s="46">
        <v>8.0000000000000007E-5</v>
      </c>
      <c r="M120" s="46" t="str">
        <f t="shared" si="7"/>
        <v xml:space="preserve">0,001 Phosphatidylserine[c] + </v>
      </c>
    </row>
    <row r="121" spans="5:13">
      <c r="E121" s="46" t="s">
        <v>15686</v>
      </c>
      <c r="F121" s="46" t="s">
        <v>15686</v>
      </c>
      <c r="G121" s="46">
        <v>3.0000000000000001E-3</v>
      </c>
      <c r="H121" s="46">
        <v>388.22</v>
      </c>
      <c r="I121" s="46">
        <v>2</v>
      </c>
      <c r="J121" s="48">
        <f t="shared" si="6"/>
        <v>0.30241935483870969</v>
      </c>
      <c r="K121" s="46">
        <v>3.0000000000000001E-3</v>
      </c>
      <c r="L121" s="46">
        <v>2.0000000000000001E-4</v>
      </c>
      <c r="M121" s="46" t="str">
        <f t="shared" si="7"/>
        <v xml:space="preserve">0,003 Phosphatidylinositol[c] + </v>
      </c>
    </row>
    <row r="122" spans="5:13">
      <c r="F122" s="47" t="s">
        <v>15685</v>
      </c>
    </row>
    <row r="123" spans="5:13">
      <c r="F123" s="46" t="s">
        <v>7129</v>
      </c>
      <c r="M123" s="46" t="str">
        <f>F123 &amp; "[c]"</f>
        <v>Phospholipids[c]</v>
      </c>
    </row>
    <row r="125" spans="5:13">
      <c r="E125" s="46" t="str">
        <f>$M$116&amp;M117&amp;M118&amp;M119&amp;M120&amp;M121&amp; " =&gt; " &amp;M123</f>
        <v>0,002 Cardiolipin[c] + 0,001 1,2-Diacyl-sn-glycerol 3-phosphate[c] + 0,116 Phosphatidylcholine[c] + 0,064 Phosphatidylethanolamine[c] + 0,001 Phosphatidylserine[c] + 0,003 Phosphatidylinositol[c] +  =&gt; Phospholipids[c]</v>
      </c>
    </row>
    <row r="126" spans="5:13">
      <c r="E126" s="47" t="s">
        <v>15684</v>
      </c>
    </row>
    <row r="129" spans="5:5">
      <c r="E129" s="46" t="s">
        <v>15683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Biomass Composition</vt:lpstr>
    </vt:vector>
  </TitlesOfParts>
  <Company>Chalmers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caspeta</dc:creator>
  <cp:lastModifiedBy>Tobias Österlund</cp:lastModifiedBy>
  <dcterms:created xsi:type="dcterms:W3CDTF">2010-08-31T08:20:39Z</dcterms:created>
  <dcterms:modified xsi:type="dcterms:W3CDTF">2012-04-10T09:29:11Z</dcterms:modified>
</cp:coreProperties>
</file>