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55" windowHeight="10065"/>
  </bookViews>
  <sheets>
    <sheet name="Sheet2" sheetId="2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U7" i="2"/>
  <c r="Q7"/>
  <c r="M7"/>
  <c r="U6"/>
  <c r="Q6"/>
  <c r="M6"/>
  <c r="U5"/>
  <c r="Q5"/>
  <c r="M5"/>
  <c r="U4"/>
  <c r="Q4"/>
  <c r="M4"/>
  <c r="U3"/>
  <c r="Q3"/>
  <c r="M3"/>
  <c r="U2"/>
  <c r="W3" s="1"/>
  <c r="Q2"/>
  <c r="M2"/>
  <c r="S3" l="1"/>
  <c r="W6"/>
  <c r="W7"/>
  <c r="O5"/>
  <c r="S4"/>
  <c r="W5"/>
  <c r="O6"/>
  <c r="O3"/>
  <c r="S6"/>
  <c r="O7"/>
  <c r="W4"/>
  <c r="S7"/>
  <c r="O4"/>
  <c r="S2"/>
  <c r="W2"/>
  <c r="S5"/>
  <c r="O2"/>
</calcChain>
</file>

<file path=xl/sharedStrings.xml><?xml version="1.0" encoding="utf-8"?>
<sst xmlns="http://schemas.openxmlformats.org/spreadsheetml/2006/main" count="107" uniqueCount="73">
  <si>
    <t>用例编号</t>
  </si>
  <si>
    <t>备注</t>
  </si>
  <si>
    <t>Sit测试执行结果</t>
  </si>
  <si>
    <t>Pre测试执行结果</t>
  </si>
  <si>
    <t>第3轮测试执行结果</t>
  </si>
  <si>
    <t>功能模块：</t>
  </si>
  <si>
    <t>对应参考文档名称</t>
  </si>
  <si>
    <t>测试用例等级说明</t>
  </si>
  <si>
    <r>
      <rPr>
        <b/>
        <sz val="10"/>
        <rFont val="宋体"/>
        <charset val="134"/>
      </rPr>
      <t>用例总数</t>
    </r>
    <r>
      <rPr>
        <b/>
        <sz val="10"/>
        <rFont val="宋体"/>
        <charset val="134"/>
      </rPr>
      <t>:</t>
    </r>
  </si>
  <si>
    <t>执行率</t>
  </si>
  <si>
    <t>设计人：</t>
  </si>
  <si>
    <t>创建日期：</t>
  </si>
  <si>
    <t>1-高：基本</t>
  </si>
  <si>
    <t>主要是测试系统的基本功能，验证系统中主要的、重要的功能是否存在问题，重要的KPI是否有数据生成，该级别的测试用例在每一轮版本测试中都必须执行；</t>
  </si>
  <si>
    <r>
      <rPr>
        <sz val="10"/>
        <color indexed="8"/>
        <rFont val="宋体"/>
        <charset val="134"/>
      </rPr>
      <t>通过</t>
    </r>
    <r>
      <rPr>
        <b/>
        <sz val="10"/>
        <color indexed="8"/>
        <rFont val="宋体"/>
        <charset val="134"/>
      </rPr>
      <t xml:space="preserve">: </t>
    </r>
  </si>
  <si>
    <t>通过率</t>
  </si>
  <si>
    <t>测试环境：</t>
  </si>
  <si>
    <t>2-中：重要</t>
  </si>
  <si>
    <t>主要是针对数据的准确性、数据展现形式、需求文档中描述的业务规则、各种使用场景，应用频率高的功能的测试用例，作为日常测试和回归测试的重要参考依据</t>
  </si>
  <si>
    <r>
      <rPr>
        <sz val="10"/>
        <color indexed="8"/>
        <rFont val="宋体"/>
        <charset val="134"/>
      </rPr>
      <t>失败</t>
    </r>
    <r>
      <rPr>
        <b/>
        <sz val="10"/>
        <color indexed="8"/>
        <rFont val="宋体"/>
        <charset val="134"/>
      </rPr>
      <t xml:space="preserve">: </t>
    </r>
  </si>
  <si>
    <t>失败率</t>
  </si>
  <si>
    <t>功能模块说明:</t>
  </si>
  <si>
    <t>3-低：一般</t>
  </si>
  <si>
    <t>主要是针对界面的友好型、布局等，该功能如果不通过将不会影响到数据的使用和系统功能，在测试过程中可以根据版本当前的具体情况进行安排是否进行测试。</t>
  </si>
  <si>
    <t>阻塞</t>
  </si>
  <si>
    <t>阻塞率</t>
  </si>
  <si>
    <t>用户角色</t>
  </si>
  <si>
    <t>无效</t>
  </si>
  <si>
    <t>无效率</t>
  </si>
  <si>
    <t>特殊要求:</t>
  </si>
  <si>
    <t>未执行</t>
  </si>
  <si>
    <t>未执行率</t>
  </si>
  <si>
    <t>一级</t>
  </si>
  <si>
    <t>二级</t>
  </si>
  <si>
    <t>三级</t>
  </si>
  <si>
    <t>四级</t>
  </si>
  <si>
    <t>用例名称</t>
  </si>
  <si>
    <t>用例描述</t>
  </si>
  <si>
    <t>验证结果</t>
  </si>
  <si>
    <t>步骤名称</t>
  </si>
  <si>
    <t>步骤描述</t>
  </si>
  <si>
    <t>期望结果</t>
  </si>
  <si>
    <t>优先级</t>
  </si>
  <si>
    <t>测试结果</t>
  </si>
  <si>
    <t>测试人</t>
  </si>
  <si>
    <t>测试日期</t>
  </si>
  <si>
    <t>设计人</t>
  </si>
  <si>
    <t>Y/N</t>
  </si>
  <si>
    <t>step1</t>
  </si>
  <si>
    <t>3-低</t>
  </si>
  <si>
    <t>FMS-KHJL-0002</t>
  </si>
  <si>
    <t>step2</t>
  </si>
  <si>
    <t>FMS-KHJL-0003</t>
  </si>
  <si>
    <t>step3</t>
  </si>
  <si>
    <t>FMS-KHJL-0004</t>
  </si>
  <si>
    <t>step4</t>
  </si>
  <si>
    <t>FMS-KHJL-0005</t>
  </si>
  <si>
    <t>2-中</t>
  </si>
  <si>
    <t>功能验证</t>
  </si>
  <si>
    <t>查询条件为空时</t>
  </si>
  <si>
    <t>step5</t>
  </si>
  <si>
    <t>前台搜索功能测试</t>
    <phoneticPr fontId="9" type="noConversion"/>
  </si>
  <si>
    <t>前台搜索</t>
    <phoneticPr fontId="9" type="noConversion"/>
  </si>
  <si>
    <t>前台商品检索</t>
    <phoneticPr fontId="9" type="noConversion"/>
  </si>
  <si>
    <t>客户</t>
    <phoneticPr fontId="9" type="noConversion"/>
  </si>
  <si>
    <t>FMS-KHJL-0001</t>
    <phoneticPr fontId="9" type="noConversion"/>
  </si>
  <si>
    <t>欧洲团代购搜索</t>
    <phoneticPr fontId="9" type="noConversion"/>
  </si>
  <si>
    <t>欧洲团代购前台搜素功能</t>
    <phoneticPr fontId="9" type="noConversion"/>
  </si>
  <si>
    <t>原来页面不动</t>
    <phoneticPr fontId="9" type="noConversion"/>
  </si>
  <si>
    <t>查询条件输入商品，例如米粉</t>
    <phoneticPr fontId="9" type="noConversion"/>
  </si>
  <si>
    <t>查询出所有关于米粉商品信息</t>
    <phoneticPr fontId="9" type="noConversion"/>
  </si>
  <si>
    <t>查询不存在商品</t>
    <phoneticPr fontId="9" type="noConversion"/>
  </si>
  <si>
    <t>在查询页面提示：“对不起 没有找到与"上看到回复"有关的宝贝，请点击我寻找其他宝贝吧”点击提示语返回查询首页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</si>
</sst>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"/>
  </numFmts>
  <fonts count="10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14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4" fillId="0" borderId="4" xfId="0" applyFont="1" applyFill="1" applyBorder="1" applyAlignment="1" applyProtection="1">
      <alignment horizontal="center" vertical="center" wrapText="1"/>
      <protection locked="0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5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3" applyFont="1" applyFill="1" applyBorder="1" applyAlignment="1" applyProtection="1">
      <alignment horizontal="left" vertical="center" wrapText="1"/>
    </xf>
    <xf numFmtId="10" fontId="5" fillId="0" borderId="1" xfId="3" applyNumberFormat="1" applyFont="1" applyFill="1" applyBorder="1" applyAlignment="1" applyProtection="1">
      <alignment horizontal="left" vertical="center" wrapText="1"/>
    </xf>
    <xf numFmtId="0" fontId="5" fillId="0" borderId="9" xfId="0" applyFont="1" applyFill="1" applyBorder="1" applyAlignment="1" applyProtection="1">
      <alignment horizontal="left" vertical="center" wrapText="1"/>
      <protection locked="0"/>
    </xf>
    <xf numFmtId="0" fontId="4" fillId="0" borderId="1" xfId="3" applyFont="1" applyFill="1" applyBorder="1" applyAlignment="1" applyProtection="1">
      <alignment horizontal="left" vertical="center" wrapText="1"/>
    </xf>
    <xf numFmtId="176" fontId="6" fillId="0" borderId="1" xfId="2" applyNumberFormat="1" applyFont="1" applyFill="1" applyBorder="1" applyAlignment="1" applyProtection="1">
      <alignment horizontal="left" vertical="center" wrapText="1"/>
    </xf>
    <xf numFmtId="177" fontId="6" fillId="0" borderId="1" xfId="3" applyNumberFormat="1" applyFont="1" applyFill="1" applyBorder="1" applyAlignment="1" applyProtection="1">
      <alignment horizontal="left" vertical="center" wrapText="1"/>
    </xf>
    <xf numFmtId="10" fontId="6" fillId="0" borderId="1" xfId="3" applyNumberFormat="1" applyFont="1" applyFill="1" applyBorder="1" applyAlignment="1" applyProtection="1">
      <alignment horizontal="left" vertical="center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0" fontId="4" fillId="0" borderId="10" xfId="3" applyFont="1" applyFill="1" applyBorder="1" applyAlignment="1" applyProtection="1">
      <alignment horizontal="left" vertical="center" wrapText="1"/>
    </xf>
    <xf numFmtId="177" fontId="6" fillId="0" borderId="4" xfId="3" applyNumberFormat="1" applyFont="1" applyFill="1" applyBorder="1" applyAlignment="1" applyProtection="1">
      <alignment horizontal="left" vertical="center" wrapText="1"/>
    </xf>
    <xf numFmtId="10" fontId="6" fillId="0" borderId="4" xfId="3" applyNumberFormat="1" applyFont="1" applyFill="1" applyBorder="1" applyAlignment="1" applyProtection="1">
      <alignment horizontal="left" vertical="center" wrapText="1"/>
    </xf>
    <xf numFmtId="0" fontId="4" fillId="0" borderId="4" xfId="3" applyFont="1" applyFill="1" applyBorder="1" applyAlignment="1" applyProtection="1">
      <alignment horizontal="left" vertical="center" wrapText="1"/>
    </xf>
    <xf numFmtId="0" fontId="4" fillId="0" borderId="1" xfId="3" applyFont="1" applyFill="1" applyBorder="1" applyAlignment="1" applyProtection="1">
      <alignment horizontal="right" vertical="center" wrapText="1"/>
    </xf>
    <xf numFmtId="176" fontId="6" fillId="0" borderId="1" xfId="2" applyNumberFormat="1" applyFont="1" applyFill="1" applyBorder="1" applyAlignment="1" applyProtection="1">
      <alignment horizontal="center" vertical="center" wrapText="1"/>
    </xf>
    <xf numFmtId="177" fontId="6" fillId="0" borderId="1" xfId="3" applyNumberFormat="1" applyFont="1" applyFill="1" applyBorder="1" applyAlignment="1" applyProtection="1">
      <alignment horizontal="right" vertical="center" wrapText="1"/>
    </xf>
    <xf numFmtId="10" fontId="6" fillId="0" borderId="1" xfId="3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176" fontId="6" fillId="0" borderId="4" xfId="2" applyNumberFormat="1" applyFont="1" applyFill="1" applyBorder="1" applyAlignment="1" applyProtection="1">
      <alignment horizontal="left" vertical="center" wrapText="1"/>
    </xf>
    <xf numFmtId="10" fontId="6" fillId="0" borderId="3" xfId="3" applyNumberFormat="1" applyFont="1" applyFill="1" applyBorder="1" applyAlignment="1" applyProtection="1">
      <alignment horizontal="left" vertical="center" wrapText="1"/>
    </xf>
    <xf numFmtId="0" fontId="4" fillId="0" borderId="0" xfId="0" applyFont="1" applyFill="1" applyAlignment="1" applyProtection="1">
      <alignment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1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9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7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9" xfId="0" applyFont="1" applyFill="1" applyBorder="1" applyAlignment="1" applyProtection="1">
      <alignment horizontal="left" vertical="top" wrapText="1"/>
      <protection locked="0"/>
    </xf>
  </cellXfs>
  <cellStyles count="4">
    <cellStyle name="常规" xfId="0" builtinId="0"/>
    <cellStyle name="常规 2 6" xfId="3"/>
    <cellStyle name="常规 5" xfId="1"/>
    <cellStyle name="常规_Test通用录入V0.1 2" xfId="2"/>
  </cellStyles>
  <dxfs count="3"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C21" sqref="C21"/>
    </sheetView>
  </sheetViews>
  <sheetFormatPr defaultColWidth="9" defaultRowHeight="13.5"/>
  <cols>
    <col min="1" max="6" width="9" style="1"/>
    <col min="7" max="7" width="9.25" style="1"/>
    <col min="8" max="9" width="9" style="1"/>
    <col min="10" max="10" width="22.25" style="1" customWidth="1"/>
    <col min="11" max="11" width="37.5" style="1" customWidth="1"/>
    <col min="12" max="14" width="9" style="1"/>
    <col min="15" max="15" width="9.25" style="1"/>
    <col min="16" max="16384" width="9" style="1"/>
  </cols>
  <sheetData>
    <row r="1" spans="1:24" ht="42.75" customHeight="1">
      <c r="A1" s="57" t="s">
        <v>61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 t="s">
        <v>2</v>
      </c>
      <c r="M1" s="58"/>
      <c r="N1" s="58"/>
      <c r="O1" s="58"/>
      <c r="P1" s="58" t="s">
        <v>3</v>
      </c>
      <c r="Q1" s="58"/>
      <c r="R1" s="58"/>
      <c r="S1" s="58"/>
      <c r="T1" s="58" t="s">
        <v>4</v>
      </c>
      <c r="U1" s="58"/>
      <c r="V1" s="58"/>
      <c r="W1" s="58"/>
      <c r="X1" s="39"/>
    </row>
    <row r="2" spans="1:24" ht="36.75" customHeight="1">
      <c r="A2" s="2" t="s">
        <v>5</v>
      </c>
      <c r="B2" s="3" t="s">
        <v>62</v>
      </c>
      <c r="C2" s="3"/>
      <c r="D2" s="3"/>
      <c r="E2" s="3"/>
      <c r="F2" s="4" t="s">
        <v>6</v>
      </c>
      <c r="G2" s="3"/>
      <c r="H2" s="3"/>
      <c r="I2" s="59" t="s">
        <v>7</v>
      </c>
      <c r="J2" s="60"/>
      <c r="K2" s="61"/>
      <c r="L2" s="17" t="s">
        <v>8</v>
      </c>
      <c r="M2" s="18">
        <f>COUNTA(M10:M$63336)</f>
        <v>0</v>
      </c>
      <c r="N2" s="17" t="s">
        <v>9</v>
      </c>
      <c r="O2" s="19" t="e">
        <f>(M3+M4)/M2</f>
        <v>#DIV/0!</v>
      </c>
      <c r="P2" s="17" t="s">
        <v>8</v>
      </c>
      <c r="Q2" s="18">
        <f>COUNTA(Q10:Q$63336)</f>
        <v>0</v>
      </c>
      <c r="R2" s="17" t="s">
        <v>9</v>
      </c>
      <c r="S2" s="19" t="e">
        <f>(Q3+Q4)/Q2</f>
        <v>#DIV/0!</v>
      </c>
      <c r="T2" s="17" t="s">
        <v>8</v>
      </c>
      <c r="U2" s="18">
        <f>COUNTA(U10:U$63336)</f>
        <v>0</v>
      </c>
      <c r="V2" s="17" t="s">
        <v>9</v>
      </c>
      <c r="W2" s="19" t="e">
        <f>(U3+U4)/U2</f>
        <v>#DIV/0!</v>
      </c>
      <c r="X2" s="40"/>
    </row>
    <row r="3" spans="1:24" ht="24">
      <c r="A3" s="2" t="s">
        <v>10</v>
      </c>
      <c r="B3" s="5"/>
      <c r="C3" s="5"/>
      <c r="D3" s="5"/>
      <c r="E3" s="5"/>
      <c r="F3" s="4" t="s">
        <v>11</v>
      </c>
      <c r="G3" s="6"/>
      <c r="H3" s="7"/>
      <c r="I3" s="20" t="s">
        <v>12</v>
      </c>
      <c r="J3" s="54" t="s">
        <v>13</v>
      </c>
      <c r="K3" s="55"/>
      <c r="L3" s="21" t="s">
        <v>14</v>
      </c>
      <c r="M3" s="22">
        <f>COUNTIF(M10:M$63336,"通过")</f>
        <v>0</v>
      </c>
      <c r="N3" s="23" t="s">
        <v>15</v>
      </c>
      <c r="O3" s="24" t="e">
        <f>M3/M2</f>
        <v>#DIV/0!</v>
      </c>
      <c r="P3" s="21" t="s">
        <v>14</v>
      </c>
      <c r="Q3" s="22">
        <f>COUNTIF(Q10:Q$63336,"通过")</f>
        <v>0</v>
      </c>
      <c r="R3" s="23" t="s">
        <v>15</v>
      </c>
      <c r="S3" s="24" t="e">
        <f>Q3/Q2</f>
        <v>#DIV/0!</v>
      </c>
      <c r="T3" s="21" t="s">
        <v>14</v>
      </c>
      <c r="U3" s="22">
        <f>COUNTIF(U10:U$63336,"通过")</f>
        <v>0</v>
      </c>
      <c r="V3" s="23" t="s">
        <v>15</v>
      </c>
      <c r="W3" s="24" t="e">
        <f>U3/U2</f>
        <v>#DIV/0!</v>
      </c>
      <c r="X3" s="40"/>
    </row>
    <row r="4" spans="1:24" ht="24">
      <c r="A4" s="2" t="s">
        <v>16</v>
      </c>
      <c r="B4" s="5"/>
      <c r="C4" s="5"/>
      <c r="D4" s="5"/>
      <c r="E4" s="8"/>
      <c r="F4" s="9"/>
      <c r="G4" s="8"/>
      <c r="H4" s="9"/>
      <c r="I4" s="20" t="s">
        <v>17</v>
      </c>
      <c r="J4" s="62" t="s">
        <v>18</v>
      </c>
      <c r="K4" s="63"/>
      <c r="L4" s="21" t="s">
        <v>19</v>
      </c>
      <c r="M4" s="22">
        <f>COUNTIF(M10:M$63336,"失败")</f>
        <v>0</v>
      </c>
      <c r="N4" s="23" t="s">
        <v>20</v>
      </c>
      <c r="O4" s="24" t="e">
        <f>M4/M2</f>
        <v>#DIV/0!</v>
      </c>
      <c r="P4" s="21" t="s">
        <v>19</v>
      </c>
      <c r="Q4" s="22">
        <f>COUNTIF(Q10:Q$63336,"失败")</f>
        <v>0</v>
      </c>
      <c r="R4" s="23" t="s">
        <v>20</v>
      </c>
      <c r="S4" s="24" t="e">
        <f>Q4/Q2</f>
        <v>#DIV/0!</v>
      </c>
      <c r="T4" s="21" t="s">
        <v>19</v>
      </c>
      <c r="U4" s="22">
        <f>COUNTIF(U10:U$63336,"失败")</f>
        <v>0</v>
      </c>
      <c r="V4" s="23" t="s">
        <v>20</v>
      </c>
      <c r="W4" s="24" t="e">
        <f>U4/U2</f>
        <v>#DIV/0!</v>
      </c>
      <c r="X4" s="40"/>
    </row>
    <row r="5" spans="1:24" ht="25.5" customHeight="1">
      <c r="A5" s="2" t="s">
        <v>21</v>
      </c>
      <c r="B5" s="3" t="s">
        <v>63</v>
      </c>
      <c r="C5" s="5"/>
      <c r="D5" s="5"/>
      <c r="E5" s="5"/>
      <c r="F5" s="10"/>
      <c r="G5" s="5"/>
      <c r="H5" s="10"/>
      <c r="I5" s="20" t="s">
        <v>22</v>
      </c>
      <c r="J5" s="62" t="s">
        <v>23</v>
      </c>
      <c r="K5" s="63"/>
      <c r="L5" s="21" t="s">
        <v>24</v>
      </c>
      <c r="M5" s="22">
        <f>COUNTIF(M10:M$63336,"阻塞")</f>
        <v>0</v>
      </c>
      <c r="N5" s="23" t="s">
        <v>25</v>
      </c>
      <c r="O5" s="24" t="e">
        <f>M5/M2</f>
        <v>#DIV/0!</v>
      </c>
      <c r="P5" s="25" t="s">
        <v>24</v>
      </c>
      <c r="Q5" s="22">
        <f>COUNTIF(Q10:Q$63336,"阻塞")</f>
        <v>0</v>
      </c>
      <c r="R5" s="21" t="s">
        <v>25</v>
      </c>
      <c r="S5" s="24" t="e">
        <f>Q5/Q2</f>
        <v>#DIV/0!</v>
      </c>
      <c r="T5" s="25" t="s">
        <v>24</v>
      </c>
      <c r="U5" s="22">
        <f>COUNTIF(U10:U$63336,"阻塞")</f>
        <v>0</v>
      </c>
      <c r="V5" s="21" t="s">
        <v>25</v>
      </c>
      <c r="W5" s="24" t="e">
        <f>U5/U2</f>
        <v>#DIV/0!</v>
      </c>
      <c r="X5" s="40"/>
    </row>
    <row r="6" spans="1:24">
      <c r="A6" s="2" t="s">
        <v>26</v>
      </c>
      <c r="B6" s="5" t="s">
        <v>64</v>
      </c>
      <c r="C6" s="5"/>
      <c r="D6" s="5"/>
      <c r="E6" s="5"/>
      <c r="F6" s="10"/>
      <c r="G6" s="5"/>
      <c r="H6" s="10"/>
      <c r="I6" s="3"/>
      <c r="J6" s="54"/>
      <c r="K6" s="55"/>
      <c r="L6" s="21" t="s">
        <v>27</v>
      </c>
      <c r="M6" s="22">
        <f>COUNTIF(M10:M$63336,"无效")</f>
        <v>0</v>
      </c>
      <c r="N6" s="23" t="s">
        <v>28</v>
      </c>
      <c r="O6" s="24" t="e">
        <f>M6/M2</f>
        <v>#DIV/0!</v>
      </c>
      <c r="P6" s="21" t="s">
        <v>27</v>
      </c>
      <c r="Q6" s="22">
        <f>COUNTIF(Q10:Q$63336,"无效")</f>
        <v>0</v>
      </c>
      <c r="R6" s="23" t="s">
        <v>28</v>
      </c>
      <c r="S6" s="24" t="e">
        <f>Q6/Q2</f>
        <v>#DIV/0!</v>
      </c>
      <c r="T6" s="21" t="s">
        <v>27</v>
      </c>
      <c r="U6" s="22">
        <f>COUNTIF(U10:U$63336,"无效")</f>
        <v>0</v>
      </c>
      <c r="V6" s="23" t="s">
        <v>28</v>
      </c>
      <c r="W6" s="24" t="e">
        <f>U6/U2</f>
        <v>#DIV/0!</v>
      </c>
      <c r="X6" s="41"/>
    </row>
    <row r="7" spans="1:24">
      <c r="A7" s="11" t="s">
        <v>29</v>
      </c>
      <c r="B7" s="12"/>
      <c r="C7" s="12"/>
      <c r="D7" s="12"/>
      <c r="E7" s="12"/>
      <c r="F7" s="13"/>
      <c r="G7" s="12"/>
      <c r="H7" s="13"/>
      <c r="I7" s="26"/>
      <c r="J7" s="54"/>
      <c r="K7" s="55"/>
      <c r="L7" s="27" t="s">
        <v>30</v>
      </c>
      <c r="M7" s="22">
        <f>COUNTIF(M10:M$63336,"未执行")</f>
        <v>0</v>
      </c>
      <c r="N7" s="28" t="s">
        <v>31</v>
      </c>
      <c r="O7" s="29" t="e">
        <f>M7/M2</f>
        <v>#DIV/0!</v>
      </c>
      <c r="P7" s="30" t="s">
        <v>30</v>
      </c>
      <c r="Q7" s="42">
        <f>COUNTIF(Q10:Q$63336,"未执行")</f>
        <v>0</v>
      </c>
      <c r="R7" s="28" t="s">
        <v>31</v>
      </c>
      <c r="S7" s="43" t="e">
        <f>Q7/Q2</f>
        <v>#DIV/0!</v>
      </c>
      <c r="T7" s="21" t="s">
        <v>30</v>
      </c>
      <c r="U7" s="22">
        <f>COUNTIF(U10:U$63336,"未执行")</f>
        <v>0</v>
      </c>
      <c r="V7" s="23" t="s">
        <v>31</v>
      </c>
      <c r="W7" s="24" t="e">
        <f>U7/U2</f>
        <v>#DIV/0!</v>
      </c>
      <c r="X7" s="41"/>
    </row>
    <row r="8" spans="1:24">
      <c r="A8" s="8" t="s">
        <v>1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31"/>
      <c r="M8" s="32"/>
      <c r="N8" s="33"/>
      <c r="O8" s="34"/>
      <c r="P8" s="31"/>
      <c r="Q8" s="32"/>
      <c r="R8" s="33"/>
      <c r="S8" s="34"/>
      <c r="T8" s="31"/>
      <c r="U8" s="32"/>
      <c r="V8" s="33"/>
      <c r="W8" s="34"/>
      <c r="X8" s="44"/>
    </row>
    <row r="9" spans="1:24">
      <c r="A9" s="14" t="s">
        <v>0</v>
      </c>
      <c r="B9" s="15" t="s">
        <v>32</v>
      </c>
      <c r="C9" s="15" t="s">
        <v>33</v>
      </c>
      <c r="D9" s="15" t="s">
        <v>34</v>
      </c>
      <c r="E9" s="15" t="s">
        <v>35</v>
      </c>
      <c r="F9" s="15" t="s">
        <v>36</v>
      </c>
      <c r="G9" s="15" t="s">
        <v>37</v>
      </c>
      <c r="H9" s="15" t="s">
        <v>38</v>
      </c>
      <c r="I9" s="17" t="s">
        <v>39</v>
      </c>
      <c r="J9" s="15" t="s">
        <v>40</v>
      </c>
      <c r="K9" s="15" t="s">
        <v>41</v>
      </c>
      <c r="L9" s="15" t="s">
        <v>42</v>
      </c>
      <c r="M9" s="15" t="s">
        <v>43</v>
      </c>
      <c r="N9" s="15" t="s">
        <v>44</v>
      </c>
      <c r="O9" s="15" t="s">
        <v>45</v>
      </c>
      <c r="P9" s="15" t="s">
        <v>42</v>
      </c>
      <c r="Q9" s="15" t="s">
        <v>43</v>
      </c>
      <c r="R9" s="15" t="s">
        <v>44</v>
      </c>
      <c r="S9" s="15" t="s">
        <v>45</v>
      </c>
      <c r="T9" s="15" t="s">
        <v>42</v>
      </c>
      <c r="U9" s="15" t="s">
        <v>43</v>
      </c>
      <c r="V9" s="15" t="s">
        <v>44</v>
      </c>
      <c r="W9" s="15" t="s">
        <v>45</v>
      </c>
      <c r="X9" s="15" t="s">
        <v>46</v>
      </c>
    </row>
    <row r="10" spans="1:24" ht="13.5" customHeight="1">
      <c r="A10" s="45" t="s">
        <v>65</v>
      </c>
      <c r="B10" s="46" t="s">
        <v>62</v>
      </c>
      <c r="C10" s="46"/>
      <c r="D10" s="47"/>
      <c r="E10" s="46" t="s">
        <v>58</v>
      </c>
      <c r="F10" s="46" t="s">
        <v>66</v>
      </c>
      <c r="G10" s="53" t="s">
        <v>67</v>
      </c>
      <c r="H10" s="46" t="s">
        <v>47</v>
      </c>
      <c r="I10" s="35" t="s">
        <v>48</v>
      </c>
      <c r="J10" s="16" t="s">
        <v>59</v>
      </c>
      <c r="K10" s="37" t="s">
        <v>68</v>
      </c>
      <c r="L10" s="52" t="s">
        <v>57</v>
      </c>
      <c r="M10" s="36"/>
      <c r="N10" s="46"/>
      <c r="O10" s="50"/>
      <c r="P10" s="52" t="s">
        <v>49</v>
      </c>
      <c r="Q10" s="36"/>
      <c r="R10" s="46"/>
      <c r="S10" s="50"/>
      <c r="T10" s="52" t="s">
        <v>49</v>
      </c>
      <c r="U10" s="36"/>
      <c r="V10" s="46"/>
      <c r="W10" s="51"/>
      <c r="X10" s="46"/>
    </row>
    <row r="11" spans="1:24" ht="24">
      <c r="A11" s="45" t="s">
        <v>50</v>
      </c>
      <c r="B11" s="46"/>
      <c r="C11" s="46"/>
      <c r="D11" s="48"/>
      <c r="E11" s="46"/>
      <c r="F11" s="46"/>
      <c r="G11" s="53"/>
      <c r="H11" s="46"/>
      <c r="I11" s="35" t="s">
        <v>51</v>
      </c>
      <c r="J11" s="38" t="s">
        <v>69</v>
      </c>
      <c r="K11" s="37" t="s">
        <v>70</v>
      </c>
      <c r="L11" s="52"/>
      <c r="M11" s="36"/>
      <c r="N11" s="46"/>
      <c r="O11" s="50"/>
      <c r="P11" s="52"/>
      <c r="Q11" s="36"/>
      <c r="R11" s="46"/>
      <c r="S11" s="50"/>
      <c r="T11" s="52"/>
      <c r="U11" s="36"/>
      <c r="V11" s="46"/>
      <c r="W11" s="51"/>
      <c r="X11" s="46"/>
    </row>
    <row r="12" spans="1:24" ht="36">
      <c r="A12" s="45" t="s">
        <v>52</v>
      </c>
      <c r="B12" s="46"/>
      <c r="C12" s="46"/>
      <c r="D12" s="48"/>
      <c r="E12" s="46"/>
      <c r="F12" s="46"/>
      <c r="G12" s="53"/>
      <c r="H12" s="46"/>
      <c r="I12" s="35" t="s">
        <v>53</v>
      </c>
      <c r="J12" s="38" t="s">
        <v>71</v>
      </c>
      <c r="K12" s="37" t="s">
        <v>72</v>
      </c>
      <c r="L12" s="52"/>
      <c r="M12" s="36"/>
      <c r="N12" s="46"/>
      <c r="O12" s="50"/>
      <c r="P12" s="52"/>
      <c r="Q12" s="36"/>
      <c r="R12" s="46"/>
      <c r="S12" s="50"/>
      <c r="T12" s="52"/>
      <c r="U12" s="36"/>
      <c r="V12" s="46"/>
      <c r="W12" s="51"/>
      <c r="X12" s="46"/>
    </row>
    <row r="13" spans="1:24" ht="24">
      <c r="A13" s="45" t="s">
        <v>54</v>
      </c>
      <c r="B13" s="46"/>
      <c r="C13" s="46"/>
      <c r="D13" s="48"/>
      <c r="E13" s="46"/>
      <c r="F13" s="46"/>
      <c r="G13" s="53"/>
      <c r="H13" s="46"/>
      <c r="I13" s="35" t="s">
        <v>55</v>
      </c>
      <c r="J13" s="38"/>
      <c r="K13" s="37"/>
      <c r="L13" s="52"/>
      <c r="M13" s="36"/>
      <c r="N13" s="46"/>
      <c r="O13" s="50"/>
      <c r="P13" s="52"/>
      <c r="Q13" s="36"/>
      <c r="R13" s="46"/>
      <c r="S13" s="50"/>
      <c r="T13" s="52"/>
      <c r="U13" s="36"/>
      <c r="V13" s="46"/>
      <c r="W13" s="51"/>
      <c r="X13" s="46"/>
    </row>
    <row r="14" spans="1:24" ht="24">
      <c r="A14" s="45" t="s">
        <v>56</v>
      </c>
      <c r="B14" s="46"/>
      <c r="C14" s="46"/>
      <c r="D14" s="49"/>
      <c r="E14" s="46"/>
      <c r="F14" s="46"/>
      <c r="G14" s="53"/>
      <c r="H14" s="46"/>
      <c r="I14" s="35" t="s">
        <v>60</v>
      </c>
      <c r="J14" s="38"/>
      <c r="K14" s="37"/>
      <c r="L14" s="52"/>
      <c r="M14" s="36"/>
      <c r="N14" s="46"/>
      <c r="O14" s="50"/>
      <c r="P14" s="52"/>
      <c r="Q14" s="36"/>
      <c r="R14" s="46"/>
      <c r="S14" s="50"/>
      <c r="T14" s="52"/>
      <c r="U14" s="36"/>
      <c r="V14" s="46"/>
      <c r="W14" s="51"/>
      <c r="X14" s="46"/>
    </row>
  </sheetData>
  <mergeCells count="28">
    <mergeCell ref="A1:K1"/>
    <mergeCell ref="L1:O1"/>
    <mergeCell ref="P1:S1"/>
    <mergeCell ref="T1:W1"/>
    <mergeCell ref="I2:K2"/>
    <mergeCell ref="J3:K3"/>
    <mergeCell ref="J4:K4"/>
    <mergeCell ref="J5:K5"/>
    <mergeCell ref="J6:K6"/>
    <mergeCell ref="J7:K7"/>
    <mergeCell ref="B8:K8"/>
    <mergeCell ref="B10:B14"/>
    <mergeCell ref="C10:C14"/>
    <mergeCell ref="D10:D14"/>
    <mergeCell ref="E10:E14"/>
    <mergeCell ref="F10:F14"/>
    <mergeCell ref="G10:G14"/>
    <mergeCell ref="H10:H14"/>
    <mergeCell ref="L10:L14"/>
    <mergeCell ref="N10:N14"/>
    <mergeCell ref="O10:O14"/>
    <mergeCell ref="P10:P14"/>
    <mergeCell ref="R10:R14"/>
    <mergeCell ref="S10:S14"/>
    <mergeCell ref="T10:T14"/>
    <mergeCell ref="V10:V14"/>
    <mergeCell ref="W10:W14"/>
    <mergeCell ref="X10:X14"/>
  </mergeCells>
  <phoneticPr fontId="9" type="noConversion"/>
  <conditionalFormatting sqref="M10:M14">
    <cfRule type="expression" dxfId="2" priority="1" stopIfTrue="1">
      <formula>NOT(ISERROR(SEARCH("未执行",M10)))</formula>
    </cfRule>
    <cfRule type="expression" dxfId="1" priority="2" stopIfTrue="1">
      <formula>NOT(ISERROR(SEARCH("无效",M10)))</formula>
    </cfRule>
    <cfRule type="expression" dxfId="0" priority="3" stopIfTrue="1">
      <formula>NOT(ISERROR(SEARCH("阻塞",M10)))</formula>
    </cfRule>
  </conditionalFormatting>
  <dataValidations count="4">
    <dataValidation type="list" allowBlank="1" showInputMessage="1" showErrorMessage="1" sqref="T10:T14 P10:P14 L10:L14">
      <formula1>"1-高,2-中,3-低"</formula1>
    </dataValidation>
    <dataValidation type="list" allowBlank="1" showInputMessage="1" showErrorMessage="1" sqref="U10:U14 Q10:Q14 M10:M14">
      <formula1>"通过,失败,无效,未执行,阻塞"</formula1>
    </dataValidation>
    <dataValidation type="list" allowBlank="1" showInputMessage="1" showErrorMessage="1" sqref="L8">
      <formula1>"高,终,低"</formula1>
    </dataValidation>
    <dataValidation allowBlank="1" showInputMessage="1" showErrorMessage="1" promptTitle="Revision" sqref="M3:M4 U3:U4 Q3:Q4"/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xgj05</cp:lastModifiedBy>
  <dcterms:created xsi:type="dcterms:W3CDTF">2006-09-13T11:21:00Z</dcterms:created>
  <dcterms:modified xsi:type="dcterms:W3CDTF">2015-12-07T05:37:28Z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2052-10.1.0.5390</vt:lpwstr>
  </property>
</Properties>
</file>