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ProjectYuan-WMS\Solution.FC2J\MasterData\"/>
    </mc:Choice>
  </mc:AlternateContent>
  <xr:revisionPtr revIDLastSave="0" documentId="8_{C7E3363F-3584-479A-BAD4-C6775B52852C}" xr6:coauthVersionLast="45" xr6:coauthVersionMax="45" xr10:uidLastSave="{00000000-0000-0000-0000-000000000000}"/>
  <bookViews>
    <workbookView xWindow="-120" yWindow="-120" windowWidth="29040" windowHeight="15840" activeTab="3" xr2:uid="{9231E1FA-3742-412A-98F3-FAAC9C358490}"/>
  </bookViews>
  <sheets>
    <sheet name="Sheet1" sheetId="1" r:id="rId1"/>
    <sheet name="Sheet2" sheetId="2" r:id="rId2"/>
    <sheet name="SCRIPT" sheetId="3" r:id="rId3"/>
    <sheet name="Sheet4" sheetId="4" r:id="rId4"/>
  </sheets>
  <definedNames>
    <definedName name="sellingprice">Sheet2!$I$23:$L$35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4" l="1"/>
  <c r="I15" i="4"/>
  <c r="G17" i="3"/>
  <c r="G16" i="3"/>
  <c r="G15" i="3"/>
  <c r="G14" i="3"/>
  <c r="G13" i="3"/>
  <c r="G12" i="3"/>
  <c r="G11" i="3"/>
  <c r="G10" i="3"/>
  <c r="G9" i="3"/>
  <c r="G8" i="3"/>
  <c r="G7" i="3"/>
  <c r="G6" i="3"/>
  <c r="F3" i="2"/>
  <c r="F4" i="2"/>
  <c r="F5" i="2"/>
  <c r="F6" i="2"/>
  <c r="F7" i="2"/>
  <c r="F8" i="2"/>
  <c r="F9" i="2"/>
  <c r="F10" i="2"/>
  <c r="F11" i="2"/>
  <c r="F12" i="2"/>
  <c r="F13" i="2"/>
  <c r="F2" i="2"/>
  <c r="G19" i="2"/>
  <c r="K4" i="1"/>
  <c r="K3" i="1"/>
</calcChain>
</file>

<file path=xl/sharedStrings.xml><?xml version="1.0" encoding="utf-8"?>
<sst xmlns="http://schemas.openxmlformats.org/spreadsheetml/2006/main" count="324" uniqueCount="91">
  <si>
    <t>SUB TOTAL</t>
  </si>
  <si>
    <t>TAX</t>
  </si>
  <si>
    <t>AMOUNT</t>
  </si>
  <si>
    <t>Id</t>
  </si>
  <si>
    <t>POHeaderId</t>
  </si>
  <si>
    <t>LineNo</t>
  </si>
  <si>
    <t>ProductId</t>
  </si>
  <si>
    <t>Quantity</t>
  </si>
  <si>
    <t>Name</t>
  </si>
  <si>
    <t>Category</t>
  </si>
  <si>
    <t>UnitOfMeasure</t>
  </si>
  <si>
    <t>SalePrice</t>
  </si>
  <si>
    <t>UnitDiscount</t>
  </si>
  <si>
    <t>SFAUnitOfMeasure</t>
  </si>
  <si>
    <t>SFAReferenceNo</t>
  </si>
  <si>
    <t>SubTotal</t>
  </si>
  <si>
    <t>IsTaxable</t>
  </si>
  <si>
    <t>TaxRate</t>
  </si>
  <si>
    <t>TaxPrice</t>
  </si>
  <si>
    <t>IsDelivered</t>
  </si>
  <si>
    <t>DeliveredDate</t>
  </si>
  <si>
    <t>DeliveredUser</t>
  </si>
  <si>
    <t>InvoiceNo</t>
  </si>
  <si>
    <t>INT 1000</t>
  </si>
  <si>
    <t>GAMEFOWL</t>
  </si>
  <si>
    <t>50KG</t>
  </si>
  <si>
    <t>BAG</t>
  </si>
  <si>
    <t>NULL</t>
  </si>
  <si>
    <t>INT 3000</t>
  </si>
  <si>
    <t>INT 2000</t>
  </si>
  <si>
    <t>INT 4000</t>
  </si>
  <si>
    <t>25KG</t>
  </si>
  <si>
    <t>BHFP</t>
  </si>
  <si>
    <t>TRADE</t>
  </si>
  <si>
    <t>PREP</t>
  </si>
  <si>
    <t>PHSP</t>
  </si>
  <si>
    <t>F3000</t>
  </si>
  <si>
    <t>NC-HI-PROTEIN (PUPPY)</t>
  </si>
  <si>
    <t>DOGFOOD</t>
  </si>
  <si>
    <t>20KG</t>
  </si>
  <si>
    <t>NC-MAINTENANCE-A (BEEF)</t>
  </si>
  <si>
    <t>NC-OPTIMUM-A (BEEF+CHICKEN)</t>
  </si>
  <si>
    <t>NC-OPTIMUM-A (LAMB)</t>
  </si>
  <si>
    <t>PONo</t>
  </si>
  <si>
    <t>PurchaseDate</t>
  </si>
  <si>
    <t>DeliveryDate</t>
  </si>
  <si>
    <t>PickUpDiscount</t>
  </si>
  <si>
    <t>Outright</t>
  </si>
  <si>
    <t>CashDiscount</t>
  </si>
  <si>
    <t>PromoDiscount</t>
  </si>
  <si>
    <t>OtherDeduction</t>
  </si>
  <si>
    <t>TotalQuantity</t>
  </si>
  <si>
    <t>TotalQuantityUOMComputed</t>
  </si>
  <si>
    <t>Total</t>
  </si>
  <si>
    <t>SubmittedDate</t>
  </si>
  <si>
    <t>UserName</t>
  </si>
  <si>
    <t>AcknowledgedDate</t>
  </si>
  <si>
    <t>AcknowledgedUser</t>
  </si>
  <si>
    <t>PriceListId</t>
  </si>
  <si>
    <t>SupplierName</t>
  </si>
  <si>
    <t>POStatusId</t>
  </si>
  <si>
    <t>POStatus</t>
  </si>
  <si>
    <t>DueDate</t>
  </si>
  <si>
    <t>SONo</t>
  </si>
  <si>
    <t>CustomerId</t>
  </si>
  <si>
    <t>CustomerName</t>
  </si>
  <si>
    <t>CustomerAddress1</t>
  </si>
  <si>
    <t>CustomerAddress2</t>
  </si>
  <si>
    <t>MobileNo</t>
  </si>
  <si>
    <t>TelNo</t>
  </si>
  <si>
    <t>TIN</t>
  </si>
  <si>
    <t>SelectedPaymentTypeId</t>
  </si>
  <si>
    <t>SelectedPaymentType</t>
  </si>
  <si>
    <t>OverrideUser</t>
  </si>
  <si>
    <t>ValidatedDate</t>
  </si>
  <si>
    <t>CancelledDate</t>
  </si>
  <si>
    <t>ReceivedDate</t>
  </si>
  <si>
    <t>CollectedDate</t>
  </si>
  <si>
    <t>ReceivedUser</t>
  </si>
  <si>
    <t>CollectedUser</t>
  </si>
  <si>
    <t>Deleted</t>
  </si>
  <si>
    <t>SupplierEmail</t>
  </si>
  <si>
    <t>IsVatable</t>
  </si>
  <si>
    <t>FC2J-02272020</t>
  </si>
  <si>
    <t>admin</t>
  </si>
  <si>
    <t>SAN ILDEFONSO</t>
  </si>
  <si>
    <t>Delivered</t>
  </si>
  <si>
    <t>lvilla@sanmiguel.com.ph</t>
  </si>
  <si>
    <t xml:space="preserve">UPDATE [sale.order.detail].FC2J SET SALEPRICE = </t>
  </si>
  <si>
    <t xml:space="preserve">WHERE  ProductId = </t>
  </si>
  <si>
    <t xml:space="preserve">AND POHeaderId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</si>
</sst>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0" xfId="0" applyNumberFormat="1"/>
    <xf numFmtId="43" fontId="0" fillId="2" borderId="0" xfId="0" applyNumberFormat="1" applyFill="1"/>
    <xf numFmtId="47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AF70-4CDB-4BAE-9E68-DD4CBE324220}">
  <dimension ref="J2:K5"/>
  <sheetViews>
    <sheetView workbookViewId="0">
      <selection activeCell="K5" sqref="K5"/>
    </sheetView>
  </sheetViews>
  <sheetFormatPr defaultRowHeight="15" x14ac:dyDescent="0.25"/>
  <cols>
    <col min="9" max="9" width="9.5703125" bestFit="1" customWidth="1"/>
    <col min="10" max="10" width="10.42578125" bestFit="1" customWidth="1"/>
    <col min="11" max="11" width="9.5703125" bestFit="1" customWidth="1"/>
  </cols>
  <sheetData>
    <row r="2" spans="10:11" x14ac:dyDescent="0.25">
      <c r="J2" s="2"/>
    </row>
    <row r="3" spans="10:11" x14ac:dyDescent="0.25">
      <c r="J3" t="s">
        <v>0</v>
      </c>
      <c r="K3" s="3">
        <f>K5/1.12</f>
        <v>6182.6785714285716</v>
      </c>
    </row>
    <row r="4" spans="10:11" x14ac:dyDescent="0.25">
      <c r="J4" t="s">
        <v>1</v>
      </c>
      <c r="K4" s="2">
        <f>K5-K3</f>
        <v>741.92142857142881</v>
      </c>
    </row>
    <row r="5" spans="10:11" x14ac:dyDescent="0.25">
      <c r="J5" t="s">
        <v>2</v>
      </c>
      <c r="K5" s="1">
        <v>6924.6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F1A5-3C19-45FB-B81B-5580D5B41D59}">
  <dimension ref="A1:AW35"/>
  <sheetViews>
    <sheetView workbookViewId="0">
      <selection activeCell="B1" sqref="B1:F13"/>
    </sheetView>
  </sheetViews>
  <sheetFormatPr defaultRowHeight="15" x14ac:dyDescent="0.25"/>
  <cols>
    <col min="1" max="1" width="7.140625" customWidth="1"/>
    <col min="2" max="2" width="25" customWidth="1"/>
    <col min="3" max="3" width="10.7109375" bestFit="1" customWidth="1"/>
    <col min="4" max="6" width="14" customWidth="1"/>
    <col min="7" max="7" width="8.7109375" bestFit="1" customWidth="1"/>
    <col min="8" max="8" width="30.5703125" bestFit="1" customWidth="1"/>
    <col min="9" max="9" width="11.42578125" bestFit="1" customWidth="1"/>
    <col min="10" max="10" width="14.7109375" bestFit="1" customWidth="1"/>
    <col min="12" max="12" width="12.42578125" bestFit="1" customWidth="1"/>
    <col min="13" max="13" width="18.140625" bestFit="1" customWidth="1"/>
    <col min="14" max="14" width="16.140625" bestFit="1" customWidth="1"/>
    <col min="15" max="15" width="10" bestFit="1" customWidth="1"/>
    <col min="16" max="16" width="9.28515625" bestFit="1" customWidth="1"/>
    <col min="17" max="17" width="8" bestFit="1" customWidth="1"/>
    <col min="18" max="18" width="11" bestFit="1" customWidth="1"/>
    <col min="19" max="19" width="11.140625" bestFit="1" customWidth="1"/>
    <col min="20" max="20" width="14" bestFit="1" customWidth="1"/>
    <col min="21" max="21" width="13.85546875" bestFit="1" customWidth="1"/>
    <col min="22" max="22" width="10" bestFit="1" customWidth="1"/>
  </cols>
  <sheetData>
    <row r="1" spans="1:49" x14ac:dyDescent="0.25">
      <c r="A1" t="s">
        <v>3</v>
      </c>
      <c r="B1" t="s">
        <v>4</v>
      </c>
      <c r="C1" t="s">
        <v>5</v>
      </c>
      <c r="D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49" x14ac:dyDescent="0.25">
      <c r="A2">
        <v>89</v>
      </c>
      <c r="B2">
        <v>10</v>
      </c>
      <c r="C2">
        <v>1</v>
      </c>
      <c r="D2">
        <v>43</v>
      </c>
      <c r="F2">
        <f>VLOOKUP(D2,sellingprice,3,FALSE)</f>
        <v>1633</v>
      </c>
      <c r="G2">
        <v>100</v>
      </c>
      <c r="H2" t="s">
        <v>23</v>
      </c>
      <c r="I2" t="s">
        <v>24</v>
      </c>
      <c r="J2" t="s">
        <v>25</v>
      </c>
      <c r="K2">
        <v>1293</v>
      </c>
      <c r="L2">
        <v>246.37</v>
      </c>
      <c r="M2" t="s">
        <v>26</v>
      </c>
      <c r="N2">
        <v>1012160456169</v>
      </c>
      <c r="O2">
        <v>138663</v>
      </c>
      <c r="P2">
        <v>0</v>
      </c>
      <c r="Q2">
        <v>0</v>
      </c>
      <c r="R2">
        <v>0</v>
      </c>
      <c r="S2">
        <v>0</v>
      </c>
      <c r="T2" t="s">
        <v>27</v>
      </c>
      <c r="U2" t="s">
        <v>27</v>
      </c>
      <c r="V2">
        <v>12345</v>
      </c>
    </row>
    <row r="3" spans="1:49" x14ac:dyDescent="0.25">
      <c r="A3">
        <v>90</v>
      </c>
      <c r="B3">
        <v>10</v>
      </c>
      <c r="C3">
        <v>2</v>
      </c>
      <c r="D3">
        <v>48</v>
      </c>
      <c r="F3">
        <f>VLOOKUP(D3,sellingprice,3,FALSE)</f>
        <v>1310.75</v>
      </c>
      <c r="G3">
        <v>450</v>
      </c>
      <c r="H3" t="s">
        <v>28</v>
      </c>
      <c r="I3" t="s">
        <v>24</v>
      </c>
      <c r="J3" t="s">
        <v>25</v>
      </c>
      <c r="K3">
        <v>1140.75</v>
      </c>
      <c r="L3">
        <v>245.35</v>
      </c>
      <c r="M3" t="s">
        <v>26</v>
      </c>
      <c r="N3">
        <v>1012160456171</v>
      </c>
      <c r="O3">
        <v>479430</v>
      </c>
      <c r="P3">
        <v>0</v>
      </c>
      <c r="Q3">
        <v>0</v>
      </c>
      <c r="R3">
        <v>0</v>
      </c>
      <c r="S3">
        <v>0</v>
      </c>
      <c r="T3" t="s">
        <v>27</v>
      </c>
      <c r="U3" t="s">
        <v>27</v>
      </c>
      <c r="V3">
        <v>12345</v>
      </c>
    </row>
    <row r="4" spans="1:49" x14ac:dyDescent="0.25">
      <c r="A4">
        <v>91</v>
      </c>
      <c r="B4">
        <v>10</v>
      </c>
      <c r="C4">
        <v>3</v>
      </c>
      <c r="D4">
        <v>45</v>
      </c>
      <c r="F4">
        <f>VLOOKUP(D4,sellingprice,3,FALSE)</f>
        <v>1456</v>
      </c>
      <c r="G4">
        <v>300</v>
      </c>
      <c r="H4" t="s">
        <v>29</v>
      </c>
      <c r="I4" t="s">
        <v>24</v>
      </c>
      <c r="J4" t="s">
        <v>25</v>
      </c>
      <c r="K4">
        <v>1236</v>
      </c>
      <c r="L4">
        <v>246.08</v>
      </c>
      <c r="M4" t="s">
        <v>26</v>
      </c>
      <c r="N4">
        <v>1012160456182</v>
      </c>
      <c r="O4">
        <v>398976</v>
      </c>
      <c r="P4">
        <v>0</v>
      </c>
      <c r="Q4">
        <v>0</v>
      </c>
      <c r="R4">
        <v>0</v>
      </c>
      <c r="S4">
        <v>0</v>
      </c>
      <c r="T4" t="s">
        <v>27</v>
      </c>
      <c r="U4" t="s">
        <v>27</v>
      </c>
      <c r="V4">
        <v>12344</v>
      </c>
    </row>
    <row r="5" spans="1:49" x14ac:dyDescent="0.25">
      <c r="A5">
        <v>92</v>
      </c>
      <c r="B5">
        <v>10</v>
      </c>
      <c r="C5">
        <v>4</v>
      </c>
      <c r="D5">
        <v>51</v>
      </c>
      <c r="F5">
        <f>VLOOKUP(D5,sellingprice,3,FALSE)</f>
        <v>737.5</v>
      </c>
      <c r="G5">
        <v>50</v>
      </c>
      <c r="H5" t="s">
        <v>30</v>
      </c>
      <c r="I5" t="s">
        <v>24</v>
      </c>
      <c r="J5" t="s">
        <v>31</v>
      </c>
      <c r="K5">
        <v>617.5</v>
      </c>
      <c r="L5">
        <v>123.04</v>
      </c>
      <c r="M5" t="s">
        <v>26</v>
      </c>
      <c r="N5">
        <v>1012160497392</v>
      </c>
      <c r="O5">
        <v>30723</v>
      </c>
      <c r="P5">
        <v>0</v>
      </c>
      <c r="Q5">
        <v>0</v>
      </c>
      <c r="R5">
        <v>0</v>
      </c>
      <c r="S5">
        <v>0</v>
      </c>
      <c r="T5" t="s">
        <v>27</v>
      </c>
      <c r="U5" t="s">
        <v>27</v>
      </c>
      <c r="V5">
        <v>12344</v>
      </c>
    </row>
    <row r="6" spans="1:49" x14ac:dyDescent="0.25">
      <c r="A6">
        <v>93</v>
      </c>
      <c r="B6">
        <v>10</v>
      </c>
      <c r="C6">
        <v>5</v>
      </c>
      <c r="D6">
        <v>19</v>
      </c>
      <c r="F6">
        <f>VLOOKUP(D6,sellingprice,3,FALSE)</f>
        <v>1086.75</v>
      </c>
      <c r="G6">
        <v>50</v>
      </c>
      <c r="H6" t="s">
        <v>32</v>
      </c>
      <c r="I6" t="s">
        <v>33</v>
      </c>
      <c r="J6" t="s">
        <v>25</v>
      </c>
      <c r="K6">
        <v>955.35</v>
      </c>
      <c r="L6">
        <v>134.78</v>
      </c>
      <c r="M6" t="s">
        <v>26</v>
      </c>
      <c r="N6">
        <v>1012150728560</v>
      </c>
      <c r="O6">
        <v>47598.5</v>
      </c>
      <c r="P6">
        <v>0</v>
      </c>
      <c r="Q6">
        <v>0</v>
      </c>
      <c r="R6">
        <v>0</v>
      </c>
      <c r="S6">
        <v>0</v>
      </c>
      <c r="T6" t="s">
        <v>27</v>
      </c>
      <c r="U6" t="s">
        <v>27</v>
      </c>
      <c r="V6">
        <v>12343</v>
      </c>
    </row>
    <row r="7" spans="1:49" x14ac:dyDescent="0.25">
      <c r="A7">
        <v>94</v>
      </c>
      <c r="B7">
        <v>10</v>
      </c>
      <c r="C7">
        <v>6</v>
      </c>
      <c r="D7">
        <v>76</v>
      </c>
      <c r="F7">
        <f>VLOOKUP(D7,sellingprice,3,FALSE)</f>
        <v>1196.5</v>
      </c>
      <c r="G7">
        <v>100</v>
      </c>
      <c r="H7" t="s">
        <v>34</v>
      </c>
      <c r="I7" t="s">
        <v>33</v>
      </c>
      <c r="J7" t="s">
        <v>31</v>
      </c>
      <c r="K7">
        <v>1069.2</v>
      </c>
      <c r="L7">
        <v>70.66</v>
      </c>
      <c r="M7" t="s">
        <v>26</v>
      </c>
      <c r="N7">
        <v>1012150756003</v>
      </c>
      <c r="O7">
        <v>112584</v>
      </c>
      <c r="P7">
        <v>0</v>
      </c>
      <c r="Q7">
        <v>0</v>
      </c>
      <c r="R7">
        <v>0</v>
      </c>
      <c r="S7">
        <v>0</v>
      </c>
      <c r="T7" t="s">
        <v>27</v>
      </c>
      <c r="U7" t="s">
        <v>27</v>
      </c>
      <c r="V7">
        <v>12343</v>
      </c>
    </row>
    <row r="8" spans="1:49" x14ac:dyDescent="0.25">
      <c r="A8">
        <v>95</v>
      </c>
      <c r="B8">
        <v>10</v>
      </c>
      <c r="C8">
        <v>7</v>
      </c>
      <c r="D8">
        <v>68</v>
      </c>
      <c r="F8">
        <f>VLOOKUP(D8,sellingprice,3,FALSE)</f>
        <v>1441.5</v>
      </c>
      <c r="G8">
        <v>48</v>
      </c>
      <c r="H8" t="s">
        <v>35</v>
      </c>
      <c r="I8" t="s">
        <v>33</v>
      </c>
      <c r="J8" t="s">
        <v>25</v>
      </c>
      <c r="K8">
        <v>1356.3</v>
      </c>
      <c r="L8">
        <v>136.56</v>
      </c>
      <c r="M8" t="s">
        <v>26</v>
      </c>
      <c r="N8">
        <v>1012150756006</v>
      </c>
      <c r="O8">
        <v>62637.120000000003</v>
      </c>
      <c r="P8">
        <v>0</v>
      </c>
      <c r="Q8">
        <v>0</v>
      </c>
      <c r="R8">
        <v>0</v>
      </c>
      <c r="S8">
        <v>0</v>
      </c>
      <c r="T8" t="s">
        <v>27</v>
      </c>
      <c r="U8" t="s">
        <v>27</v>
      </c>
      <c r="V8">
        <v>12343</v>
      </c>
    </row>
    <row r="9" spans="1:49" s="8" customFormat="1" x14ac:dyDescent="0.25">
      <c r="A9" s="8">
        <v>96</v>
      </c>
      <c r="B9" s="8">
        <v>10</v>
      </c>
      <c r="C9" s="8">
        <v>8</v>
      </c>
      <c r="D9" s="8">
        <v>41</v>
      </c>
      <c r="E9"/>
      <c r="F9">
        <f>VLOOKUP(D9,sellingprice,3,FALSE)</f>
        <v>1260</v>
      </c>
      <c r="G9" s="8">
        <v>7</v>
      </c>
      <c r="H9" s="8" t="s">
        <v>36</v>
      </c>
      <c r="I9" s="8" t="s">
        <v>24</v>
      </c>
      <c r="J9" s="8" t="s">
        <v>25</v>
      </c>
      <c r="K9" s="8">
        <v>1138.5</v>
      </c>
      <c r="L9" s="8">
        <v>165.5</v>
      </c>
      <c r="M9" s="8" t="s">
        <v>26</v>
      </c>
      <c r="N9" s="8">
        <v>1012154706523</v>
      </c>
      <c r="O9" s="8">
        <v>7661.5</v>
      </c>
      <c r="P9" s="8">
        <v>0</v>
      </c>
      <c r="Q9" s="8">
        <v>0</v>
      </c>
      <c r="R9" s="8">
        <v>0</v>
      </c>
      <c r="S9" s="8">
        <v>0</v>
      </c>
      <c r="T9" s="8" t="s">
        <v>27</v>
      </c>
      <c r="U9" s="8" t="s">
        <v>27</v>
      </c>
      <c r="V9" s="8">
        <v>12343</v>
      </c>
    </row>
    <row r="10" spans="1:49" s="7" customFormat="1" x14ac:dyDescent="0.25">
      <c r="A10" s="7">
        <v>97</v>
      </c>
      <c r="B10" s="7">
        <v>10</v>
      </c>
      <c r="C10" s="7">
        <v>9</v>
      </c>
      <c r="D10" s="7">
        <v>20108</v>
      </c>
      <c r="E10"/>
      <c r="F10">
        <f>VLOOKUP(D10,sellingprice,3,FALSE)</f>
        <v>2454.5500000000002</v>
      </c>
      <c r="G10" s="7">
        <v>60</v>
      </c>
      <c r="H10" s="7" t="s">
        <v>37</v>
      </c>
      <c r="I10" s="7" t="s">
        <v>38</v>
      </c>
      <c r="J10" s="7" t="s">
        <v>39</v>
      </c>
      <c r="K10" s="7">
        <v>0</v>
      </c>
      <c r="L10" s="7">
        <v>134.38999999999999</v>
      </c>
      <c r="M10" s="7" t="s">
        <v>26</v>
      </c>
      <c r="N10" s="7">
        <v>1012180154191</v>
      </c>
      <c r="O10" s="7">
        <v>139209.60000000001</v>
      </c>
      <c r="P10" s="7">
        <v>1</v>
      </c>
      <c r="Q10" s="7">
        <v>0.1071</v>
      </c>
      <c r="R10" s="7">
        <v>14915.3143</v>
      </c>
      <c r="S10" s="7">
        <v>0</v>
      </c>
      <c r="T10" s="7" t="s">
        <v>27</v>
      </c>
      <c r="U10" s="7" t="s">
        <v>27</v>
      </c>
    </row>
    <row r="11" spans="1:49" s="7" customFormat="1" x14ac:dyDescent="0.25">
      <c r="A11" s="7">
        <v>98</v>
      </c>
      <c r="B11" s="7">
        <v>10</v>
      </c>
      <c r="C11" s="7">
        <v>10</v>
      </c>
      <c r="D11" s="7">
        <v>20109</v>
      </c>
      <c r="E11"/>
      <c r="F11">
        <f>VLOOKUP(D11,sellingprice,3,FALSE)</f>
        <v>1727.27</v>
      </c>
      <c r="G11" s="7">
        <v>85</v>
      </c>
      <c r="H11" s="7" t="s">
        <v>40</v>
      </c>
      <c r="I11" s="7" t="s">
        <v>38</v>
      </c>
      <c r="J11" s="7" t="s">
        <v>39</v>
      </c>
      <c r="K11" s="7">
        <v>0</v>
      </c>
      <c r="L11" s="7">
        <v>94.56</v>
      </c>
      <c r="M11" s="7" t="s">
        <v>26</v>
      </c>
      <c r="N11" s="7">
        <v>1012180158558</v>
      </c>
      <c r="O11" s="7">
        <v>138780.35</v>
      </c>
      <c r="P11" s="7">
        <v>1</v>
      </c>
      <c r="Q11" s="7">
        <v>0.1071</v>
      </c>
      <c r="R11" s="7">
        <v>14869.323200000001</v>
      </c>
      <c r="S11" s="7">
        <v>0</v>
      </c>
      <c r="T11" s="7" t="s">
        <v>27</v>
      </c>
      <c r="U11" s="7" t="s">
        <v>27</v>
      </c>
    </row>
    <row r="12" spans="1:49" s="7" customFormat="1" x14ac:dyDescent="0.25">
      <c r="A12" s="7">
        <v>99</v>
      </c>
      <c r="B12" s="7">
        <v>10</v>
      </c>
      <c r="C12" s="7">
        <v>11</v>
      </c>
      <c r="D12" s="7">
        <v>20110</v>
      </c>
      <c r="E12"/>
      <c r="F12">
        <f>VLOOKUP(D12,sellingprice,3,FALSE)</f>
        <v>1909.09</v>
      </c>
      <c r="G12" s="7">
        <v>20</v>
      </c>
      <c r="H12" s="7" t="s">
        <v>41</v>
      </c>
      <c r="I12" s="7" t="s">
        <v>38</v>
      </c>
      <c r="J12" s="7" t="s">
        <v>39</v>
      </c>
      <c r="K12" s="7">
        <v>0</v>
      </c>
      <c r="L12" s="7">
        <v>104.52</v>
      </c>
      <c r="M12" s="7" t="s">
        <v>26</v>
      </c>
      <c r="N12" s="7">
        <v>1012180154192</v>
      </c>
      <c r="O12" s="7">
        <v>36091.4</v>
      </c>
      <c r="P12" s="7">
        <v>1</v>
      </c>
      <c r="Q12" s="7">
        <v>0.1071</v>
      </c>
      <c r="R12" s="7">
        <v>3866.9357</v>
      </c>
      <c r="S12" s="7">
        <v>0</v>
      </c>
      <c r="T12" s="7" t="s">
        <v>27</v>
      </c>
      <c r="U12" s="7" t="s">
        <v>27</v>
      </c>
    </row>
    <row r="13" spans="1:49" s="7" customFormat="1" x14ac:dyDescent="0.25">
      <c r="A13" s="7">
        <v>100</v>
      </c>
      <c r="B13" s="7">
        <v>10</v>
      </c>
      <c r="C13" s="7">
        <v>12</v>
      </c>
      <c r="D13" s="7">
        <v>20111</v>
      </c>
      <c r="F13">
        <f>VLOOKUP(D13,sellingprice,3,FALSE)</f>
        <v>2000</v>
      </c>
      <c r="G13" s="7">
        <v>10</v>
      </c>
      <c r="H13" s="7" t="s">
        <v>42</v>
      </c>
      <c r="I13" s="7" t="s">
        <v>38</v>
      </c>
      <c r="J13" s="7" t="s">
        <v>39</v>
      </c>
      <c r="K13" s="7">
        <v>0</v>
      </c>
      <c r="L13" s="7">
        <v>109.5</v>
      </c>
      <c r="M13" s="7" t="s">
        <v>26</v>
      </c>
      <c r="N13" s="7">
        <v>1012180154193</v>
      </c>
      <c r="O13" s="7">
        <v>18905</v>
      </c>
      <c r="P13" s="7">
        <v>1</v>
      </c>
      <c r="Q13" s="7">
        <v>0.1071</v>
      </c>
      <c r="R13" s="7">
        <v>2025.5356999999999</v>
      </c>
      <c r="S13" s="7">
        <v>0</v>
      </c>
      <c r="T13" s="7" t="s">
        <v>27</v>
      </c>
      <c r="U13" s="7" t="s">
        <v>27</v>
      </c>
    </row>
    <row r="14" spans="1:49" s="9" customFormat="1" x14ac:dyDescent="0.25"/>
    <row r="15" spans="1:49" x14ac:dyDescent="0.25">
      <c r="A15" t="s">
        <v>3</v>
      </c>
      <c r="B15" t="s">
        <v>43</v>
      </c>
      <c r="C15" s="5" t="s">
        <v>44</v>
      </c>
      <c r="D15" s="5" t="s">
        <v>45</v>
      </c>
      <c r="E15" s="5"/>
      <c r="F15" s="5"/>
      <c r="G15" t="s">
        <v>46</v>
      </c>
      <c r="H15" t="s">
        <v>47</v>
      </c>
      <c r="I15" t="s">
        <v>48</v>
      </c>
      <c r="J15" t="s">
        <v>49</v>
      </c>
      <c r="K15" t="s">
        <v>50</v>
      </c>
      <c r="L15" t="s">
        <v>51</v>
      </c>
      <c r="M15" t="s">
        <v>52</v>
      </c>
      <c r="N15" t="s">
        <v>15</v>
      </c>
      <c r="O15" t="s">
        <v>18</v>
      </c>
      <c r="P15" t="s">
        <v>53</v>
      </c>
      <c r="Q15" t="s">
        <v>54</v>
      </c>
      <c r="R15" t="s">
        <v>55</v>
      </c>
      <c r="S15" t="s">
        <v>56</v>
      </c>
      <c r="T15" t="s">
        <v>57</v>
      </c>
      <c r="U15" t="s">
        <v>20</v>
      </c>
      <c r="V15" t="s">
        <v>21</v>
      </c>
      <c r="W15" t="s">
        <v>58</v>
      </c>
      <c r="X15" t="s">
        <v>59</v>
      </c>
      <c r="Y15" t="s">
        <v>60</v>
      </c>
      <c r="Z15" t="s">
        <v>61</v>
      </c>
      <c r="AA15" t="s">
        <v>62</v>
      </c>
      <c r="AB15" t="s">
        <v>22</v>
      </c>
      <c r="AC15" t="s">
        <v>63</v>
      </c>
      <c r="AD15" t="s">
        <v>64</v>
      </c>
      <c r="AE15" t="s">
        <v>65</v>
      </c>
      <c r="AF15" t="s">
        <v>66</v>
      </c>
      <c r="AG15" t="s">
        <v>67</v>
      </c>
      <c r="AH15" t="s">
        <v>68</v>
      </c>
      <c r="AI15" t="s">
        <v>69</v>
      </c>
      <c r="AJ15" t="s">
        <v>70</v>
      </c>
      <c r="AK15" t="s">
        <v>14</v>
      </c>
      <c r="AL15" t="s">
        <v>71</v>
      </c>
      <c r="AM15" t="s">
        <v>72</v>
      </c>
      <c r="AN15" t="s">
        <v>73</v>
      </c>
      <c r="AO15" t="s">
        <v>74</v>
      </c>
      <c r="AP15" t="s">
        <v>75</v>
      </c>
      <c r="AQ15" t="s">
        <v>76</v>
      </c>
      <c r="AR15" t="s">
        <v>77</v>
      </c>
      <c r="AS15" t="s">
        <v>78</v>
      </c>
      <c r="AT15" t="s">
        <v>79</v>
      </c>
      <c r="AU15" t="s">
        <v>80</v>
      </c>
      <c r="AV15" t="s">
        <v>81</v>
      </c>
      <c r="AW15" t="s">
        <v>82</v>
      </c>
    </row>
    <row r="16" spans="1:49" x14ac:dyDescent="0.25">
      <c r="A16">
        <v>10</v>
      </c>
      <c r="B16" t="s">
        <v>83</v>
      </c>
      <c r="C16" s="5">
        <v>43888</v>
      </c>
      <c r="D16" s="5">
        <v>43888</v>
      </c>
      <c r="E16" s="5"/>
      <c r="F16" s="5"/>
      <c r="G16">
        <v>0</v>
      </c>
      <c r="H16">
        <v>0</v>
      </c>
      <c r="I16">
        <v>0</v>
      </c>
      <c r="J16">
        <v>0</v>
      </c>
      <c r="K16">
        <v>0</v>
      </c>
      <c r="L16">
        <v>1280</v>
      </c>
      <c r="M16">
        <v>0</v>
      </c>
      <c r="N16">
        <v>1611259.47</v>
      </c>
      <c r="O16">
        <v>35677.108899999999</v>
      </c>
      <c r="P16">
        <v>1646936.58</v>
      </c>
      <c r="Q16" s="4">
        <v>43888.633358761574</v>
      </c>
      <c r="R16" t="s">
        <v>84</v>
      </c>
      <c r="S16" s="4">
        <v>43888.633505555554</v>
      </c>
      <c r="T16" t="s">
        <v>84</v>
      </c>
      <c r="U16" s="4">
        <v>43888.634037465279</v>
      </c>
      <c r="V16" t="s">
        <v>84</v>
      </c>
      <c r="W16">
        <v>68</v>
      </c>
      <c r="X16" t="s">
        <v>85</v>
      </c>
      <c r="Y16">
        <v>3</v>
      </c>
      <c r="Z16" t="s">
        <v>86</v>
      </c>
      <c r="AA16" t="s">
        <v>27</v>
      </c>
      <c r="AB16" t="s">
        <v>27</v>
      </c>
      <c r="AC16" t="s">
        <v>27</v>
      </c>
      <c r="AD16" t="s">
        <v>27</v>
      </c>
      <c r="AE16" t="s">
        <v>27</v>
      </c>
      <c r="AF16" t="s">
        <v>27</v>
      </c>
      <c r="AG16" t="s">
        <v>27</v>
      </c>
      <c r="AH16" t="s">
        <v>27</v>
      </c>
      <c r="AI16" t="s">
        <v>27</v>
      </c>
      <c r="AJ16" t="s">
        <v>27</v>
      </c>
      <c r="AK16" t="s">
        <v>27</v>
      </c>
      <c r="AL16" t="s">
        <v>27</v>
      </c>
      <c r="AM16" t="s">
        <v>27</v>
      </c>
      <c r="AN16" t="s">
        <v>27</v>
      </c>
      <c r="AO16" t="s">
        <v>27</v>
      </c>
      <c r="AP16" t="s">
        <v>27</v>
      </c>
      <c r="AQ16" t="s">
        <v>27</v>
      </c>
      <c r="AR16" t="s">
        <v>27</v>
      </c>
      <c r="AS16" t="s">
        <v>27</v>
      </c>
      <c r="AT16" t="s">
        <v>27</v>
      </c>
      <c r="AU16">
        <v>0</v>
      </c>
      <c r="AV16" t="s">
        <v>87</v>
      </c>
      <c r="AW16">
        <v>1</v>
      </c>
    </row>
    <row r="18" spans="1:12" x14ac:dyDescent="0.25">
      <c r="A18" t="s">
        <v>3</v>
      </c>
      <c r="B18" t="s">
        <v>8</v>
      </c>
      <c r="C18" t="s">
        <v>11</v>
      </c>
      <c r="D18" t="s">
        <v>12</v>
      </c>
    </row>
    <row r="19" spans="1:12" x14ac:dyDescent="0.25">
      <c r="A19">
        <v>20108</v>
      </c>
      <c r="B19" t="s">
        <v>37</v>
      </c>
      <c r="C19">
        <v>2454.5500000000002</v>
      </c>
      <c r="D19">
        <v>134.38999999999999</v>
      </c>
      <c r="G19">
        <f>C19-D19</f>
        <v>2320.1600000000003</v>
      </c>
    </row>
    <row r="20" spans="1:12" x14ac:dyDescent="0.25">
      <c r="A20">
        <v>20109</v>
      </c>
      <c r="B20" t="s">
        <v>40</v>
      </c>
      <c r="C20">
        <v>1727.27</v>
      </c>
      <c r="D20">
        <v>94.56</v>
      </c>
    </row>
    <row r="21" spans="1:12" x14ac:dyDescent="0.25">
      <c r="A21">
        <v>20110</v>
      </c>
      <c r="B21" t="s">
        <v>41</v>
      </c>
      <c r="C21">
        <v>1909.09</v>
      </c>
      <c r="D21">
        <v>104.52</v>
      </c>
    </row>
    <row r="22" spans="1:12" x14ac:dyDescent="0.25">
      <c r="A22">
        <v>20111</v>
      </c>
      <c r="B22" t="s">
        <v>42</v>
      </c>
      <c r="C22">
        <v>2000</v>
      </c>
      <c r="D22">
        <v>109.5</v>
      </c>
    </row>
    <row r="23" spans="1:12" x14ac:dyDescent="0.25">
      <c r="I23" t="s">
        <v>3</v>
      </c>
      <c r="J23" t="s">
        <v>8</v>
      </c>
      <c r="K23" t="s">
        <v>11</v>
      </c>
      <c r="L23" t="s">
        <v>12</v>
      </c>
    </row>
    <row r="24" spans="1:12" x14ac:dyDescent="0.25">
      <c r="I24">
        <v>19</v>
      </c>
      <c r="J24" t="s">
        <v>32</v>
      </c>
      <c r="K24">
        <v>1086.75</v>
      </c>
      <c r="L24">
        <v>134.78</v>
      </c>
    </row>
    <row r="25" spans="1:12" x14ac:dyDescent="0.25">
      <c r="I25">
        <v>41</v>
      </c>
      <c r="J25" t="s">
        <v>36</v>
      </c>
      <c r="K25">
        <v>1260</v>
      </c>
      <c r="L25">
        <v>165.5</v>
      </c>
    </row>
    <row r="26" spans="1:12" x14ac:dyDescent="0.25">
      <c r="I26">
        <v>43</v>
      </c>
      <c r="J26" t="s">
        <v>23</v>
      </c>
      <c r="K26">
        <v>1633</v>
      </c>
      <c r="L26">
        <v>246.37</v>
      </c>
    </row>
    <row r="27" spans="1:12" x14ac:dyDescent="0.25">
      <c r="I27">
        <v>45</v>
      </c>
      <c r="J27" t="s">
        <v>29</v>
      </c>
      <c r="K27">
        <v>1456</v>
      </c>
      <c r="L27">
        <v>246.08</v>
      </c>
    </row>
    <row r="28" spans="1:12" x14ac:dyDescent="0.25">
      <c r="I28">
        <v>48</v>
      </c>
      <c r="J28" t="s">
        <v>28</v>
      </c>
      <c r="K28">
        <v>1310.75</v>
      </c>
      <c r="L28">
        <v>245.35</v>
      </c>
    </row>
    <row r="29" spans="1:12" x14ac:dyDescent="0.25">
      <c r="I29">
        <v>51</v>
      </c>
      <c r="J29" t="s">
        <v>30</v>
      </c>
      <c r="K29">
        <v>737.5</v>
      </c>
      <c r="L29">
        <v>123.04</v>
      </c>
    </row>
    <row r="30" spans="1:12" x14ac:dyDescent="0.25">
      <c r="I30">
        <v>68</v>
      </c>
      <c r="J30" t="s">
        <v>35</v>
      </c>
      <c r="K30">
        <v>1441.5</v>
      </c>
      <c r="L30">
        <v>136.56</v>
      </c>
    </row>
    <row r="31" spans="1:12" x14ac:dyDescent="0.25">
      <c r="I31">
        <v>76</v>
      </c>
      <c r="J31" t="s">
        <v>34</v>
      </c>
      <c r="K31">
        <v>1196.5</v>
      </c>
      <c r="L31">
        <v>70.66</v>
      </c>
    </row>
    <row r="32" spans="1:12" x14ac:dyDescent="0.25">
      <c r="I32">
        <v>20108</v>
      </c>
      <c r="J32" t="s">
        <v>37</v>
      </c>
      <c r="K32">
        <v>2454.5500000000002</v>
      </c>
      <c r="L32">
        <v>134.38999999999999</v>
      </c>
    </row>
    <row r="33" spans="9:12" x14ac:dyDescent="0.25">
      <c r="I33">
        <v>20109</v>
      </c>
      <c r="J33" t="s">
        <v>40</v>
      </c>
      <c r="K33">
        <v>1727.27</v>
      </c>
      <c r="L33">
        <v>94.56</v>
      </c>
    </row>
    <row r="34" spans="9:12" x14ac:dyDescent="0.25">
      <c r="I34">
        <v>20110</v>
      </c>
      <c r="J34" t="s">
        <v>41</v>
      </c>
      <c r="K34">
        <v>1909.09</v>
      </c>
      <c r="L34">
        <v>104.52</v>
      </c>
    </row>
    <row r="35" spans="9:12" x14ac:dyDescent="0.25">
      <c r="I35">
        <v>20111</v>
      </c>
      <c r="J35" t="s">
        <v>42</v>
      </c>
      <c r="K35">
        <v>2000</v>
      </c>
      <c r="L35">
        <v>109.5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A0DA-EFCE-4A8A-98DC-948ACD101D99}">
  <dimension ref="E5:K17"/>
  <sheetViews>
    <sheetView workbookViewId="0">
      <selection activeCell="F6" sqref="F6:K17"/>
    </sheetView>
  </sheetViews>
  <sheetFormatPr defaultRowHeight="15" x14ac:dyDescent="0.25"/>
  <cols>
    <col min="6" max="6" width="45" bestFit="1" customWidth="1"/>
    <col min="8" max="8" width="18.85546875" bestFit="1" customWidth="1"/>
    <col min="10" max="10" width="18.28515625" bestFit="1" customWidth="1"/>
    <col min="13" max="13" width="45" bestFit="1" customWidth="1"/>
  </cols>
  <sheetData>
    <row r="5" spans="5:11" x14ac:dyDescent="0.25">
      <c r="E5" t="s">
        <v>5</v>
      </c>
      <c r="I5" t="s">
        <v>6</v>
      </c>
      <c r="K5" t="s">
        <v>4</v>
      </c>
    </row>
    <row r="6" spans="5:11" x14ac:dyDescent="0.25">
      <c r="E6">
        <v>1</v>
      </c>
      <c r="F6" t="s">
        <v>88</v>
      </c>
      <c r="G6">
        <f>VLOOKUP(I6,sellingprice,3,FALSE)</f>
        <v>1633</v>
      </c>
      <c r="H6" t="s">
        <v>89</v>
      </c>
      <c r="I6">
        <v>43</v>
      </c>
      <c r="J6" t="s">
        <v>90</v>
      </c>
      <c r="K6">
        <v>10</v>
      </c>
    </row>
    <row r="7" spans="5:11" x14ac:dyDescent="0.25">
      <c r="E7">
        <v>2</v>
      </c>
      <c r="F7" t="s">
        <v>88</v>
      </c>
      <c r="G7">
        <f>VLOOKUP(I7,sellingprice,3,FALSE)</f>
        <v>1310.75</v>
      </c>
      <c r="H7" t="s">
        <v>89</v>
      </c>
      <c r="I7">
        <v>48</v>
      </c>
      <c r="J7" t="s">
        <v>90</v>
      </c>
      <c r="K7">
        <v>10</v>
      </c>
    </row>
    <row r="8" spans="5:11" x14ac:dyDescent="0.25">
      <c r="E8">
        <v>3</v>
      </c>
      <c r="F8" t="s">
        <v>88</v>
      </c>
      <c r="G8">
        <f>VLOOKUP(I8,sellingprice,3,FALSE)</f>
        <v>1456</v>
      </c>
      <c r="H8" t="s">
        <v>89</v>
      </c>
      <c r="I8">
        <v>45</v>
      </c>
      <c r="J8" t="s">
        <v>90</v>
      </c>
      <c r="K8">
        <v>10</v>
      </c>
    </row>
    <row r="9" spans="5:11" x14ac:dyDescent="0.25">
      <c r="E9">
        <v>4</v>
      </c>
      <c r="F9" t="s">
        <v>88</v>
      </c>
      <c r="G9">
        <f>VLOOKUP(I9,sellingprice,3,FALSE)</f>
        <v>737.5</v>
      </c>
      <c r="H9" t="s">
        <v>89</v>
      </c>
      <c r="I9">
        <v>51</v>
      </c>
      <c r="J9" t="s">
        <v>90</v>
      </c>
      <c r="K9">
        <v>10</v>
      </c>
    </row>
    <row r="10" spans="5:11" x14ac:dyDescent="0.25">
      <c r="E10">
        <v>5</v>
      </c>
      <c r="F10" t="s">
        <v>88</v>
      </c>
      <c r="G10">
        <f>VLOOKUP(I10,sellingprice,3,FALSE)</f>
        <v>1086.75</v>
      </c>
      <c r="H10" t="s">
        <v>89</v>
      </c>
      <c r="I10">
        <v>19</v>
      </c>
      <c r="J10" t="s">
        <v>90</v>
      </c>
      <c r="K10">
        <v>10</v>
      </c>
    </row>
    <row r="11" spans="5:11" x14ac:dyDescent="0.25">
      <c r="E11">
        <v>6</v>
      </c>
      <c r="F11" t="s">
        <v>88</v>
      </c>
      <c r="G11">
        <f>VLOOKUP(I11,sellingprice,3,FALSE)</f>
        <v>1196.5</v>
      </c>
      <c r="H11" t="s">
        <v>89</v>
      </c>
      <c r="I11">
        <v>76</v>
      </c>
      <c r="J11" t="s">
        <v>90</v>
      </c>
      <c r="K11">
        <v>10</v>
      </c>
    </row>
    <row r="12" spans="5:11" x14ac:dyDescent="0.25">
      <c r="E12">
        <v>7</v>
      </c>
      <c r="F12" t="s">
        <v>88</v>
      </c>
      <c r="G12">
        <f>VLOOKUP(I12,sellingprice,3,FALSE)</f>
        <v>1441.5</v>
      </c>
      <c r="H12" t="s">
        <v>89</v>
      </c>
      <c r="I12">
        <v>68</v>
      </c>
      <c r="J12" t="s">
        <v>90</v>
      </c>
      <c r="K12">
        <v>10</v>
      </c>
    </row>
    <row r="13" spans="5:11" x14ac:dyDescent="0.25">
      <c r="E13" s="8">
        <v>8</v>
      </c>
      <c r="F13" t="s">
        <v>88</v>
      </c>
      <c r="G13">
        <f>VLOOKUP(I13,sellingprice,3,FALSE)</f>
        <v>1260</v>
      </c>
      <c r="H13" t="s">
        <v>89</v>
      </c>
      <c r="I13" s="8">
        <v>41</v>
      </c>
      <c r="J13" t="s">
        <v>90</v>
      </c>
      <c r="K13" s="8">
        <v>10</v>
      </c>
    </row>
    <row r="14" spans="5:11" x14ac:dyDescent="0.25">
      <c r="E14" s="7">
        <v>9</v>
      </c>
      <c r="F14" t="s">
        <v>88</v>
      </c>
      <c r="G14">
        <f>VLOOKUP(I14,sellingprice,3,FALSE)</f>
        <v>2454.5500000000002</v>
      </c>
      <c r="H14" t="s">
        <v>89</v>
      </c>
      <c r="I14" s="7">
        <v>20108</v>
      </c>
      <c r="J14" t="s">
        <v>90</v>
      </c>
      <c r="K14" s="7">
        <v>10</v>
      </c>
    </row>
    <row r="15" spans="5:11" x14ac:dyDescent="0.25">
      <c r="E15" s="7">
        <v>10</v>
      </c>
      <c r="F15" t="s">
        <v>88</v>
      </c>
      <c r="G15">
        <f>VLOOKUP(I15,sellingprice,3,FALSE)</f>
        <v>1727.27</v>
      </c>
      <c r="H15" t="s">
        <v>89</v>
      </c>
      <c r="I15" s="7">
        <v>20109</v>
      </c>
      <c r="J15" t="s">
        <v>90</v>
      </c>
      <c r="K15" s="7">
        <v>10</v>
      </c>
    </row>
    <row r="16" spans="5:11" x14ac:dyDescent="0.25">
      <c r="E16" s="7">
        <v>11</v>
      </c>
      <c r="F16" t="s">
        <v>88</v>
      </c>
      <c r="G16">
        <f>VLOOKUP(I16,sellingprice,3,FALSE)</f>
        <v>1909.09</v>
      </c>
      <c r="H16" t="s">
        <v>89</v>
      </c>
      <c r="I16" s="7">
        <v>20110</v>
      </c>
      <c r="J16" t="s">
        <v>90</v>
      </c>
      <c r="K16" s="7">
        <v>10</v>
      </c>
    </row>
    <row r="17" spans="5:11" x14ac:dyDescent="0.25">
      <c r="E17" s="7">
        <v>12</v>
      </c>
      <c r="F17" t="s">
        <v>88</v>
      </c>
      <c r="G17">
        <f>VLOOKUP(I17,sellingprice,3,FALSE)</f>
        <v>2000</v>
      </c>
      <c r="H17" t="s">
        <v>89</v>
      </c>
      <c r="I17" s="7">
        <v>20111</v>
      </c>
      <c r="J17" t="s">
        <v>90</v>
      </c>
      <c r="K17" s="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A94D-55A3-4EA8-B666-11E8EB7039E3}">
  <dimension ref="A1:T16"/>
  <sheetViews>
    <sheetView tabSelected="1" workbookViewId="0">
      <selection activeCell="F23" sqref="F23"/>
    </sheetView>
  </sheetViews>
  <sheetFormatPr defaultRowHeight="15" x14ac:dyDescent="0.25"/>
  <cols>
    <col min="1" max="1" width="4" bestFit="1" customWidth="1"/>
    <col min="2" max="2" width="11.7109375" bestFit="1" customWidth="1"/>
    <col min="3" max="3" width="7.28515625" bestFit="1" customWidth="1"/>
    <col min="4" max="4" width="9.5703125" bestFit="1" customWidth="1"/>
    <col min="5" max="5" width="8.7109375" bestFit="1" customWidth="1"/>
    <col min="6" max="6" width="30.5703125" bestFit="1" customWidth="1"/>
    <col min="7" max="7" width="11.42578125" bestFit="1" customWidth="1"/>
    <col min="8" max="8" width="14.7109375" bestFit="1" customWidth="1"/>
    <col min="10" max="10" width="12.42578125" bestFit="1" customWidth="1"/>
    <col min="11" max="11" width="18.140625" bestFit="1" customWidth="1"/>
    <col min="12" max="12" width="16.140625" bestFit="1" customWidth="1"/>
    <col min="13" max="13" width="10" bestFit="1" customWidth="1"/>
    <col min="14" max="14" width="9.28515625" bestFit="1" customWidth="1"/>
    <col min="15" max="15" width="8" bestFit="1" customWidth="1"/>
    <col min="16" max="16" width="11" bestFit="1" customWidth="1"/>
    <col min="17" max="17" width="11.140625" bestFit="1" customWidth="1"/>
    <col min="18" max="18" width="14" bestFit="1" customWidth="1"/>
    <col min="19" max="19" width="13.85546875" bestFit="1" customWidth="1"/>
    <col min="20" max="20" width="10" bestFit="1" customWidth="1"/>
  </cols>
  <sheetData>
    <row r="1" spans="1:2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0" x14ac:dyDescent="0.25">
      <c r="A2">
        <v>89</v>
      </c>
      <c r="B2">
        <v>10</v>
      </c>
      <c r="C2">
        <v>1</v>
      </c>
      <c r="D2">
        <v>43</v>
      </c>
      <c r="E2">
        <v>100</v>
      </c>
      <c r="F2" t="s">
        <v>23</v>
      </c>
      <c r="G2" t="s">
        <v>24</v>
      </c>
      <c r="H2" t="s">
        <v>25</v>
      </c>
      <c r="I2">
        <v>1633</v>
      </c>
      <c r="J2">
        <v>246.37</v>
      </c>
      <c r="K2" t="s">
        <v>26</v>
      </c>
      <c r="L2">
        <v>1012160456169</v>
      </c>
      <c r="M2">
        <v>138663</v>
      </c>
      <c r="N2">
        <v>0</v>
      </c>
      <c r="O2">
        <v>0</v>
      </c>
      <c r="P2">
        <v>0</v>
      </c>
      <c r="Q2">
        <v>0</v>
      </c>
      <c r="R2" t="s">
        <v>27</v>
      </c>
      <c r="S2" t="s">
        <v>27</v>
      </c>
      <c r="T2">
        <v>12345</v>
      </c>
    </row>
    <row r="3" spans="1:20" x14ac:dyDescent="0.25">
      <c r="A3">
        <v>90</v>
      </c>
      <c r="B3">
        <v>10</v>
      </c>
      <c r="C3">
        <v>2</v>
      </c>
      <c r="D3">
        <v>48</v>
      </c>
      <c r="E3">
        <v>450</v>
      </c>
      <c r="F3" t="s">
        <v>28</v>
      </c>
      <c r="G3" t="s">
        <v>24</v>
      </c>
      <c r="H3" t="s">
        <v>25</v>
      </c>
      <c r="I3">
        <v>1310.75</v>
      </c>
      <c r="J3">
        <v>245.35</v>
      </c>
      <c r="K3" t="s">
        <v>26</v>
      </c>
      <c r="L3">
        <v>1012160456171</v>
      </c>
      <c r="M3">
        <v>479430</v>
      </c>
      <c r="N3">
        <v>0</v>
      </c>
      <c r="O3">
        <v>0</v>
      </c>
      <c r="P3">
        <v>0</v>
      </c>
      <c r="Q3">
        <v>0</v>
      </c>
      <c r="R3" t="s">
        <v>27</v>
      </c>
      <c r="S3" t="s">
        <v>27</v>
      </c>
      <c r="T3">
        <v>12345</v>
      </c>
    </row>
    <row r="4" spans="1:20" x14ac:dyDescent="0.25">
      <c r="A4">
        <v>91</v>
      </c>
      <c r="B4">
        <v>10</v>
      </c>
      <c r="C4">
        <v>3</v>
      </c>
      <c r="D4">
        <v>45</v>
      </c>
      <c r="E4">
        <v>300</v>
      </c>
      <c r="F4" t="s">
        <v>29</v>
      </c>
      <c r="G4" t="s">
        <v>24</v>
      </c>
      <c r="H4" t="s">
        <v>25</v>
      </c>
      <c r="I4">
        <v>1456</v>
      </c>
      <c r="J4">
        <v>246.08</v>
      </c>
      <c r="K4" t="s">
        <v>26</v>
      </c>
      <c r="L4">
        <v>1012160456182</v>
      </c>
      <c r="M4">
        <v>398976</v>
      </c>
      <c r="N4">
        <v>0</v>
      </c>
      <c r="O4">
        <v>0</v>
      </c>
      <c r="P4">
        <v>0</v>
      </c>
      <c r="Q4">
        <v>0</v>
      </c>
      <c r="R4" t="s">
        <v>27</v>
      </c>
      <c r="S4" t="s">
        <v>27</v>
      </c>
      <c r="T4">
        <v>12344</v>
      </c>
    </row>
    <row r="5" spans="1:20" x14ac:dyDescent="0.25">
      <c r="A5">
        <v>92</v>
      </c>
      <c r="B5">
        <v>10</v>
      </c>
      <c r="C5">
        <v>4</v>
      </c>
      <c r="D5">
        <v>51</v>
      </c>
      <c r="E5">
        <v>50</v>
      </c>
      <c r="F5" t="s">
        <v>30</v>
      </c>
      <c r="G5" t="s">
        <v>24</v>
      </c>
      <c r="H5" t="s">
        <v>31</v>
      </c>
      <c r="I5">
        <v>737.5</v>
      </c>
      <c r="J5">
        <v>123.04</v>
      </c>
      <c r="K5" t="s">
        <v>26</v>
      </c>
      <c r="L5">
        <v>1012160497392</v>
      </c>
      <c r="M5">
        <v>30723</v>
      </c>
      <c r="N5">
        <v>0</v>
      </c>
      <c r="O5">
        <v>0</v>
      </c>
      <c r="P5">
        <v>0</v>
      </c>
      <c r="Q5">
        <v>0</v>
      </c>
      <c r="R5" t="s">
        <v>27</v>
      </c>
      <c r="S5" t="s">
        <v>27</v>
      </c>
      <c r="T5">
        <v>12344</v>
      </c>
    </row>
    <row r="6" spans="1:20" x14ac:dyDescent="0.25">
      <c r="A6">
        <v>93</v>
      </c>
      <c r="B6">
        <v>10</v>
      </c>
      <c r="C6">
        <v>5</v>
      </c>
      <c r="D6">
        <v>19</v>
      </c>
      <c r="E6">
        <v>50</v>
      </c>
      <c r="F6" t="s">
        <v>32</v>
      </c>
      <c r="G6" t="s">
        <v>33</v>
      </c>
      <c r="H6" t="s">
        <v>25</v>
      </c>
      <c r="I6">
        <v>1086.75</v>
      </c>
      <c r="J6">
        <v>134.78</v>
      </c>
      <c r="K6" t="s">
        <v>26</v>
      </c>
      <c r="L6">
        <v>1012150728560</v>
      </c>
      <c r="M6">
        <v>47598.5</v>
      </c>
      <c r="N6">
        <v>0</v>
      </c>
      <c r="O6">
        <v>0</v>
      </c>
      <c r="P6">
        <v>0</v>
      </c>
      <c r="Q6">
        <v>0</v>
      </c>
      <c r="R6" t="s">
        <v>27</v>
      </c>
      <c r="S6" t="s">
        <v>27</v>
      </c>
      <c r="T6">
        <v>12343</v>
      </c>
    </row>
    <row r="7" spans="1:20" x14ac:dyDescent="0.25">
      <c r="A7">
        <v>94</v>
      </c>
      <c r="B7">
        <v>10</v>
      </c>
      <c r="C7">
        <v>6</v>
      </c>
      <c r="D7">
        <v>76</v>
      </c>
      <c r="E7">
        <v>100</v>
      </c>
      <c r="F7" t="s">
        <v>34</v>
      </c>
      <c r="G7" t="s">
        <v>33</v>
      </c>
      <c r="H7" t="s">
        <v>31</v>
      </c>
      <c r="I7">
        <v>1196.5</v>
      </c>
      <c r="J7">
        <v>70.66</v>
      </c>
      <c r="K7" t="s">
        <v>26</v>
      </c>
      <c r="L7">
        <v>1012150756003</v>
      </c>
      <c r="M7">
        <v>112584</v>
      </c>
      <c r="N7">
        <v>0</v>
      </c>
      <c r="O7">
        <v>0</v>
      </c>
      <c r="P7">
        <v>0</v>
      </c>
      <c r="Q7">
        <v>0</v>
      </c>
      <c r="R7" t="s">
        <v>27</v>
      </c>
      <c r="S7" t="s">
        <v>27</v>
      </c>
      <c r="T7">
        <v>12343</v>
      </c>
    </row>
    <row r="8" spans="1:20" x14ac:dyDescent="0.25">
      <c r="A8">
        <v>95</v>
      </c>
      <c r="B8">
        <v>10</v>
      </c>
      <c r="C8">
        <v>7</v>
      </c>
      <c r="D8">
        <v>68</v>
      </c>
      <c r="E8">
        <v>48</v>
      </c>
      <c r="F8" t="s">
        <v>35</v>
      </c>
      <c r="G8" t="s">
        <v>33</v>
      </c>
      <c r="H8" t="s">
        <v>25</v>
      </c>
      <c r="I8">
        <v>1441.5</v>
      </c>
      <c r="J8">
        <v>136.56</v>
      </c>
      <c r="K8" t="s">
        <v>26</v>
      </c>
      <c r="L8">
        <v>1012150756006</v>
      </c>
      <c r="M8">
        <v>62637.120000000003</v>
      </c>
      <c r="N8">
        <v>0</v>
      </c>
      <c r="O8">
        <v>0</v>
      </c>
      <c r="P8">
        <v>0</v>
      </c>
      <c r="Q8">
        <v>0</v>
      </c>
      <c r="R8" t="s">
        <v>27</v>
      </c>
      <c r="S8" t="s">
        <v>27</v>
      </c>
      <c r="T8">
        <v>12343</v>
      </c>
    </row>
    <row r="9" spans="1:20" x14ac:dyDescent="0.25">
      <c r="A9">
        <v>96</v>
      </c>
      <c r="B9">
        <v>10</v>
      </c>
      <c r="C9">
        <v>8</v>
      </c>
      <c r="D9">
        <v>41</v>
      </c>
      <c r="E9">
        <v>7</v>
      </c>
      <c r="F9" t="s">
        <v>36</v>
      </c>
      <c r="G9" t="s">
        <v>24</v>
      </c>
      <c r="H9" t="s">
        <v>25</v>
      </c>
      <c r="I9">
        <v>1260</v>
      </c>
      <c r="J9">
        <v>165.5</v>
      </c>
      <c r="K9" t="s">
        <v>26</v>
      </c>
      <c r="L9">
        <v>1012154706523</v>
      </c>
      <c r="M9">
        <v>7661.5</v>
      </c>
      <c r="N9">
        <v>0</v>
      </c>
      <c r="O9">
        <v>0</v>
      </c>
      <c r="P9">
        <v>0</v>
      </c>
      <c r="Q9">
        <v>0</v>
      </c>
      <c r="R9" t="s">
        <v>27</v>
      </c>
      <c r="S9" t="s">
        <v>27</v>
      </c>
      <c r="T9">
        <v>12343</v>
      </c>
    </row>
    <row r="10" spans="1:20" x14ac:dyDescent="0.25">
      <c r="A10">
        <v>97</v>
      </c>
      <c r="B10">
        <v>10</v>
      </c>
      <c r="C10">
        <v>9</v>
      </c>
      <c r="D10">
        <v>20108</v>
      </c>
      <c r="E10">
        <v>60</v>
      </c>
      <c r="F10" t="s">
        <v>37</v>
      </c>
      <c r="G10" t="s">
        <v>38</v>
      </c>
      <c r="H10" t="s">
        <v>39</v>
      </c>
      <c r="I10">
        <v>2454.5500000000002</v>
      </c>
      <c r="J10">
        <v>134.38999999999999</v>
      </c>
      <c r="K10" t="s">
        <v>26</v>
      </c>
      <c r="L10">
        <v>1012180154191</v>
      </c>
      <c r="M10">
        <v>139209.60000000001</v>
      </c>
      <c r="N10">
        <v>1</v>
      </c>
      <c r="O10">
        <v>0.1071</v>
      </c>
      <c r="P10">
        <v>14915.3143</v>
      </c>
      <c r="Q10">
        <v>0</v>
      </c>
      <c r="R10" t="s">
        <v>27</v>
      </c>
      <c r="S10" t="s">
        <v>27</v>
      </c>
    </row>
    <row r="11" spans="1:20" x14ac:dyDescent="0.25">
      <c r="A11">
        <v>98</v>
      </c>
      <c r="B11">
        <v>10</v>
      </c>
      <c r="C11">
        <v>10</v>
      </c>
      <c r="D11">
        <v>20109</v>
      </c>
      <c r="E11">
        <v>85</v>
      </c>
      <c r="F11" t="s">
        <v>40</v>
      </c>
      <c r="G11" t="s">
        <v>38</v>
      </c>
      <c r="H11" t="s">
        <v>39</v>
      </c>
      <c r="I11">
        <v>1727.27</v>
      </c>
      <c r="J11">
        <v>94.56</v>
      </c>
      <c r="K11" t="s">
        <v>26</v>
      </c>
      <c r="L11">
        <v>1012180158558</v>
      </c>
      <c r="M11">
        <v>138780.35</v>
      </c>
      <c r="N11">
        <v>1</v>
      </c>
      <c r="O11">
        <v>0.1071</v>
      </c>
      <c r="P11">
        <v>14869.323200000001</v>
      </c>
      <c r="Q11">
        <v>0</v>
      </c>
      <c r="R11" t="s">
        <v>27</v>
      </c>
      <c r="S11" t="s">
        <v>27</v>
      </c>
    </row>
    <row r="12" spans="1:20" x14ac:dyDescent="0.25">
      <c r="A12">
        <v>99</v>
      </c>
      <c r="B12">
        <v>10</v>
      </c>
      <c r="C12">
        <v>11</v>
      </c>
      <c r="D12">
        <v>20110</v>
      </c>
      <c r="E12">
        <v>20</v>
      </c>
      <c r="F12" t="s">
        <v>41</v>
      </c>
      <c r="G12" t="s">
        <v>38</v>
      </c>
      <c r="H12" t="s">
        <v>39</v>
      </c>
      <c r="I12">
        <v>1909.09</v>
      </c>
      <c r="J12">
        <v>104.52</v>
      </c>
      <c r="K12" t="s">
        <v>26</v>
      </c>
      <c r="L12">
        <v>1012180154192</v>
      </c>
      <c r="M12">
        <v>36091.4</v>
      </c>
      <c r="N12">
        <v>1</v>
      </c>
      <c r="O12">
        <v>0.1071</v>
      </c>
      <c r="P12">
        <v>3866.9357</v>
      </c>
      <c r="Q12">
        <v>0</v>
      </c>
      <c r="R12" t="s">
        <v>27</v>
      </c>
      <c r="S12" t="s">
        <v>27</v>
      </c>
    </row>
    <row r="13" spans="1:20" x14ac:dyDescent="0.25">
      <c r="A13">
        <v>100</v>
      </c>
      <c r="B13">
        <v>10</v>
      </c>
      <c r="C13">
        <v>12</v>
      </c>
      <c r="D13">
        <v>20111</v>
      </c>
      <c r="E13">
        <v>10</v>
      </c>
      <c r="F13" t="s">
        <v>42</v>
      </c>
      <c r="G13" t="s">
        <v>38</v>
      </c>
      <c r="H13" t="s">
        <v>39</v>
      </c>
      <c r="I13">
        <v>2000</v>
      </c>
      <c r="J13">
        <v>109.5</v>
      </c>
      <c r="K13" t="s">
        <v>26</v>
      </c>
      <c r="L13">
        <v>1012180154193</v>
      </c>
      <c r="M13">
        <v>18905</v>
      </c>
      <c r="N13">
        <v>1</v>
      </c>
      <c r="O13">
        <v>0.1071</v>
      </c>
      <c r="P13">
        <v>2025.5356999999999</v>
      </c>
      <c r="Q13">
        <v>0</v>
      </c>
      <c r="R13" t="s">
        <v>27</v>
      </c>
      <c r="S13" t="s">
        <v>27</v>
      </c>
    </row>
    <row r="15" spans="1:20" x14ac:dyDescent="0.25">
      <c r="I15">
        <f>I13-J13</f>
        <v>1890.5</v>
      </c>
    </row>
    <row r="16" spans="1:20" x14ac:dyDescent="0.25">
      <c r="I16" s="6">
        <f>I15*E13</f>
        <v>18905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SCRIPT</vt:lpstr>
      <vt:lpstr>Sheet4</vt:lpstr>
      <vt:lpstr>sellingprice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2020-03-02T13:17:33Z</dcterms:created>
  <dcterms:modified xsi:type="dcterms:W3CDTF">2020-03-02T14:21:50Z</dcterms:modified>
</cp:coreProperties>
</file>