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mmy\OneDrive\School\BEE 425\Labs\Project\Altium\Func_Gen\Project Outputs for Func_Gen\Bill of Materials\"/>
    </mc:Choice>
  </mc:AlternateContent>
  <xr:revisionPtr revIDLastSave="7" documentId="11_D8BADF19958D7A15FA753A210CC482320ACACBC4" xr6:coauthVersionLast="45" xr6:coauthVersionMax="45" xr10:uidLastSave="{C02ED08E-AA0B-4EFB-8094-0DD4F38AD561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8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E8" i="3"/>
  <c r="B10" i="3"/>
  <c r="B11" i="3"/>
  <c r="L46" i="3"/>
  <c r="L45" i="3"/>
  <c r="N43" i="3"/>
  <c r="K43" i="3"/>
  <c r="H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</calcChain>
</file>

<file path=xl/sharedStrings.xml><?xml version="1.0" encoding="utf-8"?>
<sst xmlns="http://schemas.openxmlformats.org/spreadsheetml/2006/main" count="308" uniqueCount="195">
  <si>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</si>
  <si>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</si>
  <si>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</si>
  <si>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</si>
  <si>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</si>
  <si>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</si>
  <si>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</si>
  <si>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</si>
  <si>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</si>
  <si>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</si>
  <si>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</si>
  <si>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</si>
  <si>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</si>
  <si>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</si>
  <si>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</si>
  <si>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</si>
  <si>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</si>
  <si>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</si>
  <si>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</si>
  <si>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</si>
  <si>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</si>
  <si>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</si>
  <si>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</si>
  <si>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</si>
  <si>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</si>
  <si>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</si>
  <si>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</si>
  <si>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</si>
  <si>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[Func_Gen.PrjPcb] (No PCB Document Selected)</t>
  </si>
  <si>
    <t>Func_Gen.PrjPcb</t>
  </si>
  <si>
    <t>None</t>
  </si>
  <si>
    <t>3/15/2020</t>
  </si>
  <si>
    <t>8:40 PM</t>
  </si>
  <si>
    <t>1</t>
  </si>
  <si>
    <t>USD</t>
  </si>
  <si>
    <t>Category</t>
  </si>
  <si>
    <t>Boards</t>
  </si>
  <si>
    <t>Capacitors</t>
  </si>
  <si>
    <t>Connectors</t>
  </si>
  <si>
    <t>Crystals</t>
  </si>
  <si>
    <t>Diodes</t>
  </si>
  <si>
    <t>Displays</t>
  </si>
  <si>
    <t>ICs</t>
  </si>
  <si>
    <t>LEDs</t>
  </si>
  <si>
    <t>Potentiometers</t>
  </si>
  <si>
    <t>Relays</t>
  </si>
  <si>
    <t>Resistors</t>
  </si>
  <si>
    <t>Switches</t>
  </si>
  <si>
    <t>Terminals</t>
  </si>
  <si>
    <t>Transistors</t>
  </si>
  <si>
    <t>Manufacturer 1</t>
  </si>
  <si>
    <t>Nichicon</t>
  </si>
  <si>
    <t>KEMET</t>
  </si>
  <si>
    <t>Glark</t>
  </si>
  <si>
    <t>TE Connectivity</t>
  </si>
  <si>
    <t>ECS International</t>
  </si>
  <si>
    <t>Abracon</t>
  </si>
  <si>
    <t>Vishay Semiconductors</t>
  </si>
  <si>
    <t>NXP Semiconductors</t>
  </si>
  <si>
    <t>Analog Devices</t>
  </si>
  <si>
    <t>TI National Semiconductor</t>
  </si>
  <si>
    <t>Microchip</t>
  </si>
  <si>
    <t>STMicroelectronics</t>
  </si>
  <si>
    <t>Wurth Electronics</t>
  </si>
  <si>
    <t xml:space="preserve">TT BI </t>
  </si>
  <si>
    <t>Omron</t>
  </si>
  <si>
    <t>Stackpole Electronics</t>
  </si>
  <si>
    <t>ALCOSWITCH - TE CONNECTIVITY</t>
  </si>
  <si>
    <t>Molex</t>
  </si>
  <si>
    <t>Rochester Electronics</t>
  </si>
  <si>
    <t>Manufacturer Part Number 1</t>
  </si>
  <si>
    <t>UVZ1E100MDD</t>
  </si>
  <si>
    <t>C333C334J5R5TA</t>
  </si>
  <si>
    <t>UVR1H102MHD</t>
  </si>
  <si>
    <t>C317C200J5G5TA</t>
  </si>
  <si>
    <t>C322C104K5R5TA7301</t>
  </si>
  <si>
    <t>1-1634505-0</t>
  </si>
  <si>
    <t>ECS-160-20-4X</t>
  </si>
  <si>
    <t>ACH-25.000MHZ-EK</t>
  </si>
  <si>
    <t>GBL06-E3/51</t>
  </si>
  <si>
    <t>1N4148</t>
  </si>
  <si>
    <t>AD9833BRMZ</t>
  </si>
  <si>
    <t>LM318N/NOPB</t>
  </si>
  <si>
    <t>ATMEGA328PU</t>
  </si>
  <si>
    <t>L7812CV</t>
  </si>
  <si>
    <t>L7912CV</t>
  </si>
  <si>
    <t>L7805CV-DG</t>
  </si>
  <si>
    <t>151031VS06000</t>
  </si>
  <si>
    <t>P160KN-0QC15B100K</t>
  </si>
  <si>
    <t>P160KN-0QD15B1K</t>
  </si>
  <si>
    <t>G5V-1-T90DC5BYOMZ</t>
  </si>
  <si>
    <t>RNMF14FTC220R</t>
  </si>
  <si>
    <t>RNMF14FTC4K70</t>
  </si>
  <si>
    <t>CF14JT5K60</t>
  </si>
  <si>
    <t>RNF14FTD100K</t>
  </si>
  <si>
    <t>CF14JT1K00</t>
  </si>
  <si>
    <t>1825910-6</t>
  </si>
  <si>
    <t>0197084011</t>
  </si>
  <si>
    <t>2N3904BU</t>
  </si>
  <si>
    <t>Case/Package</t>
  </si>
  <si>
    <t>Radial</t>
  </si>
  <si>
    <t>SIP</t>
  </si>
  <si>
    <t>SOD</t>
  </si>
  <si>
    <t>MSOP</t>
  </si>
  <si>
    <t>PDIP</t>
  </si>
  <si>
    <t>TO</t>
  </si>
  <si>
    <t>TO-220</t>
  </si>
  <si>
    <t>Axial</t>
  </si>
  <si>
    <t>Conformal</t>
  </si>
  <si>
    <t>TO-92</t>
  </si>
  <si>
    <t>Description</t>
  </si>
  <si>
    <t>AD9833 BOB, 25MHz XTAL, SPI, 2.54mm Header</t>
  </si>
  <si>
    <t>CAP ALUM 10UF 20% 25V RADIAL</t>
  </si>
  <si>
    <t>Cap Ceramic 0.33uF 50V X7R 5% Radial 5.08mm 1</t>
  </si>
  <si>
    <t>Cap Ceramic 0.33uF 50V X7R 5% Radial 5.08mm 125C Bulk</t>
  </si>
  <si>
    <t>CAP ALUM 1000UF 20% 50V RADIAL</t>
  </si>
  <si>
    <t>Multilayer Ceramic Capacitors MLCC - Leaded 5</t>
  </si>
  <si>
    <t>Amzon terminal kit, 7 pin</t>
  </si>
  <si>
    <t>Terminal 7 pin, amazon</t>
  </si>
  <si>
    <t>CONN BNC JACK STR 50 OHM PCB</t>
  </si>
  <si>
    <t>CRYSTAL 16.0000MHZ 20PF T/H</t>
  </si>
  <si>
    <t>OSC XO 25.000MHZ TTL PC PIN</t>
  </si>
  <si>
    <t>Bridge Rectifiers 600 Volt 4.0 Amp Glass Pass</t>
  </si>
  <si>
    <t>NEXPERIA - 1N4148 - DIODE, 1N4148 AMMO-BOX 10</t>
  </si>
  <si>
    <t>LCD screen 16 x 2, I2C comm, back light.</t>
  </si>
  <si>
    <t>Data Acquisition ADCs/DACs - Specialized 12.6</t>
  </si>
  <si>
    <t>TEXAS INSTRUMENTS         LM318N/NOPB</t>
  </si>
  <si>
    <t>ATMEL         ATMEGA328-PU            8 Bit M</t>
  </si>
  <si>
    <t>STMICROELECTRONICS         L7812CV</t>
  </si>
  <si>
    <t>STMICROELECTRONICS         L7912CV</t>
  </si>
  <si>
    <t>IC REG LINEAR 5V 1.5A TO220</t>
  </si>
  <si>
    <t>WURTH ELEKTRONIK   151031VS06000   LED, 3MM,</t>
  </si>
  <si>
    <t>POT 100K OHM 1/5W PLASTIC LINEAR</t>
  </si>
  <si>
    <t>POT 1K OHM 1/5W PLASTIC LINEAR</t>
  </si>
  <si>
    <t>RELAY GEN PURPOSE SPDT 1A 125V</t>
  </si>
  <si>
    <t>RES 220 OHM 1/4W 1% AXIAL</t>
  </si>
  <si>
    <t>RES 4.7K OHM 1/4W 1% AXIAL</t>
  </si>
  <si>
    <t>RES 5.6K OHM 1/4W 5% AXIAL</t>
  </si>
  <si>
    <t>RES 100K OHM 1/4W 1% AXIAL</t>
  </si>
  <si>
    <t>RES 1K OHM 1/4W 5% AXIAL</t>
  </si>
  <si>
    <t>ALCOSWITCH - TE CONNECTIVITY - 1825910-6 - TACT SWITCH, SPST, 0.05A, 24VDC, SOLDER</t>
  </si>
  <si>
    <t>PCB Tab Quick Disconnect, Male, for Wire, Box</t>
  </si>
  <si>
    <t>TRANS NPN 40V 0.2A TO-92</t>
  </si>
  <si>
    <t>Quantity</t>
  </si>
  <si>
    <t>Supplier 1</t>
  </si>
  <si>
    <t>Digi-Key</t>
  </si>
  <si>
    <t>Amazon</t>
  </si>
  <si>
    <t>Supplier Part Number 1</t>
  </si>
  <si>
    <t>493-1297-ND</t>
  </si>
  <si>
    <t>399-13993-ND</t>
  </si>
  <si>
    <t>493-1111-ND</t>
  </si>
  <si>
    <t>399-8916-ND</t>
  </si>
  <si>
    <t>399-9877-1-ND</t>
  </si>
  <si>
    <t>A97558-ND</t>
  </si>
  <si>
    <t>X1103-ND</t>
  </si>
  <si>
    <t>535-9175-5-ND</t>
  </si>
  <si>
    <t>GBL06-E3/51GI-ND</t>
  </si>
  <si>
    <t>1N4148FS-ND</t>
  </si>
  <si>
    <t>AD9833BRMZ-ND</t>
  </si>
  <si>
    <t>LM318N/NOPB-ND</t>
  </si>
  <si>
    <t>ATMEGA328-PU-ND</t>
  </si>
  <si>
    <t>497-1452-5-ND</t>
  </si>
  <si>
    <t>497-1476-5-ND</t>
  </si>
  <si>
    <t>497-12404-ND</t>
  </si>
  <si>
    <t>732-5008-ND</t>
  </si>
  <si>
    <t>987-1300-ND</t>
  </si>
  <si>
    <t>987-1309-ND</t>
  </si>
  <si>
    <t>Z6370-ND</t>
  </si>
  <si>
    <t>S220CACT-ND</t>
  </si>
  <si>
    <t>S4.7KCACT-ND</t>
  </si>
  <si>
    <t>CF14JT5K60CT-ND</t>
  </si>
  <si>
    <t>RNF14FTD100KCT-ND</t>
  </si>
  <si>
    <t>CF14JT1K00CT-ND</t>
  </si>
  <si>
    <t>450-1650-ND</t>
  </si>
  <si>
    <t>WM6456-ND</t>
  </si>
  <si>
    <t>2N3904FS-ND</t>
  </si>
  <si>
    <t>Supplier Order Qty 1</t>
  </si>
  <si>
    <t>1180</t>
  </si>
  <si>
    <t>Supplier Stock 1</t>
  </si>
  <si>
    <t>Supplier Unit Price 1</t>
  </si>
  <si>
    <t>0.02</t>
  </si>
  <si>
    <t>16.54</t>
  </si>
  <si>
    <t>9</t>
  </si>
  <si>
    <t>Supplier Subtotal 1</t>
  </si>
  <si>
    <t>Supplier Currency 1</t>
  </si>
  <si>
    <t>C:\Users\jimmy\OneDrive\School\BEE 425\Labs\Project\Altium\Func_Gen\Func_Gen.PrjPcb</t>
  </si>
  <si>
    <t>99</t>
  </si>
  <si>
    <t>3/15/2020 8:40 PM</t>
  </si>
  <si>
    <t>Bill of Materials</t>
  </si>
  <si>
    <t>BOM_PartType</t>
  </si>
  <si>
    <t>BOM</t>
  </si>
  <si>
    <t>Jamil &amp; Adonay</t>
  </si>
  <si>
    <t>BEE 425 Project</t>
  </si>
  <si>
    <t>Bill of Materials for Projectn Function Generator</t>
  </si>
  <si>
    <t>fakhourijamil@gmail.com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</si>
</sst>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Alignment="0"/>
    <xf numFmtId="0" fontId="2" fillId="0" borderId="0" applyAlignment="0">
      <alignment vertical="top"/>
      <protection locked="0"/>
    </xf>
  </cellStyleXfs>
  <cellXfs count="10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2" fillId="0" borderId="0" xfId="1" applyAlignment="1">
      <alignment vertical="top"/>
      <protection locked="0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khourijam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1"/>
  <sheetViews>
    <sheetView showGridLines="0" tabSelected="1" zoomScaleNormal="100" workbookViewId="0">
      <selection activeCell="G4" sqref="G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0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8" ht="13.5" thickBot="1" x14ac:dyDescent="0.25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  <c r="P1"/>
      <c r="Q1"/>
    </row>
    <row r="2" spans="1:18" ht="37.5" customHeight="1" thickBot="1" x14ac:dyDescent="0.25">
      <c r="A2" s="64"/>
      <c r="B2" s="27"/>
      <c r="C2" s="27" t="s">
        <v>19</v>
      </c>
      <c r="D2" s="65"/>
      <c r="E2" s="28"/>
      <c r="F2" s="13" t="s">
        <v>193</v>
      </c>
      <c r="G2" s="13"/>
      <c r="H2" s="13"/>
      <c r="I2" s="80"/>
      <c r="J2" s="13"/>
      <c r="K2" s="13"/>
      <c r="L2" s="13"/>
      <c r="M2" s="13"/>
      <c r="N2" s="13"/>
      <c r="O2" s="73"/>
      <c r="P2"/>
      <c r="Q2"/>
    </row>
    <row r="3" spans="1:18" ht="23.25" customHeight="1" x14ac:dyDescent="0.2">
      <c r="A3" s="64"/>
      <c r="B3" s="14"/>
      <c r="C3" s="14" t="s">
        <v>14</v>
      </c>
      <c r="D3" s="16" t="s">
        <v>29</v>
      </c>
      <c r="E3" s="14"/>
      <c r="F3" s="45"/>
      <c r="G3" s="14" t="s">
        <v>25</v>
      </c>
      <c r="H3" s="45"/>
      <c r="I3" s="81"/>
      <c r="J3" s="14"/>
      <c r="K3" s="17" t="s">
        <v>24</v>
      </c>
      <c r="L3" s="45"/>
      <c r="M3" s="51"/>
      <c r="N3" s="45"/>
      <c r="O3" s="74"/>
      <c r="P3"/>
      <c r="Q3"/>
    </row>
    <row r="4" spans="1:18" ht="17.25" customHeight="1" x14ac:dyDescent="0.2">
      <c r="A4" s="64"/>
      <c r="B4" s="14"/>
      <c r="C4" s="14" t="s">
        <v>15</v>
      </c>
      <c r="D4" s="18" t="s">
        <v>29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  <c r="P4"/>
      <c r="Q4"/>
    </row>
    <row r="5" spans="1:18" ht="17.25" customHeight="1" x14ac:dyDescent="0.3">
      <c r="A5" s="64"/>
      <c r="B5" s="14"/>
      <c r="C5" s="14" t="s">
        <v>16</v>
      </c>
      <c r="D5" s="20" t="s">
        <v>30</v>
      </c>
      <c r="E5" s="21"/>
      <c r="F5" s="45"/>
      <c r="G5" s="100" t="s">
        <v>194</v>
      </c>
      <c r="H5" s="17"/>
      <c r="I5" s="82"/>
      <c r="J5" s="17"/>
      <c r="K5" s="70" t="s">
        <v>191</v>
      </c>
      <c r="L5" s="45"/>
      <c r="M5" s="45"/>
      <c r="N5" s="45"/>
      <c r="O5" s="74"/>
      <c r="P5"/>
      <c r="Q5"/>
    </row>
    <row r="6" spans="1:18" x14ac:dyDescent="0.2">
      <c r="A6" s="64"/>
      <c r="B6" s="22"/>
      <c r="C6" s="22"/>
      <c r="D6" s="22" t="s">
        <v>192</v>
      </c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  <c r="P6"/>
      <c r="Q6"/>
    </row>
    <row r="7" spans="1:18" ht="15.75" customHeight="1" x14ac:dyDescent="0.2">
      <c r="A7" s="64"/>
      <c r="B7" s="23"/>
      <c r="C7" s="23" t="s">
        <v>18</v>
      </c>
      <c r="D7" s="24" t="s">
        <v>31</v>
      </c>
      <c r="E7" s="24" t="s">
        <v>32</v>
      </c>
      <c r="F7" s="45"/>
      <c r="G7" s="51"/>
      <c r="H7" s="23"/>
      <c r="I7" s="83"/>
      <c r="J7" s="23"/>
      <c r="K7" s="69"/>
      <c r="L7" s="45"/>
      <c r="M7" s="45"/>
      <c r="N7" s="45"/>
      <c r="O7" s="74"/>
      <c r="P7"/>
      <c r="Q7"/>
    </row>
    <row r="8" spans="1:18" ht="15.75" customHeight="1" x14ac:dyDescent="0.2">
      <c r="A8" s="64"/>
      <c r="B8" s="21"/>
      <c r="C8" s="21" t="s">
        <v>17</v>
      </c>
      <c r="D8" s="25">
        <f ca="1">TODAY()</f>
        <v>43907</v>
      </c>
      <c r="E8" s="26">
        <f ca="1">NOW()</f>
        <v>43907.96750648148</v>
      </c>
      <c r="F8" s="45"/>
      <c r="G8" s="23"/>
      <c r="H8" s="23"/>
      <c r="I8" s="83"/>
      <c r="J8" s="23"/>
      <c r="K8" s="17"/>
      <c r="L8" s="45"/>
      <c r="M8" s="45"/>
      <c r="N8" s="45"/>
      <c r="O8" s="74"/>
      <c r="P8"/>
      <c r="Q8"/>
    </row>
    <row r="9" spans="1:18" s="44" customFormat="1" ht="40.5" customHeight="1" x14ac:dyDescent="0.2">
      <c r="A9" s="66"/>
      <c r="B9" s="41" t="s">
        <v>22</v>
      </c>
      <c r="C9" s="42" t="s">
        <v>35</v>
      </c>
      <c r="D9" s="42" t="s">
        <v>50</v>
      </c>
      <c r="E9" s="42" t="s">
        <v>70</v>
      </c>
      <c r="F9" s="42" t="s">
        <v>99</v>
      </c>
      <c r="G9" s="42" t="s">
        <v>110</v>
      </c>
      <c r="H9" s="42" t="s">
        <v>143</v>
      </c>
      <c r="I9" s="42" t="s">
        <v>144</v>
      </c>
      <c r="J9" s="42" t="s">
        <v>147</v>
      </c>
      <c r="K9" s="46" t="s">
        <v>176</v>
      </c>
      <c r="L9" s="50" t="s">
        <v>178</v>
      </c>
      <c r="M9" s="43" t="s">
        <v>179</v>
      </c>
      <c r="N9" s="43" t="s">
        <v>183</v>
      </c>
      <c r="O9" s="43" t="s">
        <v>184</v>
      </c>
      <c r="P9"/>
      <c r="Q9"/>
      <c r="R9"/>
    </row>
    <row r="10" spans="1:18" s="2" customFormat="1" ht="13.5" customHeight="1" x14ac:dyDescent="0.2">
      <c r="A10" s="64"/>
      <c r="B10" s="35">
        <f>ROW(B10) - ROW($B$9)</f>
        <v>1</v>
      </c>
      <c r="C10" s="34" t="s">
        <v>36</v>
      </c>
      <c r="D10" s="34"/>
      <c r="E10" s="36"/>
      <c r="F10" s="36"/>
      <c r="G10" s="36" t="s">
        <v>111</v>
      </c>
      <c r="H10" s="36">
        <v>1</v>
      </c>
      <c r="I10" s="84"/>
      <c r="J10" s="36"/>
      <c r="K10" s="47"/>
      <c r="L10" s="47"/>
      <c r="M10" s="94"/>
      <c r="N10" s="94"/>
      <c r="O10" s="75"/>
      <c r="P10"/>
      <c r="Q10"/>
    </row>
    <row r="11" spans="1:18" s="2" customFormat="1" ht="13.5" customHeight="1" x14ac:dyDescent="0.2">
      <c r="A11" s="64"/>
      <c r="B11" s="37">
        <f>ROW(B11) - ROW($B$9)</f>
        <v>2</v>
      </c>
      <c r="C11" s="38" t="s">
        <v>37</v>
      </c>
      <c r="D11" s="38" t="s">
        <v>51</v>
      </c>
      <c r="E11" s="38" t="s">
        <v>71</v>
      </c>
      <c r="F11" s="38" t="s">
        <v>100</v>
      </c>
      <c r="G11" s="38" t="s">
        <v>112</v>
      </c>
      <c r="H11" s="38">
        <v>3</v>
      </c>
      <c r="I11" s="85" t="s">
        <v>145</v>
      </c>
      <c r="J11" s="38" t="s">
        <v>148</v>
      </c>
      <c r="K11" s="48">
        <v>3</v>
      </c>
      <c r="L11" s="48">
        <v>0</v>
      </c>
      <c r="M11" s="95">
        <v>0.24</v>
      </c>
      <c r="N11" s="95">
        <v>0.72</v>
      </c>
      <c r="O11" s="76" t="s">
        <v>34</v>
      </c>
      <c r="P11"/>
      <c r="Q11"/>
    </row>
    <row r="12" spans="1:18" ht="22.5" x14ac:dyDescent="0.2">
      <c r="A12" s="64"/>
      <c r="B12" s="35">
        <f t="shared" ref="B12:B42" si="0">ROW(B12)-ROW($B$9)</f>
        <v>3</v>
      </c>
      <c r="C12" s="34" t="s">
        <v>37</v>
      </c>
      <c r="D12" s="34" t="s">
        <v>52</v>
      </c>
      <c r="E12" s="36" t="s">
        <v>72</v>
      </c>
      <c r="F12" s="36" t="s">
        <v>100</v>
      </c>
      <c r="G12" s="36" t="s">
        <v>113</v>
      </c>
      <c r="H12" s="36">
        <v>2</v>
      </c>
      <c r="I12" s="84" t="s">
        <v>145</v>
      </c>
      <c r="J12" s="36" t="s">
        <v>149</v>
      </c>
      <c r="K12" s="47">
        <v>2</v>
      </c>
      <c r="L12" s="47">
        <v>1893</v>
      </c>
      <c r="M12" s="94">
        <v>0.55000000000000004</v>
      </c>
      <c r="N12" s="94">
        <v>1.1000000000000001</v>
      </c>
      <c r="O12" s="75" t="s">
        <v>34</v>
      </c>
      <c r="P12"/>
      <c r="Q12"/>
    </row>
    <row r="13" spans="1:18" ht="22.5" x14ac:dyDescent="0.2">
      <c r="A13" s="64"/>
      <c r="B13" s="37">
        <f t="shared" si="0"/>
        <v>4</v>
      </c>
      <c r="C13" s="38" t="s">
        <v>37</v>
      </c>
      <c r="D13" s="38" t="s">
        <v>52</v>
      </c>
      <c r="E13" s="38" t="s">
        <v>72</v>
      </c>
      <c r="F13" s="38" t="s">
        <v>100</v>
      </c>
      <c r="G13" s="38" t="s">
        <v>114</v>
      </c>
      <c r="H13" s="38">
        <v>3</v>
      </c>
      <c r="I13" s="85" t="s">
        <v>145</v>
      </c>
      <c r="J13" s="38" t="s">
        <v>149</v>
      </c>
      <c r="K13" s="48">
        <v>3</v>
      </c>
      <c r="L13" s="48">
        <v>1893</v>
      </c>
      <c r="M13" s="95">
        <v>0.55000000000000004</v>
      </c>
      <c r="N13" s="95">
        <v>1.65</v>
      </c>
      <c r="O13" s="76" t="s">
        <v>34</v>
      </c>
      <c r="P13"/>
      <c r="Q13"/>
    </row>
    <row r="14" spans="1:18" x14ac:dyDescent="0.2">
      <c r="A14" s="64"/>
      <c r="B14" s="35">
        <f t="shared" si="0"/>
        <v>5</v>
      </c>
      <c r="C14" s="34" t="s">
        <v>37</v>
      </c>
      <c r="D14" s="34" t="s">
        <v>51</v>
      </c>
      <c r="E14" s="36" t="s">
        <v>73</v>
      </c>
      <c r="F14" s="36" t="s">
        <v>100</v>
      </c>
      <c r="G14" s="36" t="s">
        <v>115</v>
      </c>
      <c r="H14" s="36">
        <v>2</v>
      </c>
      <c r="I14" s="84" t="s">
        <v>145</v>
      </c>
      <c r="J14" s="36" t="s">
        <v>150</v>
      </c>
      <c r="K14" s="47">
        <v>2</v>
      </c>
      <c r="L14" s="47">
        <v>21268</v>
      </c>
      <c r="M14" s="94">
        <v>0.88</v>
      </c>
      <c r="N14" s="94">
        <v>1.76</v>
      </c>
      <c r="O14" s="75" t="s">
        <v>34</v>
      </c>
      <c r="P14"/>
      <c r="Q14"/>
    </row>
    <row r="15" spans="1:18" ht="22.5" x14ac:dyDescent="0.2">
      <c r="A15" s="64"/>
      <c r="B15" s="37">
        <f t="shared" si="0"/>
        <v>6</v>
      </c>
      <c r="C15" s="38" t="s">
        <v>37</v>
      </c>
      <c r="D15" s="38" t="s">
        <v>52</v>
      </c>
      <c r="E15" s="38" t="s">
        <v>74</v>
      </c>
      <c r="F15" s="38" t="s">
        <v>100</v>
      </c>
      <c r="G15" s="38" t="s">
        <v>116</v>
      </c>
      <c r="H15" s="38">
        <v>4</v>
      </c>
      <c r="I15" s="85" t="s">
        <v>145</v>
      </c>
      <c r="J15" s="38" t="s">
        <v>151</v>
      </c>
      <c r="K15" s="48">
        <v>4</v>
      </c>
      <c r="L15" s="48">
        <v>4083</v>
      </c>
      <c r="M15" s="95">
        <v>0.5</v>
      </c>
      <c r="N15" s="95">
        <v>2</v>
      </c>
      <c r="O15" s="76" t="s">
        <v>34</v>
      </c>
      <c r="P15"/>
      <c r="Q15"/>
    </row>
    <row r="16" spans="1:18" ht="22.5" x14ac:dyDescent="0.2">
      <c r="A16" s="64"/>
      <c r="B16" s="35">
        <f t="shared" si="0"/>
        <v>7</v>
      </c>
      <c r="C16" s="34" t="s">
        <v>37</v>
      </c>
      <c r="D16" s="34" t="s">
        <v>52</v>
      </c>
      <c r="E16" s="36" t="s">
        <v>75</v>
      </c>
      <c r="F16" s="36" t="s">
        <v>100</v>
      </c>
      <c r="G16" s="36" t="s">
        <v>116</v>
      </c>
      <c r="H16" s="36">
        <v>9</v>
      </c>
      <c r="I16" s="84" t="s">
        <v>145</v>
      </c>
      <c r="J16" s="36" t="s">
        <v>152</v>
      </c>
      <c r="K16" s="47">
        <v>9</v>
      </c>
      <c r="L16" s="47">
        <v>48964</v>
      </c>
      <c r="M16" s="94">
        <v>0.25</v>
      </c>
      <c r="N16" s="94">
        <v>2.25</v>
      </c>
      <c r="O16" s="75" t="s">
        <v>34</v>
      </c>
      <c r="P16"/>
      <c r="Q16"/>
    </row>
    <row r="17" spans="1:17" x14ac:dyDescent="0.2">
      <c r="A17" s="64"/>
      <c r="B17" s="37">
        <f t="shared" si="0"/>
        <v>8</v>
      </c>
      <c r="C17" s="38" t="s">
        <v>38</v>
      </c>
      <c r="D17" s="38" t="s">
        <v>53</v>
      </c>
      <c r="E17" s="38"/>
      <c r="F17" s="38"/>
      <c r="G17" s="38" t="s">
        <v>117</v>
      </c>
      <c r="H17" s="38">
        <v>6</v>
      </c>
      <c r="I17" s="85" t="s">
        <v>146</v>
      </c>
      <c r="J17" s="38"/>
      <c r="K17" s="48"/>
      <c r="L17" s="48"/>
      <c r="M17" s="95" t="s">
        <v>180</v>
      </c>
      <c r="N17" s="95"/>
      <c r="O17" s="76"/>
      <c r="P17"/>
      <c r="Q17"/>
    </row>
    <row r="18" spans="1:17" x14ac:dyDescent="0.2">
      <c r="A18" s="64"/>
      <c r="B18" s="35">
        <f t="shared" si="0"/>
        <v>9</v>
      </c>
      <c r="C18" s="34" t="s">
        <v>38</v>
      </c>
      <c r="D18" s="34" t="s">
        <v>53</v>
      </c>
      <c r="E18" s="36"/>
      <c r="F18" s="36"/>
      <c r="G18" s="36" t="s">
        <v>118</v>
      </c>
      <c r="H18" s="36">
        <v>3</v>
      </c>
      <c r="I18" s="84" t="s">
        <v>146</v>
      </c>
      <c r="J18" s="36"/>
      <c r="K18" s="47" t="s">
        <v>177</v>
      </c>
      <c r="L18" s="47"/>
      <c r="M18" s="94" t="s">
        <v>181</v>
      </c>
      <c r="N18" s="94"/>
      <c r="O18" s="75"/>
      <c r="P18"/>
      <c r="Q18"/>
    </row>
    <row r="19" spans="1:17" x14ac:dyDescent="0.2">
      <c r="A19" s="64"/>
      <c r="B19" s="37">
        <f t="shared" si="0"/>
        <v>10</v>
      </c>
      <c r="C19" s="38" t="s">
        <v>38</v>
      </c>
      <c r="D19" s="38" t="s">
        <v>54</v>
      </c>
      <c r="E19" s="38" t="s">
        <v>76</v>
      </c>
      <c r="F19" s="38"/>
      <c r="G19" s="38" t="s">
        <v>119</v>
      </c>
      <c r="H19" s="38">
        <v>1</v>
      </c>
      <c r="I19" s="85" t="s">
        <v>145</v>
      </c>
      <c r="J19" s="38" t="s">
        <v>153</v>
      </c>
      <c r="K19" s="48">
        <v>1</v>
      </c>
      <c r="L19" s="48">
        <v>520</v>
      </c>
      <c r="M19" s="95">
        <v>2.58</v>
      </c>
      <c r="N19" s="95">
        <v>2.58</v>
      </c>
      <c r="O19" s="76" t="s">
        <v>34</v>
      </c>
      <c r="P19"/>
      <c r="Q19"/>
    </row>
    <row r="20" spans="1:17" x14ac:dyDescent="0.2">
      <c r="A20" s="64"/>
      <c r="B20" s="35">
        <f t="shared" si="0"/>
        <v>11</v>
      </c>
      <c r="C20" s="34" t="s">
        <v>39</v>
      </c>
      <c r="D20" s="34" t="s">
        <v>55</v>
      </c>
      <c r="E20" s="36" t="s">
        <v>77</v>
      </c>
      <c r="F20" s="36"/>
      <c r="G20" s="36" t="s">
        <v>120</v>
      </c>
      <c r="H20" s="36">
        <v>2</v>
      </c>
      <c r="I20" s="84" t="s">
        <v>145</v>
      </c>
      <c r="J20" s="36" t="s">
        <v>154</v>
      </c>
      <c r="K20" s="47">
        <v>2</v>
      </c>
      <c r="L20" s="47">
        <v>1111</v>
      </c>
      <c r="M20" s="94">
        <v>0.69</v>
      </c>
      <c r="N20" s="94">
        <v>1.38</v>
      </c>
      <c r="O20" s="75" t="s">
        <v>34</v>
      </c>
      <c r="P20"/>
      <c r="Q20"/>
    </row>
    <row r="21" spans="1:17" x14ac:dyDescent="0.2">
      <c r="A21" s="64"/>
      <c r="B21" s="37">
        <f t="shared" si="0"/>
        <v>12</v>
      </c>
      <c r="C21" s="38" t="s">
        <v>39</v>
      </c>
      <c r="D21" s="38" t="s">
        <v>56</v>
      </c>
      <c r="E21" s="38" t="s">
        <v>78</v>
      </c>
      <c r="F21" s="38"/>
      <c r="G21" s="38" t="s">
        <v>121</v>
      </c>
      <c r="H21" s="38">
        <v>1</v>
      </c>
      <c r="I21" s="85" t="s">
        <v>145</v>
      </c>
      <c r="J21" s="38" t="s">
        <v>155</v>
      </c>
      <c r="K21" s="48">
        <v>1</v>
      </c>
      <c r="L21" s="48">
        <v>5433</v>
      </c>
      <c r="M21" s="95">
        <v>1.97</v>
      </c>
      <c r="N21" s="95">
        <v>1.97</v>
      </c>
      <c r="O21" s="76" t="s">
        <v>34</v>
      </c>
      <c r="P21"/>
      <c r="Q21"/>
    </row>
    <row r="22" spans="1:17" ht="22.5" x14ac:dyDescent="0.2">
      <c r="A22" s="64"/>
      <c r="B22" s="35">
        <f t="shared" si="0"/>
        <v>13</v>
      </c>
      <c r="C22" s="34" t="s">
        <v>40</v>
      </c>
      <c r="D22" s="34" t="s">
        <v>57</v>
      </c>
      <c r="E22" s="36" t="s">
        <v>79</v>
      </c>
      <c r="F22" s="36" t="s">
        <v>101</v>
      </c>
      <c r="G22" s="36" t="s">
        <v>122</v>
      </c>
      <c r="H22" s="36">
        <v>1</v>
      </c>
      <c r="I22" s="84" t="s">
        <v>145</v>
      </c>
      <c r="J22" s="36" t="s">
        <v>156</v>
      </c>
      <c r="K22" s="47">
        <v>1</v>
      </c>
      <c r="L22" s="47">
        <v>1098</v>
      </c>
      <c r="M22" s="94">
        <v>1.24</v>
      </c>
      <c r="N22" s="94">
        <v>1.24</v>
      </c>
      <c r="O22" s="75" t="s">
        <v>34</v>
      </c>
      <c r="P22"/>
      <c r="Q22"/>
    </row>
    <row r="23" spans="1:17" ht="22.5" x14ac:dyDescent="0.2">
      <c r="A23" s="64"/>
      <c r="B23" s="37">
        <f t="shared" si="0"/>
        <v>14</v>
      </c>
      <c r="C23" s="38" t="s">
        <v>40</v>
      </c>
      <c r="D23" s="38" t="s">
        <v>58</v>
      </c>
      <c r="E23" s="38" t="s">
        <v>80</v>
      </c>
      <c r="F23" s="38" t="s">
        <v>102</v>
      </c>
      <c r="G23" s="38" t="s">
        <v>123</v>
      </c>
      <c r="H23" s="38">
        <v>4</v>
      </c>
      <c r="I23" s="85" t="s">
        <v>145</v>
      </c>
      <c r="J23" s="38" t="s">
        <v>157</v>
      </c>
      <c r="K23" s="48">
        <v>4</v>
      </c>
      <c r="L23" s="48">
        <v>197068</v>
      </c>
      <c r="M23" s="95">
        <v>0.1</v>
      </c>
      <c r="N23" s="95">
        <v>0.4</v>
      </c>
      <c r="O23" s="76" t="s">
        <v>34</v>
      </c>
      <c r="P23"/>
      <c r="Q23"/>
    </row>
    <row r="24" spans="1:17" x14ac:dyDescent="0.2">
      <c r="A24" s="64"/>
      <c r="B24" s="35">
        <f t="shared" si="0"/>
        <v>15</v>
      </c>
      <c r="C24" s="34" t="s">
        <v>41</v>
      </c>
      <c r="D24" s="34"/>
      <c r="E24" s="36"/>
      <c r="F24" s="36"/>
      <c r="G24" s="36" t="s">
        <v>124</v>
      </c>
      <c r="H24" s="36">
        <v>1</v>
      </c>
      <c r="I24" s="84" t="s">
        <v>146</v>
      </c>
      <c r="J24" s="36"/>
      <c r="K24" s="47"/>
      <c r="L24" s="47"/>
      <c r="M24" s="94" t="s">
        <v>182</v>
      </c>
      <c r="N24" s="94"/>
      <c r="O24" s="75"/>
      <c r="P24"/>
      <c r="Q24"/>
    </row>
    <row r="25" spans="1:17" ht="22.5" x14ac:dyDescent="0.2">
      <c r="A25" s="64"/>
      <c r="B25" s="37">
        <f t="shared" si="0"/>
        <v>16</v>
      </c>
      <c r="C25" s="38" t="s">
        <v>42</v>
      </c>
      <c r="D25" s="38" t="s">
        <v>59</v>
      </c>
      <c r="E25" s="38" t="s">
        <v>81</v>
      </c>
      <c r="F25" s="38" t="s">
        <v>103</v>
      </c>
      <c r="G25" s="38" t="s">
        <v>125</v>
      </c>
      <c r="H25" s="38">
        <v>1</v>
      </c>
      <c r="I25" s="85" t="s">
        <v>145</v>
      </c>
      <c r="J25" s="38" t="s">
        <v>158</v>
      </c>
      <c r="K25" s="48">
        <v>1</v>
      </c>
      <c r="L25" s="48">
        <v>0</v>
      </c>
      <c r="M25" s="95">
        <v>10.039999999999999</v>
      </c>
      <c r="N25" s="95">
        <v>10.039999999999999</v>
      </c>
      <c r="O25" s="76" t="s">
        <v>34</v>
      </c>
      <c r="P25"/>
      <c r="Q25"/>
    </row>
    <row r="26" spans="1:17" x14ac:dyDescent="0.2">
      <c r="A26" s="64"/>
      <c r="B26" s="35">
        <f t="shared" si="0"/>
        <v>17</v>
      </c>
      <c r="C26" s="34" t="s">
        <v>42</v>
      </c>
      <c r="D26" s="34" t="s">
        <v>60</v>
      </c>
      <c r="E26" s="36" t="s">
        <v>82</v>
      </c>
      <c r="F26" s="36" t="s">
        <v>104</v>
      </c>
      <c r="G26" s="36" t="s">
        <v>126</v>
      </c>
      <c r="H26" s="36">
        <v>2</v>
      </c>
      <c r="I26" s="84" t="s">
        <v>145</v>
      </c>
      <c r="J26" s="36" t="s">
        <v>159</v>
      </c>
      <c r="K26" s="47">
        <v>2</v>
      </c>
      <c r="L26" s="47">
        <v>1327</v>
      </c>
      <c r="M26" s="94">
        <v>1.1000000000000001</v>
      </c>
      <c r="N26" s="94">
        <v>2.2000000000000002</v>
      </c>
      <c r="O26" s="75" t="s">
        <v>34</v>
      </c>
      <c r="P26"/>
      <c r="Q26"/>
    </row>
    <row r="27" spans="1:17" ht="22.5" x14ac:dyDescent="0.2">
      <c r="A27" s="64"/>
      <c r="B27" s="37">
        <f t="shared" si="0"/>
        <v>18</v>
      </c>
      <c r="C27" s="38" t="s">
        <v>42</v>
      </c>
      <c r="D27" s="38" t="s">
        <v>61</v>
      </c>
      <c r="E27" s="38" t="s">
        <v>83</v>
      </c>
      <c r="F27" s="38" t="s">
        <v>104</v>
      </c>
      <c r="G27" s="38" t="s">
        <v>127</v>
      </c>
      <c r="H27" s="38">
        <v>2</v>
      </c>
      <c r="I27" s="85" t="s">
        <v>145</v>
      </c>
      <c r="J27" s="38" t="s">
        <v>160</v>
      </c>
      <c r="K27" s="48">
        <v>2</v>
      </c>
      <c r="L27" s="48">
        <v>0</v>
      </c>
      <c r="M27" s="95">
        <v>1.9</v>
      </c>
      <c r="N27" s="95">
        <v>3.8</v>
      </c>
      <c r="O27" s="76" t="s">
        <v>34</v>
      </c>
      <c r="P27"/>
      <c r="Q27"/>
    </row>
    <row r="28" spans="1:17" x14ac:dyDescent="0.2">
      <c r="A28" s="64"/>
      <c r="B28" s="35">
        <f t="shared" si="0"/>
        <v>19</v>
      </c>
      <c r="C28" s="34" t="s">
        <v>42</v>
      </c>
      <c r="D28" s="34" t="s">
        <v>62</v>
      </c>
      <c r="E28" s="36" t="s">
        <v>84</v>
      </c>
      <c r="F28" s="36" t="s">
        <v>105</v>
      </c>
      <c r="G28" s="36" t="s">
        <v>128</v>
      </c>
      <c r="H28" s="36">
        <v>1</v>
      </c>
      <c r="I28" s="84" t="s">
        <v>145</v>
      </c>
      <c r="J28" s="36" t="s">
        <v>161</v>
      </c>
      <c r="K28" s="47">
        <v>1</v>
      </c>
      <c r="L28" s="47">
        <v>12373</v>
      </c>
      <c r="M28" s="94">
        <v>0.45</v>
      </c>
      <c r="N28" s="94">
        <v>0.45</v>
      </c>
      <c r="O28" s="75" t="s">
        <v>34</v>
      </c>
      <c r="P28"/>
      <c r="Q28"/>
    </row>
    <row r="29" spans="1:17" x14ac:dyDescent="0.2">
      <c r="A29" s="64"/>
      <c r="B29" s="37">
        <f t="shared" si="0"/>
        <v>20</v>
      </c>
      <c r="C29" s="38" t="s">
        <v>42</v>
      </c>
      <c r="D29" s="38" t="s">
        <v>62</v>
      </c>
      <c r="E29" s="38" t="s">
        <v>85</v>
      </c>
      <c r="F29" s="38" t="s">
        <v>106</v>
      </c>
      <c r="G29" s="38" t="s">
        <v>129</v>
      </c>
      <c r="H29" s="38">
        <v>1</v>
      </c>
      <c r="I29" s="85" t="s">
        <v>145</v>
      </c>
      <c r="J29" s="38" t="s">
        <v>162</v>
      </c>
      <c r="K29" s="48">
        <v>1</v>
      </c>
      <c r="L29" s="48">
        <v>769</v>
      </c>
      <c r="M29" s="95">
        <v>0.49</v>
      </c>
      <c r="N29" s="95">
        <v>0.49</v>
      </c>
      <c r="O29" s="76" t="s">
        <v>34</v>
      </c>
      <c r="P29"/>
      <c r="Q29"/>
    </row>
    <row r="30" spans="1:17" x14ac:dyDescent="0.2">
      <c r="A30" s="64"/>
      <c r="B30" s="35">
        <f t="shared" si="0"/>
        <v>21</v>
      </c>
      <c r="C30" s="34" t="s">
        <v>42</v>
      </c>
      <c r="D30" s="34" t="s">
        <v>62</v>
      </c>
      <c r="E30" s="36" t="s">
        <v>86</v>
      </c>
      <c r="F30" s="36" t="s">
        <v>106</v>
      </c>
      <c r="G30" s="36" t="s">
        <v>130</v>
      </c>
      <c r="H30" s="36">
        <v>1</v>
      </c>
      <c r="I30" s="84" t="s">
        <v>145</v>
      </c>
      <c r="J30" s="36" t="s">
        <v>163</v>
      </c>
      <c r="K30" s="47">
        <v>1</v>
      </c>
      <c r="L30" s="47">
        <v>3166</v>
      </c>
      <c r="M30" s="94">
        <v>0.56999999999999995</v>
      </c>
      <c r="N30" s="94">
        <v>0.56999999999999995</v>
      </c>
      <c r="O30" s="75" t="s">
        <v>34</v>
      </c>
      <c r="P30"/>
      <c r="Q30"/>
    </row>
    <row r="31" spans="1:17" ht="22.5" x14ac:dyDescent="0.2">
      <c r="A31" s="64"/>
      <c r="B31" s="37">
        <f t="shared" si="0"/>
        <v>22</v>
      </c>
      <c r="C31" s="38" t="s">
        <v>43</v>
      </c>
      <c r="D31" s="38" t="s">
        <v>63</v>
      </c>
      <c r="E31" s="38" t="s">
        <v>87</v>
      </c>
      <c r="F31" s="38" t="s">
        <v>100</v>
      </c>
      <c r="G31" s="38" t="s">
        <v>131</v>
      </c>
      <c r="H31" s="38">
        <v>1</v>
      </c>
      <c r="I31" s="85" t="s">
        <v>145</v>
      </c>
      <c r="J31" s="38" t="s">
        <v>164</v>
      </c>
      <c r="K31" s="48">
        <v>1</v>
      </c>
      <c r="L31" s="48">
        <v>11535</v>
      </c>
      <c r="M31" s="95">
        <v>0.16</v>
      </c>
      <c r="N31" s="95">
        <v>0.16</v>
      </c>
      <c r="O31" s="76" t="s">
        <v>34</v>
      </c>
      <c r="P31"/>
      <c r="Q31"/>
    </row>
    <row r="32" spans="1:17" x14ac:dyDescent="0.2">
      <c r="A32" s="64"/>
      <c r="B32" s="35">
        <f t="shared" si="0"/>
        <v>23</v>
      </c>
      <c r="C32" s="34" t="s">
        <v>44</v>
      </c>
      <c r="D32" s="34" t="s">
        <v>64</v>
      </c>
      <c r="E32" s="36" t="s">
        <v>88</v>
      </c>
      <c r="F32" s="36"/>
      <c r="G32" s="36" t="s">
        <v>132</v>
      </c>
      <c r="H32" s="36">
        <v>1</v>
      </c>
      <c r="I32" s="84" t="s">
        <v>145</v>
      </c>
      <c r="J32" s="36" t="s">
        <v>165</v>
      </c>
      <c r="K32" s="47">
        <v>1</v>
      </c>
      <c r="L32" s="47">
        <v>693</v>
      </c>
      <c r="M32" s="94">
        <v>0.79</v>
      </c>
      <c r="N32" s="94">
        <v>0.79</v>
      </c>
      <c r="O32" s="75" t="s">
        <v>34</v>
      </c>
      <c r="P32"/>
      <c r="Q32"/>
    </row>
    <row r="33" spans="1:17" x14ac:dyDescent="0.2">
      <c r="A33" s="64"/>
      <c r="B33" s="37">
        <f t="shared" si="0"/>
        <v>24</v>
      </c>
      <c r="C33" s="38" t="s">
        <v>44</v>
      </c>
      <c r="D33" s="38" t="s">
        <v>64</v>
      </c>
      <c r="E33" s="38" t="s">
        <v>89</v>
      </c>
      <c r="F33" s="38"/>
      <c r="G33" s="38" t="s">
        <v>133</v>
      </c>
      <c r="H33" s="38">
        <v>1</v>
      </c>
      <c r="I33" s="85" t="s">
        <v>145</v>
      </c>
      <c r="J33" s="38" t="s">
        <v>166</v>
      </c>
      <c r="K33" s="48">
        <v>1</v>
      </c>
      <c r="L33" s="48">
        <v>1128</v>
      </c>
      <c r="M33" s="95">
        <v>0.79</v>
      </c>
      <c r="N33" s="95">
        <v>0.79</v>
      </c>
      <c r="O33" s="76" t="s">
        <v>34</v>
      </c>
      <c r="P33"/>
      <c r="Q33"/>
    </row>
    <row r="34" spans="1:17" x14ac:dyDescent="0.2">
      <c r="A34" s="64"/>
      <c r="B34" s="35">
        <f t="shared" si="0"/>
        <v>25</v>
      </c>
      <c r="C34" s="34" t="s">
        <v>45</v>
      </c>
      <c r="D34" s="34" t="s">
        <v>65</v>
      </c>
      <c r="E34" s="36" t="s">
        <v>90</v>
      </c>
      <c r="F34" s="36"/>
      <c r="G34" s="36" t="s">
        <v>134</v>
      </c>
      <c r="H34" s="36">
        <v>4</v>
      </c>
      <c r="I34" s="84" t="s">
        <v>145</v>
      </c>
      <c r="J34" s="36" t="s">
        <v>167</v>
      </c>
      <c r="K34" s="47">
        <v>4</v>
      </c>
      <c r="L34" s="47">
        <v>572</v>
      </c>
      <c r="M34" s="94">
        <v>1.88</v>
      </c>
      <c r="N34" s="94">
        <v>7.52</v>
      </c>
      <c r="O34" s="75" t="s">
        <v>34</v>
      </c>
      <c r="P34"/>
      <c r="Q34"/>
    </row>
    <row r="35" spans="1:17" x14ac:dyDescent="0.2">
      <c r="A35" s="64"/>
      <c r="B35" s="37">
        <f t="shared" si="0"/>
        <v>26</v>
      </c>
      <c r="C35" s="38" t="s">
        <v>46</v>
      </c>
      <c r="D35" s="38" t="s">
        <v>66</v>
      </c>
      <c r="E35" s="38" t="s">
        <v>91</v>
      </c>
      <c r="F35" s="38" t="s">
        <v>107</v>
      </c>
      <c r="G35" s="38" t="s">
        <v>135</v>
      </c>
      <c r="H35" s="38">
        <v>1</v>
      </c>
      <c r="I35" s="85" t="s">
        <v>145</v>
      </c>
      <c r="J35" s="38" t="s">
        <v>168</v>
      </c>
      <c r="K35" s="48">
        <v>1</v>
      </c>
      <c r="L35" s="48">
        <v>40767</v>
      </c>
      <c r="M35" s="95">
        <v>0.1</v>
      </c>
      <c r="N35" s="95">
        <v>0.1</v>
      </c>
      <c r="O35" s="76" t="s">
        <v>34</v>
      </c>
      <c r="P35"/>
      <c r="Q35"/>
    </row>
    <row r="36" spans="1:17" x14ac:dyDescent="0.2">
      <c r="A36" s="64"/>
      <c r="B36" s="35">
        <f t="shared" si="0"/>
        <v>27</v>
      </c>
      <c r="C36" s="34" t="s">
        <v>46</v>
      </c>
      <c r="D36" s="34" t="s">
        <v>66</v>
      </c>
      <c r="E36" s="36" t="s">
        <v>92</v>
      </c>
      <c r="F36" s="36" t="s">
        <v>107</v>
      </c>
      <c r="G36" s="36" t="s">
        <v>136</v>
      </c>
      <c r="H36" s="36">
        <v>4</v>
      </c>
      <c r="I36" s="84" t="s">
        <v>145</v>
      </c>
      <c r="J36" s="36" t="s">
        <v>169</v>
      </c>
      <c r="K36" s="47">
        <v>4</v>
      </c>
      <c r="L36" s="47">
        <v>73448</v>
      </c>
      <c r="M36" s="94">
        <v>0.1</v>
      </c>
      <c r="N36" s="94">
        <v>0.4</v>
      </c>
      <c r="O36" s="75" t="s">
        <v>34</v>
      </c>
      <c r="P36"/>
      <c r="Q36"/>
    </row>
    <row r="37" spans="1:17" x14ac:dyDescent="0.2">
      <c r="A37" s="64"/>
      <c r="B37" s="37">
        <f t="shared" si="0"/>
        <v>28</v>
      </c>
      <c r="C37" s="38" t="s">
        <v>46</v>
      </c>
      <c r="D37" s="38" t="s">
        <v>66</v>
      </c>
      <c r="E37" s="38" t="s">
        <v>93</v>
      </c>
      <c r="F37" s="38" t="s">
        <v>108</v>
      </c>
      <c r="G37" s="38" t="s">
        <v>137</v>
      </c>
      <c r="H37" s="38">
        <v>2</v>
      </c>
      <c r="I37" s="85" t="s">
        <v>145</v>
      </c>
      <c r="J37" s="38" t="s">
        <v>170</v>
      </c>
      <c r="K37" s="48">
        <v>2</v>
      </c>
      <c r="L37" s="48">
        <v>2366</v>
      </c>
      <c r="M37" s="95">
        <v>0.1</v>
      </c>
      <c r="N37" s="95">
        <v>0.2</v>
      </c>
      <c r="O37" s="76" t="s">
        <v>34</v>
      </c>
      <c r="P37"/>
      <c r="Q37"/>
    </row>
    <row r="38" spans="1:17" x14ac:dyDescent="0.2">
      <c r="A38" s="64"/>
      <c r="B38" s="35">
        <f t="shared" si="0"/>
        <v>29</v>
      </c>
      <c r="C38" s="34" t="s">
        <v>46</v>
      </c>
      <c r="D38" s="34" t="s">
        <v>66</v>
      </c>
      <c r="E38" s="36" t="s">
        <v>94</v>
      </c>
      <c r="F38" s="36" t="s">
        <v>108</v>
      </c>
      <c r="G38" s="36" t="s">
        <v>138</v>
      </c>
      <c r="H38" s="36">
        <v>2</v>
      </c>
      <c r="I38" s="84" t="s">
        <v>145</v>
      </c>
      <c r="J38" s="36" t="s">
        <v>171</v>
      </c>
      <c r="K38" s="47">
        <v>2</v>
      </c>
      <c r="L38" s="47">
        <v>62207</v>
      </c>
      <c r="M38" s="94">
        <v>0.1</v>
      </c>
      <c r="N38" s="94">
        <v>0.2</v>
      </c>
      <c r="O38" s="75" t="s">
        <v>34</v>
      </c>
      <c r="P38"/>
      <c r="Q38"/>
    </row>
    <row r="39" spans="1:17" x14ac:dyDescent="0.2">
      <c r="A39" s="64"/>
      <c r="B39" s="37">
        <f t="shared" si="0"/>
        <v>30</v>
      </c>
      <c r="C39" s="38" t="s">
        <v>46</v>
      </c>
      <c r="D39" s="38" t="s">
        <v>66</v>
      </c>
      <c r="E39" s="38" t="s">
        <v>95</v>
      </c>
      <c r="F39" s="38" t="s">
        <v>108</v>
      </c>
      <c r="G39" s="38" t="s">
        <v>139</v>
      </c>
      <c r="H39" s="38">
        <v>6</v>
      </c>
      <c r="I39" s="85" t="s">
        <v>145</v>
      </c>
      <c r="J39" s="38" t="s">
        <v>172</v>
      </c>
      <c r="K39" s="48">
        <v>6</v>
      </c>
      <c r="L39" s="48">
        <v>581704</v>
      </c>
      <c r="M39" s="95">
        <v>0.1</v>
      </c>
      <c r="N39" s="95">
        <v>0.6</v>
      </c>
      <c r="O39" s="76" t="s">
        <v>34</v>
      </c>
      <c r="P39"/>
      <c r="Q39"/>
    </row>
    <row r="40" spans="1:17" ht="33.75" x14ac:dyDescent="0.2">
      <c r="A40" s="64"/>
      <c r="B40" s="35">
        <f t="shared" si="0"/>
        <v>31</v>
      </c>
      <c r="C40" s="34" t="s">
        <v>47</v>
      </c>
      <c r="D40" s="34" t="s">
        <v>67</v>
      </c>
      <c r="E40" s="36" t="s">
        <v>96</v>
      </c>
      <c r="F40" s="36"/>
      <c r="G40" s="36" t="s">
        <v>140</v>
      </c>
      <c r="H40" s="36">
        <v>6</v>
      </c>
      <c r="I40" s="84" t="s">
        <v>145</v>
      </c>
      <c r="J40" s="36" t="s">
        <v>173</v>
      </c>
      <c r="K40" s="47">
        <v>6</v>
      </c>
      <c r="L40" s="47">
        <v>0</v>
      </c>
      <c r="M40" s="94">
        <v>0.1</v>
      </c>
      <c r="N40" s="94">
        <v>0.6</v>
      </c>
      <c r="O40" s="75" t="s">
        <v>34</v>
      </c>
      <c r="P40"/>
      <c r="Q40"/>
    </row>
    <row r="41" spans="1:17" ht="22.5" x14ac:dyDescent="0.2">
      <c r="A41" s="64"/>
      <c r="B41" s="37">
        <f t="shared" si="0"/>
        <v>32</v>
      </c>
      <c r="C41" s="38" t="s">
        <v>48</v>
      </c>
      <c r="D41" s="38" t="s">
        <v>68</v>
      </c>
      <c r="E41" s="38" t="s">
        <v>97</v>
      </c>
      <c r="F41" s="38"/>
      <c r="G41" s="38" t="s">
        <v>141</v>
      </c>
      <c r="H41" s="38">
        <v>16</v>
      </c>
      <c r="I41" s="85" t="s">
        <v>145</v>
      </c>
      <c r="J41" s="38" t="s">
        <v>174</v>
      </c>
      <c r="K41" s="48">
        <v>16</v>
      </c>
      <c r="L41" s="48">
        <v>1194</v>
      </c>
      <c r="M41" s="95">
        <v>0.20499999999999999</v>
      </c>
      <c r="N41" s="95">
        <v>3.28</v>
      </c>
      <c r="O41" s="76" t="s">
        <v>34</v>
      </c>
      <c r="P41"/>
      <c r="Q41"/>
    </row>
    <row r="42" spans="1:17" s="2" customFormat="1" x14ac:dyDescent="0.2">
      <c r="A42" s="64"/>
      <c r="B42" s="35">
        <f t="shared" si="0"/>
        <v>33</v>
      </c>
      <c r="C42" s="34" t="s">
        <v>49</v>
      </c>
      <c r="D42" s="34" t="s">
        <v>69</v>
      </c>
      <c r="E42" s="36" t="s">
        <v>98</v>
      </c>
      <c r="F42" s="36" t="s">
        <v>109</v>
      </c>
      <c r="G42" s="36" t="s">
        <v>142</v>
      </c>
      <c r="H42" s="36">
        <v>4</v>
      </c>
      <c r="I42" s="84" t="s">
        <v>145</v>
      </c>
      <c r="J42" s="36" t="s">
        <v>175</v>
      </c>
      <c r="K42" s="47">
        <v>4</v>
      </c>
      <c r="L42" s="47">
        <v>0</v>
      </c>
      <c r="M42" s="94">
        <v>0.2</v>
      </c>
      <c r="N42" s="94">
        <v>0.8</v>
      </c>
      <c r="O42" s="75" t="s">
        <v>34</v>
      </c>
      <c r="P42"/>
      <c r="Q42"/>
    </row>
    <row r="43" spans="1:17" x14ac:dyDescent="0.2">
      <c r="A43" s="64"/>
      <c r="B43" s="60"/>
      <c r="C43" s="59"/>
      <c r="D43" s="40"/>
      <c r="E43" s="39"/>
      <c r="F43" s="56"/>
      <c r="G43" s="45"/>
      <c r="H43" s="55">
        <f>SUM(H10:H42)</f>
        <v>99</v>
      </c>
      <c r="I43" s="86"/>
      <c r="J43" s="49"/>
      <c r="K43" s="55">
        <f>SUM(K10:K42)</f>
        <v>88</v>
      </c>
      <c r="L43" s="54"/>
      <c r="M43" s="54"/>
      <c r="N43" s="54">
        <f>SUM(N10:N42)</f>
        <v>50.04</v>
      </c>
      <c r="O43" s="77"/>
      <c r="P43"/>
      <c r="Q43"/>
    </row>
    <row r="44" spans="1:17" ht="13.5" thickBot="1" x14ac:dyDescent="0.25">
      <c r="A44" s="64"/>
      <c r="B44" s="96" t="s">
        <v>20</v>
      </c>
      <c r="C44" s="96"/>
      <c r="D44" s="6"/>
      <c r="E44" s="8"/>
      <c r="F44" s="58" t="s">
        <v>21</v>
      </c>
      <c r="G44" s="5"/>
      <c r="H44" s="5"/>
      <c r="I44" s="87"/>
      <c r="J44" s="45"/>
      <c r="K44" s="45"/>
      <c r="L44" s="45"/>
      <c r="M44" s="45"/>
      <c r="N44" s="45"/>
      <c r="O44" s="74"/>
      <c r="P44"/>
      <c r="Q44"/>
    </row>
    <row r="45" spans="1:17" ht="27" thickBot="1" x14ac:dyDescent="0.25">
      <c r="A45" s="64"/>
      <c r="B45" s="7"/>
      <c r="C45" s="7"/>
      <c r="D45" s="7"/>
      <c r="E45" s="9"/>
      <c r="F45" s="6"/>
      <c r="G45" s="6"/>
      <c r="H45" s="92" t="s">
        <v>33</v>
      </c>
      <c r="I45" s="91" t="s">
        <v>27</v>
      </c>
      <c r="J45" s="53" t="s">
        <v>23</v>
      </c>
      <c r="K45" s="45"/>
      <c r="L45" s="97">
        <f>N43</f>
        <v>50.04</v>
      </c>
      <c r="M45" s="98"/>
      <c r="N45" s="52" t="s">
        <v>34</v>
      </c>
      <c r="O45" s="74"/>
      <c r="P45"/>
      <c r="Q45"/>
    </row>
    <row r="46" spans="1:17" x14ac:dyDescent="0.2">
      <c r="A46" s="64"/>
      <c r="B46" s="7"/>
      <c r="C46" s="7"/>
      <c r="D46" s="7"/>
      <c r="E46" s="9"/>
      <c r="F46" s="6"/>
      <c r="G46" s="6"/>
      <c r="H46" s="6"/>
      <c r="I46" s="88"/>
      <c r="J46" s="57" t="s">
        <v>26</v>
      </c>
      <c r="K46" s="7"/>
      <c r="L46" s="99">
        <f>L45/H45</f>
        <v>50.04</v>
      </c>
      <c r="M46" s="99"/>
      <c r="N46" s="93" t="s">
        <v>34</v>
      </c>
      <c r="O46" s="74"/>
      <c r="P46"/>
      <c r="Q46"/>
    </row>
    <row r="47" spans="1:17" ht="13.5" thickBot="1" x14ac:dyDescent="0.25">
      <c r="A47" s="67"/>
      <c r="B47" s="33"/>
      <c r="C47" s="12"/>
      <c r="D47" s="12"/>
      <c r="E47" s="10"/>
      <c r="F47" s="11"/>
      <c r="G47" s="11"/>
      <c r="H47" s="11"/>
      <c r="I47" s="89"/>
      <c r="J47" s="11"/>
      <c r="K47" s="12"/>
      <c r="L47" s="68"/>
      <c r="M47" s="68"/>
      <c r="N47" s="68"/>
      <c r="O47" s="78"/>
      <c r="P47"/>
      <c r="Q47"/>
    </row>
    <row r="49" spans="3:7" x14ac:dyDescent="0.2">
      <c r="C49" s="1"/>
      <c r="D49" s="1"/>
      <c r="E49" s="1"/>
      <c r="F49"/>
      <c r="G49"/>
    </row>
    <row r="50" spans="3:7" x14ac:dyDescent="0.2">
      <c r="C50" s="1"/>
      <c r="D50" s="1"/>
      <c r="E50" s="1"/>
      <c r="F50"/>
      <c r="G50"/>
    </row>
    <row r="51" spans="3:7" x14ac:dyDescent="0.2">
      <c r="C51" s="1"/>
      <c r="D51" s="1"/>
      <c r="E51" s="1"/>
      <c r="F51"/>
      <c r="G51"/>
    </row>
  </sheetData>
  <mergeCells count="3">
    <mergeCell ref="B44:C44"/>
    <mergeCell ref="L45:M45"/>
    <mergeCell ref="L46:M46"/>
  </mergeCells>
  <phoneticPr fontId="0" type="noConversion"/>
  <conditionalFormatting sqref="L10:L42">
    <cfRule type="cellIs" dxfId="1" priority="3" operator="lessThan">
      <formula>1</formula>
    </cfRule>
  </conditionalFormatting>
  <conditionalFormatting sqref="N10:N42">
    <cfRule type="containsBlanks" dxfId="0" priority="2">
      <formula>LEN(TRIM(N10))=0</formula>
    </cfRule>
  </conditionalFormatting>
  <hyperlinks>
    <hyperlink ref="G5" r:id="rId1" xr:uid="{7583554E-8A60-4652-99DF-5CF377513885}"/>
  </hyperlinks>
  <pageMargins left="0.47244094488188998" right="0.35433070866141703" top="0.59055118110236204" bottom="0.98425196850393704" header="0.511811023622047" footer="0.511811023622047"/>
  <pageSetup paperSize="9" scale="57" fitToHeight="0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0" t="s">
        <v>0</v>
      </c>
      <c r="B1" s="31" t="s">
        <v>185</v>
      </c>
    </row>
    <row r="2" spans="1:2" x14ac:dyDescent="0.2">
      <c r="A2" s="29" t="s">
        <v>1</v>
      </c>
      <c r="B2" s="4" t="s">
        <v>29</v>
      </c>
    </row>
    <row r="3" spans="1:2" x14ac:dyDescent="0.2">
      <c r="A3" s="30" t="s">
        <v>2</v>
      </c>
      <c r="B3" s="32" t="s">
        <v>30</v>
      </c>
    </row>
    <row r="4" spans="1:2" x14ac:dyDescent="0.2">
      <c r="A4" s="29" t="s">
        <v>3</v>
      </c>
      <c r="B4" s="4" t="s">
        <v>29</v>
      </c>
    </row>
    <row r="5" spans="1:2" x14ac:dyDescent="0.2">
      <c r="A5" s="30" t="s">
        <v>4</v>
      </c>
      <c r="B5" s="32" t="s">
        <v>185</v>
      </c>
    </row>
    <row r="6" spans="1:2" x14ac:dyDescent="0.2">
      <c r="A6" s="29" t="s">
        <v>5</v>
      </c>
      <c r="B6" s="4" t="s">
        <v>28</v>
      </c>
    </row>
    <row r="7" spans="1:2" x14ac:dyDescent="0.2">
      <c r="A7" s="30" t="s">
        <v>6</v>
      </c>
      <c r="B7" s="32" t="s">
        <v>186</v>
      </c>
    </row>
    <row r="8" spans="1:2" x14ac:dyDescent="0.2">
      <c r="A8" s="29" t="s">
        <v>7</v>
      </c>
      <c r="B8" s="4" t="s">
        <v>32</v>
      </c>
    </row>
    <row r="9" spans="1:2" x14ac:dyDescent="0.2">
      <c r="A9" s="30" t="s">
        <v>8</v>
      </c>
      <c r="B9" s="32" t="s">
        <v>31</v>
      </c>
    </row>
    <row r="10" spans="1:2" x14ac:dyDescent="0.2">
      <c r="A10" s="29" t="s">
        <v>9</v>
      </c>
      <c r="B10" s="4" t="s">
        <v>187</v>
      </c>
    </row>
    <row r="11" spans="1:2" x14ac:dyDescent="0.2">
      <c r="A11" s="30" t="s">
        <v>10</v>
      </c>
      <c r="B11" s="32" t="s">
        <v>188</v>
      </c>
    </row>
    <row r="12" spans="1:2" x14ac:dyDescent="0.2">
      <c r="A12" s="29" t="s">
        <v>11</v>
      </c>
      <c r="B12" s="4" t="s">
        <v>189</v>
      </c>
    </row>
    <row r="13" spans="1:2" x14ac:dyDescent="0.2">
      <c r="A13" s="30" t="s">
        <v>12</v>
      </c>
      <c r="B13" s="32" t="s">
        <v>190</v>
      </c>
    </row>
    <row r="14" spans="1:2" x14ac:dyDescent="0.2">
      <c r="A14" s="29" t="s">
        <v>13</v>
      </c>
      <c r="B14" s="4" t="s">
        <v>188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Fakhouri</dc:creator>
  <cp:lastModifiedBy>Jamil Fakhouri</cp:lastModifiedBy>
  <cp:lastPrinted>2012-02-04T13:58:31Z</cp:lastPrinted>
  <dcterms:created xsi:type="dcterms:W3CDTF">2002-11-05T15:28:02Z</dcterms:created>
  <dcterms:modified xsi:type="dcterms:W3CDTF">2020-03-18T06:13:26Z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