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S Cloud\Circuits\Op-Amps\Audio Amplifier\Frequency sound amplifier\Altium\Frequency sound amplifier\Project Outputs for Frequency sound amplifier\Bill of Materials\"/>
    </mc:Choice>
  </mc:AlternateContent>
  <xr:revisionPtr revIDLastSave="0" documentId="13_ncr:1_{69770356-80EF-460A-9527-EBA16794BA55}" xr6:coauthVersionLast="44" xr6:coauthVersionMax="44" xr10:uidLastSave="{00000000-0000-0000-0000-000000000000}"/>
  <bookViews>
    <workbookView xWindow="-27405" yWindow="405" windowWidth="25170" windowHeight="15345" xr2:uid="{00000000-000D-0000-FFFF-FFFF00000000}"/>
  </bookViews>
  <sheets>
    <sheet name="Part List Report" sheetId="3" r:id="rId1"/>
    <sheet name="Project Information" sheetId="4" r:id="rId2"/>
  </sheets>
  <calcPr calcId="18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3" l="1"/>
  <c r="E8" i="3"/>
  <c r="B10" i="3"/>
  <c r="B11" i="3"/>
  <c r="L24" i="3"/>
  <c r="L23" i="3"/>
  <c r="N21" i="3"/>
  <c r="K21" i="3"/>
  <c r="H21" i="3"/>
  <c r="B20" i="3"/>
  <c r="B19" i="3"/>
  <c r="B18" i="3"/>
  <c r="B17" i="3"/>
  <c r="B16" i="3"/>
  <c r="B15" i="3"/>
  <c r="B14" i="3"/>
  <c r="B13" i="3"/>
  <c r="B12" i="3"/>
</calcChain>
</file>

<file path=xl/sharedStrings.xml><?xml version="1.0" encoding="utf-8"?>
<sst xmlns="http://schemas.openxmlformats.org/spreadsheetml/2006/main" count="153" uniqueCount="111">
  <si>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</si>
  <si>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</si>
  <si>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</si>
  <si>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</si>
  <si>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</si>
  <si>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</si>
  <si>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</si>
  <si>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</si>
  <si>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</si>
  <si>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</si>
  <si>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</si>
  <si>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</si>
  <si>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</si>
  <si>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</si>
  <si>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</si>
  <si>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</si>
  <si>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</si>
  <si>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</si>
  <si>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</si>
  <si>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</si>
  <si>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</si>
  <si>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</si>
  <si>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</si>
  <si>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</si>
  <si>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</si>
  <si>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</si>
  <si>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</si>
  <si>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</si>
  <si>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Jamil</t>
  </si>
  <si>
    <t>Bill of Materials for Project [Frequency sound amplifier.PrjPcb] (No PCB Document Selected)</t>
  </si>
  <si>
    <t>Frequency sound amplifier.PrjPcb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</si>
  <si>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</si>
  <si>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</si>
  <si>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</si>
  <si>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</si>
  <si>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9/5/2019</t>
  </si>
  <si>
    <t>11:32 AM</t>
  </si>
  <si>
    <t>&lt;Parameter ClientWebsite not found&gt;</t>
  </si>
  <si>
    <t>1</t>
  </si>
  <si>
    <t>USD</t>
  </si>
  <si>
    <t>Category</t>
  </si>
  <si>
    <t>Rotary Potentiometers</t>
  </si>
  <si>
    <t>Connectors</t>
  </si>
  <si>
    <t>Resistors</t>
  </si>
  <si>
    <t>IC</t>
  </si>
  <si>
    <t>Capacitors</t>
  </si>
  <si>
    <t>Manufacturer 1</t>
  </si>
  <si>
    <t xml:space="preserve">TT BI </t>
  </si>
  <si>
    <t>CUI</t>
  </si>
  <si>
    <t>BUCHANAN - TE CONNECTIVITY</t>
  </si>
  <si>
    <t>TE Connectivity</t>
  </si>
  <si>
    <t>Stackpole Electronics</t>
  </si>
  <si>
    <t>SEI</t>
  </si>
  <si>
    <t>TI National Semiconductor</t>
  </si>
  <si>
    <t>KEMET</t>
  </si>
  <si>
    <t>Nichicon</t>
  </si>
  <si>
    <t>Manufacturer Part Number 1</t>
  </si>
  <si>
    <t>P160KN-0QD15B1K</t>
  </si>
  <si>
    <t>SJ1-3524NG</t>
  </si>
  <si>
    <t>282834-2</t>
  </si>
  <si>
    <t>282834-3</t>
  </si>
  <si>
    <t>RNF14FTD100K</t>
  </si>
  <si>
    <t>RNF14FTD10K0</t>
  </si>
  <si>
    <t>RNF14FTD1K00</t>
  </si>
  <si>
    <t>LM741CN/NOPB</t>
  </si>
  <si>
    <t>C320C104K5R5TA7301</t>
  </si>
  <si>
    <t>C315C473M5U5TA</t>
  </si>
  <si>
    <t>UVR1E221MPD1TA</t>
  </si>
  <si>
    <t>Case/Package</t>
  </si>
  <si>
    <t>Conformal</t>
  </si>
  <si>
    <t>DIP</t>
  </si>
  <si>
    <t>Dipped</t>
  </si>
  <si>
    <t>Radial</t>
  </si>
  <si>
    <t>Description</t>
  </si>
  <si>
    <t>POT 1K OHM 1/5W PLASTIC LINEAR</t>
  </si>
  <si>
    <t>CONN JACK STEREO 3.5MM R/A</t>
  </si>
  <si>
    <t>TERM BLK 2P SIDE ENT 2.54MM PCB</t>
  </si>
  <si>
    <t>TERM BLK 3P SIDE ENT 2.54MM PCB</t>
  </si>
  <si>
    <t>RES 100K OHM 1/4W 1% AXIAL</t>
  </si>
  <si>
    <t>RES 10K OHM 1/4W 1% AXIAL</t>
  </si>
  <si>
    <t>RES 1K OHM 1/4W 1% AXIAL</t>
  </si>
  <si>
    <t>Operational amplifier; 1.5MHz; 10÷36V; Channels: 1; DIP8</t>
  </si>
  <si>
    <t>Cap Ceramic 0.1uF 50V X7R 10% Radial 2.54mm 125Â°C T/R</t>
  </si>
  <si>
    <t>CAP CER 0.047UF 50V Z5U RADIAL</t>
  </si>
  <si>
    <t>Aluminum Electrolytic Capacitors - Leaded 25volts 220uF</t>
  </si>
  <si>
    <t>Quantity</t>
  </si>
  <si>
    <t>Supplier 1</t>
  </si>
  <si>
    <t>Digi-Key</t>
  </si>
  <si>
    <t>Supplier Part Number 1</t>
  </si>
  <si>
    <t>987-1309-ND</t>
  </si>
  <si>
    <t>CP1-3524NG-ND</t>
  </si>
  <si>
    <t>A98333-ND</t>
  </si>
  <si>
    <t>A98334-ND</t>
  </si>
  <si>
    <t>RNF14FTD100KCT-ND</t>
  </si>
  <si>
    <t>RNF14FTD10K0CT-ND</t>
  </si>
  <si>
    <t>RNF14FTD1K00CT-ND</t>
  </si>
  <si>
    <t>LM741CNNS/NOPB-ND</t>
  </si>
  <si>
    <t>399-9870-1-ND</t>
  </si>
  <si>
    <t>399-4189-ND</t>
  </si>
  <si>
    <t>493-6097-1-ND</t>
  </si>
  <si>
    <t>Supplier Order Qty 1</t>
  </si>
  <si>
    <t>Supplier Stock 1</t>
  </si>
  <si>
    <t>Supplier Unit Price 1</t>
  </si>
  <si>
    <t>Supplier Subtotal 1</t>
  </si>
  <si>
    <t>Supplier Currency 1</t>
  </si>
  <si>
    <t>D:\DS Cloud\Circuits\Op-Amps\Audio Amplifier\Frequency sound amplifier\Altium\Frequency sound amplifier\Frequency sound amplifier.PrjPcb</t>
  </si>
  <si>
    <t>12</t>
  </si>
  <si>
    <t>9/5/2019 11:32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</si>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</sst>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Alignment="0"/>
    <xf numFmtId="0" fontId="2" fillId="0" borderId="0" applyAlignment="0">
      <alignment vertical="top"/>
      <protection locked="0"/>
    </xf>
  </cellStyleXfs>
  <cellXfs count="10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6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0" fontId="10" fillId="5" borderId="1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rgb="FFFF0000"/>
        </patternFill>
      </fill>
    </dxf>
    <dxf>
      <fill>
        <patternFill patternType="none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29"/>
  <sheetViews>
    <sheetView showGridLines="0" tabSelected="1" zoomScaleNormal="100" workbookViewId="0">
      <selection activeCell="K7" sqref="K7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0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8" ht="13.5" thickBot="1" x14ac:dyDescent="0.25">
      <c r="A1" s="61"/>
      <c r="B1" s="62"/>
      <c r="C1" s="63"/>
      <c r="D1" s="63"/>
      <c r="E1" s="63"/>
      <c r="F1" s="62"/>
      <c r="G1" s="62"/>
      <c r="H1" s="62"/>
      <c r="I1" s="79"/>
      <c r="J1" s="62"/>
      <c r="K1" s="62"/>
      <c r="L1" s="62"/>
      <c r="M1" s="62"/>
      <c r="N1" s="62"/>
      <c r="O1" s="72"/>
      <c r="P1"/>
      <c r="Q1"/>
    </row>
    <row r="2" spans="1:18" ht="37.5" customHeight="1" thickBot="1" x14ac:dyDescent="0.25">
      <c r="A2" s="64"/>
      <c r="B2" s="27"/>
      <c r="C2" s="27" t="s">
        <v>19</v>
      </c>
      <c r="D2" s="65"/>
      <c r="E2" s="28"/>
      <c r="F2" s="13" t="s">
        <v>29</v>
      </c>
      <c r="G2" s="13"/>
      <c r="H2" s="13"/>
      <c r="I2" s="80"/>
      <c r="J2" s="13"/>
      <c r="K2" s="13"/>
      <c r="L2" s="13"/>
      <c r="M2" s="13"/>
      <c r="N2" s="13"/>
      <c r="O2" s="73"/>
      <c r="P2"/>
      <c r="Q2"/>
    </row>
    <row r="3" spans="1:18" ht="23.25" customHeight="1" x14ac:dyDescent="0.2">
      <c r="A3" s="64"/>
      <c r="B3" s="14"/>
      <c r="C3" s="14" t="s">
        <v>14</v>
      </c>
      <c r="D3" s="16" t="s">
        <v>30</v>
      </c>
      <c r="E3" s="14"/>
      <c r="F3" s="45"/>
      <c r="G3" s="14" t="s">
        <v>25</v>
      </c>
      <c r="H3" s="45"/>
      <c r="I3" s="81"/>
      <c r="J3" s="14"/>
      <c r="K3" s="17" t="s">
        <v>24</v>
      </c>
      <c r="L3" s="45"/>
      <c r="M3" s="51"/>
      <c r="N3" s="45"/>
      <c r="O3" s="74"/>
      <c r="P3"/>
      <c r="Q3"/>
    </row>
    <row r="4" spans="1:18" ht="17.25" customHeight="1" x14ac:dyDescent="0.2">
      <c r="A4" s="64"/>
      <c r="B4" s="14"/>
      <c r="C4" s="14" t="s">
        <v>15</v>
      </c>
      <c r="D4" s="18" t="s">
        <v>30</v>
      </c>
      <c r="E4" s="19"/>
      <c r="F4" s="45"/>
      <c r="G4" s="71" t="s">
        <v>31</v>
      </c>
      <c r="H4" s="17"/>
      <c r="I4" s="82"/>
      <c r="J4" s="17"/>
      <c r="K4" s="45"/>
      <c r="L4" s="45"/>
      <c r="M4" s="45"/>
      <c r="N4" s="45"/>
      <c r="O4" s="74"/>
      <c r="P4"/>
      <c r="Q4"/>
    </row>
    <row r="5" spans="1:18" ht="17.25" customHeight="1" x14ac:dyDescent="0.3">
      <c r="A5" s="64"/>
      <c r="B5" s="14"/>
      <c r="C5" s="14" t="s">
        <v>16</v>
      </c>
      <c r="D5" s="20" t="s">
        <v>32</v>
      </c>
      <c r="E5" s="21"/>
      <c r="F5" s="45"/>
      <c r="G5" s="51" t="s">
        <v>33</v>
      </c>
      <c r="H5" s="17"/>
      <c r="I5" s="82"/>
      <c r="J5" s="17"/>
      <c r="K5" s="70" t="s">
        <v>28</v>
      </c>
      <c r="L5" s="45"/>
      <c r="M5" s="45"/>
      <c r="N5" s="45"/>
      <c r="O5" s="74"/>
      <c r="P5"/>
      <c r="Q5"/>
    </row>
    <row r="6" spans="1:18" x14ac:dyDescent="0.2">
      <c r="A6" s="64"/>
      <c r="B6" s="22"/>
      <c r="C6" s="22"/>
      <c r="D6" s="22"/>
      <c r="E6" s="20"/>
      <c r="F6" s="15"/>
      <c r="G6" s="51" t="s">
        <v>34</v>
      </c>
      <c r="H6" s="17"/>
      <c r="I6" s="82"/>
      <c r="J6" s="17"/>
      <c r="K6" s="14"/>
      <c r="L6" s="45"/>
      <c r="M6" s="45"/>
      <c r="N6" s="45"/>
      <c r="O6" s="74"/>
      <c r="P6"/>
      <c r="Q6"/>
    </row>
    <row r="7" spans="1:18" ht="15.75" customHeight="1" x14ac:dyDescent="0.2">
      <c r="A7" s="64"/>
      <c r="B7" s="23"/>
      <c r="C7" s="23" t="s">
        <v>18</v>
      </c>
      <c r="D7" s="24" t="s">
        <v>35</v>
      </c>
      <c r="E7" s="24" t="s">
        <v>36</v>
      </c>
      <c r="F7" s="45"/>
      <c r="G7" s="51" t="s">
        <v>37</v>
      </c>
      <c r="H7" s="23"/>
      <c r="I7" s="83"/>
      <c r="J7" s="23"/>
      <c r="K7" s="69"/>
      <c r="L7" s="45"/>
      <c r="M7" s="45"/>
      <c r="N7" s="45"/>
      <c r="O7" s="74"/>
      <c r="P7"/>
      <c r="Q7"/>
    </row>
    <row r="8" spans="1:18" ht="15.75" customHeight="1" x14ac:dyDescent="0.2">
      <c r="A8" s="64"/>
      <c r="B8" s="21"/>
      <c r="C8" s="21" t="s">
        <v>17</v>
      </c>
      <c r="D8" s="25">
        <f ca="1">TODAY()</f>
        <v>43721</v>
      </c>
      <c r="E8" s="26">
        <f ca="1">NOW()</f>
        <v>43721.649063078701</v>
      </c>
      <c r="F8" s="45"/>
      <c r="G8" s="23"/>
      <c r="H8" s="23"/>
      <c r="I8" s="83"/>
      <c r="J8" s="23"/>
      <c r="K8" s="17"/>
      <c r="L8" s="45"/>
      <c r="M8" s="45"/>
      <c r="N8" s="45"/>
      <c r="O8" s="74"/>
      <c r="P8"/>
      <c r="Q8"/>
    </row>
    <row r="9" spans="1:18" s="44" customFormat="1" ht="40.5" customHeight="1" x14ac:dyDescent="0.2">
      <c r="A9" s="66"/>
      <c r="B9" s="41" t="s">
        <v>22</v>
      </c>
      <c r="C9" s="42" t="s">
        <v>40</v>
      </c>
      <c r="D9" s="42" t="s">
        <v>46</v>
      </c>
      <c r="E9" s="42" t="s">
        <v>56</v>
      </c>
      <c r="F9" s="42" t="s">
        <v>68</v>
      </c>
      <c r="G9" s="42" t="s">
        <v>73</v>
      </c>
      <c r="H9" s="42" t="s">
        <v>85</v>
      </c>
      <c r="I9" s="42" t="s">
        <v>86</v>
      </c>
      <c r="J9" s="42" t="s">
        <v>88</v>
      </c>
      <c r="K9" s="46" t="s">
        <v>100</v>
      </c>
      <c r="L9" s="50" t="s">
        <v>101</v>
      </c>
      <c r="M9" s="43" t="s">
        <v>102</v>
      </c>
      <c r="N9" s="43" t="s">
        <v>103</v>
      </c>
      <c r="O9" s="43" t="s">
        <v>104</v>
      </c>
      <c r="P9"/>
      <c r="Q9"/>
      <c r="R9"/>
    </row>
    <row r="10" spans="1:18" s="2" customFormat="1" ht="13.5" customHeight="1" x14ac:dyDescent="0.2">
      <c r="A10" s="64"/>
      <c r="B10" s="35">
        <f>ROW(B10) - ROW($B$9)</f>
        <v>1</v>
      </c>
      <c r="C10" s="34" t="s">
        <v>41</v>
      </c>
      <c r="D10" s="34" t="s">
        <v>47</v>
      </c>
      <c r="E10" s="36" t="s">
        <v>57</v>
      </c>
      <c r="F10" s="36"/>
      <c r="G10" s="36" t="s">
        <v>74</v>
      </c>
      <c r="H10" s="36">
        <v>1</v>
      </c>
      <c r="I10" s="84" t="s">
        <v>87</v>
      </c>
      <c r="J10" s="36" t="s">
        <v>89</v>
      </c>
      <c r="K10" s="47">
        <v>1</v>
      </c>
      <c r="L10" s="47">
        <v>722</v>
      </c>
      <c r="M10" s="94">
        <v>0.79</v>
      </c>
      <c r="N10" s="94">
        <v>0.79</v>
      </c>
      <c r="O10" s="75" t="s">
        <v>39</v>
      </c>
      <c r="P10"/>
      <c r="Q10"/>
    </row>
    <row r="11" spans="1:18" s="2" customFormat="1" ht="13.5" customHeight="1" x14ac:dyDescent="0.2">
      <c r="A11" s="64"/>
      <c r="B11" s="37">
        <f>ROW(B11) - ROW($B$9)</f>
        <v>2</v>
      </c>
      <c r="C11" s="38" t="s">
        <v>42</v>
      </c>
      <c r="D11" s="38" t="s">
        <v>48</v>
      </c>
      <c r="E11" s="38" t="s">
        <v>58</v>
      </c>
      <c r="F11" s="38"/>
      <c r="G11" s="38" t="s">
        <v>75</v>
      </c>
      <c r="H11" s="38">
        <v>1</v>
      </c>
      <c r="I11" s="85" t="s">
        <v>87</v>
      </c>
      <c r="J11" s="38" t="s">
        <v>90</v>
      </c>
      <c r="K11" s="48">
        <v>1</v>
      </c>
      <c r="L11" s="48">
        <v>10222</v>
      </c>
      <c r="M11" s="95">
        <v>0.81</v>
      </c>
      <c r="N11" s="95">
        <v>0.81</v>
      </c>
      <c r="O11" s="76" t="s">
        <v>39</v>
      </c>
      <c r="P11"/>
      <c r="Q11"/>
    </row>
    <row r="12" spans="1:18" x14ac:dyDescent="0.2">
      <c r="A12" s="64"/>
      <c r="B12" s="35">
        <f t="shared" ref="B12:B20" si="0">ROW(B12)-ROW($B$9)</f>
        <v>3</v>
      </c>
      <c r="C12" s="34" t="s">
        <v>42</v>
      </c>
      <c r="D12" s="34" t="s">
        <v>49</v>
      </c>
      <c r="E12" s="36" t="s">
        <v>59</v>
      </c>
      <c r="F12" s="36"/>
      <c r="G12" s="36" t="s">
        <v>76</v>
      </c>
      <c r="H12" s="36">
        <v>1</v>
      </c>
      <c r="I12" s="84" t="s">
        <v>87</v>
      </c>
      <c r="J12" s="36" t="s">
        <v>91</v>
      </c>
      <c r="K12" s="47">
        <v>1</v>
      </c>
      <c r="L12" s="47">
        <v>37941</v>
      </c>
      <c r="M12" s="94">
        <v>0.88</v>
      </c>
      <c r="N12" s="94">
        <v>0.88</v>
      </c>
      <c r="O12" s="75" t="s">
        <v>39</v>
      </c>
      <c r="P12"/>
      <c r="Q12"/>
    </row>
    <row r="13" spans="1:18" x14ac:dyDescent="0.2">
      <c r="A13" s="64"/>
      <c r="B13" s="37">
        <f t="shared" si="0"/>
        <v>4</v>
      </c>
      <c r="C13" s="38" t="s">
        <v>42</v>
      </c>
      <c r="D13" s="38" t="s">
        <v>50</v>
      </c>
      <c r="E13" s="38" t="s">
        <v>60</v>
      </c>
      <c r="F13" s="38"/>
      <c r="G13" s="38" t="s">
        <v>77</v>
      </c>
      <c r="H13" s="38">
        <v>1</v>
      </c>
      <c r="I13" s="85" t="s">
        <v>87</v>
      </c>
      <c r="J13" s="38" t="s">
        <v>92</v>
      </c>
      <c r="K13" s="48">
        <v>1</v>
      </c>
      <c r="L13" s="48">
        <v>3158</v>
      </c>
      <c r="M13" s="95">
        <v>2.0099999999999998</v>
      </c>
      <c r="N13" s="95">
        <v>2.0099999999999998</v>
      </c>
      <c r="O13" s="76" t="s">
        <v>39</v>
      </c>
      <c r="P13"/>
      <c r="Q13"/>
    </row>
    <row r="14" spans="1:18" x14ac:dyDescent="0.2">
      <c r="A14" s="64"/>
      <c r="B14" s="35">
        <f t="shared" si="0"/>
        <v>5</v>
      </c>
      <c r="C14" s="34" t="s">
        <v>43</v>
      </c>
      <c r="D14" s="34" t="s">
        <v>51</v>
      </c>
      <c r="E14" s="36" t="s">
        <v>61</v>
      </c>
      <c r="F14" s="36" t="s">
        <v>69</v>
      </c>
      <c r="G14" s="36" t="s">
        <v>78</v>
      </c>
      <c r="H14" s="36">
        <v>1</v>
      </c>
      <c r="I14" s="84" t="s">
        <v>87</v>
      </c>
      <c r="J14" s="36" t="s">
        <v>93</v>
      </c>
      <c r="K14" s="47">
        <v>1</v>
      </c>
      <c r="L14" s="47">
        <v>47700</v>
      </c>
      <c r="M14" s="94">
        <v>0.1</v>
      </c>
      <c r="N14" s="94">
        <v>0.1</v>
      </c>
      <c r="O14" s="75" t="s">
        <v>39</v>
      </c>
      <c r="P14"/>
      <c r="Q14"/>
    </row>
    <row r="15" spans="1:18" x14ac:dyDescent="0.2">
      <c r="A15" s="64"/>
      <c r="B15" s="37">
        <f t="shared" si="0"/>
        <v>6</v>
      </c>
      <c r="C15" s="38" t="s">
        <v>43</v>
      </c>
      <c r="D15" s="38" t="s">
        <v>52</v>
      </c>
      <c r="E15" s="38" t="s">
        <v>62</v>
      </c>
      <c r="F15" s="38" t="s">
        <v>69</v>
      </c>
      <c r="G15" s="38" t="s">
        <v>79</v>
      </c>
      <c r="H15" s="38">
        <v>1</v>
      </c>
      <c r="I15" s="85" t="s">
        <v>87</v>
      </c>
      <c r="J15" s="38" t="s">
        <v>94</v>
      </c>
      <c r="K15" s="48">
        <v>1</v>
      </c>
      <c r="L15" s="48">
        <v>64974</v>
      </c>
      <c r="M15" s="95">
        <v>0.1</v>
      </c>
      <c r="N15" s="95">
        <v>0.1</v>
      </c>
      <c r="O15" s="76" t="s">
        <v>39</v>
      </c>
      <c r="P15"/>
      <c r="Q15"/>
    </row>
    <row r="16" spans="1:18" x14ac:dyDescent="0.2">
      <c r="A16" s="64"/>
      <c r="B16" s="35">
        <f t="shared" si="0"/>
        <v>7</v>
      </c>
      <c r="C16" s="34" t="s">
        <v>43</v>
      </c>
      <c r="D16" s="34" t="s">
        <v>51</v>
      </c>
      <c r="E16" s="36" t="s">
        <v>63</v>
      </c>
      <c r="F16" s="36" t="s">
        <v>69</v>
      </c>
      <c r="G16" s="36" t="s">
        <v>80</v>
      </c>
      <c r="H16" s="36">
        <v>1</v>
      </c>
      <c r="I16" s="84" t="s">
        <v>87</v>
      </c>
      <c r="J16" s="36" t="s">
        <v>95</v>
      </c>
      <c r="K16" s="47">
        <v>1</v>
      </c>
      <c r="L16" s="47">
        <v>312401</v>
      </c>
      <c r="M16" s="94">
        <v>0.1</v>
      </c>
      <c r="N16" s="94">
        <v>0.1</v>
      </c>
      <c r="O16" s="75" t="s">
        <v>39</v>
      </c>
      <c r="P16"/>
      <c r="Q16"/>
    </row>
    <row r="17" spans="1:17" ht="22.5" x14ac:dyDescent="0.2">
      <c r="A17" s="64"/>
      <c r="B17" s="37">
        <f t="shared" si="0"/>
        <v>8</v>
      </c>
      <c r="C17" s="38" t="s">
        <v>44</v>
      </c>
      <c r="D17" s="38" t="s">
        <v>53</v>
      </c>
      <c r="E17" s="38" t="s">
        <v>64</v>
      </c>
      <c r="F17" s="38" t="s">
        <v>70</v>
      </c>
      <c r="G17" s="38" t="s">
        <v>81</v>
      </c>
      <c r="H17" s="38">
        <v>1</v>
      </c>
      <c r="I17" s="85" t="s">
        <v>87</v>
      </c>
      <c r="J17" s="38" t="s">
        <v>96</v>
      </c>
      <c r="K17" s="48">
        <v>1</v>
      </c>
      <c r="L17" s="48">
        <v>9187</v>
      </c>
      <c r="M17" s="95">
        <v>0.87</v>
      </c>
      <c r="N17" s="95">
        <v>0.87</v>
      </c>
      <c r="O17" s="76" t="s">
        <v>39</v>
      </c>
      <c r="P17"/>
      <c r="Q17"/>
    </row>
    <row r="18" spans="1:17" ht="22.5" x14ac:dyDescent="0.2">
      <c r="A18" s="64"/>
      <c r="B18" s="35">
        <f t="shared" si="0"/>
        <v>9</v>
      </c>
      <c r="C18" s="34" t="s">
        <v>45</v>
      </c>
      <c r="D18" s="34" t="s">
        <v>54</v>
      </c>
      <c r="E18" s="36" t="s">
        <v>65</v>
      </c>
      <c r="F18" s="36" t="s">
        <v>71</v>
      </c>
      <c r="G18" s="36" t="s">
        <v>82</v>
      </c>
      <c r="H18" s="36">
        <v>1</v>
      </c>
      <c r="I18" s="84" t="s">
        <v>87</v>
      </c>
      <c r="J18" s="36" t="s">
        <v>97</v>
      </c>
      <c r="K18" s="47">
        <v>1</v>
      </c>
      <c r="L18" s="47">
        <v>99779</v>
      </c>
      <c r="M18" s="94">
        <v>0.25</v>
      </c>
      <c r="N18" s="94">
        <v>0.25</v>
      </c>
      <c r="O18" s="75" t="s">
        <v>39</v>
      </c>
      <c r="P18"/>
      <c r="Q18"/>
    </row>
    <row r="19" spans="1:17" x14ac:dyDescent="0.2">
      <c r="A19" s="64"/>
      <c r="B19" s="37">
        <f t="shared" si="0"/>
        <v>10</v>
      </c>
      <c r="C19" s="38" t="s">
        <v>45</v>
      </c>
      <c r="D19" s="38" t="s">
        <v>54</v>
      </c>
      <c r="E19" s="38" t="s">
        <v>66</v>
      </c>
      <c r="F19" s="38" t="s">
        <v>72</v>
      </c>
      <c r="G19" s="38" t="s">
        <v>83</v>
      </c>
      <c r="H19" s="38">
        <v>1</v>
      </c>
      <c r="I19" s="85" t="s">
        <v>87</v>
      </c>
      <c r="J19" s="38" t="s">
        <v>98</v>
      </c>
      <c r="K19" s="48">
        <v>1</v>
      </c>
      <c r="L19" s="48">
        <v>1403</v>
      </c>
      <c r="M19" s="95">
        <v>0.33</v>
      </c>
      <c r="N19" s="95">
        <v>0.33</v>
      </c>
      <c r="O19" s="76" t="s">
        <v>39</v>
      </c>
      <c r="P19"/>
      <c r="Q19"/>
    </row>
    <row r="20" spans="1:17" s="2" customFormat="1" ht="22.5" x14ac:dyDescent="0.2">
      <c r="A20" s="64"/>
      <c r="B20" s="35">
        <f t="shared" si="0"/>
        <v>11</v>
      </c>
      <c r="C20" s="34" t="s">
        <v>45</v>
      </c>
      <c r="D20" s="34" t="s">
        <v>55</v>
      </c>
      <c r="E20" s="36" t="s">
        <v>67</v>
      </c>
      <c r="F20" s="36" t="s">
        <v>72</v>
      </c>
      <c r="G20" s="36" t="s">
        <v>84</v>
      </c>
      <c r="H20" s="36">
        <v>2</v>
      </c>
      <c r="I20" s="84" t="s">
        <v>87</v>
      </c>
      <c r="J20" s="36" t="s">
        <v>99</v>
      </c>
      <c r="K20" s="47">
        <v>2</v>
      </c>
      <c r="L20" s="47">
        <v>2078</v>
      </c>
      <c r="M20" s="94">
        <v>0.28999999999999998</v>
      </c>
      <c r="N20" s="94">
        <v>0.57999999999999996</v>
      </c>
      <c r="O20" s="75" t="s">
        <v>39</v>
      </c>
      <c r="P20"/>
      <c r="Q20"/>
    </row>
    <row r="21" spans="1:17" x14ac:dyDescent="0.2">
      <c r="A21" s="64"/>
      <c r="B21" s="60"/>
      <c r="C21" s="59"/>
      <c r="D21" s="40"/>
      <c r="E21" s="39"/>
      <c r="F21" s="56"/>
      <c r="G21" s="45"/>
      <c r="H21" s="55">
        <f>SUM(H10:H20)</f>
        <v>12</v>
      </c>
      <c r="I21" s="86"/>
      <c r="J21" s="49"/>
      <c r="K21" s="55">
        <f>SUM(K10:K20)</f>
        <v>12</v>
      </c>
      <c r="L21" s="54"/>
      <c r="M21" s="54"/>
      <c r="N21" s="54">
        <f>SUM(N10:N20)</f>
        <v>6.82</v>
      </c>
      <c r="O21" s="77"/>
      <c r="P21"/>
      <c r="Q21"/>
    </row>
    <row r="22" spans="1:17" ht="13.5" thickBot="1" x14ac:dyDescent="0.25">
      <c r="A22" s="64"/>
      <c r="B22" s="96" t="s">
        <v>20</v>
      </c>
      <c r="C22" s="96"/>
      <c r="D22" s="6"/>
      <c r="E22" s="8"/>
      <c r="F22" s="58" t="s">
        <v>21</v>
      </c>
      <c r="G22" s="5"/>
      <c r="H22" s="5"/>
      <c r="I22" s="87"/>
      <c r="J22" s="45"/>
      <c r="K22" s="45"/>
      <c r="L22" s="45"/>
      <c r="M22" s="45"/>
      <c r="N22" s="45"/>
      <c r="O22" s="74"/>
      <c r="P22"/>
      <c r="Q22"/>
    </row>
    <row r="23" spans="1:17" ht="27" thickBot="1" x14ac:dyDescent="0.25">
      <c r="A23" s="64"/>
      <c r="B23" s="7"/>
      <c r="C23" s="7"/>
      <c r="D23" s="7"/>
      <c r="E23" s="9"/>
      <c r="F23" s="6"/>
      <c r="G23" s="6"/>
      <c r="H23" s="92" t="s">
        <v>38</v>
      </c>
      <c r="I23" s="91" t="s">
        <v>27</v>
      </c>
      <c r="J23" s="53" t="s">
        <v>23</v>
      </c>
      <c r="K23" s="45"/>
      <c r="L23" s="97">
        <f>N21</f>
        <v>6.82</v>
      </c>
      <c r="M23" s="98"/>
      <c r="N23" s="52" t="s">
        <v>39</v>
      </c>
      <c r="O23" s="74"/>
      <c r="P23"/>
      <c r="Q23"/>
    </row>
    <row r="24" spans="1:17" x14ac:dyDescent="0.2">
      <c r="A24" s="64"/>
      <c r="B24" s="7"/>
      <c r="C24" s="7"/>
      <c r="D24" s="7"/>
      <c r="E24" s="9"/>
      <c r="F24" s="6"/>
      <c r="G24" s="6"/>
      <c r="H24" s="6"/>
      <c r="I24" s="88"/>
      <c r="J24" s="57" t="s">
        <v>26</v>
      </c>
      <c r="K24" s="7"/>
      <c r="L24" s="99">
        <f>L23/H23</f>
        <v>6.82</v>
      </c>
      <c r="M24" s="99"/>
      <c r="N24" s="93" t="s">
        <v>39</v>
      </c>
      <c r="O24" s="74"/>
      <c r="P24"/>
      <c r="Q24"/>
    </row>
    <row r="25" spans="1:17" ht="13.5" thickBot="1" x14ac:dyDescent="0.25">
      <c r="A25" s="67"/>
      <c r="B25" s="33"/>
      <c r="C25" s="12"/>
      <c r="D25" s="12"/>
      <c r="E25" s="10"/>
      <c r="F25" s="11"/>
      <c r="G25" s="11"/>
      <c r="H25" s="11"/>
      <c r="I25" s="89"/>
      <c r="J25" s="11"/>
      <c r="K25" s="12"/>
      <c r="L25" s="68"/>
      <c r="M25" s="68"/>
      <c r="N25" s="68"/>
      <c r="O25" s="78"/>
      <c r="P25"/>
      <c r="Q25"/>
    </row>
    <row r="27" spans="1:17" x14ac:dyDescent="0.2">
      <c r="C27" s="1"/>
      <c r="D27" s="1"/>
      <c r="E27" s="1"/>
      <c r="F27"/>
      <c r="G27"/>
    </row>
    <row r="28" spans="1:17" x14ac:dyDescent="0.2">
      <c r="C28" s="1"/>
      <c r="D28" s="1"/>
      <c r="E28" s="1"/>
      <c r="F28"/>
      <c r="G28"/>
    </row>
    <row r="29" spans="1:17" x14ac:dyDescent="0.2">
      <c r="C29" s="1"/>
      <c r="D29" s="1"/>
      <c r="E29" s="1"/>
      <c r="F29"/>
      <c r="G29"/>
    </row>
  </sheetData>
  <mergeCells count="3">
    <mergeCell ref="B22:C22"/>
    <mergeCell ref="L23:M23"/>
    <mergeCell ref="L24:M24"/>
  </mergeCells>
  <phoneticPr fontId="0" type="noConversion"/>
  <conditionalFormatting sqref="L10:L20">
    <cfRule type="cellIs" dxfId="1" priority="3" operator="lessThan">
      <formula>1</formula>
    </cfRule>
  </conditionalFormatting>
  <conditionalFormatting sqref="N10:N20">
    <cfRule type="containsBlanks" dxfId="0" priority="2">
      <formula>LEN(TRIM(N10))=0</formula>
    </cfRule>
  </conditionalFormatting>
  <pageMargins left="0.47244094488188998" right="0.35433070866141703" top="0.59055118110236204" bottom="0.98425196850393704" header="0.511811023622047" footer="0.511811023622047"/>
  <pageSetup paperSize="9" scale="57" fitToHeight="0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0" t="s">
        <v>0</v>
      </c>
      <c r="B1" s="31" t="s">
        <v>105</v>
      </c>
    </row>
    <row r="2" spans="1:2" x14ac:dyDescent="0.2">
      <c r="A2" s="29" t="s">
        <v>1</v>
      </c>
      <c r="B2" s="4" t="s">
        <v>30</v>
      </c>
    </row>
    <row r="3" spans="1:2" x14ac:dyDescent="0.2">
      <c r="A3" s="30" t="s">
        <v>2</v>
      </c>
      <c r="B3" s="32" t="s">
        <v>32</v>
      </c>
    </row>
    <row r="4" spans="1:2" x14ac:dyDescent="0.2">
      <c r="A4" s="29" t="s">
        <v>3</v>
      </c>
      <c r="B4" s="4" t="s">
        <v>30</v>
      </c>
    </row>
    <row r="5" spans="1:2" x14ac:dyDescent="0.2">
      <c r="A5" s="30" t="s">
        <v>4</v>
      </c>
      <c r="B5" s="32" t="s">
        <v>105</v>
      </c>
    </row>
    <row r="6" spans="1:2" x14ac:dyDescent="0.2">
      <c r="A6" s="29" t="s">
        <v>5</v>
      </c>
      <c r="B6" s="4" t="s">
        <v>29</v>
      </c>
    </row>
    <row r="7" spans="1:2" x14ac:dyDescent="0.2">
      <c r="A7" s="30" t="s">
        <v>6</v>
      </c>
      <c r="B7" s="32" t="s">
        <v>106</v>
      </c>
    </row>
    <row r="8" spans="1:2" x14ac:dyDescent="0.2">
      <c r="A8" s="29" t="s">
        <v>7</v>
      </c>
      <c r="B8" s="4" t="s">
        <v>36</v>
      </c>
    </row>
    <row r="9" spans="1:2" x14ac:dyDescent="0.2">
      <c r="A9" s="30" t="s">
        <v>8</v>
      </c>
      <c r="B9" s="32" t="s">
        <v>35</v>
      </c>
    </row>
    <row r="10" spans="1:2" x14ac:dyDescent="0.2">
      <c r="A10" s="29" t="s">
        <v>9</v>
      </c>
      <c r="B10" s="4" t="s">
        <v>107</v>
      </c>
    </row>
    <row r="11" spans="1:2" x14ac:dyDescent="0.2">
      <c r="A11" s="30" t="s">
        <v>10</v>
      </c>
      <c r="B11" s="32" t="s">
        <v>108</v>
      </c>
    </row>
    <row r="12" spans="1:2" x14ac:dyDescent="0.2">
      <c r="A12" s="29" t="s">
        <v>11</v>
      </c>
      <c r="B12" s="4" t="s">
        <v>109</v>
      </c>
    </row>
    <row r="13" spans="1:2" x14ac:dyDescent="0.2">
      <c r="A13" s="30" t="s">
        <v>12</v>
      </c>
      <c r="B13" s="32" t="s">
        <v>110</v>
      </c>
    </row>
    <row r="14" spans="1:2" x14ac:dyDescent="0.2">
      <c r="A14" s="29" t="s">
        <v>13</v>
      </c>
      <c r="B14" s="4" t="s">
        <v>108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Fakhouri</dc:creator>
  <cp:lastModifiedBy>Jamil Fakhouri</cp:lastModifiedBy>
  <cp:lastPrinted>2012-02-04T13:58:31Z</cp:lastPrinted>
  <dcterms:created xsi:type="dcterms:W3CDTF">2002-11-05T15:28:02Z</dcterms:created>
  <dcterms:modified xsi:type="dcterms:W3CDTF">2019-09-13T22:34:40Z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