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-460" windowWidth="38400" windowHeight="24000" tabRatio="500"/>
  </bookViews>
  <sheets>
    <sheet name="Sheet1" sheetId="1" r:id="rId1"/>
  </sheets>
  <definedNames>
    <definedName name="solver_adj" localSheetId="0" hidden="1">Sheet1!$B$56:$E$63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Sheet1!$A$70:$A$73</definedName>
    <definedName name="solver_lhs2" localSheetId="0" hidden="1">Sheet1!$A$74:$A$80</definedName>
    <definedName name="solver_lhs3" localSheetId="0" hidden="1">Sheet1!$A$81</definedName>
    <definedName name="solver_lhs4" localSheetId="0" hidden="1">Sheet1!$A$82</definedName>
    <definedName name="solver_lhs5" localSheetId="0" hidden="1">Sheet1!$A$83:$A$84</definedName>
    <definedName name="solver_lhs6" localSheetId="0" hidden="1">Sheet1!$A$85</definedName>
    <definedName name="solver_lhs7" localSheetId="0" hidden="1">Sheet1!$A$86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opt" localSheetId="0" hidden="1">Sheet1!$B$66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1</definedName>
    <definedName name="solver_rel7" localSheetId="0" hidden="1">2</definedName>
    <definedName name="solver_rhs1" localSheetId="0" hidden="1">Sheet1!$C$70:$C$73</definedName>
    <definedName name="solver_rhs2" localSheetId="0" hidden="1">Sheet1!$C$74:$C$80</definedName>
    <definedName name="solver_rhs3" localSheetId="0" hidden="1">Sheet1!$C$81</definedName>
    <definedName name="solver_rhs4" localSheetId="0" hidden="1">Sheet1!$C$82</definedName>
    <definedName name="solver_rhs5" localSheetId="0" hidden="1">Sheet1!$C$83:$C$84</definedName>
    <definedName name="solver_rhs6" localSheetId="0" hidden="1">Sheet1!$C$85</definedName>
    <definedName name="solver_rhs7" localSheetId="0" hidden="1">Sheet1!$C$86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6" i="1" l="1"/>
  <c r="B66" i="1"/>
  <c r="A85" i="1"/>
  <c r="D20" i="1"/>
  <c r="C85" i="1"/>
  <c r="A72" i="1"/>
  <c r="A73" i="1"/>
  <c r="B44" i="1"/>
  <c r="A86" i="1"/>
  <c r="A84" i="1"/>
  <c r="A83" i="1"/>
  <c r="C64" i="1"/>
  <c r="D64" i="1"/>
  <c r="E64" i="1"/>
  <c r="B64" i="1"/>
  <c r="C79" i="1"/>
  <c r="E66" i="1"/>
  <c r="H38" i="1"/>
  <c r="J38" i="1"/>
  <c r="J42" i="1"/>
  <c r="A82" i="1"/>
  <c r="A81" i="1"/>
  <c r="A77" i="1"/>
  <c r="C76" i="1"/>
  <c r="C77" i="1"/>
  <c r="C78" i="1"/>
  <c r="C80" i="1"/>
  <c r="A78" i="1"/>
  <c r="A79" i="1"/>
  <c r="A80" i="1"/>
  <c r="A76" i="1"/>
  <c r="C75" i="1"/>
  <c r="A75" i="1"/>
  <c r="A74" i="1"/>
  <c r="C74" i="1"/>
  <c r="A71" i="1"/>
  <c r="A70" i="1"/>
  <c r="C73" i="1"/>
  <c r="C72" i="1"/>
  <c r="C71" i="1"/>
  <c r="C70" i="1"/>
</calcChain>
</file>

<file path=xl/sharedStrings.xml><?xml version="1.0" encoding="utf-8"?>
<sst xmlns="http://schemas.openxmlformats.org/spreadsheetml/2006/main" count="114" uniqueCount="43">
  <si>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</si>
  <si>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</si>
  <si>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</si>
  <si>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</si>
  <si>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</si>
  <si>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</si>
  <si>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</si>
  <si>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</si>
  <si>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</si>
  <si>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</si>
  <si>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</si>
  <si>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</si>
  <si>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</si>
  <si>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</si>
  <si>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</si>
  <si>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</si>
  <si>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</si>
  <si>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</si>
  <si>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</si>
  <si>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</si>
  <si>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</si>
  <si>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</si>
  <si>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Constraints</t>
  </si>
  <si>
    <t>&gt;=</t>
  </si>
  <si>
    <t>=</t>
  </si>
  <si>
    <t>&lt;=</t>
  </si>
  <si>
    <t>Objective</t>
  </si>
  <si>
    <t>kg</t>
  </si>
  <si>
    <t>Horas</t>
  </si>
  <si>
    <t>total cost</t>
  </si>
  <si>
    <t>$/kg</t>
  </si>
  <si>
    <t>same rate</t>
  </si>
  <si>
    <t>lower cost</t>
  </si>
  <si>
    <t>Rental cost</t>
  </si>
  <si>
    <t>Riuniti 2</t>
  </si>
  <si>
    <t>Cost of Production</t>
  </si>
  <si>
    <t>demand constraint</t>
  </si>
  <si>
    <t>capacity constraint</t>
  </si>
  <si>
    <t>changed</t>
  </si>
  <si>
    <t>New</t>
  </si>
  <si>
    <t>kg/month</t>
  </si>
  <si>
    <t>Rental of a machine for 3000 usd per month</t>
  </si>
  <si>
    <t>Cost difference after adding rental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</si>
</sst>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2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50" zoomScale="150" zoomScaleNormal="150" zoomScalePageLayoutView="150" workbookViewId="0">
      <selection activeCell="F66" sqref="F66"/>
    </sheetView>
  </sheetViews>
  <sheetFormatPr baseColWidth="10" defaultRowHeight="15" x14ac:dyDescent="0"/>
  <sheetData>
    <row r="1" spans="1:8">
      <c r="A1" s="13" t="s">
        <v>0</v>
      </c>
      <c r="B1" s="1"/>
      <c r="C1" s="1"/>
      <c r="D1" s="1"/>
      <c r="E1" s="1"/>
    </row>
    <row r="2" spans="1:8">
      <c r="A2" s="1"/>
      <c r="B2" s="1"/>
      <c r="C2" s="1"/>
      <c r="D2" s="1"/>
      <c r="E2" s="1"/>
    </row>
    <row r="3" spans="1:8" ht="16" thickBot="1">
      <c r="A3" s="13" t="s">
        <v>1</v>
      </c>
      <c r="B3" s="1"/>
      <c r="C3" s="1"/>
      <c r="D3" s="1"/>
      <c r="E3" s="1"/>
      <c r="H3" t="s">
        <v>41</v>
      </c>
    </row>
    <row r="4" spans="1:8" ht="16" thickBot="1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8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8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8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8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8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8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8" ht="16" thickBot="1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8">
      <c r="A12" s="1"/>
      <c r="B12" s="1"/>
      <c r="C12" s="1"/>
      <c r="D12" s="1"/>
      <c r="E12" s="1"/>
    </row>
    <row r="13" spans="1:8" ht="16" thickBot="1">
      <c r="A13" s="13" t="s">
        <v>14</v>
      </c>
      <c r="B13" s="1"/>
      <c r="C13" s="1"/>
      <c r="D13" s="1"/>
      <c r="E13" s="1"/>
    </row>
    <row r="14" spans="1:8" ht="16" thickBot="1">
      <c r="A14" s="2" t="s">
        <v>2</v>
      </c>
      <c r="B14" s="4" t="s">
        <v>15</v>
      </c>
      <c r="C14" s="1"/>
      <c r="D14" s="1" t="s">
        <v>40</v>
      </c>
      <c r="E14" s="1"/>
    </row>
    <row r="15" spans="1:8">
      <c r="A15" s="5" t="s">
        <v>7</v>
      </c>
      <c r="B15" s="8">
        <v>2500</v>
      </c>
      <c r="C15" s="1"/>
      <c r="D15" s="1"/>
      <c r="E15" s="1"/>
    </row>
    <row r="16" spans="1:8">
      <c r="A16" s="5" t="s">
        <v>8</v>
      </c>
      <c r="B16" s="8">
        <v>3000</v>
      </c>
      <c r="C16" s="1"/>
      <c r="D16" s="1"/>
      <c r="E16" s="1"/>
    </row>
    <row r="17" spans="1:5">
      <c r="A17" s="5" t="s">
        <v>9</v>
      </c>
      <c r="B17" s="8">
        <v>2500</v>
      </c>
      <c r="C17" s="1"/>
      <c r="D17" s="1"/>
      <c r="E17" s="1"/>
    </row>
    <row r="18" spans="1:5">
      <c r="A18" s="5" t="s">
        <v>10</v>
      </c>
      <c r="B18" s="8">
        <v>2600</v>
      </c>
      <c r="C18" s="1"/>
      <c r="D18" s="1"/>
      <c r="E18" s="1"/>
    </row>
    <row r="19" spans="1:5">
      <c r="A19" s="5" t="s">
        <v>11</v>
      </c>
      <c r="B19" s="8">
        <v>2500</v>
      </c>
      <c r="C19" s="1"/>
      <c r="D19" s="1"/>
      <c r="E19" s="1"/>
    </row>
    <row r="20" spans="1:5">
      <c r="A20" s="5" t="s">
        <v>12</v>
      </c>
      <c r="B20" s="8">
        <v>38000</v>
      </c>
      <c r="C20" s="1"/>
      <c r="D20" s="1">
        <f>B20*D10</f>
        <v>16150</v>
      </c>
      <c r="E20" s="1"/>
    </row>
    <row r="21" spans="1:5" ht="16" thickBot="1">
      <c r="A21" s="9" t="s">
        <v>13</v>
      </c>
      <c r="B21" s="10">
        <v>2500</v>
      </c>
      <c r="C21" s="1"/>
      <c r="D21" s="1"/>
      <c r="E21" s="1"/>
    </row>
    <row r="22" spans="1:5">
      <c r="A22" s="34" t="s">
        <v>34</v>
      </c>
      <c r="B22" s="39">
        <v>300</v>
      </c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 ht="16" thickBot="1">
      <c r="A24" s="13" t="s">
        <v>16</v>
      </c>
      <c r="B24" s="1"/>
      <c r="C24" s="1"/>
      <c r="D24" s="1"/>
      <c r="E24" s="1"/>
    </row>
    <row r="25" spans="1:5" ht="16" thickBot="1">
      <c r="A25" s="2" t="s">
        <v>2</v>
      </c>
      <c r="B25" s="3" t="s">
        <v>3</v>
      </c>
      <c r="C25" s="3" t="s">
        <v>4</v>
      </c>
      <c r="D25" s="3" t="s">
        <v>5</v>
      </c>
      <c r="E25" s="4" t="s">
        <v>6</v>
      </c>
    </row>
    <row r="26" spans="1:5">
      <c r="A26" s="5" t="s">
        <v>7</v>
      </c>
      <c r="B26" s="11"/>
      <c r="C26" s="18">
        <v>13</v>
      </c>
      <c r="D26" s="18">
        <v>10.65</v>
      </c>
      <c r="E26" s="19">
        <v>9.6</v>
      </c>
    </row>
    <row r="27" spans="1:5">
      <c r="A27" s="5" t="s">
        <v>8</v>
      </c>
      <c r="B27" s="18">
        <v>17.399999999999999</v>
      </c>
      <c r="C27" s="18">
        <v>14.1</v>
      </c>
      <c r="D27" s="18">
        <v>11.2</v>
      </c>
      <c r="E27" s="19">
        <v>9.4499999999999993</v>
      </c>
    </row>
    <row r="28" spans="1:5">
      <c r="A28" s="5" t="s">
        <v>9</v>
      </c>
      <c r="B28" s="18">
        <v>17.399999999999999</v>
      </c>
      <c r="C28" s="18">
        <v>14.22</v>
      </c>
      <c r="D28" s="18">
        <v>11</v>
      </c>
      <c r="E28" s="19">
        <v>9.5</v>
      </c>
    </row>
    <row r="29" spans="1:5">
      <c r="A29" s="5" t="s">
        <v>10</v>
      </c>
      <c r="B29" s="11"/>
      <c r="C29" s="18">
        <v>14.3</v>
      </c>
      <c r="D29" s="18">
        <v>11.25</v>
      </c>
      <c r="E29" s="19">
        <v>9.6</v>
      </c>
    </row>
    <row r="30" spans="1:5">
      <c r="A30" s="5" t="s">
        <v>11</v>
      </c>
      <c r="B30" s="18">
        <v>17.5</v>
      </c>
      <c r="C30" s="18">
        <v>13.8</v>
      </c>
      <c r="D30" s="18">
        <v>11.4</v>
      </c>
      <c r="E30" s="19">
        <v>9.6</v>
      </c>
    </row>
    <row r="31" spans="1:5">
      <c r="A31" s="5" t="s">
        <v>12</v>
      </c>
      <c r="B31" s="18">
        <v>18.25</v>
      </c>
      <c r="C31" s="18">
        <v>13.9</v>
      </c>
      <c r="D31" s="18">
        <v>11.4</v>
      </c>
      <c r="E31" s="19">
        <v>8.9</v>
      </c>
    </row>
    <row r="32" spans="1:5" ht="16" thickBot="1">
      <c r="A32" s="9" t="s">
        <v>13</v>
      </c>
      <c r="B32" s="20">
        <v>19.75</v>
      </c>
      <c r="C32" s="20">
        <v>13.9</v>
      </c>
      <c r="D32" s="20">
        <v>10.75</v>
      </c>
      <c r="E32" s="21">
        <v>9.4</v>
      </c>
    </row>
    <row r="33" spans="1:10">
      <c r="A33" s="1" t="s">
        <v>34</v>
      </c>
      <c r="B33" s="38"/>
      <c r="C33" s="38"/>
      <c r="D33" s="12">
        <v>5.7</v>
      </c>
      <c r="E33" s="38"/>
    </row>
    <row r="34" spans="1:10">
      <c r="A34" s="1"/>
      <c r="B34" s="1"/>
      <c r="C34" s="1"/>
      <c r="D34" s="1"/>
      <c r="E34" s="1"/>
    </row>
    <row r="35" spans="1:10" ht="16" thickBot="1">
      <c r="A35" s="13" t="s">
        <v>17</v>
      </c>
      <c r="B35" s="1"/>
      <c r="C35" s="1"/>
      <c r="D35" s="1"/>
      <c r="E35" s="1"/>
    </row>
    <row r="36" spans="1:10" ht="16" thickBot="1">
      <c r="A36" s="2" t="s">
        <v>2</v>
      </c>
      <c r="B36" s="3" t="s">
        <v>3</v>
      </c>
      <c r="C36" s="3" t="s">
        <v>4</v>
      </c>
      <c r="D36" s="3" t="s">
        <v>5</v>
      </c>
      <c r="E36" s="4" t="s">
        <v>6</v>
      </c>
      <c r="I36" t="s">
        <v>35</v>
      </c>
    </row>
    <row r="37" spans="1:10">
      <c r="A37" s="5" t="s">
        <v>7</v>
      </c>
      <c r="B37" s="6"/>
      <c r="C37" s="14">
        <v>0.3</v>
      </c>
      <c r="D37" s="14">
        <v>0.45</v>
      </c>
      <c r="E37" s="15">
        <v>0.45</v>
      </c>
      <c r="G37" t="s">
        <v>28</v>
      </c>
      <c r="H37" t="s">
        <v>27</v>
      </c>
      <c r="I37" t="s">
        <v>30</v>
      </c>
      <c r="J37" t="s">
        <v>29</v>
      </c>
    </row>
    <row r="38" spans="1:10">
      <c r="A38" s="5" t="s">
        <v>8</v>
      </c>
      <c r="B38" s="14">
        <v>0.4</v>
      </c>
      <c r="C38" s="14">
        <v>0.4</v>
      </c>
      <c r="D38" s="14">
        <v>0.6</v>
      </c>
      <c r="E38" s="15">
        <v>0.6</v>
      </c>
      <c r="G38" s="33">
        <v>300</v>
      </c>
      <c r="H38">
        <f>300*D10</f>
        <v>127.5</v>
      </c>
      <c r="I38">
        <v>5.7</v>
      </c>
      <c r="J38">
        <f>H38*I38</f>
        <v>726.75</v>
      </c>
    </row>
    <row r="39" spans="1:10">
      <c r="A39" s="5" t="s">
        <v>9</v>
      </c>
      <c r="B39" s="14">
        <v>0.8</v>
      </c>
      <c r="C39" s="14">
        <v>0.8</v>
      </c>
      <c r="D39" s="14">
        <v>1.2</v>
      </c>
      <c r="E39" s="15">
        <v>1.2</v>
      </c>
      <c r="H39" t="s">
        <v>31</v>
      </c>
      <c r="I39" t="s">
        <v>32</v>
      </c>
    </row>
    <row r="40" spans="1:10">
      <c r="A40" s="5" t="s">
        <v>10</v>
      </c>
      <c r="B40" s="6"/>
      <c r="C40" s="14">
        <v>0.7</v>
      </c>
      <c r="D40" s="14">
        <v>1.05</v>
      </c>
      <c r="E40" s="15">
        <v>1.05</v>
      </c>
    </row>
    <row r="41" spans="1:10">
      <c r="A41" s="5" t="s">
        <v>11</v>
      </c>
      <c r="B41" s="14">
        <v>0.7</v>
      </c>
      <c r="C41" s="14">
        <v>0.7</v>
      </c>
      <c r="D41" s="14">
        <v>1.05</v>
      </c>
      <c r="E41" s="15">
        <v>1.05</v>
      </c>
      <c r="H41" t="s">
        <v>33</v>
      </c>
    </row>
    <row r="42" spans="1:10">
      <c r="A42" s="5" t="s">
        <v>12</v>
      </c>
      <c r="B42" s="14">
        <v>0</v>
      </c>
      <c r="C42" s="14">
        <v>0</v>
      </c>
      <c r="D42" s="14">
        <v>0</v>
      </c>
      <c r="E42" s="15">
        <v>0</v>
      </c>
      <c r="H42" s="33">
        <v>3000</v>
      </c>
      <c r="J42">
        <f>11.4-5.7</f>
        <v>5.7</v>
      </c>
    </row>
    <row r="43" spans="1:10" ht="16" thickBot="1">
      <c r="A43" s="9" t="s">
        <v>13</v>
      </c>
      <c r="B43" s="16">
        <v>0.5</v>
      </c>
      <c r="C43" s="16">
        <v>0.5</v>
      </c>
      <c r="D43" s="16">
        <v>0.75</v>
      </c>
      <c r="E43" s="17">
        <v>0.75</v>
      </c>
    </row>
    <row r="44" spans="1:10">
      <c r="A44" s="1" t="s">
        <v>34</v>
      </c>
      <c r="B44" s="14">
        <f>0</f>
        <v>0</v>
      </c>
      <c r="C44" s="14">
        <v>0</v>
      </c>
      <c r="D44" s="14">
        <v>0</v>
      </c>
      <c r="E44" s="14">
        <v>0</v>
      </c>
    </row>
    <row r="45" spans="1:10">
      <c r="A45" s="1"/>
      <c r="B45" s="1"/>
      <c r="C45" s="1"/>
      <c r="D45" s="1"/>
      <c r="E45" s="1"/>
    </row>
    <row r="46" spans="1:10" ht="16" thickBot="1">
      <c r="A46" s="13" t="s">
        <v>18</v>
      </c>
      <c r="B46" s="1"/>
      <c r="C46" s="1"/>
      <c r="D46" s="1"/>
      <c r="E46" s="1"/>
    </row>
    <row r="47" spans="1:10" ht="16" thickBot="1">
      <c r="A47" s="2" t="s">
        <v>19</v>
      </c>
      <c r="B47" s="4" t="s">
        <v>20</v>
      </c>
      <c r="C47" s="12"/>
      <c r="D47" s="12"/>
      <c r="E47" s="12"/>
    </row>
    <row r="48" spans="1:10">
      <c r="A48" s="5" t="s">
        <v>3</v>
      </c>
      <c r="B48" s="8">
        <v>25000</v>
      </c>
      <c r="C48" s="7"/>
      <c r="D48" s="7"/>
      <c r="E48" s="7"/>
    </row>
    <row r="49" spans="1:5">
      <c r="A49" s="5" t="s">
        <v>4</v>
      </c>
      <c r="B49" s="8">
        <v>26000</v>
      </c>
      <c r="C49" s="1"/>
      <c r="D49" s="1"/>
      <c r="E49" s="1"/>
    </row>
    <row r="50" spans="1:5">
      <c r="A50" s="5" t="s">
        <v>5</v>
      </c>
      <c r="B50" s="8">
        <v>28000</v>
      </c>
      <c r="C50" s="1"/>
      <c r="D50" s="1"/>
      <c r="E50" s="1"/>
    </row>
    <row r="51" spans="1:5" ht="16" thickBot="1">
      <c r="A51" s="9" t="s">
        <v>6</v>
      </c>
      <c r="B51" s="10">
        <v>28000</v>
      </c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 ht="16" thickBot="1">
      <c r="A54" s="13" t="s">
        <v>21</v>
      </c>
      <c r="B54" s="1"/>
      <c r="C54" s="1"/>
      <c r="D54" s="1"/>
      <c r="E54" s="1"/>
    </row>
    <row r="55" spans="1:5" ht="16" thickBot="1">
      <c r="A55" s="2" t="s">
        <v>2</v>
      </c>
      <c r="B55" s="3" t="s">
        <v>3</v>
      </c>
      <c r="C55" s="3" t="s">
        <v>4</v>
      </c>
      <c r="D55" s="3" t="s">
        <v>5</v>
      </c>
      <c r="E55" s="4" t="s">
        <v>6</v>
      </c>
    </row>
    <row r="56" spans="1:5">
      <c r="A56" s="5" t="s">
        <v>7</v>
      </c>
      <c r="B56" s="27">
        <v>0</v>
      </c>
      <c r="C56" s="27">
        <v>6250</v>
      </c>
      <c r="D56" s="27">
        <v>0</v>
      </c>
      <c r="E56" s="28">
        <v>0</v>
      </c>
    </row>
    <row r="57" spans="1:5">
      <c r="A57" s="5" t="s">
        <v>8</v>
      </c>
      <c r="B57" s="26">
        <v>4285.7142857142862</v>
      </c>
      <c r="C57" s="26">
        <v>0</v>
      </c>
      <c r="D57" s="26">
        <v>0</v>
      </c>
      <c r="E57" s="29">
        <v>0</v>
      </c>
    </row>
    <row r="58" spans="1:5">
      <c r="A58" s="5" t="s">
        <v>9</v>
      </c>
      <c r="B58" s="26">
        <v>3703.7037037037035</v>
      </c>
      <c r="C58" s="26">
        <v>0</v>
      </c>
      <c r="D58" s="26">
        <v>0</v>
      </c>
      <c r="E58" s="29">
        <v>0</v>
      </c>
    </row>
    <row r="59" spans="1:5">
      <c r="A59" s="5" t="s">
        <v>10</v>
      </c>
      <c r="B59" s="26">
        <v>0</v>
      </c>
      <c r="C59" s="26">
        <v>0</v>
      </c>
      <c r="D59" s="26">
        <v>1334.2430989489901</v>
      </c>
      <c r="E59" s="29">
        <v>0</v>
      </c>
    </row>
    <row r="60" spans="1:5">
      <c r="A60" s="5" t="s">
        <v>11</v>
      </c>
      <c r="B60" s="26">
        <v>3846.1538461538453</v>
      </c>
      <c r="C60" s="26">
        <v>0</v>
      </c>
      <c r="D60" s="26">
        <v>0</v>
      </c>
      <c r="E60" s="29">
        <v>0</v>
      </c>
    </row>
    <row r="61" spans="1:5">
      <c r="A61" s="5" t="s">
        <v>12</v>
      </c>
      <c r="B61" s="26">
        <v>13164.428164428162</v>
      </c>
      <c r="C61" s="26">
        <v>19750.000000000004</v>
      </c>
      <c r="D61" s="26">
        <v>18817.017405252696</v>
      </c>
      <c r="E61" s="29">
        <v>28000</v>
      </c>
    </row>
    <row r="62" spans="1:5" ht="16" thickBot="1">
      <c r="A62" s="9" t="s">
        <v>13</v>
      </c>
      <c r="B62" s="30">
        <v>0</v>
      </c>
      <c r="C62" s="30">
        <v>0</v>
      </c>
      <c r="D62" s="30">
        <v>7142.8571428571395</v>
      </c>
      <c r="E62" s="31">
        <v>0</v>
      </c>
    </row>
    <row r="63" spans="1:5">
      <c r="A63" s="34" t="s">
        <v>34</v>
      </c>
      <c r="B63" s="35">
        <v>0</v>
      </c>
      <c r="C63" s="35">
        <v>0</v>
      </c>
      <c r="D63" s="35">
        <v>705.88235294117646</v>
      </c>
      <c r="E63" s="35">
        <v>0</v>
      </c>
    </row>
    <row r="64" spans="1:5">
      <c r="B64">
        <f>SUM(B56:B63)</f>
        <v>24999.999999999996</v>
      </c>
      <c r="C64">
        <f t="shared" ref="C64:E64" si="0">SUM(C56:C63)</f>
        <v>26000.000000000004</v>
      </c>
      <c r="D64">
        <f t="shared" si="0"/>
        <v>28000</v>
      </c>
      <c r="E64">
        <f t="shared" si="0"/>
        <v>28000</v>
      </c>
    </row>
    <row r="65" spans="1:6">
      <c r="F65" t="s">
        <v>42</v>
      </c>
    </row>
    <row r="66" spans="1:6">
      <c r="A66" s="32" t="s">
        <v>26</v>
      </c>
      <c r="B66">
        <f>SUMPRODUCT(B56:E63,B26:E33)+SUMPRODUCT(B56:E63,B37:E44)</f>
        <v>1377885.510785511</v>
      </c>
      <c r="C66">
        <v>1382544.334</v>
      </c>
      <c r="D66" t="s">
        <v>24</v>
      </c>
      <c r="E66">
        <f>B66-C66</f>
        <v>-4658.8232144890353</v>
      </c>
      <c r="F66">
        <f>E66+3000</f>
        <v>-1658.8232144890353</v>
      </c>
    </row>
    <row r="69" spans="1:6">
      <c r="A69" t="s">
        <v>22</v>
      </c>
    </row>
    <row r="70" spans="1:6">
      <c r="A70" s="37">
        <f>SUM(B56:B62)</f>
        <v>24999.999999999996</v>
      </c>
      <c r="B70" s="37" t="s">
        <v>23</v>
      </c>
      <c r="C70" s="37">
        <f>B48</f>
        <v>25000</v>
      </c>
      <c r="E70" t="s">
        <v>36</v>
      </c>
    </row>
    <row r="71" spans="1:6">
      <c r="A71" s="37">
        <f>SUM(C56:C62)</f>
        <v>26000.000000000004</v>
      </c>
      <c r="B71" s="37" t="s">
        <v>23</v>
      </c>
      <c r="C71" s="37">
        <f>B49</f>
        <v>26000</v>
      </c>
    </row>
    <row r="72" spans="1:6">
      <c r="A72" s="37">
        <f>SUM(D56:D63)</f>
        <v>28000</v>
      </c>
      <c r="B72" s="37" t="s">
        <v>23</v>
      </c>
      <c r="C72" s="37">
        <f>B50</f>
        <v>28000</v>
      </c>
      <c r="D72" t="s">
        <v>38</v>
      </c>
    </row>
    <row r="73" spans="1:6">
      <c r="A73" s="37">
        <f>SUM(E56:E62)</f>
        <v>28000</v>
      </c>
      <c r="B73" s="37" t="s">
        <v>23</v>
      </c>
      <c r="C73" s="37">
        <f>B51</f>
        <v>28000</v>
      </c>
    </row>
    <row r="74" spans="1:6">
      <c r="A74" s="36">
        <f>C56*C5+D56*D5+E56*E5</f>
        <v>2500</v>
      </c>
      <c r="B74" s="36" t="s">
        <v>25</v>
      </c>
      <c r="C74" s="36">
        <f>B15</f>
        <v>2500</v>
      </c>
      <c r="E74" t="s">
        <v>37</v>
      </c>
    </row>
    <row r="75" spans="1:6">
      <c r="A75" s="36">
        <f>B57*B6+C57*C6+D57*D6+E57*E6</f>
        <v>3000</v>
      </c>
      <c r="B75" s="36" t="s">
        <v>25</v>
      </c>
      <c r="C75" s="36">
        <f>B16</f>
        <v>3000</v>
      </c>
    </row>
    <row r="76" spans="1:6">
      <c r="A76" s="36">
        <f>B58*B7+C58*C7+D58*D7+E58*E7</f>
        <v>2500</v>
      </c>
      <c r="B76" s="36" t="s">
        <v>25</v>
      </c>
      <c r="C76" s="36">
        <f t="shared" ref="C76:C80" si="1">B17</f>
        <v>2500</v>
      </c>
    </row>
    <row r="77" spans="1:6">
      <c r="A77" s="36">
        <f>C59*C8+D59*D8+E59*E8</f>
        <v>466.98508463214648</v>
      </c>
      <c r="B77" s="36" t="s">
        <v>25</v>
      </c>
      <c r="C77" s="36">
        <f t="shared" si="1"/>
        <v>2600</v>
      </c>
    </row>
    <row r="78" spans="1:6">
      <c r="A78" s="36">
        <f>B60*B9+C60*C9+D60*D9+E60*E9</f>
        <v>2499.9999999999995</v>
      </c>
      <c r="B78" s="36" t="s">
        <v>25</v>
      </c>
      <c r="C78" s="36">
        <f t="shared" si="1"/>
        <v>2500</v>
      </c>
    </row>
    <row r="79" spans="1:6">
      <c r="A79" s="36">
        <f>B61*B10+C61*C10+D61*D10+E61*E10</f>
        <v>38000</v>
      </c>
      <c r="B79" s="36" t="s">
        <v>25</v>
      </c>
      <c r="C79" s="36">
        <f t="shared" si="1"/>
        <v>38000</v>
      </c>
    </row>
    <row r="80" spans="1:6">
      <c r="A80" s="36">
        <f>B62*B11+C62*C11+D62*D11+E62*E11</f>
        <v>2499.9999999999986</v>
      </c>
      <c r="B80" s="36" t="s">
        <v>25</v>
      </c>
      <c r="C80" s="36">
        <f t="shared" si="1"/>
        <v>2500</v>
      </c>
    </row>
    <row r="81" spans="1:4">
      <c r="A81" s="36">
        <f>B56</f>
        <v>0</v>
      </c>
      <c r="B81" s="36" t="s">
        <v>24</v>
      </c>
      <c r="C81" s="36">
        <v>0</v>
      </c>
      <c r="D81" t="s">
        <v>7</v>
      </c>
    </row>
    <row r="82" spans="1:4">
      <c r="A82" s="36">
        <f>B59</f>
        <v>0</v>
      </c>
      <c r="B82" s="36" t="s">
        <v>24</v>
      </c>
      <c r="C82" s="36">
        <v>0</v>
      </c>
      <c r="D82" t="s">
        <v>10</v>
      </c>
    </row>
    <row r="83" spans="1:4">
      <c r="A83" s="36">
        <f>B63</f>
        <v>0</v>
      </c>
      <c r="B83" s="36" t="s">
        <v>24</v>
      </c>
      <c r="C83" s="36">
        <v>0</v>
      </c>
      <c r="D83" t="s">
        <v>39</v>
      </c>
    </row>
    <row r="84" spans="1:4">
      <c r="A84" s="36">
        <f>C63</f>
        <v>0</v>
      </c>
      <c r="B84" s="36" t="s">
        <v>24</v>
      </c>
      <c r="C84" s="36">
        <v>0</v>
      </c>
      <c r="D84" t="s">
        <v>39</v>
      </c>
    </row>
    <row r="85" spans="1:4">
      <c r="A85" s="36">
        <f>D63*D10</f>
        <v>300</v>
      </c>
      <c r="B85" s="36" t="s">
        <v>25</v>
      </c>
      <c r="C85" s="36">
        <f>B22</f>
        <v>300</v>
      </c>
      <c r="D85" t="s">
        <v>39</v>
      </c>
    </row>
    <row r="86" spans="1:4">
      <c r="A86" s="36">
        <f>E63</f>
        <v>0</v>
      </c>
      <c r="B86" s="36" t="s">
        <v>24</v>
      </c>
      <c r="C86" s="36">
        <v>0</v>
      </c>
      <c r="D86" t="s">
        <v>39</v>
      </c>
    </row>
    <row r="87" spans="1:4">
      <c r="A87" s="36"/>
      <c r="B87" s="36"/>
      <c r="C87" s="36"/>
    </row>
    <row r="88" spans="1:4">
      <c r="A88" s="36"/>
      <c r="B88" s="36"/>
      <c r="C88" s="36"/>
    </row>
    <row r="89" spans="1:4">
      <c r="A89" s="36"/>
      <c r="B89" s="36"/>
      <c r="C89" s="3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Antonio Homem</cp:lastModifiedBy>
  <dcterms:created xsi:type="dcterms:W3CDTF">2014-01-19T03:55:05Z</dcterms:created>
  <dcterms:modified xsi:type="dcterms:W3CDTF">2016-06-25T16:29:28Z</dcterms:modified>
</cp:coreProperties>
</file>