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AL PAUL\Desktop\"/>
    </mc:Choice>
  </mc:AlternateContent>
  <bookViews>
    <workbookView xWindow="0" yWindow="0" windowWidth="20460" windowHeight="7785" firstSheet="3" activeTab="5"/>
  </bookViews>
  <sheets>
    <sheet name=" P&amp;L Statement" sheetId="1" r:id="rId1"/>
    <sheet name="Net Income " sheetId="8" r:id="rId2"/>
    <sheet name="Main Expenditure vs Archeved" sheetId="2" r:id="rId3"/>
    <sheet name="Profit &amp; Profit Margin" sheetId="3" r:id="rId4"/>
    <sheet name="Historical Revenue" sheetId="4" r:id="rId5"/>
    <sheet name="Expenses Breakup" sheetId="5" r:id="rId6"/>
    <sheet name="P&amp;L Financial Analysis" sheetId="7" r:id="rId7"/>
  </sheets>
  <calcPr calcId="162913"/>
</workbook>
</file>

<file path=xl/calcChain.xml><?xml version="1.0" encoding="utf-8"?>
<calcChain xmlns="http://schemas.openxmlformats.org/spreadsheetml/2006/main">
  <c r="B3" i="8" l="1"/>
  <c r="B4" i="8" s="1"/>
  <c r="C17" i="5" l="1"/>
  <c r="C9" i="5"/>
  <c r="E5" i="2"/>
  <c r="E4" i="2"/>
</calcChain>
</file>

<file path=xl/sharedStrings.xml><?xml version="1.0" encoding="utf-8"?>
<sst xmlns="http://schemas.openxmlformats.org/spreadsheetml/2006/main" count="44" uniqueCount="33">
  <si>
    <t>P &amp; L statement 2020</t>
  </si>
  <si>
    <t>Sales Revenue</t>
  </si>
  <si>
    <t>Less: Cost of Goods Sold</t>
  </si>
  <si>
    <t>Net Income before Taxes</t>
  </si>
  <si>
    <t>Gross Margin</t>
  </si>
  <si>
    <t>Income Tax</t>
  </si>
  <si>
    <t>Expenses:</t>
  </si>
  <si>
    <t>Net Income</t>
  </si>
  <si>
    <t>Advertising</t>
  </si>
  <si>
    <t>Depreciation</t>
  </si>
  <si>
    <t>Interest</t>
  </si>
  <si>
    <t>Other</t>
  </si>
  <si>
    <t>Payroll</t>
  </si>
  <si>
    <t>Utilities</t>
  </si>
  <si>
    <t>Main expenditure item Target vs achieved</t>
  </si>
  <si>
    <t>Expenditure</t>
  </si>
  <si>
    <t>Target</t>
  </si>
  <si>
    <t>YTD</t>
  </si>
  <si>
    <t>Achieved</t>
  </si>
  <si>
    <t>Profit and Profit Margin</t>
  </si>
  <si>
    <t>Year</t>
  </si>
  <si>
    <t>Net Profit</t>
  </si>
  <si>
    <t>Net Profit Margin</t>
  </si>
  <si>
    <t xml:space="preserve">Historical Revenue </t>
  </si>
  <si>
    <t>Revenue</t>
  </si>
  <si>
    <t>Projected Revenue</t>
  </si>
  <si>
    <t>Expense Breakup</t>
  </si>
  <si>
    <t>Costs</t>
  </si>
  <si>
    <t>Value</t>
  </si>
  <si>
    <t>Cost of Goods Sold</t>
  </si>
  <si>
    <t>Other Expense Breakup</t>
  </si>
  <si>
    <t>Expenses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</si>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</sst>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 * #,##0_ ;_ * \-#,##0_ ;_ * &quot;-&quot;??_ ;_ @_ "/>
    <numFmt numFmtId="165" formatCode="&quot;$&quot;#,##0"/>
    <numFmt numFmtId="166" formatCode="_(&quot;$&quot;* #,##0_);_(&quot;$&quot;* \(#,##0\);_(&quot;$&quot;* &quot;-&quot;??_);_(@_)"/>
  </numFmts>
  <fonts count="15" x14ac:knownFonts="1">
    <font>
      <sz val="10"/>
      <color rgb="FF000000"/>
      <name val="Arial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sz val="10"/>
      <color rgb="FF000000"/>
      <name val="Arial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2" tint="-0.249977111117893"/>
        <bgColor rgb="FF6AA84F"/>
      </patternFill>
    </fill>
    <fill>
      <patternFill patternType="solid">
        <fgColor theme="2" tint="-0.249977111117893"/>
        <bgColor rgb="FF274E13"/>
      </patternFill>
    </fill>
    <fill>
      <patternFill patternType="solid">
        <fgColor theme="2" tint="-0.249977111117893"/>
        <bgColor rgb="FF0C343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66" fontId="6" fillId="0" borderId="1" xfId="1" applyNumberFormat="1" applyFont="1" applyBorder="1"/>
    <xf numFmtId="0" fontId="7" fillId="2" borderId="1" xfId="0" applyFont="1" applyFill="1" applyBorder="1" applyAlignment="1">
      <alignment horizontal="left"/>
    </xf>
    <xf numFmtId="0" fontId="10" fillId="0" borderId="2" xfId="0" applyFont="1" applyBorder="1" applyAlignment="1"/>
    <xf numFmtId="0" fontId="8" fillId="0" borderId="2" xfId="0" applyFont="1" applyBorder="1" applyAlignment="1"/>
    <xf numFmtId="0" fontId="7" fillId="3" borderId="6" xfId="0" applyFont="1" applyFill="1" applyBorder="1" applyAlignment="1"/>
    <xf numFmtId="0" fontId="3" fillId="0" borderId="6" xfId="0" applyFont="1" applyBorder="1" applyAlignment="1"/>
    <xf numFmtId="166" fontId="3" fillId="0" borderId="6" xfId="1" applyNumberFormat="1" applyFont="1" applyBorder="1" applyAlignment="1">
      <alignment horizontal="right"/>
    </xf>
    <xf numFmtId="9" fontId="3" fillId="0" borderId="6" xfId="0" applyNumberFormat="1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3" fillId="4" borderId="1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2" borderId="4" xfId="0" applyFont="1" applyFill="1" applyBorder="1"/>
    <xf numFmtId="0" fontId="12" fillId="2" borderId="5" xfId="0" applyFont="1" applyFill="1" applyBorder="1"/>
    <xf numFmtId="0" fontId="13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165" fontId="14" fillId="5" borderId="1" xfId="0" applyNumberFormat="1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0" borderId="6" xfId="0" applyFont="1" applyBorder="1"/>
    <xf numFmtId="164" fontId="3" fillId="0" borderId="6" xfId="0" applyNumberFormat="1" applyFont="1" applyBorder="1"/>
    <xf numFmtId="0" fontId="3" fillId="0" borderId="6" xfId="0" applyFont="1" applyBorder="1"/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Net Income Proportion for the Year 2020</a:t>
            </a:r>
          </a:p>
        </c:rich>
      </c:tx>
      <c:layout>
        <c:manualLayout>
          <c:xMode val="edge"/>
          <c:yMode val="edge"/>
          <c:x val="0.14444962689936505"/>
          <c:y val="3.1620553359683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0665407145511048"/>
          <c:y val="0.23563163300239648"/>
          <c:w val="0.59632589585345486"/>
          <c:h val="0.61977747731028576"/>
        </c:manualLayout>
      </c:layout>
      <c:bar3DChart>
        <c:barDir val="bar"/>
        <c:grouping val="clustered"/>
        <c:varyColors val="1"/>
        <c:ser>
          <c:idx val="0"/>
          <c:order val="0"/>
          <c:spPr>
            <a:solidFill>
              <a:srgbClr val="D3F1DB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5C-401F-9335-A79AE546D5F0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5C-401F-9335-A79AE546D5F0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5C-401F-9335-A79AE546D5F0}"/>
              </c:ext>
            </c:extLst>
          </c:dPt>
          <c:dLbls>
            <c:dLbl>
              <c:idx val="0"/>
              <c:layout>
                <c:manualLayout>
                  <c:x val="0"/>
                  <c:y val="2.6937440900695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35C-401F-9335-A79AE546D5F0}"/>
                </c:ext>
              </c:extLst>
            </c:dLbl>
            <c:dLbl>
              <c:idx val="2"/>
              <c:layout>
                <c:manualLayout>
                  <c:x val="0"/>
                  <c:y val="3.59147025813692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35C-401F-9335-A79AE546D5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8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'Net Income '!$A$2:$A$4</c:f>
              <c:strCache>
                <c:ptCount val="3"/>
                <c:pt idx="0">
                  <c:v>Net Income before Taxes</c:v>
                </c:pt>
                <c:pt idx="1">
                  <c:v>Income Tax</c:v>
                </c:pt>
                <c:pt idx="2">
                  <c:v>Net Income</c:v>
                </c:pt>
              </c:strCache>
            </c:strRef>
          </c:cat>
          <c:val>
            <c:numRef>
              <c:f>'Net Income '!$B$2:$B$4</c:f>
              <c:numCache>
                <c:formatCode>_("$"* #,##0_);_("$"* \(#,##0\);_("$"* "-"??_);_(@_)</c:formatCode>
                <c:ptCount val="3"/>
                <c:pt idx="0">
                  <c:v>287046.95</c:v>
                </c:pt>
                <c:pt idx="1">
                  <c:v>71761.737500000003</c:v>
                </c:pt>
                <c:pt idx="2">
                  <c:v>215285.21250000002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135C-401F-9335-A79AE546D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33798968"/>
        <c:axId val="935866798"/>
        <c:axId val="0"/>
      </c:bar3DChart>
      <c:catAx>
        <c:axId val="16337989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66798"/>
        <c:crosses val="autoZero"/>
        <c:auto val="1"/>
        <c:lblAlgn val="ctr"/>
        <c:lblOffset val="100"/>
        <c:noMultiLvlLbl val="1"/>
      </c:catAx>
      <c:valAx>
        <c:axId val="93586679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3379896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Expenditure Versus Target achieved</a:t>
            </a:r>
          </a:p>
        </c:rich>
      </c:tx>
      <c:layout>
        <c:manualLayout>
          <c:xMode val="edge"/>
          <c:yMode val="edge"/>
          <c:x val="0.29239402811369131"/>
          <c:y val="2.9850746268656716E-2"/>
        </c:manualLayout>
      </c:layout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  <c:spPr>
        <a:noFill/>
        <a:ln>
          <a:noFill/>
        </a:ln>
      </c:spPr>
    </c:sideWall>
    <c:backWall>
      <c:thickness val="0"/>
      <c:spPr>
        <a:noFill/>
        <a:ln>
          <a:noFill/>
        </a:ln>
      </c:spPr>
    </c:backWall>
    <c:plotArea>
      <c:layout>
        <c:manualLayout>
          <c:layoutTarget val="inner"/>
          <c:xMode val="edge"/>
          <c:yMode val="edge"/>
          <c:x val="8.1601231716705164E-2"/>
          <c:y val="0.1965174129353234"/>
          <c:w val="0.72558127693622598"/>
          <c:h val="0.62332471500763897"/>
        </c:manualLayout>
      </c:layout>
      <c:bar3DChart>
        <c:barDir val="col"/>
        <c:grouping val="clustered"/>
        <c:varyColors val="1"/>
        <c:ser>
          <c:idx val="0"/>
          <c:order val="0"/>
          <c:tx>
            <c:strRef>
              <c:f>'Main Expenditure vs Archeved'!$C$3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277E3E"/>
            </a:solidFill>
            <a:ln cmpd="sng">
              <a:noFill/>
            </a:ln>
          </c:spPr>
          <c:invertIfNegative val="1"/>
          <c:dLbls>
            <c:dLbl>
              <c:idx val="0"/>
              <c:layout>
                <c:manualLayout>
                  <c:x val="2.771362586605081E-2"/>
                  <c:y val="-3.482587064676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11C-498C-9312-4ED36682583D}"/>
                </c:ext>
              </c:extLst>
            </c:dLbl>
            <c:dLbl>
              <c:idx val="1"/>
              <c:layout>
                <c:manualLayout>
                  <c:x val="2.4634334103156273E-2"/>
                  <c:y val="-2.9850746268656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11C-498C-9312-4ED3668258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'Main Expenditure vs Archeved'!$B$4:$B$5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'Main Expenditure vs Archeved'!$C$4:$C$5</c:f>
              <c:numCache>
                <c:formatCode>_("$"* #,##0_);_("$"* \(#,##0\);_("$"* "-"??_);_(@_)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1C-498C-9312-4ED36682583D}"/>
            </c:ext>
          </c:extLst>
        </c:ser>
        <c:ser>
          <c:idx val="1"/>
          <c:order val="1"/>
          <c:tx>
            <c:strRef>
              <c:f>'Main Expenditure vs Archeved'!$D$3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rgbClr val="134F5C"/>
            </a:solidFill>
            <a:ln cmpd="sng">
              <a:noFill/>
            </a:ln>
          </c:spPr>
          <c:invertIfNegative val="1"/>
          <c:dLbls>
            <c:dLbl>
              <c:idx val="0"/>
              <c:layout>
                <c:manualLayout>
                  <c:x val="5.8506543494996149E-2"/>
                  <c:y val="-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11C-498C-9312-4ED36682583D}"/>
                </c:ext>
              </c:extLst>
            </c:dLbl>
            <c:dLbl>
              <c:idx val="1"/>
              <c:layout>
                <c:manualLayout>
                  <c:x val="7.6982294072363358E-2"/>
                  <c:y val="-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11C-498C-9312-4ED3668258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'Main Expenditure vs Archeved'!$B$4:$B$5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'Main Expenditure vs Archeved'!$D$4:$D$5</c:f>
              <c:numCache>
                <c:formatCode>_("$"* #,##0_);_("$"* \(#,##0\);_("$"* "-"??_);_(@_)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11C-498C-9312-4ED366825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43855491"/>
        <c:axId val="668330150"/>
        <c:axId val="0"/>
      </c:bar3DChart>
      <c:catAx>
        <c:axId val="2143855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668330150"/>
        <c:crosses val="autoZero"/>
        <c:auto val="1"/>
        <c:lblAlgn val="ctr"/>
        <c:lblOffset val="100"/>
        <c:noMultiLvlLbl val="1"/>
      </c:catAx>
      <c:valAx>
        <c:axId val="66833015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1438554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74164244186045"/>
          <c:y val="0.28538812785388129"/>
        </c:manualLayout>
      </c:layout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Profit and Profit Margin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779463887768746"/>
          <c:y val="0.16153818046514309"/>
          <c:w val="0.74706949952423829"/>
          <c:h val="0.59089780298897521"/>
        </c:manualLayout>
      </c:layout>
      <c:lineChart>
        <c:grouping val="standard"/>
        <c:varyColors val="1"/>
        <c:ser>
          <c:idx val="0"/>
          <c:order val="0"/>
          <c:tx>
            <c:v>Profit</c:v>
          </c:tx>
          <c:spPr>
            <a:ln w="15875" cap="flat" cmpd="sng">
              <a:solidFill>
                <a:srgbClr val="6AA84F">
                  <a:alpha val="100000"/>
                </a:srgbClr>
              </a:solidFill>
              <a:prstDash val="solid"/>
              <a:miter lim="800000"/>
            </a:ln>
          </c:spPr>
          <c:marker>
            <c:symbol val="circle"/>
            <c:size val="10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cat>
            <c:numRef>
              <c:f>'Profit &amp; Profit Margin'!$B$5:$B$10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'Profit &amp; Profit Margin'!$C$5:$C$10</c:f>
              <c:numCache>
                <c:formatCode>_("$"* #,##0_);_("$"* \(#,##0\);_("$"* "-"??_);_(@_)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8-4C3E-A27B-001240080BCB}"/>
            </c:ext>
          </c:extLst>
        </c:ser>
        <c:ser>
          <c:idx val="1"/>
          <c:order val="1"/>
          <c:tx>
            <c:v>Profit Margin</c:v>
          </c:tx>
          <c:spPr>
            <a:ln w="38100" cmpd="sng">
              <a:solidFill>
                <a:srgbClr val="134F5C">
                  <a:alpha val="100000"/>
                </a:srgbClr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134F5C">
                  <a:alpha val="100000"/>
                </a:srgbClr>
              </a:solidFill>
              <a:ln cmpd="sng">
                <a:solidFill>
                  <a:srgbClr val="134F5C">
                    <a:alpha val="100000"/>
                  </a:srgbClr>
                </a:solidFill>
              </a:ln>
            </c:spPr>
          </c:marker>
          <c:cat>
            <c:numRef>
              <c:f>'Profit &amp; Profit Margin'!$B$5:$B$10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'Profit &amp; Profit Margin'!$D$5:$D$10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8-4C3E-A27B-001240080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53182"/>
        <c:axId val="1037356763"/>
      </c:lineChart>
      <c:catAx>
        <c:axId val="1777153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7356763"/>
        <c:crosses val="autoZero"/>
        <c:auto val="1"/>
        <c:lblAlgn val="ctr"/>
        <c:lblOffset val="100"/>
        <c:noMultiLvlLbl val="1"/>
      </c:catAx>
      <c:valAx>
        <c:axId val="1037356763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ln>
            <a:noFill/>
          </a:ln>
        </c:spPr>
        <c:crossAx val="177715318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605449866211979"/>
          <c:y val="0.8817270818788282"/>
          <c:w val="0.55210759032479428"/>
          <c:h val="0.11152431088245027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Revenue For The Year 2016 to 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'Historical Revenue'!$D$5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3CEFB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09C-4A1D-BB1E-16DBE42BF925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09C-4A1D-BB1E-16DBE42BF925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709C-4A1D-BB1E-16DBE42BF925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709C-4A1D-BB1E-16DBE42BF925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709C-4A1D-BB1E-16DBE42BF925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09C-4A1D-BB1E-16DBE42BF925}"/>
              </c:ext>
            </c:extLst>
          </c:dPt>
          <c:cat>
            <c:numRef>
              <c:f>'Historical Revenue'!$C$6:$C$11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'Historical Revenue'!$D$6:$D$11</c:f>
              <c:numCache>
                <c:formatCode>"$"#,##0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09C-4A1D-BB1E-16DBE42BF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7654636"/>
        <c:axId val="2124562840"/>
        <c:axId val="0"/>
      </c:bar3DChart>
      <c:catAx>
        <c:axId val="17476546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62840"/>
        <c:crosses val="autoZero"/>
        <c:auto val="1"/>
        <c:lblAlgn val="ctr"/>
        <c:lblOffset val="100"/>
        <c:noMultiLvlLbl val="1"/>
      </c:catAx>
      <c:valAx>
        <c:axId val="212456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6546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>
                <a:solidFill>
                  <a:srgbClr val="000000"/>
                </a:solidFill>
                <a:latin typeface="+mn-lt"/>
              </a:defRPr>
            </a:pPr>
            <a:r>
              <a:rPr lang="en-US" sz="1800" b="1">
                <a:solidFill>
                  <a:srgbClr val="000000"/>
                </a:solidFill>
                <a:latin typeface="+mn-lt"/>
              </a:rPr>
              <a:t>Expenses Breakup</a:t>
            </a:r>
          </a:p>
        </c:rich>
      </c:tx>
      <c:layout/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'Expenses Breakup'!$C$4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rgbClr val="6AA84F"/>
              </a:solidFill>
              <a:ln w="9525" cmpd="sng">
                <a:solidFill>
                  <a:schemeClr val="l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CC9-4D76-955E-7C6D0043B710}"/>
              </c:ext>
            </c:extLst>
          </c:dPt>
          <c:dPt>
            <c:idx val="1"/>
            <c:bubble3D val="0"/>
            <c:explosion val="5"/>
            <c:spPr>
              <a:solidFill>
                <a:srgbClr val="134F5C"/>
              </a:solidFill>
              <a:ln w="9525" cmpd="sng">
                <a:solidFill>
                  <a:schemeClr val="l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CC9-4D76-955E-7C6D0043B710}"/>
              </c:ext>
            </c:extLst>
          </c:dPt>
          <c:dPt>
            <c:idx val="2"/>
            <c:bubble3D val="0"/>
            <c:explosion val="8"/>
            <c:spPr>
              <a:solidFill>
                <a:srgbClr val="BF9000"/>
              </a:solidFill>
              <a:ln w="9525" cmpd="sng">
                <a:solidFill>
                  <a:schemeClr val="l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8CC9-4D76-955E-7C6D0043B710}"/>
              </c:ext>
            </c:extLst>
          </c:dPt>
          <c:dPt>
            <c:idx val="3"/>
            <c:bubble3D val="0"/>
            <c:spPr>
              <a:solidFill>
                <a:srgbClr val="E69138"/>
              </a:solidFill>
              <a:ln w="9525" cmpd="sng">
                <a:solidFill>
                  <a:schemeClr val="l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8CC9-4D76-955E-7C6D0043B710}"/>
              </c:ext>
            </c:extLst>
          </c:dPt>
          <c:dPt>
            <c:idx val="4"/>
            <c:bubble3D val="0"/>
            <c:spPr>
              <a:solidFill>
                <a:srgbClr val="E06666"/>
              </a:solidFill>
              <a:ln w="9525" cmpd="sng">
                <a:solidFill>
                  <a:schemeClr val="l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8CC9-4D76-955E-7C6D0043B710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'Expenses Breakup'!$B$5:$B$9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'Expenses Breakup'!$C$5:$C$9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C9-4D76-955E-7C6D0043B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8214196987142683"/>
          <c:y val="0.42497861681329424"/>
        </c:manualLayout>
      </c:layout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sz="1100" b="1">
                <a:solidFill>
                  <a:schemeClr val="bg2"/>
                </a:solidFill>
                <a:latin typeface="+mn-lt"/>
              </a:rPr>
              <a:t>Profit and Profit Margin</a:t>
            </a:r>
          </a:p>
        </c:rich>
      </c:tx>
      <c:layout>
        <c:manualLayout>
          <c:xMode val="edge"/>
          <c:yMode val="edge"/>
          <c:x val="0.2636736533751825"/>
          <c:y val="1.7855605219692046E-2"/>
        </c:manualLayout>
      </c:layout>
      <c:overlay val="0"/>
      <c:spPr>
        <a:effectLst>
          <a:outerShdw blurRad="50800" dist="50800" dir="5400000" algn="ctr" rotWithShape="0">
            <a:srgbClr val="000000">
              <a:alpha val="99000"/>
            </a:srgbClr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0.21616966574229637"/>
          <c:y val="0.17461870018541259"/>
          <c:w val="0.74706949952423829"/>
          <c:h val="0.59089780298897521"/>
        </c:manualLayout>
      </c:layout>
      <c:lineChart>
        <c:grouping val="standard"/>
        <c:varyColors val="1"/>
        <c:ser>
          <c:idx val="0"/>
          <c:order val="0"/>
          <c:tx>
            <c:v>Profit</c:v>
          </c:tx>
          <c:spPr>
            <a:ln w="15875" cap="flat" cmpd="sng">
              <a:solidFill>
                <a:srgbClr val="6AA84F">
                  <a:alpha val="100000"/>
                </a:srgbClr>
              </a:solidFill>
              <a:prstDash val="solid"/>
              <a:miter lim="800000"/>
            </a:ln>
          </c:spPr>
          <c:marker>
            <c:symbol val="circle"/>
            <c:size val="10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cat>
            <c:numRef>
              <c:f>'Profit &amp; Profit Margin'!$B$5:$B$10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'Profit &amp; Profit Margin'!$C$5:$C$10</c:f>
              <c:numCache>
                <c:formatCode>_("$"* #,##0_);_("$"* \(#,##0\);_("$"* "-"??_);_(@_)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C-42FF-BD6C-61A73DE412EA}"/>
            </c:ext>
          </c:extLst>
        </c:ser>
        <c:ser>
          <c:idx val="1"/>
          <c:order val="1"/>
          <c:tx>
            <c:v>Profit Margin</c:v>
          </c:tx>
          <c:spPr>
            <a:ln w="38100" cmpd="sng">
              <a:solidFill>
                <a:schemeClr val="tx1"/>
              </a:solidFill>
              <a:prstDash val="solid"/>
            </a:ln>
          </c:spPr>
          <c:marker>
            <c:symbol val="circle"/>
            <c:size val="8"/>
            <c:spPr>
              <a:solidFill>
                <a:schemeClr val="tx1"/>
              </a:solidFill>
              <a:ln cmpd="sng">
                <a:solidFill>
                  <a:srgbClr val="134F5C">
                    <a:alpha val="100000"/>
                  </a:srgbClr>
                </a:solidFill>
              </a:ln>
            </c:spPr>
          </c:marker>
          <c:cat>
            <c:numRef>
              <c:f>'Profit &amp; Profit Margin'!$B$5:$B$10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'Profit &amp; Profit Margin'!$D$5:$D$10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C-42FF-BD6C-61A73DE4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53182"/>
        <c:axId val="1037356763"/>
      </c:lineChart>
      <c:catAx>
        <c:axId val="1777153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baseline="0">
                <a:solidFill>
                  <a:schemeClr val="bg1"/>
                </a:solidFill>
                <a:latin typeface="+mn-lt"/>
              </a:defRPr>
            </a:pPr>
            <a:endParaRPr lang="en-US"/>
          </a:p>
        </c:txPr>
        <c:crossAx val="1037356763"/>
        <c:crosses val="autoZero"/>
        <c:auto val="1"/>
        <c:lblAlgn val="ctr"/>
        <c:lblOffset val="100"/>
        <c:noMultiLvlLbl val="1"/>
      </c:catAx>
      <c:valAx>
        <c:axId val="1037356763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 i="0" baseline="0">
                <a:solidFill>
                  <a:schemeClr val="bg1"/>
                </a:solidFill>
              </a:defRPr>
            </a:pPr>
            <a:endParaRPr lang="en-US"/>
          </a:p>
        </c:txPr>
        <c:crossAx val="1777153182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27492044626497159"/>
          <c:y val="0.88826314226589342"/>
          <c:w val="0.55210759032479428"/>
          <c:h val="0.11152431088245027"/>
        </c:manualLayout>
      </c:layout>
      <c:overlay val="0"/>
      <c:txPr>
        <a:bodyPr/>
        <a:lstStyle/>
        <a:p>
          <a:pPr lvl="0">
            <a:defRPr b="0" baseline="0">
              <a:solidFill>
                <a:schemeClr val="bg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noFill/>
    <a:ln>
      <a:noFill/>
    </a:ln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100" b="1" baseline="0">
                <a:solidFill>
                  <a:schemeClr val="bg1"/>
                </a:solidFill>
              </a:rPr>
              <a:t>Historical Revenue Data</a:t>
            </a:r>
          </a:p>
        </c:rich>
      </c:tx>
      <c:layout>
        <c:manualLayout>
          <c:xMode val="edge"/>
          <c:yMode val="edge"/>
          <c:x val="0.36426394935927126"/>
          <c:y val="7.6390533827899607E-2"/>
        </c:manualLayout>
      </c:layout>
      <c:overlay val="0"/>
      <c:spPr>
        <a:noFill/>
        <a:ln>
          <a:noFill/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910149760691677"/>
          <c:y val="0.20679074206633263"/>
          <c:w val="0.75079454827182746"/>
          <c:h val="0.64815686274509809"/>
        </c:manualLayout>
      </c:layout>
      <c:bar3DChart>
        <c:barDir val="col"/>
        <c:grouping val="clustered"/>
        <c:varyColors val="1"/>
        <c:ser>
          <c:idx val="0"/>
          <c:order val="0"/>
          <c:tx>
            <c:strRef>
              <c:f>'Historical Revenue'!$D$5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3CEFB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6B1-49EC-A130-92C554E99133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6B1-49EC-A130-92C554E99133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6B1-49EC-A130-92C554E99133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56B1-49EC-A130-92C554E99133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56B1-49EC-A130-92C554E99133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56B1-49EC-A130-92C554E99133}"/>
              </c:ext>
            </c:extLst>
          </c:dPt>
          <c:cat>
            <c:numRef>
              <c:f>'Historical Revenue'!$C$6:$C$11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'Historical Revenue'!$D$6:$D$11</c:f>
              <c:numCache>
                <c:formatCode>"$"#,##0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C-56B1-49EC-A130-92C554E9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7654636"/>
        <c:axId val="2124562840"/>
        <c:axId val="0"/>
      </c:bar3DChart>
      <c:catAx>
        <c:axId val="17476546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>
            <a:outerShdw blurRad="50800" dist="50800" dir="5400000" algn="ctr" rotWithShape="0">
              <a:srgbClr val="000000"/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62840"/>
        <c:crosses val="autoZero"/>
        <c:auto val="1"/>
        <c:lblAlgn val="ctr"/>
        <c:lblOffset val="100"/>
        <c:noMultiLvlLbl val="1"/>
      </c:catAx>
      <c:valAx>
        <c:axId val="212456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6546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1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>
                <a:solidFill>
                  <a:schemeClr val="bg1"/>
                </a:solidFill>
              </a:rPr>
              <a:t>Expenses Breakup</a:t>
            </a:r>
          </a:p>
        </c:rich>
      </c:tx>
      <c:layout>
        <c:manualLayout>
          <c:xMode val="edge"/>
          <c:yMode val="edge"/>
          <c:x val="0.28087905060816348"/>
          <c:y val="8.5400290628907444E-2"/>
        </c:manualLayout>
      </c:layout>
      <c:overlay val="0"/>
      <c:spPr>
        <a:noFill/>
        <a:ln>
          <a:noFill/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9353402932892775E-2"/>
          <c:y val="0.28961012920595225"/>
          <c:w val="0.58049677299474256"/>
          <c:h val="0.67485699480697958"/>
        </c:manualLayout>
      </c:layout>
      <c:pie3DChart>
        <c:varyColors val="1"/>
        <c:ser>
          <c:idx val="0"/>
          <c:order val="0"/>
          <c:tx>
            <c:strRef>
              <c:f>'Expenses Breakup'!$C$4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33E-4D56-A2C1-42C7F80B92E5}"/>
              </c:ext>
            </c:extLst>
          </c:dPt>
          <c:dPt>
            <c:idx val="1"/>
            <c:bubble3D val="0"/>
            <c:explosion val="1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33E-4D56-A2C1-42C7F80B92E5}"/>
              </c:ext>
            </c:extLst>
          </c:dPt>
          <c:dPt>
            <c:idx val="2"/>
            <c:bubble3D val="0"/>
            <c:explosion val="1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633E-4D56-A2C1-42C7F80B92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633E-4D56-A2C1-42C7F80B92E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633E-4D56-A2C1-42C7F80B92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'Expenses Breakup'!$B$5:$B$9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'Expenses Breakup'!$C$5:$C$9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33E-4D56-A2C1-42C7F80B9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38538009585405"/>
          <c:y val="0.24623658094240367"/>
          <c:w val="0.27488734039827617"/>
          <c:h val="0.74103161997454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sz="1100" b="1">
                <a:solidFill>
                  <a:schemeClr val="bg1"/>
                </a:solidFill>
                <a:latin typeface="+mn-lt"/>
              </a:rPr>
              <a:t>Expenditure Versus Target Achieved</a:t>
            </a:r>
          </a:p>
        </c:rich>
      </c:tx>
      <c:layout>
        <c:manualLayout>
          <c:xMode val="edge"/>
          <c:yMode val="edge"/>
          <c:x val="0.2811896490214173"/>
          <c:y val="1.0726159230096239E-3"/>
        </c:manualLayout>
      </c:layout>
      <c:overlay val="0"/>
      <c:spPr>
        <a:effectLst>
          <a:outerShdw blurRad="50800" dist="50800" dir="5400000" algn="ctr" rotWithShape="0">
            <a:srgbClr val="000000">
              <a:alpha val="99000"/>
            </a:srgbClr>
          </a:outerShdw>
        </a:effectLst>
      </c:spPr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  <c:spPr>
        <a:noFill/>
        <a:ln>
          <a:noFill/>
        </a:ln>
      </c:spPr>
    </c:sideWall>
    <c:backWall>
      <c:thickness val="0"/>
      <c:spPr>
        <a:noFill/>
        <a:ln>
          <a:noFill/>
        </a:ln>
      </c:spPr>
    </c:backWall>
    <c:plotArea>
      <c:layout>
        <c:manualLayout>
          <c:layoutTarget val="inner"/>
          <c:xMode val="edge"/>
          <c:yMode val="edge"/>
          <c:x val="9.0839107005388761E-2"/>
          <c:y val="0.25621890547263682"/>
          <c:w val="0.72558127693622598"/>
          <c:h val="0.62332471500763897"/>
        </c:manualLayout>
      </c:layout>
      <c:bar3DChart>
        <c:barDir val="col"/>
        <c:grouping val="clustered"/>
        <c:varyColors val="1"/>
        <c:ser>
          <c:idx val="0"/>
          <c:order val="0"/>
          <c:tx>
            <c:strRef>
              <c:f>'Main Expenditure vs Archeved'!$C$3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277E3E"/>
            </a:solidFill>
            <a:ln cmpd="sng">
              <a:noFill/>
            </a:ln>
          </c:spPr>
          <c:invertIfNegative val="1"/>
          <c:dLbls>
            <c:dLbl>
              <c:idx val="0"/>
              <c:layout>
                <c:manualLayout>
                  <c:x val="2.771362586605081E-2"/>
                  <c:y val="-3.482587064676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D26-4D43-B0D4-BA311C20B338}"/>
                </c:ext>
              </c:extLst>
            </c:dLbl>
            <c:dLbl>
              <c:idx val="1"/>
              <c:layout>
                <c:manualLayout>
                  <c:x val="2.4634334103156273E-2"/>
                  <c:y val="-2.9850746268656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D26-4D43-B0D4-BA311C20B3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baseline="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'Main Expenditure vs Archeved'!$B$4:$B$5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'Main Expenditure vs Archeved'!$C$4:$C$5</c:f>
              <c:numCache>
                <c:formatCode>_("$"* #,##0_);_("$"* \(#,##0\);_("$"* "-"??_);_(@_)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D26-4D43-B0D4-BA311C20B338}"/>
            </c:ext>
          </c:extLst>
        </c:ser>
        <c:ser>
          <c:idx val="1"/>
          <c:order val="1"/>
          <c:tx>
            <c:strRef>
              <c:f>'Main Expenditure vs Archeved'!$D$3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rgbClr val="134F5C"/>
            </a:solidFill>
            <a:ln cmpd="sng">
              <a:noFill/>
            </a:ln>
          </c:spPr>
          <c:invertIfNegative val="1"/>
          <c:dLbls>
            <c:dLbl>
              <c:idx val="0"/>
              <c:layout>
                <c:manualLayout>
                  <c:x val="6.6866086814574149E-2"/>
                  <c:y val="-1.4925196850393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D26-4D43-B0D4-BA311C20B338}"/>
                </c:ext>
              </c:extLst>
            </c:dLbl>
            <c:dLbl>
              <c:idx val="1"/>
              <c:layout>
                <c:manualLayout>
                  <c:x val="7.6982294072363358E-2"/>
                  <c:y val="-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2D26-4D43-B0D4-BA311C20B3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baseline="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'Main Expenditure vs Archeved'!$B$4:$B$5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'Main Expenditure vs Archeved'!$D$4:$D$5</c:f>
              <c:numCache>
                <c:formatCode>_("$"* #,##0_);_("$"* \(#,##0\);_("$"* "-"??_);_(@_)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2D26-4D43-B0D4-BA311C20B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43855491"/>
        <c:axId val="668330150"/>
        <c:axId val="0"/>
      </c:bar3DChart>
      <c:catAx>
        <c:axId val="2143855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baseline="0">
                <a:solidFill>
                  <a:schemeClr val="bg1"/>
                </a:solidFill>
                <a:latin typeface="+mn-lt"/>
              </a:defRPr>
            </a:pPr>
            <a:endParaRPr lang="en-US"/>
          </a:p>
        </c:txPr>
        <c:crossAx val="668330150"/>
        <c:crosses val="autoZero"/>
        <c:auto val="1"/>
        <c:lblAlgn val="ctr"/>
        <c:lblOffset val="100"/>
        <c:noMultiLvlLbl val="1"/>
      </c:catAx>
      <c:valAx>
        <c:axId val="66833015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1438554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515166155664875"/>
          <c:y val="0.59649912510936132"/>
          <c:w val="0.1948483384433512"/>
          <c:h val="0.18959142607174104"/>
        </c:manualLayout>
      </c:layout>
      <c:overlay val="0"/>
      <c:txPr>
        <a:bodyPr/>
        <a:lstStyle/>
        <a:p>
          <a:pPr lvl="0">
            <a:defRPr b="1" baseline="0">
              <a:solidFill>
                <a:schemeClr val="bg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>
                <a:solidFill>
                  <a:schemeClr val="bg1"/>
                </a:solidFill>
              </a:rPr>
              <a:t>Net Income Proportion for the Year 2020</a:t>
            </a:r>
          </a:p>
        </c:rich>
      </c:tx>
      <c:layout>
        <c:manualLayout>
          <c:xMode val="edge"/>
          <c:yMode val="edge"/>
          <c:x val="0.20694571158401645"/>
          <c:y val="7.6696165191740412E-2"/>
        </c:manualLayout>
      </c:layout>
      <c:overlay val="0"/>
      <c:spPr>
        <a:noFill/>
        <a:ln>
          <a:noFill/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1872036704543483"/>
          <c:y val="0.2297317260121246"/>
          <c:w val="0.59632589585345486"/>
          <c:h val="0.61977747731028576"/>
        </c:manualLayout>
      </c:layout>
      <c:bar3DChart>
        <c:barDir val="bar"/>
        <c:grouping val="clustered"/>
        <c:varyColors val="1"/>
        <c:ser>
          <c:idx val="0"/>
          <c:order val="0"/>
          <c:spPr>
            <a:solidFill>
              <a:srgbClr val="D3F1DB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AB0-4CED-8A1B-4F68155972BD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AB0-4CED-8A1B-4F68155972BD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AB0-4CED-8A1B-4F68155972BD}"/>
              </c:ext>
            </c:extLst>
          </c:dPt>
          <c:dLbls>
            <c:dLbl>
              <c:idx val="0"/>
              <c:layout>
                <c:manualLayout>
                  <c:x val="0"/>
                  <c:y val="2.6937440900695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CAB0-4CED-8A1B-4F68155972BD}"/>
                </c:ext>
              </c:extLst>
            </c:dLbl>
            <c:dLbl>
              <c:idx val="2"/>
              <c:layout>
                <c:manualLayout>
                  <c:x val="0"/>
                  <c:y val="3.59147025813692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AB0-4CED-8A1B-4F68155972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8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'Net Income '!$A$2:$A$4</c:f>
              <c:strCache>
                <c:ptCount val="3"/>
                <c:pt idx="0">
                  <c:v>Net Income before Taxes</c:v>
                </c:pt>
                <c:pt idx="1">
                  <c:v>Income Tax</c:v>
                </c:pt>
                <c:pt idx="2">
                  <c:v>Net Income</c:v>
                </c:pt>
              </c:strCache>
            </c:strRef>
          </c:cat>
          <c:val>
            <c:numRef>
              <c:f>'Net Income '!$B$2:$B$4</c:f>
              <c:numCache>
                <c:formatCode>_("$"* #,##0_);_("$"* \(#,##0\);_("$"* "-"??_);_(@_)</c:formatCode>
                <c:ptCount val="3"/>
                <c:pt idx="0">
                  <c:v>287046.95</c:v>
                </c:pt>
                <c:pt idx="1">
                  <c:v>71761.737500000003</c:v>
                </c:pt>
                <c:pt idx="2">
                  <c:v>215285.21250000002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CAB0-4CED-8A1B-4F6815597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33798968"/>
        <c:axId val="935866798"/>
        <c:axId val="0"/>
      </c:bar3DChart>
      <c:catAx>
        <c:axId val="16337989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66798"/>
        <c:crosses val="autoZero"/>
        <c:auto val="1"/>
        <c:lblAlgn val="ctr"/>
        <c:lblOffset val="100"/>
        <c:noMultiLvlLbl val="1"/>
      </c:catAx>
      <c:valAx>
        <c:axId val="93586679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3379896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image" Target="../media/image3.png"/><Relationship Id="rId7" Type="http://schemas.openxmlformats.org/officeDocument/2006/relationships/chart" Target="../charts/chart9.xml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2</xdr:row>
      <xdr:rowOff>161925</xdr:rowOff>
    </xdr:from>
    <xdr:ext cx="4152901" cy="2409825"/>
    <xdr:graphicFrame macro="">
      <xdr:nvGraphicFramePr>
        <xdr:cNvPr id="3" name="Chart 2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2</xdr:row>
      <xdr:rowOff>133350</xdr:rowOff>
    </xdr:from>
    <xdr:ext cx="4124325" cy="2552700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542925</xdr:colOff>
      <xdr:row>6</xdr:row>
      <xdr:rowOff>161925</xdr:rowOff>
    </xdr:from>
    <xdr:ext cx="3514725" cy="2314575"/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800100</xdr:colOff>
      <xdr:row>1</xdr:row>
      <xdr:rowOff>171450</xdr:rowOff>
    </xdr:from>
    <xdr:ext cx="3781425" cy="2400300"/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</xdr:row>
      <xdr:rowOff>0</xdr:rowOff>
    </xdr:from>
    <xdr:ext cx="4724400" cy="2952750"/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571500</xdr:colOff>
      <xdr:row>45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0" cy="7296150"/>
        </a:xfrm>
        <a:prstGeom prst="rect">
          <a:avLst/>
        </a:prstGeom>
      </xdr:spPr>
    </xdr:pic>
    <xdr:clientData/>
  </xdr:twoCellAnchor>
  <xdr:oneCellAnchor>
    <xdr:from>
      <xdr:col>4</xdr:col>
      <xdr:colOff>333375</xdr:colOff>
      <xdr:row>0</xdr:row>
      <xdr:rowOff>76200</xdr:rowOff>
    </xdr:from>
    <xdr:ext cx="5953126" cy="400050"/>
    <xdr:sp macro="" textlink="">
      <xdr:nvSpPr>
        <xdr:cNvPr id="3" name="TextBox 2"/>
        <xdr:cNvSpPr txBox="1"/>
      </xdr:nvSpPr>
      <xdr:spPr>
        <a:xfrm>
          <a:off x="2771775" y="76200"/>
          <a:ext cx="5953126" cy="400050"/>
        </a:xfrm>
        <a:prstGeom prst="rect">
          <a:avLst/>
        </a:prstGeom>
        <a:noFill/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000" b="1">
              <a:solidFill>
                <a:schemeClr val="bg1"/>
              </a:solidFill>
              <a:latin typeface="Algerian" panose="04020705040A02060702" pitchFamily="82" charset="0"/>
            </a:rPr>
            <a:t>P &amp;</a:t>
          </a:r>
          <a:r>
            <a:rPr lang="en-US" sz="2000" b="1" baseline="0">
              <a:solidFill>
                <a:schemeClr val="bg1"/>
              </a:solidFill>
              <a:latin typeface="Algerian" panose="04020705040A02060702" pitchFamily="82" charset="0"/>
            </a:rPr>
            <a:t> </a:t>
          </a:r>
          <a:r>
            <a:rPr lang="en-US" sz="2000" b="1">
              <a:solidFill>
                <a:schemeClr val="bg1"/>
              </a:solidFill>
              <a:latin typeface="Algerian" panose="04020705040A02060702" pitchFamily="82" charset="0"/>
            </a:rPr>
            <a:t>L</a:t>
          </a:r>
          <a:r>
            <a:rPr lang="en-US" sz="2000" b="1" baseline="0">
              <a:solidFill>
                <a:schemeClr val="bg1"/>
              </a:solidFill>
              <a:latin typeface="Algerian" panose="04020705040A02060702" pitchFamily="82" charset="0"/>
            </a:rPr>
            <a:t> FINANCIAL ANALYSIS FOR THE YEAR 2020</a:t>
          </a:r>
          <a:endParaRPr lang="en-US" sz="20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oneCellAnchor>
  <xdr:twoCellAnchor editAs="oneCell">
    <xdr:from>
      <xdr:col>14</xdr:col>
      <xdr:colOff>476250</xdr:colOff>
      <xdr:row>0</xdr:row>
      <xdr:rowOff>0</xdr:rowOff>
    </xdr:from>
    <xdr:to>
      <xdr:col>15</xdr:col>
      <xdr:colOff>485776</xdr:colOff>
      <xdr:row>3</xdr:row>
      <xdr:rowOff>133351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0" y="0"/>
          <a:ext cx="619126" cy="61912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314328</xdr:colOff>
      <xdr:row>0</xdr:row>
      <xdr:rowOff>76202</xdr:rowOff>
    </xdr:from>
    <xdr:to>
      <xdr:col>3</xdr:col>
      <xdr:colOff>416842</xdr:colOff>
      <xdr:row>3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8" y="76202"/>
          <a:ext cx="712114" cy="533398"/>
        </a:xfrm>
        <a:prstGeom prst="rect">
          <a:avLst/>
        </a:prstGeom>
      </xdr:spPr>
    </xdr:pic>
    <xdr:clientData/>
  </xdr:twoCellAnchor>
  <xdr:oneCellAnchor>
    <xdr:from>
      <xdr:col>0</xdr:col>
      <xdr:colOff>85724</xdr:colOff>
      <xdr:row>5</xdr:row>
      <xdr:rowOff>85725</xdr:rowOff>
    </xdr:from>
    <xdr:ext cx="3114676" cy="2171699"/>
    <xdr:graphicFrame macro="">
      <xdr:nvGraphicFramePr>
        <xdr:cNvPr id="9" name="Chart 3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180975</xdr:colOff>
      <xdr:row>4</xdr:row>
      <xdr:rowOff>76200</xdr:rowOff>
    </xdr:from>
    <xdr:ext cx="4048125" cy="2305050"/>
    <xdr:graphicFrame macro="">
      <xdr:nvGraphicFramePr>
        <xdr:cNvPr id="11" name="Chart 4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114300</xdr:colOff>
      <xdr:row>20</xdr:row>
      <xdr:rowOff>38099</xdr:rowOff>
    </xdr:from>
    <xdr:ext cx="3352799" cy="2219325"/>
    <xdr:graphicFrame macro="">
      <xdr:nvGraphicFramePr>
        <xdr:cNvPr id="13" name="Chart 5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12</xdr:col>
      <xdr:colOff>276224</xdr:colOff>
      <xdr:row>5</xdr:row>
      <xdr:rowOff>123825</xdr:rowOff>
    </xdr:from>
    <xdr:ext cx="3038476" cy="2286000"/>
    <xdr:graphicFrame macro="">
      <xdr:nvGraphicFramePr>
        <xdr:cNvPr id="15" name="Chart 2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7</xdr:col>
      <xdr:colOff>9525</xdr:colOff>
      <xdr:row>20</xdr:row>
      <xdr:rowOff>9525</xdr:rowOff>
    </xdr:from>
    <xdr:ext cx="4210051" cy="2152650"/>
    <xdr:graphicFrame macro="">
      <xdr:nvGraphicFramePr>
        <xdr:cNvPr id="17" name="Chart 16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twoCellAnchor>
    <xdr:from>
      <xdr:col>5</xdr:col>
      <xdr:colOff>390525</xdr:colOff>
      <xdr:row>5</xdr:row>
      <xdr:rowOff>9525</xdr:rowOff>
    </xdr:from>
    <xdr:to>
      <xdr:col>5</xdr:col>
      <xdr:colOff>409575</xdr:colOff>
      <xdr:row>20</xdr:row>
      <xdr:rowOff>0</xdr:rowOff>
    </xdr:to>
    <xdr:cxnSp macro="">
      <xdr:nvCxnSpPr>
        <xdr:cNvPr id="6" name="Straight Connector 5"/>
        <xdr:cNvCxnSpPr/>
      </xdr:nvCxnSpPr>
      <xdr:spPr>
        <a:xfrm flipH="1">
          <a:off x="3438525" y="819150"/>
          <a:ext cx="19050" cy="2419350"/>
        </a:xfrm>
        <a:prstGeom prst="line">
          <a:avLst/>
        </a:prstGeom>
        <a:ln w="15875">
          <a:solidFill>
            <a:schemeClr val="bg1"/>
          </a:solidFill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152400</xdr:rowOff>
    </xdr:from>
    <xdr:to>
      <xdr:col>12</xdr:col>
      <xdr:colOff>295276</xdr:colOff>
      <xdr:row>19</xdr:row>
      <xdr:rowOff>152400</xdr:rowOff>
    </xdr:to>
    <xdr:cxnSp macro="">
      <xdr:nvCxnSpPr>
        <xdr:cNvPr id="23" name="Straight Connector 22"/>
        <xdr:cNvCxnSpPr/>
      </xdr:nvCxnSpPr>
      <xdr:spPr>
        <a:xfrm>
          <a:off x="7600950" y="800100"/>
          <a:ext cx="9526" cy="2428875"/>
        </a:xfrm>
        <a:prstGeom prst="line">
          <a:avLst/>
        </a:prstGeom>
        <a:ln w="15875">
          <a:solidFill>
            <a:schemeClr val="bg1"/>
          </a:solidFill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20</xdr:row>
      <xdr:rowOff>9525</xdr:rowOff>
    </xdr:from>
    <xdr:to>
      <xdr:col>7</xdr:col>
      <xdr:colOff>209551</xdr:colOff>
      <xdr:row>33</xdr:row>
      <xdr:rowOff>57150</xdr:rowOff>
    </xdr:to>
    <xdr:cxnSp macro="">
      <xdr:nvCxnSpPr>
        <xdr:cNvPr id="28" name="Straight Connector 27"/>
        <xdr:cNvCxnSpPr/>
      </xdr:nvCxnSpPr>
      <xdr:spPr>
        <a:xfrm flipH="1">
          <a:off x="4476750" y="3248025"/>
          <a:ext cx="1" cy="2152650"/>
        </a:xfrm>
        <a:prstGeom prst="line">
          <a:avLst/>
        </a:prstGeom>
        <a:ln w="15875">
          <a:solidFill>
            <a:schemeClr val="bg1"/>
          </a:solidFill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19</xdr:row>
      <xdr:rowOff>142875</xdr:rowOff>
    </xdr:from>
    <xdr:to>
      <xdr:col>17</xdr:col>
      <xdr:colOff>352425</xdr:colOff>
      <xdr:row>20</xdr:row>
      <xdr:rowOff>28575</xdr:rowOff>
    </xdr:to>
    <xdr:cxnSp macro="">
      <xdr:nvCxnSpPr>
        <xdr:cNvPr id="29" name="Straight Connector 28"/>
        <xdr:cNvCxnSpPr/>
      </xdr:nvCxnSpPr>
      <xdr:spPr>
        <a:xfrm flipV="1">
          <a:off x="66675" y="3219450"/>
          <a:ext cx="10648950" cy="47625"/>
        </a:xfrm>
        <a:prstGeom prst="line">
          <a:avLst/>
        </a:prstGeom>
        <a:ln w="15875">
          <a:solidFill>
            <a:schemeClr val="bg1"/>
          </a:solidFill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142876</xdr:rowOff>
    </xdr:from>
    <xdr:to>
      <xdr:col>18</xdr:col>
      <xdr:colOff>19050</xdr:colOff>
      <xdr:row>5</xdr:row>
      <xdr:rowOff>9525</xdr:rowOff>
    </xdr:to>
    <xdr:cxnSp macro="">
      <xdr:nvCxnSpPr>
        <xdr:cNvPr id="36" name="Straight Connector 35"/>
        <xdr:cNvCxnSpPr/>
      </xdr:nvCxnSpPr>
      <xdr:spPr>
        <a:xfrm flipV="1">
          <a:off x="95250" y="790576"/>
          <a:ext cx="10896600" cy="28574"/>
        </a:xfrm>
        <a:prstGeom prst="line">
          <a:avLst/>
        </a:prstGeom>
        <a:ln w="15875">
          <a:solidFill>
            <a:schemeClr val="bg1"/>
          </a:solidFill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00"/>
  <sheetViews>
    <sheetView showGridLines="0" workbookViewId="0">
      <selection activeCell="C7" sqref="C7"/>
    </sheetView>
  </sheetViews>
  <sheetFormatPr defaultColWidth="12.5703125" defaultRowHeight="15.75" customHeight="1" x14ac:dyDescent="0.2"/>
  <cols>
    <col min="1" max="1" width="7.5703125" customWidth="1"/>
    <col min="2" max="2" width="22.85546875" customWidth="1"/>
    <col min="3" max="3" width="10.7109375" customWidth="1"/>
    <col min="4" max="13" width="7.5703125" customWidth="1"/>
    <col min="14" max="14" width="24.28515625" customWidth="1"/>
    <col min="15" max="15" width="14.5703125" customWidth="1"/>
    <col min="16" max="26" width="7.5703125" customWidth="1"/>
  </cols>
  <sheetData>
    <row r="3" spans="2:3" ht="15.75" customHeight="1" x14ac:dyDescent="0.3">
      <c r="B3" s="1" t="s">
        <v>0</v>
      </c>
    </row>
    <row r="5" spans="2:3" ht="15.75" customHeight="1" x14ac:dyDescent="0.25">
      <c r="B5" s="34" t="s">
        <v>1</v>
      </c>
      <c r="C5" s="35">
        <v>2439535.25</v>
      </c>
    </row>
    <row r="6" spans="2:3" ht="15.75" customHeight="1" x14ac:dyDescent="0.25">
      <c r="B6" s="36" t="s">
        <v>2</v>
      </c>
      <c r="C6" s="35">
        <v>1188534.6000000001</v>
      </c>
    </row>
    <row r="7" spans="2:3" ht="15.75" customHeight="1" x14ac:dyDescent="0.25">
      <c r="B7" s="34" t="s">
        <v>4</v>
      </c>
      <c r="C7" s="35">
        <v>951000.65</v>
      </c>
    </row>
    <row r="8" spans="2:3" ht="15.75" customHeight="1" x14ac:dyDescent="0.25">
      <c r="B8" s="37" t="s">
        <v>6</v>
      </c>
      <c r="C8" s="35"/>
    </row>
    <row r="9" spans="2:3" ht="15.75" customHeight="1" x14ac:dyDescent="0.25">
      <c r="B9" s="38" t="s">
        <v>8</v>
      </c>
      <c r="C9" s="35">
        <v>390371.02500000002</v>
      </c>
    </row>
    <row r="10" spans="2:3" ht="15.75" customHeight="1" x14ac:dyDescent="0.25">
      <c r="B10" s="38" t="s">
        <v>9</v>
      </c>
      <c r="C10" s="35">
        <v>55000</v>
      </c>
    </row>
    <row r="11" spans="2:3" ht="15.75" customHeight="1" x14ac:dyDescent="0.25">
      <c r="B11" s="38" t="s">
        <v>10</v>
      </c>
      <c r="C11" s="35">
        <v>80847.349999999991</v>
      </c>
    </row>
    <row r="12" spans="2:3" ht="15.75" customHeight="1" x14ac:dyDescent="0.25">
      <c r="B12" s="38" t="s">
        <v>11</v>
      </c>
      <c r="C12" s="35">
        <v>45000</v>
      </c>
    </row>
    <row r="13" spans="2:3" ht="15.75" customHeight="1" x14ac:dyDescent="0.25">
      <c r="B13" s="38" t="s">
        <v>12</v>
      </c>
      <c r="C13" s="35">
        <v>323869.92499999999</v>
      </c>
    </row>
    <row r="14" spans="2:3" ht="15.75" customHeight="1" x14ac:dyDescent="0.25">
      <c r="B14" s="38" t="s">
        <v>13</v>
      </c>
      <c r="C14" s="35">
        <v>68865.399999999994</v>
      </c>
    </row>
    <row r="15" spans="2:3" ht="15.75" customHeight="1" x14ac:dyDescent="0.2">
      <c r="B15" s="39"/>
      <c r="C15" s="39"/>
    </row>
    <row r="16" spans="2:3" ht="15.75" customHeight="1" x14ac:dyDescent="0.2">
      <c r="B16" s="39"/>
      <c r="C16" s="39"/>
    </row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9" sqref="B9"/>
    </sheetView>
  </sheetViews>
  <sheetFormatPr defaultRowHeight="12.75" x14ac:dyDescent="0.2"/>
  <cols>
    <col min="1" max="1" width="27.28515625" bestFit="1" customWidth="1"/>
    <col min="2" max="2" width="10" bestFit="1" customWidth="1"/>
  </cols>
  <sheetData>
    <row r="2" spans="1:2" ht="15.75" x14ac:dyDescent="0.25">
      <c r="A2" s="10" t="s">
        <v>3</v>
      </c>
      <c r="B2" s="9">
        <v>287046.95</v>
      </c>
    </row>
    <row r="3" spans="1:2" ht="15.75" x14ac:dyDescent="0.25">
      <c r="A3" s="10" t="s">
        <v>5</v>
      </c>
      <c r="B3" s="9">
        <f>0.25*B2</f>
        <v>71761.737500000003</v>
      </c>
    </row>
    <row r="4" spans="1:2" ht="15.75" x14ac:dyDescent="0.25">
      <c r="A4" s="10" t="s">
        <v>7</v>
      </c>
      <c r="B4" s="9">
        <f>B2-B3</f>
        <v>215285.21250000002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E18" sqref="E18"/>
    </sheetView>
  </sheetViews>
  <sheetFormatPr defaultColWidth="12.5703125" defaultRowHeight="15.75" customHeight="1" x14ac:dyDescent="0.2"/>
  <cols>
    <col min="1" max="1" width="4.7109375" customWidth="1"/>
    <col min="3" max="4" width="13.7109375" bestFit="1" customWidth="1"/>
  </cols>
  <sheetData>
    <row r="1" spans="1:6" ht="15.75" customHeight="1" x14ac:dyDescent="0.3">
      <c r="A1" s="2"/>
      <c r="B1" s="11" t="s">
        <v>14</v>
      </c>
      <c r="C1" s="12"/>
      <c r="D1" s="12"/>
      <c r="E1" s="1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13" t="s">
        <v>15</v>
      </c>
      <c r="C3" s="13" t="s">
        <v>16</v>
      </c>
      <c r="D3" s="13" t="s">
        <v>17</v>
      </c>
      <c r="E3" s="13" t="s">
        <v>18</v>
      </c>
      <c r="F3" s="2"/>
    </row>
    <row r="4" spans="1:6" ht="15.75" customHeight="1" x14ac:dyDescent="0.25">
      <c r="A4" s="2"/>
      <c r="B4" s="14" t="s">
        <v>8</v>
      </c>
      <c r="C4" s="15">
        <v>300000</v>
      </c>
      <c r="D4" s="15">
        <v>210000</v>
      </c>
      <c r="E4" s="16">
        <f>D4/C4</f>
        <v>0.7</v>
      </c>
      <c r="F4" s="2"/>
    </row>
    <row r="5" spans="1:6" ht="15.75" customHeight="1" x14ac:dyDescent="0.25">
      <c r="A5" s="2"/>
      <c r="B5" s="14" t="s">
        <v>12</v>
      </c>
      <c r="C5" s="15">
        <v>270000</v>
      </c>
      <c r="D5" s="15">
        <v>165000</v>
      </c>
      <c r="E5" s="16">
        <f>D5/C5</f>
        <v>0.61111111111111116</v>
      </c>
      <c r="F5" s="2"/>
    </row>
    <row r="6" spans="1:6" ht="15.75" customHeight="1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G21" sqref="G21"/>
    </sheetView>
  </sheetViews>
  <sheetFormatPr defaultColWidth="12.5703125" defaultRowHeight="15.75" customHeight="1" x14ac:dyDescent="0.2"/>
  <cols>
    <col min="3" max="3" width="13.7109375" bestFit="1" customWidth="1"/>
    <col min="4" max="4" width="16.42578125" bestFit="1" customWidth="1"/>
  </cols>
  <sheetData>
    <row r="1" spans="1:5" ht="15.75" customHeight="1" x14ac:dyDescent="0.25">
      <c r="A1" s="2"/>
      <c r="B1" s="2"/>
      <c r="C1" s="2"/>
      <c r="D1" s="2"/>
      <c r="E1" s="2"/>
    </row>
    <row r="2" spans="1:5" ht="15.75" customHeight="1" x14ac:dyDescent="0.25">
      <c r="A2" s="2"/>
      <c r="D2" s="2"/>
      <c r="E2" s="2"/>
    </row>
    <row r="3" spans="1:5" ht="15.75" customHeight="1" x14ac:dyDescent="0.3">
      <c r="A3" s="2"/>
      <c r="B3" s="17" t="s">
        <v>19</v>
      </c>
      <c r="C3" s="18"/>
      <c r="D3" s="19"/>
      <c r="E3" s="2"/>
    </row>
    <row r="4" spans="1:5" ht="15.75" customHeight="1" x14ac:dyDescent="0.25">
      <c r="A4" s="2"/>
      <c r="B4" s="20" t="s">
        <v>20</v>
      </c>
      <c r="C4" s="20" t="s">
        <v>21</v>
      </c>
      <c r="D4" s="20" t="s">
        <v>22</v>
      </c>
      <c r="E4" s="2"/>
    </row>
    <row r="5" spans="1:5" ht="15.75" customHeight="1" x14ac:dyDescent="0.25">
      <c r="A5" s="2"/>
      <c r="B5" s="3">
        <v>2015</v>
      </c>
      <c r="C5" s="8">
        <v>155075.59355813666</v>
      </c>
      <c r="D5" s="4">
        <v>0.08</v>
      </c>
      <c r="E5" s="2"/>
    </row>
    <row r="6" spans="1:5" ht="15.75" customHeight="1" x14ac:dyDescent="0.25">
      <c r="A6" s="2"/>
      <c r="B6" s="3">
        <v>2016</v>
      </c>
      <c r="C6" s="8">
        <v>193189.15111382809</v>
      </c>
      <c r="D6" s="4">
        <v>0.09</v>
      </c>
      <c r="E6" s="2"/>
    </row>
    <row r="7" spans="1:5" ht="15.75" customHeight="1" x14ac:dyDescent="0.25">
      <c r="A7" s="2"/>
      <c r="B7" s="3">
        <v>2017</v>
      </c>
      <c r="C7" s="8">
        <v>182970.15906718749</v>
      </c>
      <c r="D7" s="4">
        <v>0.11</v>
      </c>
      <c r="E7" s="2"/>
    </row>
    <row r="8" spans="1:5" ht="15.75" customHeight="1" x14ac:dyDescent="0.25">
      <c r="A8" s="2"/>
      <c r="B8" s="3">
        <v>2018</v>
      </c>
      <c r="C8" s="8">
        <v>202514.90428125</v>
      </c>
      <c r="D8" s="4">
        <v>0.115</v>
      </c>
      <c r="E8" s="2"/>
    </row>
    <row r="9" spans="1:5" ht="15.75" customHeight="1" x14ac:dyDescent="0.25">
      <c r="A9" s="2"/>
      <c r="B9" s="3">
        <v>2019</v>
      </c>
      <c r="C9" s="8">
        <v>182098.951875</v>
      </c>
      <c r="D9" s="4">
        <v>0.11</v>
      </c>
      <c r="E9" s="2"/>
    </row>
    <row r="10" spans="1:5" ht="15.75" customHeight="1" x14ac:dyDescent="0.25">
      <c r="A10" s="2"/>
      <c r="B10" s="3">
        <v>2020</v>
      </c>
      <c r="C10" s="8">
        <v>215285.21250000002</v>
      </c>
      <c r="D10" s="4">
        <v>0.09</v>
      </c>
      <c r="E10" s="2"/>
    </row>
    <row r="11" spans="1:5" ht="15.75" customHeight="1" x14ac:dyDescent="0.25">
      <c r="A11" s="2"/>
      <c r="B11" s="2"/>
      <c r="C11" s="2"/>
      <c r="D11" s="2"/>
      <c r="E11" s="2"/>
    </row>
  </sheetData>
  <mergeCells count="1">
    <mergeCell ref="B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selection activeCell="L11" sqref="L11"/>
    </sheetView>
  </sheetViews>
  <sheetFormatPr defaultColWidth="12.5703125" defaultRowHeight="15.75" customHeight="1" x14ac:dyDescent="0.2"/>
  <cols>
    <col min="1" max="1" width="5.42578125" customWidth="1"/>
    <col min="2" max="2" width="18.140625" bestFit="1" customWidth="1"/>
    <col min="3" max="3" width="7" customWidth="1"/>
    <col min="4" max="4" width="13.28515625" customWidth="1"/>
  </cols>
  <sheetData>
    <row r="1" spans="1:5" ht="15.75" customHeight="1" x14ac:dyDescent="0.25">
      <c r="A1" s="2"/>
      <c r="B1" s="2"/>
      <c r="C1" s="2"/>
      <c r="D1" s="2"/>
      <c r="E1" s="2"/>
    </row>
    <row r="2" spans="1:5" ht="15.75" customHeight="1" x14ac:dyDescent="0.25">
      <c r="A2" s="2"/>
      <c r="B2" s="2"/>
      <c r="C2" s="2"/>
      <c r="D2" s="2"/>
      <c r="E2" s="2"/>
    </row>
    <row r="3" spans="1:5" ht="15.75" customHeight="1" x14ac:dyDescent="0.25">
      <c r="A3" s="2"/>
      <c r="D3" s="2"/>
      <c r="E3" s="2"/>
    </row>
    <row r="4" spans="1:5" ht="15.75" customHeight="1" x14ac:dyDescent="0.3">
      <c r="A4" s="2"/>
      <c r="B4" s="21" t="s">
        <v>23</v>
      </c>
      <c r="C4" s="22"/>
      <c r="D4" s="23"/>
      <c r="E4" s="2"/>
    </row>
    <row r="5" spans="1:5" ht="15.75" customHeight="1" x14ac:dyDescent="0.25">
      <c r="A5" s="2"/>
      <c r="B5" s="24"/>
      <c r="C5" s="24" t="s">
        <v>20</v>
      </c>
      <c r="D5" s="24" t="s">
        <v>24</v>
      </c>
      <c r="E5" s="2"/>
    </row>
    <row r="6" spans="1:5" ht="15.75" customHeight="1" x14ac:dyDescent="0.25">
      <c r="A6" s="2"/>
      <c r="B6" s="3"/>
      <c r="C6" s="3">
        <v>2016</v>
      </c>
      <c r="D6" s="5">
        <v>1653633.8787718401</v>
      </c>
      <c r="E6" s="2"/>
    </row>
    <row r="7" spans="1:5" ht="15.75" customHeight="1" x14ac:dyDescent="0.25">
      <c r="A7" s="2"/>
      <c r="B7" s="3"/>
      <c r="C7" s="3">
        <v>2017</v>
      </c>
      <c r="D7" s="5">
        <v>1986831.8247520002</v>
      </c>
      <c r="E7" s="2"/>
    </row>
    <row r="8" spans="1:5" ht="15.75" customHeight="1" x14ac:dyDescent="0.25">
      <c r="A8" s="2"/>
      <c r="B8" s="3"/>
      <c r="C8" s="3">
        <v>2018</v>
      </c>
      <c r="D8" s="5">
        <v>1997534.6356000002</v>
      </c>
      <c r="E8" s="2"/>
    </row>
    <row r="9" spans="1:5" ht="15.75" customHeight="1" x14ac:dyDescent="0.25">
      <c r="A9" s="2"/>
      <c r="B9" s="3"/>
      <c r="C9" s="3">
        <v>2019</v>
      </c>
      <c r="D9" s="5">
        <v>2187475.4300000002</v>
      </c>
      <c r="E9" s="2"/>
    </row>
    <row r="10" spans="1:5" ht="15.75" customHeight="1" x14ac:dyDescent="0.25">
      <c r="A10" s="2"/>
      <c r="B10" s="3"/>
      <c r="C10" s="3">
        <v>2020</v>
      </c>
      <c r="D10" s="5">
        <v>2439535.25</v>
      </c>
      <c r="E10" s="2"/>
    </row>
    <row r="11" spans="1:5" ht="15.75" customHeight="1" x14ac:dyDescent="0.25">
      <c r="A11" s="2"/>
      <c r="B11" s="25" t="s">
        <v>25</v>
      </c>
      <c r="C11" s="25">
        <v>2021</v>
      </c>
      <c r="D11" s="26">
        <v>2584736.1081360602</v>
      </c>
      <c r="E11" s="2"/>
    </row>
    <row r="12" spans="1:5" ht="15.75" customHeight="1" x14ac:dyDescent="0.25">
      <c r="A12" s="2"/>
      <c r="B12" s="2"/>
      <c r="C12" s="2"/>
      <c r="D12" s="2"/>
      <c r="E12" s="2"/>
    </row>
  </sheetData>
  <mergeCells count="1">
    <mergeCell ref="B4:D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tabSelected="1" workbookViewId="0">
      <selection activeCell="K20" sqref="K20"/>
    </sheetView>
  </sheetViews>
  <sheetFormatPr defaultColWidth="12.5703125" defaultRowHeight="15.75" customHeight="1" x14ac:dyDescent="0.2"/>
  <cols>
    <col min="1" max="1" width="7.140625" customWidth="1"/>
    <col min="2" max="2" width="21.42578125" customWidth="1"/>
  </cols>
  <sheetData>
    <row r="1" spans="1:4" ht="15.75" customHeight="1" x14ac:dyDescent="0.25">
      <c r="A1" s="2"/>
      <c r="B1" s="2"/>
      <c r="C1" s="2"/>
      <c r="D1" s="2"/>
    </row>
    <row r="2" spans="1:4" ht="15.75" customHeight="1" x14ac:dyDescent="0.25">
      <c r="A2" s="2"/>
      <c r="C2" s="2"/>
      <c r="D2" s="2"/>
    </row>
    <row r="3" spans="1:4" ht="15.75" customHeight="1" x14ac:dyDescent="0.3">
      <c r="A3" s="2"/>
      <c r="B3" s="27" t="s">
        <v>26</v>
      </c>
      <c r="C3" s="23"/>
      <c r="D3" s="2"/>
    </row>
    <row r="4" spans="1:4" ht="15.75" customHeight="1" x14ac:dyDescent="0.25">
      <c r="A4" s="2"/>
      <c r="B4" s="28" t="s">
        <v>27</v>
      </c>
      <c r="C4" s="28" t="s">
        <v>28</v>
      </c>
      <c r="D4" s="2"/>
    </row>
    <row r="5" spans="1:4" ht="15.75" customHeight="1" x14ac:dyDescent="0.25">
      <c r="A5" s="2"/>
      <c r="B5" s="3" t="s">
        <v>29</v>
      </c>
      <c r="C5" s="6">
        <v>1188534.6000000001</v>
      </c>
      <c r="D5" s="2"/>
    </row>
    <row r="6" spans="1:4" ht="15.75" customHeight="1" x14ac:dyDescent="0.25">
      <c r="A6" s="2"/>
      <c r="B6" s="7" t="s">
        <v>8</v>
      </c>
      <c r="C6" s="6">
        <v>390371.02500000002</v>
      </c>
      <c r="D6" s="2"/>
    </row>
    <row r="7" spans="1:4" ht="15.75" customHeight="1" x14ac:dyDescent="0.25">
      <c r="A7" s="2"/>
      <c r="B7" s="7" t="s">
        <v>12</v>
      </c>
      <c r="C7" s="6">
        <v>323869.92499999999</v>
      </c>
      <c r="D7" s="2"/>
    </row>
    <row r="8" spans="1:4" ht="15.75" customHeight="1" x14ac:dyDescent="0.25">
      <c r="A8" s="2"/>
      <c r="B8" s="7" t="s">
        <v>10</v>
      </c>
      <c r="C8" s="6">
        <v>80847.349999999991</v>
      </c>
      <c r="D8" s="2"/>
    </row>
    <row r="9" spans="1:4" ht="15.75" customHeight="1" x14ac:dyDescent="0.25">
      <c r="A9" s="2"/>
      <c r="B9" s="7" t="s">
        <v>11</v>
      </c>
      <c r="C9" s="6">
        <f>SUM(C14:C17)</f>
        <v>180115.4</v>
      </c>
      <c r="D9" s="2"/>
    </row>
    <row r="10" spans="1:4" ht="15.75" customHeight="1" x14ac:dyDescent="0.25">
      <c r="A10" s="2"/>
      <c r="B10" s="2"/>
      <c r="C10" s="2"/>
      <c r="D10" s="2"/>
    </row>
    <row r="11" spans="1:4" ht="15.75" customHeight="1" x14ac:dyDescent="0.25">
      <c r="A11" s="2"/>
      <c r="B11" s="2"/>
      <c r="C11" s="2"/>
      <c r="D11" s="2"/>
    </row>
    <row r="12" spans="1:4" ht="15.75" customHeight="1" x14ac:dyDescent="0.25">
      <c r="A12" s="2"/>
      <c r="B12" s="31" t="s">
        <v>30</v>
      </c>
      <c r="C12" s="32"/>
      <c r="D12" s="2"/>
    </row>
    <row r="13" spans="1:4" ht="15.75" customHeight="1" x14ac:dyDescent="0.25">
      <c r="A13" s="2"/>
      <c r="B13" s="33" t="s">
        <v>31</v>
      </c>
      <c r="C13" s="33" t="s">
        <v>32</v>
      </c>
      <c r="D13" s="2"/>
    </row>
    <row r="14" spans="1:4" ht="15.75" customHeight="1" x14ac:dyDescent="0.25">
      <c r="A14" s="2"/>
      <c r="B14" s="29" t="s">
        <v>13</v>
      </c>
      <c r="C14" s="30">
        <v>68865.399999999994</v>
      </c>
      <c r="D14" s="2"/>
    </row>
    <row r="15" spans="1:4" ht="15.75" customHeight="1" x14ac:dyDescent="0.25">
      <c r="A15" s="2"/>
      <c r="B15" s="29" t="s">
        <v>9</v>
      </c>
      <c r="C15" s="30">
        <v>55000</v>
      </c>
      <c r="D15" s="2"/>
    </row>
    <row r="16" spans="1:4" ht="15.75" customHeight="1" x14ac:dyDescent="0.25">
      <c r="A16" s="2"/>
      <c r="B16" s="29" t="s">
        <v>11</v>
      </c>
      <c r="C16" s="30">
        <v>45000</v>
      </c>
      <c r="D16" s="2"/>
    </row>
    <row r="17" spans="1:4" ht="15.75" customHeight="1" x14ac:dyDescent="0.25">
      <c r="A17" s="2"/>
      <c r="B17" s="29" t="s">
        <v>5</v>
      </c>
      <c r="C17" s="30">
        <f>0.25*C16</f>
        <v>11250</v>
      </c>
      <c r="D17" s="2"/>
    </row>
    <row r="18" spans="1:4" ht="15.75" customHeight="1" x14ac:dyDescent="0.25">
      <c r="A18" s="2"/>
      <c r="B18" s="2"/>
      <c r="C18" s="2"/>
      <c r="D18" s="2"/>
    </row>
  </sheetData>
  <mergeCells count="2">
    <mergeCell ref="B3:C3"/>
    <mergeCell ref="B12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workbookViewId="0">
      <selection activeCell="J41" sqref="J4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P&amp;L Statement</vt:lpstr>
      <vt:lpstr>Net Income </vt:lpstr>
      <vt:lpstr>Main Expenditure vs Archeved</vt:lpstr>
      <vt:lpstr>Profit &amp; Profit Margin</vt:lpstr>
      <vt:lpstr>Historical Revenue</vt:lpstr>
      <vt:lpstr>Expenses Breakup</vt:lpstr>
      <vt:lpstr>P&amp;L Financial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KADIRI</dc:creator>
  <cp:lastModifiedBy>OLAYINKA KADIRI</cp:lastModifiedBy>
  <dcterms:created xsi:type="dcterms:W3CDTF">2022-07-10T21:31:33Z</dcterms:created>
  <dcterms:modified xsi:type="dcterms:W3CDTF">2022-07-19T18:04:24Z</dcterms:modified>
</cp:coreProperties>
</file>