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.hinojosa\OneDrive - IQVIA\Archivos Personales\Ayudantías\2019-2\Seminario de Estadística\Archivos para la clase\17 Ejemplo de Serie de Tiempo con Regresiones\"/>
    </mc:Choice>
  </mc:AlternateContent>
  <xr:revisionPtr revIDLastSave="0" documentId="13_ncr:1_{F94B9981-77B7-42D9-BED1-25EB7383BAF5}" xr6:coauthVersionLast="36" xr6:coauthVersionMax="36" xr10:uidLastSave="{00000000-0000-0000-0000-000000000000}"/>
  <bookViews>
    <workbookView xWindow="0" yWindow="0" windowWidth="23040" windowHeight="9084" xr2:uid="{73132D04-06B9-4066-BE8B-3FCD9005ED37}"/>
  </bookViews>
  <sheets>
    <sheet name="DATOS_EJEMPLO" sheetId="2" r:id="rId1"/>
  </sheets>
  <definedNames>
    <definedName name="solver_adj" localSheetId="0" hidden="1">DATOS_EJEMPLO!$Q$59:$BP$59</definedName>
    <definedName name="solver_cvg" localSheetId="0" hidden="1">0.00001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DATOS_EJEMPLO!$BP$59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1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DATOS_EJEMPLO!$BY$55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hs1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S13" i="2" l="1"/>
  <c r="CS12" i="2"/>
  <c r="CS11" i="2"/>
  <c r="CS10" i="2"/>
  <c r="CS9" i="2"/>
  <c r="CS8" i="2"/>
  <c r="CS7" i="2"/>
  <c r="CS6" i="2"/>
  <c r="CS5" i="2"/>
  <c r="CS4" i="2"/>
  <c r="CR51" i="2"/>
  <c r="CQ51" i="2"/>
  <c r="CP51" i="2"/>
  <c r="CO51" i="2"/>
  <c r="CN51" i="2"/>
  <c r="CR50" i="2"/>
  <c r="CQ50" i="2"/>
  <c r="CP50" i="2"/>
  <c r="CO50" i="2"/>
  <c r="CS50" i="2" s="1"/>
  <c r="CN50" i="2"/>
  <c r="CR49" i="2"/>
  <c r="CQ49" i="2"/>
  <c r="CP49" i="2"/>
  <c r="CS49" i="2" s="1"/>
  <c r="CO49" i="2"/>
  <c r="CN49" i="2"/>
  <c r="CR48" i="2"/>
  <c r="CQ48" i="2"/>
  <c r="CS48" i="2" s="1"/>
  <c r="CP48" i="2"/>
  <c r="CO48" i="2"/>
  <c r="CN48" i="2"/>
  <c r="CR47" i="2"/>
  <c r="CQ47" i="2"/>
  <c r="CP47" i="2"/>
  <c r="CO47" i="2"/>
  <c r="CN47" i="2"/>
  <c r="CR46" i="2"/>
  <c r="CQ46" i="2"/>
  <c r="CP46" i="2"/>
  <c r="CO46" i="2"/>
  <c r="CS46" i="2" s="1"/>
  <c r="CN46" i="2"/>
  <c r="CR45" i="2"/>
  <c r="CQ45" i="2"/>
  <c r="CP45" i="2"/>
  <c r="CS45" i="2" s="1"/>
  <c r="CO45" i="2"/>
  <c r="CN45" i="2"/>
  <c r="CR44" i="2"/>
  <c r="CQ44" i="2"/>
  <c r="CS44" i="2" s="1"/>
  <c r="CP44" i="2"/>
  <c r="CO44" i="2"/>
  <c r="CN44" i="2"/>
  <c r="CR43" i="2"/>
  <c r="CQ43" i="2"/>
  <c r="CP43" i="2"/>
  <c r="CO43" i="2"/>
  <c r="CN43" i="2"/>
  <c r="CR42" i="2"/>
  <c r="CQ42" i="2"/>
  <c r="CP42" i="2"/>
  <c r="CO42" i="2"/>
  <c r="CS42" i="2" s="1"/>
  <c r="CN42" i="2"/>
  <c r="CR41" i="2"/>
  <c r="CQ41" i="2"/>
  <c r="CP41" i="2"/>
  <c r="CS41" i="2" s="1"/>
  <c r="CO41" i="2"/>
  <c r="CN41" i="2"/>
  <c r="CR40" i="2"/>
  <c r="CQ40" i="2"/>
  <c r="CS40" i="2" s="1"/>
  <c r="CP40" i="2"/>
  <c r="CO40" i="2"/>
  <c r="CN40" i="2"/>
  <c r="CR39" i="2"/>
  <c r="CQ39" i="2"/>
  <c r="CP39" i="2"/>
  <c r="CO39" i="2"/>
  <c r="CN39" i="2"/>
  <c r="CR38" i="2"/>
  <c r="CQ38" i="2"/>
  <c r="CP38" i="2"/>
  <c r="CO38" i="2"/>
  <c r="CS38" i="2" s="1"/>
  <c r="CN38" i="2"/>
  <c r="CR37" i="2"/>
  <c r="CQ37" i="2"/>
  <c r="CP37" i="2"/>
  <c r="CS37" i="2" s="1"/>
  <c r="CO37" i="2"/>
  <c r="CN37" i="2"/>
  <c r="CR36" i="2"/>
  <c r="CQ36" i="2"/>
  <c r="CS36" i="2" s="1"/>
  <c r="CP36" i="2"/>
  <c r="CO36" i="2"/>
  <c r="CN36" i="2"/>
  <c r="CR35" i="2"/>
  <c r="CQ35" i="2"/>
  <c r="CP35" i="2"/>
  <c r="CO35" i="2"/>
  <c r="CN35" i="2"/>
  <c r="CR34" i="2"/>
  <c r="CQ34" i="2"/>
  <c r="CP34" i="2"/>
  <c r="CO34" i="2"/>
  <c r="CS34" i="2" s="1"/>
  <c r="CN34" i="2"/>
  <c r="CR33" i="2"/>
  <c r="CQ33" i="2"/>
  <c r="CP33" i="2"/>
  <c r="CS33" i="2" s="1"/>
  <c r="CO33" i="2"/>
  <c r="CN33" i="2"/>
  <c r="CR32" i="2"/>
  <c r="CQ32" i="2"/>
  <c r="CS32" i="2" s="1"/>
  <c r="CP32" i="2"/>
  <c r="CO32" i="2"/>
  <c r="CN32" i="2"/>
  <c r="CR31" i="2"/>
  <c r="CQ31" i="2"/>
  <c r="CP31" i="2"/>
  <c r="CO31" i="2"/>
  <c r="CN31" i="2"/>
  <c r="CR30" i="2"/>
  <c r="CQ30" i="2"/>
  <c r="CP30" i="2"/>
  <c r="CO30" i="2"/>
  <c r="CS30" i="2" s="1"/>
  <c r="CN30" i="2"/>
  <c r="CR29" i="2"/>
  <c r="CQ29" i="2"/>
  <c r="CP29" i="2"/>
  <c r="CS29" i="2" s="1"/>
  <c r="CO29" i="2"/>
  <c r="CN29" i="2"/>
  <c r="CR28" i="2"/>
  <c r="CQ28" i="2"/>
  <c r="CS28" i="2" s="1"/>
  <c r="CP28" i="2"/>
  <c r="CO28" i="2"/>
  <c r="CN28" i="2"/>
  <c r="CR27" i="2"/>
  <c r="CQ27" i="2"/>
  <c r="CP27" i="2"/>
  <c r="CO27" i="2"/>
  <c r="CN27" i="2"/>
  <c r="CR26" i="2"/>
  <c r="CQ26" i="2"/>
  <c r="CP26" i="2"/>
  <c r="CO26" i="2"/>
  <c r="CS26" i="2" s="1"/>
  <c r="CN26" i="2"/>
  <c r="CR25" i="2"/>
  <c r="CQ25" i="2"/>
  <c r="CP25" i="2"/>
  <c r="CS25" i="2" s="1"/>
  <c r="CO25" i="2"/>
  <c r="CN25" i="2"/>
  <c r="CR24" i="2"/>
  <c r="CQ24" i="2"/>
  <c r="CS24" i="2" s="1"/>
  <c r="CP24" i="2"/>
  <c r="CO24" i="2"/>
  <c r="CN24" i="2"/>
  <c r="CR23" i="2"/>
  <c r="CQ23" i="2"/>
  <c r="CP23" i="2"/>
  <c r="CO23" i="2"/>
  <c r="CN23" i="2"/>
  <c r="CR22" i="2"/>
  <c r="CQ22" i="2"/>
  <c r="CP22" i="2"/>
  <c r="CO22" i="2"/>
  <c r="CS22" i="2" s="1"/>
  <c r="CN22" i="2"/>
  <c r="CR21" i="2"/>
  <c r="CQ21" i="2"/>
  <c r="CP21" i="2"/>
  <c r="CS21" i="2" s="1"/>
  <c r="CO21" i="2"/>
  <c r="CN21" i="2"/>
  <c r="CR20" i="2"/>
  <c r="CQ20" i="2"/>
  <c r="CS20" i="2" s="1"/>
  <c r="CP20" i="2"/>
  <c r="CO20" i="2"/>
  <c r="CN20" i="2"/>
  <c r="CR19" i="2"/>
  <c r="CQ19" i="2"/>
  <c r="CP19" i="2"/>
  <c r="CO19" i="2"/>
  <c r="CN19" i="2"/>
  <c r="CR18" i="2"/>
  <c r="CQ18" i="2"/>
  <c r="CP18" i="2"/>
  <c r="CO18" i="2"/>
  <c r="CS18" i="2" s="1"/>
  <c r="CN18" i="2"/>
  <c r="CR17" i="2"/>
  <c r="CQ17" i="2"/>
  <c r="CP17" i="2"/>
  <c r="CS17" i="2" s="1"/>
  <c r="CO17" i="2"/>
  <c r="CN17" i="2"/>
  <c r="CR16" i="2"/>
  <c r="CQ16" i="2"/>
  <c r="CS16" i="2" s="1"/>
  <c r="CP16" i="2"/>
  <c r="CO16" i="2"/>
  <c r="CN16" i="2"/>
  <c r="CR15" i="2"/>
  <c r="CQ15" i="2"/>
  <c r="CP15" i="2"/>
  <c r="CO15" i="2"/>
  <c r="CN15" i="2"/>
  <c r="CR13" i="2"/>
  <c r="CQ13" i="2"/>
  <c r="CP13" i="2"/>
  <c r="CO13" i="2"/>
  <c r="CN13" i="2"/>
  <c r="CR12" i="2"/>
  <c r="CQ12" i="2"/>
  <c r="CP12" i="2"/>
  <c r="CO12" i="2"/>
  <c r="CN12" i="2"/>
  <c r="CR11" i="2"/>
  <c r="CQ11" i="2"/>
  <c r="CP11" i="2"/>
  <c r="CO11" i="2"/>
  <c r="CN11" i="2"/>
  <c r="CR10" i="2"/>
  <c r="CQ10" i="2"/>
  <c r="CP10" i="2"/>
  <c r="CO10" i="2"/>
  <c r="CN10" i="2"/>
  <c r="CR9" i="2"/>
  <c r="CQ9" i="2"/>
  <c r="CP9" i="2"/>
  <c r="CO9" i="2"/>
  <c r="CN9" i="2"/>
  <c r="CR8" i="2"/>
  <c r="CQ8" i="2"/>
  <c r="CP8" i="2"/>
  <c r="CO8" i="2"/>
  <c r="CN8" i="2"/>
  <c r="CR7" i="2"/>
  <c r="CQ7" i="2"/>
  <c r="CP7" i="2"/>
  <c r="CO7" i="2"/>
  <c r="CN7" i="2"/>
  <c r="CR6" i="2"/>
  <c r="CQ6" i="2"/>
  <c r="CP6" i="2"/>
  <c r="CO6" i="2"/>
  <c r="CN6" i="2"/>
  <c r="CR5" i="2"/>
  <c r="CQ5" i="2"/>
  <c r="CP5" i="2"/>
  <c r="CO5" i="2"/>
  <c r="CN5" i="2"/>
  <c r="CR4" i="2"/>
  <c r="CQ4" i="2"/>
  <c r="CP4" i="2"/>
  <c r="CO4" i="2"/>
  <c r="CN4" i="2"/>
  <c r="CR14" i="2"/>
  <c r="CQ14" i="2"/>
  <c r="CP14" i="2"/>
  <c r="CO14" i="2"/>
  <c r="CS14" i="2" s="1"/>
  <c r="CN14" i="2"/>
  <c r="CS51" i="2"/>
  <c r="CS47" i="2"/>
  <c r="CS43" i="2"/>
  <c r="CS39" i="2"/>
  <c r="CS35" i="2"/>
  <c r="CS31" i="2"/>
  <c r="CS27" i="2"/>
  <c r="CS23" i="2"/>
  <c r="CS19" i="2"/>
  <c r="CS15" i="2"/>
  <c r="CC54" i="2" a="1"/>
  <c r="CC54" i="2" s="1"/>
  <c r="CB54" i="2" a="1"/>
  <c r="CB54" i="2" s="1"/>
  <c r="CA54" i="2" a="1"/>
  <c r="CA54" i="2" s="1"/>
  <c r="BZ54" i="2" a="1"/>
  <c r="BZ54" i="2" s="1"/>
  <c r="BY54" i="2" a="1"/>
  <c r="BY54" i="2" s="1"/>
  <c r="CC45" i="2"/>
  <c r="BO46" i="2" s="1"/>
  <c r="BJ47" i="2" s="1"/>
  <c r="BE48" i="2" s="1"/>
  <c r="AZ49" i="2" s="1"/>
  <c r="AU50" i="2" s="1"/>
  <c r="AP51" i="2" s="1"/>
  <c r="CB45" i="2"/>
  <c r="CA45" i="2"/>
  <c r="BZ45" i="2"/>
  <c r="BL46" i="2" s="1"/>
  <c r="BG47" i="2" s="1"/>
  <c r="BB48" i="2" s="1"/>
  <c r="AW49" i="2" s="1"/>
  <c r="AR50" i="2" s="1"/>
  <c r="AM51" i="2" s="1"/>
  <c r="BY45" i="2"/>
  <c r="BK46" i="2" s="1"/>
  <c r="BF47" i="2" s="1"/>
  <c r="BA48" i="2" s="1"/>
  <c r="AV49" i="2" s="1"/>
  <c r="AQ50" i="2" s="1"/>
  <c r="AL51" i="2" s="1"/>
  <c r="CC44" i="2"/>
  <c r="CB44" i="2"/>
  <c r="CA44" i="2"/>
  <c r="BZ44" i="2"/>
  <c r="BY44" i="2"/>
  <c r="CC43" i="2"/>
  <c r="CB43" i="2"/>
  <c r="CA43" i="2"/>
  <c r="BZ43" i="2"/>
  <c r="BY43" i="2"/>
  <c r="CC42" i="2"/>
  <c r="CB42" i="2"/>
  <c r="CA42" i="2"/>
  <c r="BZ42" i="2"/>
  <c r="BY42" i="2"/>
  <c r="CC41" i="2"/>
  <c r="CB41" i="2"/>
  <c r="CA41" i="2"/>
  <c r="BZ41" i="2"/>
  <c r="BY41" i="2"/>
  <c r="CC40" i="2"/>
  <c r="CB40" i="2"/>
  <c r="CA40" i="2"/>
  <c r="BZ40" i="2"/>
  <c r="BY40" i="2"/>
  <c r="CC39" i="2"/>
  <c r="CB39" i="2"/>
  <c r="CA39" i="2"/>
  <c r="BZ39" i="2"/>
  <c r="BY39" i="2"/>
  <c r="CC38" i="2"/>
  <c r="CB38" i="2"/>
  <c r="CA38" i="2"/>
  <c r="BZ38" i="2"/>
  <c r="BY38" i="2"/>
  <c r="CC37" i="2"/>
  <c r="CB37" i="2"/>
  <c r="CA37" i="2"/>
  <c r="BZ37" i="2"/>
  <c r="BY37" i="2"/>
  <c r="CC36" i="2"/>
  <c r="CB36" i="2"/>
  <c r="CA36" i="2"/>
  <c r="BZ36" i="2"/>
  <c r="BY36" i="2"/>
  <c r="CC35" i="2"/>
  <c r="CB35" i="2"/>
  <c r="CA35" i="2"/>
  <c r="BZ35" i="2"/>
  <c r="BY35" i="2"/>
  <c r="CC34" i="2"/>
  <c r="CB34" i="2"/>
  <c r="CA34" i="2"/>
  <c r="BZ34" i="2"/>
  <c r="BY34" i="2"/>
  <c r="CC33" i="2"/>
  <c r="CB33" i="2"/>
  <c r="CA33" i="2"/>
  <c r="BZ33" i="2"/>
  <c r="BY33" i="2"/>
  <c r="CC32" i="2"/>
  <c r="CB32" i="2"/>
  <c r="CA32" i="2"/>
  <c r="BZ32" i="2"/>
  <c r="BY32" i="2"/>
  <c r="CC31" i="2"/>
  <c r="CB31" i="2"/>
  <c r="CA31" i="2"/>
  <c r="BZ31" i="2"/>
  <c r="BY31" i="2"/>
  <c r="CC30" i="2"/>
  <c r="CB30" i="2"/>
  <c r="CA30" i="2"/>
  <c r="BZ30" i="2"/>
  <c r="BY30" i="2"/>
  <c r="CC29" i="2"/>
  <c r="CB29" i="2"/>
  <c r="CA29" i="2"/>
  <c r="BZ29" i="2"/>
  <c r="BY29" i="2"/>
  <c r="CC28" i="2"/>
  <c r="CB28" i="2"/>
  <c r="CA28" i="2"/>
  <c r="BZ28" i="2"/>
  <c r="BY28" i="2"/>
  <c r="CC27" i="2"/>
  <c r="CB27" i="2"/>
  <c r="CA27" i="2"/>
  <c r="BZ27" i="2"/>
  <c r="BY27" i="2"/>
  <c r="CC26" i="2"/>
  <c r="CB26" i="2"/>
  <c r="CA26" i="2"/>
  <c r="BZ26" i="2"/>
  <c r="BY26" i="2"/>
  <c r="CC25" i="2"/>
  <c r="CB25" i="2"/>
  <c r="CA25" i="2"/>
  <c r="BZ25" i="2"/>
  <c r="BY25" i="2"/>
  <c r="CC24" i="2"/>
  <c r="CB24" i="2"/>
  <c r="CA24" i="2"/>
  <c r="BZ24" i="2"/>
  <c r="BY24" i="2"/>
  <c r="CC23" i="2"/>
  <c r="CB23" i="2"/>
  <c r="CA23" i="2"/>
  <c r="BZ23" i="2"/>
  <c r="BY23" i="2"/>
  <c r="CC22" i="2"/>
  <c r="CB22" i="2"/>
  <c r="CA22" i="2"/>
  <c r="BZ22" i="2"/>
  <c r="BY22" i="2"/>
  <c r="CC21" i="2"/>
  <c r="CB21" i="2"/>
  <c r="CA21" i="2"/>
  <c r="BZ21" i="2"/>
  <c r="BY21" i="2"/>
  <c r="CC20" i="2"/>
  <c r="CB20" i="2"/>
  <c r="CA20" i="2"/>
  <c r="BZ20" i="2"/>
  <c r="BY20" i="2"/>
  <c r="CC19" i="2"/>
  <c r="CB19" i="2"/>
  <c r="CA19" i="2"/>
  <c r="BZ19" i="2"/>
  <c r="BY19" i="2"/>
  <c r="CC18" i="2"/>
  <c r="CB18" i="2"/>
  <c r="CA18" i="2"/>
  <c r="BZ18" i="2"/>
  <c r="BY18" i="2"/>
  <c r="CC17" i="2"/>
  <c r="CB17" i="2"/>
  <c r="CA17" i="2"/>
  <c r="BZ17" i="2"/>
  <c r="BY17" i="2"/>
  <c r="CC16" i="2"/>
  <c r="CB16" i="2"/>
  <c r="CA16" i="2"/>
  <c r="BZ16" i="2"/>
  <c r="BY16" i="2"/>
  <c r="CC15" i="2"/>
  <c r="CB15" i="2"/>
  <c r="CA15" i="2"/>
  <c r="BZ15" i="2"/>
  <c r="BY15" i="2"/>
  <c r="CC14" i="2"/>
  <c r="CB14" i="2"/>
  <c r="CA14" i="2"/>
  <c r="BZ14" i="2"/>
  <c r="BY14" i="2"/>
  <c r="BE46" i="2"/>
  <c r="AZ47" i="2" s="1"/>
  <c r="AU48" i="2" s="1"/>
  <c r="AP49" i="2" s="1"/>
  <c r="AK50" i="2" s="1"/>
  <c r="AF51" i="2" s="1"/>
  <c r="BD46" i="2"/>
  <c r="AY47" i="2" s="1"/>
  <c r="AT48" i="2" s="1"/>
  <c r="AO49" i="2" s="1"/>
  <c r="AJ50" i="2" s="1"/>
  <c r="AE51" i="2" s="1"/>
  <c r="BC46" i="2"/>
  <c r="AX47" i="2" s="1"/>
  <c r="AS48" i="2" s="1"/>
  <c r="AN49" i="2" s="1"/>
  <c r="AI50" i="2" s="1"/>
  <c r="AD51" i="2" s="1"/>
  <c r="BB46" i="2"/>
  <c r="AW47" i="2" s="1"/>
  <c r="AR48" i="2" s="1"/>
  <c r="AM49" i="2" s="1"/>
  <c r="AH50" i="2" s="1"/>
  <c r="AC51" i="2" s="1"/>
  <c r="BA46" i="2"/>
  <c r="AV47" i="2" s="1"/>
  <c r="AQ48" i="2" s="1"/>
  <c r="AL49" i="2" s="1"/>
  <c r="AG50" i="2" s="1"/>
  <c r="AB51" i="2" s="1"/>
  <c r="AZ46" i="2"/>
  <c r="AU47" i="2" s="1"/>
  <c r="AP48" i="2" s="1"/>
  <c r="AK49" i="2" s="1"/>
  <c r="AF50" i="2" s="1"/>
  <c r="AA51" i="2" s="1"/>
  <c r="AY46" i="2"/>
  <c r="AT47" i="2" s="1"/>
  <c r="AO48" i="2" s="1"/>
  <c r="AJ49" i="2" s="1"/>
  <c r="AE50" i="2" s="1"/>
  <c r="Z51" i="2" s="1"/>
  <c r="AX46" i="2"/>
  <c r="AS47" i="2" s="1"/>
  <c r="AN48" i="2" s="1"/>
  <c r="AI49" i="2" s="1"/>
  <c r="AD50" i="2" s="1"/>
  <c r="Y51" i="2" s="1"/>
  <c r="AW46" i="2"/>
  <c r="AR47" i="2" s="1"/>
  <c r="AM48" i="2" s="1"/>
  <c r="AH49" i="2" s="1"/>
  <c r="AC50" i="2" s="1"/>
  <c r="X51" i="2" s="1"/>
  <c r="AV46" i="2"/>
  <c r="AQ47" i="2" s="1"/>
  <c r="AL48" i="2" s="1"/>
  <c r="AG49" i="2" s="1"/>
  <c r="AB50" i="2" s="1"/>
  <c r="W51" i="2" s="1"/>
  <c r="AU46" i="2"/>
  <c r="AP47" i="2" s="1"/>
  <c r="AK48" i="2" s="1"/>
  <c r="AF49" i="2" s="1"/>
  <c r="AA50" i="2" s="1"/>
  <c r="V51" i="2" s="1"/>
  <c r="AT46" i="2"/>
  <c r="AO47" i="2" s="1"/>
  <c r="AJ48" i="2" s="1"/>
  <c r="AE49" i="2" s="1"/>
  <c r="Z50" i="2" s="1"/>
  <c r="U51" i="2" s="1"/>
  <c r="AS46" i="2"/>
  <c r="AN47" i="2" s="1"/>
  <c r="AI48" i="2" s="1"/>
  <c r="AD49" i="2" s="1"/>
  <c r="Y50" i="2" s="1"/>
  <c r="T51" i="2" s="1"/>
  <c r="AR46" i="2"/>
  <c r="AM47" i="2" s="1"/>
  <c r="AH48" i="2" s="1"/>
  <c r="AC49" i="2" s="1"/>
  <c r="X50" i="2" s="1"/>
  <c r="S51" i="2" s="1"/>
  <c r="AQ46" i="2"/>
  <c r="AL47" i="2" s="1"/>
  <c r="AG48" i="2" s="1"/>
  <c r="AB49" i="2" s="1"/>
  <c r="W50" i="2" s="1"/>
  <c r="R51" i="2" s="1"/>
  <c r="AP46" i="2"/>
  <c r="AK47" i="2" s="1"/>
  <c r="AF48" i="2" s="1"/>
  <c r="AA49" i="2" s="1"/>
  <c r="V50" i="2" s="1"/>
  <c r="AO46" i="2"/>
  <c r="AJ47" i="2" s="1"/>
  <c r="AE48" i="2" s="1"/>
  <c r="Z49" i="2" s="1"/>
  <c r="U50" i="2" s="1"/>
  <c r="AN46" i="2"/>
  <c r="AI47" i="2" s="1"/>
  <c r="AD48" i="2" s="1"/>
  <c r="Y49" i="2" s="1"/>
  <c r="T50" i="2" s="1"/>
  <c r="AM46" i="2"/>
  <c r="AH47" i="2" s="1"/>
  <c r="AC48" i="2" s="1"/>
  <c r="X49" i="2" s="1"/>
  <c r="S50" i="2" s="1"/>
  <c r="AL46" i="2"/>
  <c r="AG47" i="2" s="1"/>
  <c r="AB48" i="2" s="1"/>
  <c r="W49" i="2" s="1"/>
  <c r="R50" i="2" s="1"/>
  <c r="AK46" i="2"/>
  <c r="AF47" i="2" s="1"/>
  <c r="AA48" i="2" s="1"/>
  <c r="V49" i="2" s="1"/>
  <c r="AJ46" i="2"/>
  <c r="AE47" i="2" s="1"/>
  <c r="Z48" i="2" s="1"/>
  <c r="U49" i="2" s="1"/>
  <c r="AI46" i="2"/>
  <c r="AD47" i="2" s="1"/>
  <c r="Y48" i="2" s="1"/>
  <c r="T49" i="2" s="1"/>
  <c r="AH46" i="2"/>
  <c r="AC47" i="2" s="1"/>
  <c r="X48" i="2" s="1"/>
  <c r="S49" i="2" s="1"/>
  <c r="AG46" i="2"/>
  <c r="AB47" i="2" s="1"/>
  <c r="W48" i="2" s="1"/>
  <c r="R49" i="2" s="1"/>
  <c r="AF46" i="2"/>
  <c r="AA47" i="2" s="1"/>
  <c r="V48" i="2" s="1"/>
  <c r="AE46" i="2"/>
  <c r="Z47" i="2" s="1"/>
  <c r="U48" i="2" s="1"/>
  <c r="AD46" i="2"/>
  <c r="Y47" i="2" s="1"/>
  <c r="T48" i="2" s="1"/>
  <c r="AC46" i="2"/>
  <c r="X47" i="2" s="1"/>
  <c r="S48" i="2" s="1"/>
  <c r="AB46" i="2"/>
  <c r="W47" i="2" s="1"/>
  <c r="R48" i="2" s="1"/>
  <c r="AA46" i="2"/>
  <c r="V47" i="2" s="1"/>
  <c r="Z46" i="2"/>
  <c r="U47" i="2" s="1"/>
  <c r="Y46" i="2"/>
  <c r="T47" i="2" s="1"/>
  <c r="X46" i="2"/>
  <c r="S47" i="2" s="1"/>
  <c r="W46" i="2"/>
  <c r="R47" i="2" s="1"/>
  <c r="V46" i="2"/>
  <c r="U46" i="2"/>
  <c r="T46" i="2"/>
  <c r="S46" i="2"/>
  <c r="R46" i="2"/>
  <c r="BJ46" i="2"/>
  <c r="BE47" i="2" s="1"/>
  <c r="AZ48" i="2" s="1"/>
  <c r="AU49" i="2" s="1"/>
  <c r="AP50" i="2" s="1"/>
  <c r="AK51" i="2" s="1"/>
  <c r="BI46" i="2"/>
  <c r="BD47" i="2" s="1"/>
  <c r="AY48" i="2" s="1"/>
  <c r="AT49" i="2" s="1"/>
  <c r="AO50" i="2" s="1"/>
  <c r="AJ51" i="2" s="1"/>
  <c r="BH46" i="2"/>
  <c r="BC47" i="2" s="1"/>
  <c r="AX48" i="2" s="1"/>
  <c r="AS49" i="2" s="1"/>
  <c r="AN50" i="2" s="1"/>
  <c r="AI51" i="2" s="1"/>
  <c r="BG46" i="2"/>
  <c r="BB47" i="2" s="1"/>
  <c r="AW48" i="2" s="1"/>
  <c r="AR49" i="2" s="1"/>
  <c r="AM50" i="2" s="1"/>
  <c r="AH51" i="2" s="1"/>
  <c r="BF46" i="2"/>
  <c r="BA47" i="2" s="1"/>
  <c r="AV48" i="2" s="1"/>
  <c r="AQ49" i="2" s="1"/>
  <c r="AL50" i="2" s="1"/>
  <c r="AG51" i="2" s="1"/>
  <c r="BN46" i="2"/>
  <c r="BI47" i="2" s="1"/>
  <c r="BD48" i="2" s="1"/>
  <c r="AY49" i="2" s="1"/>
  <c r="AT50" i="2" s="1"/>
  <c r="AO51" i="2" s="1"/>
  <c r="BZ53" i="2" l="1" a="1"/>
  <c r="BZ53" i="2" s="1"/>
  <c r="CC53" i="2" a="1"/>
  <c r="CC53" i="2" s="1"/>
  <c r="BM46" i="2"/>
  <c r="BH47" i="2" s="1"/>
  <c r="BC48" i="2" s="1"/>
  <c r="AX49" i="2" s="1"/>
  <c r="AS50" i="2" s="1"/>
  <c r="AN51" i="2" s="1"/>
  <c r="CA53" i="2" a="1"/>
  <c r="CA53" i="2" s="1"/>
  <c r="BY53" i="2" a="1"/>
  <c r="BY53" i="2" s="1"/>
  <c r="CB53" i="2" a="1"/>
  <c r="CB53" i="2" s="1"/>
  <c r="CA46" i="2"/>
  <c r="BZ46" i="2"/>
  <c r="CC46" i="2" l="1"/>
  <c r="BO47" i="2" s="1"/>
  <c r="BJ48" i="2" s="1"/>
  <c r="BE49" i="2" s="1"/>
  <c r="AZ50" i="2" s="1"/>
  <c r="AU51" i="2" s="1"/>
  <c r="BY46" i="2"/>
  <c r="BK47" i="2" s="1"/>
  <c r="BF48" i="2" s="1"/>
  <c r="BA49" i="2" s="1"/>
  <c r="AV50" i="2" s="1"/>
  <c r="AQ51" i="2" s="1"/>
  <c r="CB46" i="2"/>
  <c r="BN47" i="2" s="1"/>
  <c r="BI48" i="2" s="1"/>
  <c r="BD49" i="2" s="1"/>
  <c r="AY50" i="2" s="1"/>
  <c r="AT51" i="2" s="1"/>
  <c r="BM47" i="2"/>
  <c r="BH48" i="2" s="1"/>
  <c r="BC49" i="2" s="1"/>
  <c r="AX50" i="2" s="1"/>
  <c r="AS51" i="2" s="1"/>
  <c r="BL47" i="2"/>
  <c r="BG48" i="2" s="1"/>
  <c r="BB49" i="2" s="1"/>
  <c r="AW50" i="2" s="1"/>
  <c r="AR51" i="2" s="1"/>
  <c r="F56" i="2"/>
  <c r="F55" i="2"/>
  <c r="E56" i="2"/>
  <c r="E55" i="2"/>
  <c r="D56" i="2"/>
  <c r="D55" i="2"/>
  <c r="C56" i="2"/>
  <c r="C55" i="2"/>
  <c r="B56" i="2"/>
  <c r="B55" i="2"/>
  <c r="F54" i="2"/>
  <c r="E54" i="2"/>
  <c r="D54" i="2"/>
  <c r="C54" i="2"/>
  <c r="F53" i="2"/>
  <c r="M4" i="2" s="1" a="1"/>
  <c r="M51" i="2" s="1"/>
  <c r="E53" i="2"/>
  <c r="L4" i="2" s="1" a="1"/>
  <c r="D53" i="2"/>
  <c r="K4" i="2" s="1" a="1"/>
  <c r="K51" i="2" s="1"/>
  <c r="C53" i="2"/>
  <c r="J4" i="2" s="1" a="1"/>
  <c r="J51" i="2" s="1"/>
  <c r="B54" i="2"/>
  <c r="B53" i="2"/>
  <c r="CJ46" i="2" l="1"/>
  <c r="CB47" i="2"/>
  <c r="BN48" i="2" s="1"/>
  <c r="BI49" i="2" s="1"/>
  <c r="BD50" i="2" s="1"/>
  <c r="AY51" i="2" s="1"/>
  <c r="BY47" i="2"/>
  <c r="CF47" i="2" s="1"/>
  <c r="BZ47" i="2"/>
  <c r="BL48" i="2" s="1"/>
  <c r="BG49" i="2" s="1"/>
  <c r="BB50" i="2" s="1"/>
  <c r="AW51" i="2" s="1"/>
  <c r="CG46" i="2"/>
  <c r="CA47" i="2"/>
  <c r="BM48" i="2" s="1"/>
  <c r="BH49" i="2" s="1"/>
  <c r="BC50" i="2" s="1"/>
  <c r="AX51" i="2" s="1"/>
  <c r="CI41" i="2"/>
  <c r="CI37" i="2"/>
  <c r="CI33" i="2"/>
  <c r="CI29" i="2"/>
  <c r="CI45" i="2"/>
  <c r="CI21" i="2"/>
  <c r="CI17" i="2"/>
  <c r="CI25" i="2"/>
  <c r="CI23" i="2"/>
  <c r="CI39" i="2"/>
  <c r="CI20" i="2"/>
  <c r="CI18" i="2"/>
  <c r="CI34" i="2"/>
  <c r="CI27" i="2"/>
  <c r="CI43" i="2"/>
  <c r="CI28" i="2"/>
  <c r="CI36" i="2"/>
  <c r="CI32" i="2"/>
  <c r="CI22" i="2"/>
  <c r="CI38" i="2"/>
  <c r="CI14" i="2"/>
  <c r="CI40" i="2"/>
  <c r="CI24" i="2"/>
  <c r="CI15" i="2"/>
  <c r="CI31" i="2"/>
  <c r="CI44" i="2"/>
  <c r="CI26" i="2"/>
  <c r="CI42" i="2"/>
  <c r="CI16" i="2"/>
  <c r="CI19" i="2"/>
  <c r="CI35" i="2"/>
  <c r="CI30" i="2"/>
  <c r="BK48" i="2"/>
  <c r="BF49" i="2" s="1"/>
  <c r="BA50" i="2" s="1"/>
  <c r="CI47" i="2"/>
  <c r="CH42" i="2"/>
  <c r="CH38" i="2"/>
  <c r="CH34" i="2"/>
  <c r="CH30" i="2"/>
  <c r="CH18" i="2"/>
  <c r="CH22" i="2"/>
  <c r="CH14" i="2"/>
  <c r="CH26" i="2"/>
  <c r="CH41" i="2"/>
  <c r="CH20" i="2"/>
  <c r="CH36" i="2"/>
  <c r="CH17" i="2"/>
  <c r="CH15" i="2"/>
  <c r="CH31" i="2"/>
  <c r="CH33" i="2"/>
  <c r="CH24" i="2"/>
  <c r="CH40" i="2"/>
  <c r="CH19" i="2"/>
  <c r="CH35" i="2"/>
  <c r="CH37" i="2"/>
  <c r="CH28" i="2"/>
  <c r="CH44" i="2"/>
  <c r="CH21" i="2"/>
  <c r="CH29" i="2"/>
  <c r="CH45" i="2"/>
  <c r="CH25" i="2"/>
  <c r="CH23" i="2"/>
  <c r="CH39" i="2"/>
  <c r="CH16" i="2"/>
  <c r="CH32" i="2"/>
  <c r="CH27" i="2"/>
  <c r="CH43" i="2"/>
  <c r="CF44" i="2"/>
  <c r="CF40" i="2"/>
  <c r="CF28" i="2"/>
  <c r="CF36" i="2"/>
  <c r="CF32" i="2"/>
  <c r="CF16" i="2"/>
  <c r="CF24" i="2"/>
  <c r="CF20" i="2"/>
  <c r="CF19" i="2"/>
  <c r="CF31" i="2"/>
  <c r="CF30" i="2"/>
  <c r="CF43" i="2"/>
  <c r="CF25" i="2"/>
  <c r="CF41" i="2"/>
  <c r="CF18" i="2"/>
  <c r="CF34" i="2"/>
  <c r="CF14" i="2"/>
  <c r="CF23" i="2"/>
  <c r="CF29" i="2"/>
  <c r="CF27" i="2"/>
  <c r="CF15" i="2"/>
  <c r="CF22" i="2"/>
  <c r="CF38" i="2"/>
  <c r="CF39" i="2"/>
  <c r="CF35" i="2"/>
  <c r="CF17" i="2"/>
  <c r="CF33" i="2"/>
  <c r="CF45" i="2"/>
  <c r="CF26" i="2"/>
  <c r="CF42" i="2"/>
  <c r="CF21" i="2"/>
  <c r="CF37" i="2"/>
  <c r="CJ44" i="2"/>
  <c r="CJ36" i="2"/>
  <c r="CJ32" i="2"/>
  <c r="CJ40" i="2"/>
  <c r="CJ28" i="2"/>
  <c r="CJ24" i="2"/>
  <c r="CJ20" i="2"/>
  <c r="CJ16" i="2"/>
  <c r="CJ26" i="2"/>
  <c r="CJ42" i="2"/>
  <c r="CJ39" i="2"/>
  <c r="CJ21" i="2"/>
  <c r="CJ37" i="2"/>
  <c r="CJ14" i="2"/>
  <c r="CJ43" i="2"/>
  <c r="CJ30" i="2"/>
  <c r="CJ19" i="2"/>
  <c r="CJ25" i="2"/>
  <c r="CJ41" i="2"/>
  <c r="CJ38" i="2"/>
  <c r="CJ31" i="2"/>
  <c r="CJ27" i="2"/>
  <c r="CJ35" i="2"/>
  <c r="CJ18" i="2"/>
  <c r="CJ34" i="2"/>
  <c r="CJ15" i="2"/>
  <c r="CJ29" i="2"/>
  <c r="CJ22" i="2"/>
  <c r="CJ23" i="2"/>
  <c r="CJ17" i="2"/>
  <c r="CJ33" i="2"/>
  <c r="CJ45" i="2"/>
  <c r="CC47" i="2"/>
  <c r="CF46" i="2"/>
  <c r="CI46" i="2"/>
  <c r="CH46" i="2"/>
  <c r="CG39" i="2"/>
  <c r="CG35" i="2"/>
  <c r="CG31" i="2"/>
  <c r="CG27" i="2"/>
  <c r="CG43" i="2"/>
  <c r="CG15" i="2"/>
  <c r="CG23" i="2"/>
  <c r="CG19" i="2"/>
  <c r="CG17" i="2"/>
  <c r="CG33" i="2"/>
  <c r="CG26" i="2"/>
  <c r="CG34" i="2"/>
  <c r="CG30" i="2"/>
  <c r="CG28" i="2"/>
  <c r="CG44" i="2"/>
  <c r="CG45" i="2"/>
  <c r="CG22" i="2"/>
  <c r="CG21" i="2"/>
  <c r="CG37" i="2"/>
  <c r="CG42" i="2"/>
  <c r="CG16" i="2"/>
  <c r="CG32" i="2"/>
  <c r="CG18" i="2"/>
  <c r="CG14" i="2"/>
  <c r="CG25" i="2"/>
  <c r="CG41" i="2"/>
  <c r="CG20" i="2"/>
  <c r="CG36" i="2"/>
  <c r="CG38" i="2"/>
  <c r="CG29" i="2"/>
  <c r="CG24" i="2"/>
  <c r="CG40" i="2"/>
  <c r="I4" i="2" a="1"/>
  <c r="I4" i="2" s="1"/>
  <c r="L51" i="2"/>
  <c r="L50" i="2"/>
  <c r="L45" i="2"/>
  <c r="L40" i="2"/>
  <c r="L34" i="2"/>
  <c r="L29" i="2"/>
  <c r="L24" i="2"/>
  <c r="L18" i="2"/>
  <c r="L13" i="2"/>
  <c r="L8" i="2"/>
  <c r="L49" i="2"/>
  <c r="L44" i="2"/>
  <c r="L38" i="2"/>
  <c r="L33" i="2"/>
  <c r="L28" i="2"/>
  <c r="L22" i="2"/>
  <c r="L17" i="2"/>
  <c r="L12" i="2"/>
  <c r="L6" i="2"/>
  <c r="L48" i="2"/>
  <c r="L42" i="2"/>
  <c r="L37" i="2"/>
  <c r="L32" i="2"/>
  <c r="L26" i="2"/>
  <c r="L21" i="2"/>
  <c r="L16" i="2"/>
  <c r="L10" i="2"/>
  <c r="L5" i="2"/>
  <c r="L46" i="2"/>
  <c r="L41" i="2"/>
  <c r="L36" i="2"/>
  <c r="L30" i="2"/>
  <c r="L25" i="2"/>
  <c r="L20" i="2"/>
  <c r="L14" i="2"/>
  <c r="L9" i="2"/>
  <c r="L4" i="2"/>
  <c r="K5" i="2"/>
  <c r="K10" i="2"/>
  <c r="K16" i="2"/>
  <c r="K21" i="2"/>
  <c r="K26" i="2"/>
  <c r="K32" i="2"/>
  <c r="K37" i="2"/>
  <c r="K42" i="2"/>
  <c r="K48" i="2"/>
  <c r="M8" i="2"/>
  <c r="M13" i="2"/>
  <c r="M24" i="2"/>
  <c r="M29" i="2"/>
  <c r="M34" i="2"/>
  <c r="M40" i="2"/>
  <c r="M45" i="2"/>
  <c r="M50" i="2"/>
  <c r="K6" i="2"/>
  <c r="K12" i="2"/>
  <c r="K17" i="2"/>
  <c r="K22" i="2"/>
  <c r="K28" i="2"/>
  <c r="K33" i="2"/>
  <c r="K38" i="2"/>
  <c r="K44" i="2"/>
  <c r="K49" i="2"/>
  <c r="M4" i="2"/>
  <c r="M9" i="2"/>
  <c r="M14" i="2"/>
  <c r="M20" i="2"/>
  <c r="M25" i="2"/>
  <c r="M30" i="2"/>
  <c r="M36" i="2"/>
  <c r="M41" i="2"/>
  <c r="M46" i="2"/>
  <c r="K8" i="2"/>
  <c r="K13" i="2"/>
  <c r="K18" i="2"/>
  <c r="K24" i="2"/>
  <c r="K29" i="2"/>
  <c r="K34" i="2"/>
  <c r="K40" i="2"/>
  <c r="K45" i="2"/>
  <c r="K50" i="2"/>
  <c r="M5" i="2"/>
  <c r="M10" i="2"/>
  <c r="M16" i="2"/>
  <c r="M21" i="2"/>
  <c r="M26" i="2"/>
  <c r="M32" i="2"/>
  <c r="M37" i="2"/>
  <c r="M42" i="2"/>
  <c r="M48" i="2"/>
  <c r="M18" i="2"/>
  <c r="K4" i="2"/>
  <c r="K9" i="2"/>
  <c r="K14" i="2"/>
  <c r="K20" i="2"/>
  <c r="K25" i="2"/>
  <c r="K30" i="2"/>
  <c r="K36" i="2"/>
  <c r="K41" i="2"/>
  <c r="K46" i="2"/>
  <c r="M6" i="2"/>
  <c r="M12" i="2"/>
  <c r="M17" i="2"/>
  <c r="M22" i="2"/>
  <c r="M28" i="2"/>
  <c r="M33" i="2"/>
  <c r="M38" i="2"/>
  <c r="M44" i="2"/>
  <c r="M49" i="2"/>
  <c r="M7" i="2"/>
  <c r="M11" i="2"/>
  <c r="M15" i="2"/>
  <c r="M19" i="2"/>
  <c r="M23" i="2"/>
  <c r="M27" i="2"/>
  <c r="M31" i="2"/>
  <c r="M35" i="2"/>
  <c r="M39" i="2"/>
  <c r="M43" i="2"/>
  <c r="M47" i="2"/>
  <c r="L7" i="2"/>
  <c r="L11" i="2"/>
  <c r="L15" i="2"/>
  <c r="L19" i="2"/>
  <c r="L23" i="2"/>
  <c r="L27" i="2"/>
  <c r="L31" i="2"/>
  <c r="L35" i="2"/>
  <c r="L39" i="2"/>
  <c r="L43" i="2"/>
  <c r="L47" i="2"/>
  <c r="K7" i="2"/>
  <c r="K11" i="2"/>
  <c r="K15" i="2"/>
  <c r="K19" i="2"/>
  <c r="K23" i="2"/>
  <c r="K27" i="2"/>
  <c r="K31" i="2"/>
  <c r="K35" i="2"/>
  <c r="K39" i="2"/>
  <c r="K43" i="2"/>
  <c r="K47" i="2"/>
  <c r="J4" i="2"/>
  <c r="J8" i="2"/>
  <c r="J16" i="2"/>
  <c r="J24" i="2"/>
  <c r="J28" i="2"/>
  <c r="J36" i="2"/>
  <c r="J40" i="2"/>
  <c r="J48" i="2"/>
  <c r="J5" i="2"/>
  <c r="J9" i="2"/>
  <c r="J13" i="2"/>
  <c r="J17" i="2"/>
  <c r="J21" i="2"/>
  <c r="J25" i="2"/>
  <c r="J29" i="2"/>
  <c r="J33" i="2"/>
  <c r="J37" i="2"/>
  <c r="J41" i="2"/>
  <c r="J45" i="2"/>
  <c r="J49" i="2"/>
  <c r="J12" i="2"/>
  <c r="J20" i="2"/>
  <c r="J32" i="2"/>
  <c r="J44" i="2"/>
  <c r="J6" i="2"/>
  <c r="J10" i="2"/>
  <c r="J14" i="2"/>
  <c r="J18" i="2"/>
  <c r="J22" i="2"/>
  <c r="J26" i="2"/>
  <c r="J30" i="2"/>
  <c r="J34" i="2"/>
  <c r="J38" i="2"/>
  <c r="J42" i="2"/>
  <c r="J46" i="2"/>
  <c r="J50" i="2"/>
  <c r="J7" i="2"/>
  <c r="J11" i="2"/>
  <c r="J15" i="2"/>
  <c r="J19" i="2"/>
  <c r="J23" i="2"/>
  <c r="J27" i="2"/>
  <c r="J31" i="2"/>
  <c r="J35" i="2"/>
  <c r="J39" i="2"/>
  <c r="J43" i="2"/>
  <c r="J47" i="2"/>
  <c r="CG47" i="2" l="1"/>
  <c r="CK46" i="2"/>
  <c r="CK22" i="2"/>
  <c r="CK23" i="2"/>
  <c r="CK31" i="2"/>
  <c r="CK16" i="2"/>
  <c r="CK40" i="2"/>
  <c r="CH47" i="2"/>
  <c r="CK17" i="2"/>
  <c r="CK42" i="2"/>
  <c r="BO48" i="2"/>
  <c r="CA48" i="2" s="1"/>
  <c r="CJ47" i="2"/>
  <c r="CK47" i="2" s="1"/>
  <c r="CK26" i="2"/>
  <c r="CK35" i="2"/>
  <c r="CK15" i="2"/>
  <c r="CK14" i="2"/>
  <c r="CK25" i="2"/>
  <c r="CK19" i="2"/>
  <c r="CK32" i="2"/>
  <c r="CK44" i="2"/>
  <c r="CK37" i="2"/>
  <c r="CK45" i="2"/>
  <c r="CK39" i="2"/>
  <c r="CK27" i="2"/>
  <c r="CK34" i="2"/>
  <c r="CK43" i="2"/>
  <c r="CK20" i="2"/>
  <c r="CK36" i="2"/>
  <c r="CK41" i="2"/>
  <c r="CK21" i="2"/>
  <c r="CK33" i="2"/>
  <c r="CK38" i="2"/>
  <c r="CK29" i="2"/>
  <c r="CK18" i="2"/>
  <c r="CK30" i="2"/>
  <c r="CK24" i="2"/>
  <c r="CK28" i="2"/>
  <c r="AV51" i="2"/>
  <c r="CC55" i="2"/>
  <c r="CA55" i="2"/>
  <c r="BY55" i="2"/>
  <c r="BZ55" i="2"/>
  <c r="CB55" i="2"/>
  <c r="I10" i="2"/>
  <c r="I30" i="2"/>
  <c r="I44" i="2"/>
  <c r="I19" i="2"/>
  <c r="I12" i="2"/>
  <c r="I17" i="2"/>
  <c r="I43" i="2"/>
  <c r="I16" i="2"/>
  <c r="I29" i="2"/>
  <c r="I34" i="2"/>
  <c r="I47" i="2"/>
  <c r="I40" i="2"/>
  <c r="I49" i="2"/>
  <c r="I11" i="2"/>
  <c r="I24" i="2"/>
  <c r="I9" i="2"/>
  <c r="I33" i="2"/>
  <c r="I14" i="2"/>
  <c r="I46" i="2"/>
  <c r="I27" i="2"/>
  <c r="I51" i="2"/>
  <c r="I32" i="2"/>
  <c r="I13" i="2"/>
  <c r="I41" i="2"/>
  <c r="I26" i="2"/>
  <c r="I50" i="2"/>
  <c r="I31" i="2"/>
  <c r="I8" i="2"/>
  <c r="I28" i="2"/>
  <c r="I48" i="2"/>
  <c r="I25" i="2"/>
  <c r="I45" i="2"/>
  <c r="I18" i="2"/>
  <c r="I42" i="2"/>
  <c r="I15" i="2"/>
  <c r="I35" i="2"/>
  <c r="I20" i="2"/>
  <c r="I36" i="2"/>
  <c r="I5" i="2"/>
  <c r="I21" i="2"/>
  <c r="I37" i="2"/>
  <c r="I6" i="2"/>
  <c r="I22" i="2"/>
  <c r="I38" i="2"/>
  <c r="I7" i="2"/>
  <c r="I23" i="2"/>
  <c r="I39" i="2"/>
  <c r="J55" i="2"/>
  <c r="J54" i="2"/>
  <c r="J53" i="2"/>
  <c r="J56" i="2"/>
  <c r="K53" i="2"/>
  <c r="K56" i="2"/>
  <c r="K55" i="2"/>
  <c r="K54" i="2"/>
  <c r="M56" i="2"/>
  <c r="M54" i="2"/>
  <c r="M55" i="2"/>
  <c r="M53" i="2"/>
  <c r="L55" i="2"/>
  <c r="L53" i="2"/>
  <c r="L54" i="2"/>
  <c r="L56" i="2"/>
  <c r="CB48" i="2" l="1"/>
  <c r="CC48" i="2"/>
  <c r="CJ48" i="2" s="1"/>
  <c r="BY48" i="2"/>
  <c r="CF48" i="2" s="1"/>
  <c r="BM49" i="2"/>
  <c r="BH50" i="2" s="1"/>
  <c r="BC51" i="2" s="1"/>
  <c r="CH48" i="2"/>
  <c r="BJ49" i="2"/>
  <c r="BZ48" i="2"/>
  <c r="BO49" i="2"/>
  <c r="BJ50" i="2" s="1"/>
  <c r="BE51" i="2" s="1"/>
  <c r="BN49" i="2"/>
  <c r="BI50" i="2" s="1"/>
  <c r="BD51" i="2" s="1"/>
  <c r="CI48" i="2"/>
  <c r="I56" i="2"/>
  <c r="I55" i="2"/>
  <c r="I54" i="2"/>
  <c r="I53" i="2"/>
  <c r="BK49" i="2" l="1"/>
  <c r="BF50" i="2" s="1"/>
  <c r="BA51" i="2" s="1"/>
  <c r="BL49" i="2"/>
  <c r="BG50" i="2" s="1"/>
  <c r="BB51" i="2" s="1"/>
  <c r="CG48" i="2"/>
  <c r="CK48" i="2" s="1"/>
  <c r="BE50" i="2"/>
  <c r="CB49" i="2"/>
  <c r="CC49" i="2" l="1"/>
  <c r="BZ49" i="2"/>
  <c r="BL50" i="2" s="1"/>
  <c r="BG51" i="2" s="1"/>
  <c r="CA49" i="2"/>
  <c r="AZ51" i="2"/>
  <c r="BY49" i="2"/>
  <c r="BN50" i="2"/>
  <c r="BI51" i="2" s="1"/>
  <c r="CI49" i="2"/>
  <c r="BO50" i="2"/>
  <c r="BJ51" i="2" s="1"/>
  <c r="CJ49" i="2"/>
  <c r="CG49" i="2" l="1"/>
  <c r="BM50" i="2"/>
  <c r="BH51" i="2" s="1"/>
  <c r="CH49" i="2"/>
  <c r="BK50" i="2"/>
  <c r="CF49" i="2"/>
  <c r="CK49" i="2" l="1"/>
  <c r="BF51" i="2"/>
  <c r="BZ50" i="2"/>
  <c r="CA50" i="2"/>
  <c r="BY50" i="2"/>
  <c r="CB50" i="2"/>
  <c r="CC50" i="2"/>
  <c r="BM51" i="2" l="1"/>
  <c r="CH50" i="2"/>
  <c r="BK51" i="2"/>
  <c r="CF50" i="2"/>
  <c r="BO51" i="2"/>
  <c r="CJ50" i="2"/>
  <c r="BL51" i="2"/>
  <c r="CG50" i="2"/>
  <c r="BN51" i="2"/>
  <c r="CI50" i="2"/>
  <c r="BZ51" i="2"/>
  <c r="CG51" i="2" s="1"/>
  <c r="BY51" i="2"/>
  <c r="CF51" i="2" s="1"/>
  <c r="CB51" i="2" l="1"/>
  <c r="CI51" i="2" s="1"/>
  <c r="CA51" i="2"/>
  <c r="CH51" i="2" s="1"/>
  <c r="CC51" i="2"/>
  <c r="CJ51" i="2" s="1"/>
  <c r="CK50" i="2"/>
  <c r="CK51" i="2" l="1"/>
</calcChain>
</file>

<file path=xl/sharedStrings.xml><?xml version="1.0" encoding="utf-8"?>
<sst xmlns="http://schemas.openxmlformats.org/spreadsheetml/2006/main" count="188" uniqueCount="93">
  <si>
    <t>PERIODO</t>
  </si>
  <si>
    <t>PRODUCTOS</t>
  </si>
  <si>
    <t>DATOS NORMALIZADOS</t>
  </si>
  <si>
    <t>DATOS</t>
  </si>
  <si>
    <t>AVERAGE</t>
  </si>
  <si>
    <t>SDVAR.P</t>
  </si>
  <si>
    <t>MIN</t>
  </si>
  <si>
    <t>MAX</t>
  </si>
  <si>
    <t>EVALUACION</t>
  </si>
  <si>
    <t>ENTRENAMIENTO</t>
  </si>
  <si>
    <t>LO QUE REALMENTE HACE ES ESTO, MATRIZ DE DISEÑO</t>
  </si>
  <si>
    <t>Y VERDADERAS</t>
  </si>
  <si>
    <t>BETAS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</si>
  <si>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</si>
  <si>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</si>
  <si>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</si>
  <si>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</si>
  <si>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</si>
  <si>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</si>
  <si>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</si>
  <si>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</si>
  <si>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</si>
  <si>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</si>
  <si>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</si>
  <si>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</si>
  <si>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</si>
  <si>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</si>
  <si>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</si>
  <si>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</si>
  <si>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</si>
  <si>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</si>
  <si>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</si>
  <si>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</si>
  <si>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</si>
  <si>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</si>
  <si>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</si>
  <si>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</si>
  <si>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</si>
  <si>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</si>
  <si>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</si>
  <si>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</si>
  <si>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</si>
  <si>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</si>
  <si>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</si>
  <si>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</si>
  <si>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</si>
  <si>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</si>
  <si>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</si>
  <si>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</si>
  <si>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</si>
  <si>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</si>
  <si>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</si>
  <si>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</si>
  <si>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</si>
  <si>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</si>
  <si>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</si>
  <si>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</si>
  <si>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</si>
  <si>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</si>
  <si>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</si>
  <si>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</si>
  <si>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</si>
  <si>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</si>
  <si>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b0</t>
  </si>
  <si>
    <t>Y ESTIMADAS</t>
  </si>
  <si>
    <t>ERROR</t>
  </si>
  <si>
    <t>FINAL</t>
  </si>
  <si>
    <t>PENALIZ.</t>
  </si>
  <si>
    <t>ALPHA</t>
  </si>
  <si>
    <t>A</t>
  </si>
  <si>
    <t>B</t>
  </si>
  <si>
    <t>C</t>
  </si>
  <si>
    <t>D</t>
  </si>
  <si>
    <t>E</t>
  </si>
  <si>
    <t>REZAGO 1</t>
  </si>
  <si>
    <t>REZAGO 10</t>
  </si>
  <si>
    <t>REZAGO 9</t>
  </si>
  <si>
    <t>REZAGO 8</t>
  </si>
  <si>
    <t>REZAGO 7</t>
  </si>
  <si>
    <t>REZAGO 6</t>
  </si>
  <si>
    <t>REZAGO 5</t>
  </si>
  <si>
    <t>REZAGO 4</t>
  </si>
  <si>
    <t>REZAGO 3</t>
  </si>
  <si>
    <t>REZAGO 2</t>
  </si>
  <si>
    <t>REZAGO 0</t>
  </si>
  <si>
    <t>NORMALIZADAS</t>
  </si>
  <si>
    <t>DESNORMALIZADAS</t>
  </si>
  <si>
    <t>TOTAL</t>
  </si>
  <si>
    <t>MEDIA</t>
  </si>
  <si>
    <t>SCT</t>
  </si>
  <si>
    <t>SCE</t>
  </si>
  <si>
    <t>SCR</t>
  </si>
  <si>
    <t>Y REALES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</si>
</sst>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3" borderId="1" xfId="0" applyFont="1" applyFill="1" applyBorder="1"/>
    <xf numFmtId="0" fontId="0" fillId="2" borderId="1" xfId="0" applyFill="1" applyBorder="1"/>
    <xf numFmtId="0" fontId="0" fillId="0" borderId="1" xfId="0" applyBorder="1"/>
    <xf numFmtId="0" fontId="2" fillId="0" borderId="0" xfId="0" applyFont="1"/>
    <xf numFmtId="0" fontId="0" fillId="0" borderId="2" xfId="0" applyFill="1" applyBorder="1"/>
    <xf numFmtId="0" fontId="0" fillId="0" borderId="3" xfId="0" applyFill="1" applyBorder="1"/>
    <xf numFmtId="0" fontId="0" fillId="4" borderId="1" xfId="0" applyFill="1" applyBorder="1"/>
    <xf numFmtId="0" fontId="0" fillId="6" borderId="1" xfId="0" applyFill="1" applyBorder="1"/>
    <xf numFmtId="0" fontId="2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textRotation="90"/>
    </xf>
    <xf numFmtId="0" fontId="2" fillId="5" borderId="1" xfId="0" applyFont="1" applyFill="1" applyBorder="1" applyAlignment="1">
      <alignment horizontal="center" vertical="center" textRotation="90"/>
    </xf>
    <xf numFmtId="0" fontId="0" fillId="2" borderId="4" xfId="0" applyFill="1" applyBorder="1"/>
    <xf numFmtId="0" fontId="0" fillId="0" borderId="1" xfId="0" applyFill="1" applyBorder="1"/>
    <xf numFmtId="0" fontId="0" fillId="0" borderId="1" xfId="0" applyFont="1" applyFill="1" applyBorder="1"/>
    <xf numFmtId="0" fontId="4" fillId="0" borderId="1" xfId="0" applyFont="1" applyFill="1" applyBorder="1"/>
    <xf numFmtId="0" fontId="0" fillId="0" borderId="5" xfId="0" applyFill="1" applyBorder="1"/>
    <xf numFmtId="0" fontId="0" fillId="0" borderId="5" xfId="0" applyFont="1" applyFill="1" applyBorder="1"/>
    <xf numFmtId="0" fontId="0" fillId="0" borderId="6" xfId="0" applyFill="1" applyBorder="1"/>
    <xf numFmtId="0" fontId="0" fillId="0" borderId="6" xfId="0" applyFont="1" applyFill="1" applyBorder="1"/>
    <xf numFmtId="0" fontId="0" fillId="2" borderId="6" xfId="0" applyFill="1" applyBorder="1"/>
    <xf numFmtId="0" fontId="0" fillId="2" borderId="5" xfId="0" applyFill="1" applyBorder="1"/>
    <xf numFmtId="0" fontId="1" fillId="3" borderId="4" xfId="0" applyFont="1" applyFill="1" applyBorder="1"/>
    <xf numFmtId="0" fontId="1" fillId="8" borderId="7" xfId="0" applyFont="1" applyFill="1" applyBorder="1" applyAlignment="1">
      <alignment horizontal="center"/>
    </xf>
    <xf numFmtId="0" fontId="0" fillId="7" borderId="1" xfId="0" applyFill="1" applyBorder="1"/>
    <xf numFmtId="0" fontId="0" fillId="6" borderId="6" xfId="0" applyFill="1" applyBorder="1"/>
    <xf numFmtId="0" fontId="0" fillId="6" borderId="5" xfId="0" applyFill="1" applyBorder="1"/>
    <xf numFmtId="0" fontId="0" fillId="6" borderId="6" xfId="0" applyFont="1" applyFill="1" applyBorder="1"/>
    <xf numFmtId="0" fontId="0" fillId="6" borderId="1" xfId="0" applyFont="1" applyFill="1" applyBorder="1"/>
    <xf numFmtId="0" fontId="0" fillId="6" borderId="5" xfId="0" applyFont="1" applyFill="1" applyBorder="1"/>
    <xf numFmtId="0" fontId="2" fillId="0" borderId="1" xfId="0" applyFont="1" applyBorder="1"/>
    <xf numFmtId="0" fontId="3" fillId="0" borderId="1" xfId="0" applyFont="1" applyBorder="1"/>
    <xf numFmtId="3" fontId="0" fillId="0" borderId="1" xfId="0" applyNumberFormat="1" applyBorder="1"/>
    <xf numFmtId="3" fontId="0" fillId="6" borderId="1" xfId="0" applyNumberFormat="1" applyFill="1" applyBorder="1"/>
    <xf numFmtId="14" fontId="0" fillId="2" borderId="1" xfId="0" applyNumberFormat="1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FE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SERIES</a:t>
            </a:r>
            <a:r>
              <a:rPr lang="en-US" baseline="0"/>
              <a:t> REAL Y AJUSTADA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DATOS_EJEMPLO!$CM$4:$CM$51</c:f>
              <c:numCache>
                <c:formatCode>m/d/yyyy</c:formatCode>
                <c:ptCount val="48"/>
                <c:pt idx="0">
                  <c:v>41760</c:v>
                </c:pt>
                <c:pt idx="1">
                  <c:v>41791</c:v>
                </c:pt>
                <c:pt idx="2">
                  <c:v>41821</c:v>
                </c:pt>
                <c:pt idx="3">
                  <c:v>41852</c:v>
                </c:pt>
                <c:pt idx="4">
                  <c:v>41883</c:v>
                </c:pt>
                <c:pt idx="5">
                  <c:v>41913</c:v>
                </c:pt>
                <c:pt idx="6">
                  <c:v>41944</c:v>
                </c:pt>
                <c:pt idx="7">
                  <c:v>41974</c:v>
                </c:pt>
                <c:pt idx="8">
                  <c:v>42005</c:v>
                </c:pt>
                <c:pt idx="9">
                  <c:v>42036</c:v>
                </c:pt>
                <c:pt idx="10">
                  <c:v>42064</c:v>
                </c:pt>
                <c:pt idx="11">
                  <c:v>42095</c:v>
                </c:pt>
                <c:pt idx="12">
                  <c:v>42125</c:v>
                </c:pt>
                <c:pt idx="13">
                  <c:v>42156</c:v>
                </c:pt>
                <c:pt idx="14">
                  <c:v>42186</c:v>
                </c:pt>
                <c:pt idx="15">
                  <c:v>42217</c:v>
                </c:pt>
                <c:pt idx="16">
                  <c:v>42248</c:v>
                </c:pt>
                <c:pt idx="17">
                  <c:v>42278</c:v>
                </c:pt>
                <c:pt idx="18">
                  <c:v>42309</c:v>
                </c:pt>
                <c:pt idx="19">
                  <c:v>42339</c:v>
                </c:pt>
                <c:pt idx="20">
                  <c:v>42370</c:v>
                </c:pt>
                <c:pt idx="21">
                  <c:v>42401</c:v>
                </c:pt>
                <c:pt idx="22">
                  <c:v>42430</c:v>
                </c:pt>
                <c:pt idx="23">
                  <c:v>42461</c:v>
                </c:pt>
                <c:pt idx="24">
                  <c:v>42491</c:v>
                </c:pt>
                <c:pt idx="25">
                  <c:v>42522</c:v>
                </c:pt>
                <c:pt idx="26">
                  <c:v>42552</c:v>
                </c:pt>
                <c:pt idx="27">
                  <c:v>42583</c:v>
                </c:pt>
                <c:pt idx="28">
                  <c:v>42614</c:v>
                </c:pt>
                <c:pt idx="29">
                  <c:v>42644</c:v>
                </c:pt>
                <c:pt idx="30">
                  <c:v>42675</c:v>
                </c:pt>
                <c:pt idx="31">
                  <c:v>42705</c:v>
                </c:pt>
                <c:pt idx="32">
                  <c:v>42736</c:v>
                </c:pt>
                <c:pt idx="33">
                  <c:v>42767</c:v>
                </c:pt>
                <c:pt idx="34">
                  <c:v>42795</c:v>
                </c:pt>
                <c:pt idx="35">
                  <c:v>42826</c:v>
                </c:pt>
                <c:pt idx="36">
                  <c:v>42856</c:v>
                </c:pt>
                <c:pt idx="37">
                  <c:v>42887</c:v>
                </c:pt>
                <c:pt idx="38">
                  <c:v>42917</c:v>
                </c:pt>
                <c:pt idx="39">
                  <c:v>42948</c:v>
                </c:pt>
                <c:pt idx="40">
                  <c:v>42979</c:v>
                </c:pt>
                <c:pt idx="41">
                  <c:v>43009</c:v>
                </c:pt>
                <c:pt idx="42">
                  <c:v>43040</c:v>
                </c:pt>
                <c:pt idx="43">
                  <c:v>43070</c:v>
                </c:pt>
                <c:pt idx="44">
                  <c:v>43101</c:v>
                </c:pt>
                <c:pt idx="45">
                  <c:v>43132</c:v>
                </c:pt>
                <c:pt idx="46">
                  <c:v>43160</c:v>
                </c:pt>
                <c:pt idx="47">
                  <c:v>43191</c:v>
                </c:pt>
              </c:numCache>
            </c:numRef>
          </c:xVal>
          <c:yVal>
            <c:numRef>
              <c:f>DATOS_EJEMPLO!$CR$4:$CR$51</c:f>
              <c:numCache>
                <c:formatCode>#,##0</c:formatCode>
                <c:ptCount val="48"/>
                <c:pt idx="0">
                  <c:v>30468</c:v>
                </c:pt>
                <c:pt idx="1">
                  <c:v>27007</c:v>
                </c:pt>
                <c:pt idx="2">
                  <c:v>29888</c:v>
                </c:pt>
                <c:pt idx="3">
                  <c:v>26186</c:v>
                </c:pt>
                <c:pt idx="4">
                  <c:v>27405</c:v>
                </c:pt>
                <c:pt idx="5">
                  <c:v>30145</c:v>
                </c:pt>
                <c:pt idx="6">
                  <c:v>25168</c:v>
                </c:pt>
                <c:pt idx="7">
                  <c:v>31313</c:v>
                </c:pt>
                <c:pt idx="8">
                  <c:v>27503</c:v>
                </c:pt>
                <c:pt idx="9">
                  <c:v>23050</c:v>
                </c:pt>
                <c:pt idx="10">
                  <c:v>25346</c:v>
                </c:pt>
                <c:pt idx="11">
                  <c:v>29858</c:v>
                </c:pt>
                <c:pt idx="12">
                  <c:v>25798</c:v>
                </c:pt>
                <c:pt idx="13">
                  <c:v>25044</c:v>
                </c:pt>
                <c:pt idx="14">
                  <c:v>25647</c:v>
                </c:pt>
                <c:pt idx="15">
                  <c:v>25224</c:v>
                </c:pt>
                <c:pt idx="16">
                  <c:v>23031</c:v>
                </c:pt>
                <c:pt idx="17">
                  <c:v>26154</c:v>
                </c:pt>
                <c:pt idx="18">
                  <c:v>23029</c:v>
                </c:pt>
                <c:pt idx="19">
                  <c:v>26145</c:v>
                </c:pt>
                <c:pt idx="20">
                  <c:v>21800</c:v>
                </c:pt>
                <c:pt idx="21">
                  <c:v>21924</c:v>
                </c:pt>
                <c:pt idx="22">
                  <c:v>21032</c:v>
                </c:pt>
                <c:pt idx="23">
                  <c:v>26823</c:v>
                </c:pt>
                <c:pt idx="24">
                  <c:v>20860</c:v>
                </c:pt>
                <c:pt idx="25">
                  <c:v>21992</c:v>
                </c:pt>
                <c:pt idx="26">
                  <c:v>20191</c:v>
                </c:pt>
                <c:pt idx="27">
                  <c:v>22943</c:v>
                </c:pt>
                <c:pt idx="28">
                  <c:v>19658</c:v>
                </c:pt>
                <c:pt idx="29">
                  <c:v>21988</c:v>
                </c:pt>
                <c:pt idx="30">
                  <c:v>19327</c:v>
                </c:pt>
                <c:pt idx="31">
                  <c:v>22424</c:v>
                </c:pt>
                <c:pt idx="32">
                  <c:v>17474</c:v>
                </c:pt>
                <c:pt idx="33">
                  <c:v>17414</c:v>
                </c:pt>
                <c:pt idx="34">
                  <c:v>17059</c:v>
                </c:pt>
                <c:pt idx="35">
                  <c:v>20610</c:v>
                </c:pt>
                <c:pt idx="36">
                  <c:v>17367</c:v>
                </c:pt>
                <c:pt idx="37">
                  <c:v>18074</c:v>
                </c:pt>
                <c:pt idx="38">
                  <c:v>17136</c:v>
                </c:pt>
                <c:pt idx="39">
                  <c:v>17311</c:v>
                </c:pt>
                <c:pt idx="40">
                  <c:v>15507</c:v>
                </c:pt>
                <c:pt idx="41">
                  <c:v>17737</c:v>
                </c:pt>
                <c:pt idx="42">
                  <c:v>15953</c:v>
                </c:pt>
                <c:pt idx="43">
                  <c:v>19009</c:v>
                </c:pt>
                <c:pt idx="44">
                  <c:v>15709</c:v>
                </c:pt>
                <c:pt idx="45">
                  <c:v>13449</c:v>
                </c:pt>
                <c:pt idx="46">
                  <c:v>13736</c:v>
                </c:pt>
                <c:pt idx="47">
                  <c:v>18671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C8-48E1-ADC6-7C6F6AD38A83}"/>
            </c:ext>
          </c:extLst>
        </c:ser>
        <c:ser>
          <c:idx val="1"/>
          <c:order val="1"/>
          <c:tx>
            <c:v>ESTIMADA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DATOS_EJEMPLO!$CE$4:$CE$51</c:f>
              <c:numCache>
                <c:formatCode>m/d/yyyy</c:formatCode>
                <c:ptCount val="48"/>
                <c:pt idx="0">
                  <c:v>41760</c:v>
                </c:pt>
                <c:pt idx="1">
                  <c:v>41791</c:v>
                </c:pt>
                <c:pt idx="2">
                  <c:v>41821</c:v>
                </c:pt>
                <c:pt idx="3">
                  <c:v>41852</c:v>
                </c:pt>
                <c:pt idx="4">
                  <c:v>41883</c:v>
                </c:pt>
                <c:pt idx="5">
                  <c:v>41913</c:v>
                </c:pt>
                <c:pt idx="6">
                  <c:v>41944</c:v>
                </c:pt>
                <c:pt idx="7">
                  <c:v>41974</c:v>
                </c:pt>
                <c:pt idx="8">
                  <c:v>42005</c:v>
                </c:pt>
                <c:pt idx="9">
                  <c:v>42036</c:v>
                </c:pt>
                <c:pt idx="10">
                  <c:v>42064</c:v>
                </c:pt>
                <c:pt idx="11">
                  <c:v>42095</c:v>
                </c:pt>
                <c:pt idx="12">
                  <c:v>42125</c:v>
                </c:pt>
                <c:pt idx="13">
                  <c:v>42156</c:v>
                </c:pt>
                <c:pt idx="14">
                  <c:v>42186</c:v>
                </c:pt>
                <c:pt idx="15">
                  <c:v>42217</c:v>
                </c:pt>
                <c:pt idx="16">
                  <c:v>42248</c:v>
                </c:pt>
                <c:pt idx="17">
                  <c:v>42278</c:v>
                </c:pt>
                <c:pt idx="18">
                  <c:v>42309</c:v>
                </c:pt>
                <c:pt idx="19">
                  <c:v>42339</c:v>
                </c:pt>
                <c:pt idx="20">
                  <c:v>42370</c:v>
                </c:pt>
                <c:pt idx="21">
                  <c:v>42401</c:v>
                </c:pt>
                <c:pt idx="22">
                  <c:v>42430</c:v>
                </c:pt>
                <c:pt idx="23">
                  <c:v>42461</c:v>
                </c:pt>
                <c:pt idx="24">
                  <c:v>42491</c:v>
                </c:pt>
                <c:pt idx="25">
                  <c:v>42522</c:v>
                </c:pt>
                <c:pt idx="26">
                  <c:v>42552</c:v>
                </c:pt>
                <c:pt idx="27">
                  <c:v>42583</c:v>
                </c:pt>
                <c:pt idx="28">
                  <c:v>42614</c:v>
                </c:pt>
                <c:pt idx="29">
                  <c:v>42644</c:v>
                </c:pt>
                <c:pt idx="30">
                  <c:v>42675</c:v>
                </c:pt>
                <c:pt idx="31">
                  <c:v>42705</c:v>
                </c:pt>
                <c:pt idx="32">
                  <c:v>42736</c:v>
                </c:pt>
                <c:pt idx="33">
                  <c:v>42767</c:v>
                </c:pt>
                <c:pt idx="34">
                  <c:v>42795</c:v>
                </c:pt>
                <c:pt idx="35">
                  <c:v>42826</c:v>
                </c:pt>
                <c:pt idx="36">
                  <c:v>42856</c:v>
                </c:pt>
                <c:pt idx="37">
                  <c:v>42887</c:v>
                </c:pt>
                <c:pt idx="38">
                  <c:v>42917</c:v>
                </c:pt>
                <c:pt idx="39">
                  <c:v>42948</c:v>
                </c:pt>
                <c:pt idx="40">
                  <c:v>42979</c:v>
                </c:pt>
                <c:pt idx="41">
                  <c:v>43009</c:v>
                </c:pt>
                <c:pt idx="42">
                  <c:v>43040</c:v>
                </c:pt>
                <c:pt idx="43">
                  <c:v>43070</c:v>
                </c:pt>
                <c:pt idx="44">
                  <c:v>43101</c:v>
                </c:pt>
                <c:pt idx="45">
                  <c:v>43132</c:v>
                </c:pt>
                <c:pt idx="46">
                  <c:v>43160</c:v>
                </c:pt>
                <c:pt idx="47">
                  <c:v>43191</c:v>
                </c:pt>
              </c:numCache>
            </c:numRef>
          </c:xVal>
          <c:yVal>
            <c:numRef>
              <c:f>DATOS_EJEMPLO!$CJ$4:$CJ$51</c:f>
              <c:numCache>
                <c:formatCode>#,##0</c:formatCode>
                <c:ptCount val="48"/>
                <c:pt idx="10">
                  <c:v>25346.388157480738</c:v>
                </c:pt>
                <c:pt idx="11">
                  <c:v>29856.367138564914</c:v>
                </c:pt>
                <c:pt idx="12">
                  <c:v>25801.545444310545</c:v>
                </c:pt>
                <c:pt idx="13">
                  <c:v>25043.50905928748</c:v>
                </c:pt>
                <c:pt idx="14">
                  <c:v>25642.752119365614</c:v>
                </c:pt>
                <c:pt idx="15">
                  <c:v>25219.028835391444</c:v>
                </c:pt>
                <c:pt idx="16">
                  <c:v>23025.95038274155</c:v>
                </c:pt>
                <c:pt idx="17">
                  <c:v>26158.864771884626</c:v>
                </c:pt>
                <c:pt idx="18">
                  <c:v>23023.934813086111</c:v>
                </c:pt>
                <c:pt idx="19">
                  <c:v>26148.188287986384</c:v>
                </c:pt>
                <c:pt idx="20">
                  <c:v>21800.862137156706</c:v>
                </c:pt>
                <c:pt idx="21">
                  <c:v>21931.89784621925</c:v>
                </c:pt>
                <c:pt idx="22">
                  <c:v>21029.995935328065</c:v>
                </c:pt>
                <c:pt idx="23">
                  <c:v>26824.090600920641</c:v>
                </c:pt>
                <c:pt idx="24">
                  <c:v>20860.983412262216</c:v>
                </c:pt>
                <c:pt idx="25">
                  <c:v>21997.21756117827</c:v>
                </c:pt>
                <c:pt idx="26">
                  <c:v>20193.823184259363</c:v>
                </c:pt>
                <c:pt idx="27">
                  <c:v>22940.765470863342</c:v>
                </c:pt>
                <c:pt idx="28">
                  <c:v>19656.679841513971</c:v>
                </c:pt>
                <c:pt idx="29">
                  <c:v>21980.944174887125</c:v>
                </c:pt>
                <c:pt idx="30">
                  <c:v>19332.577139304507</c:v>
                </c:pt>
                <c:pt idx="31">
                  <c:v>22424.312094832174</c:v>
                </c:pt>
                <c:pt idx="32">
                  <c:v>17475.29738041322</c:v>
                </c:pt>
                <c:pt idx="33">
                  <c:v>17412.77622966472</c:v>
                </c:pt>
                <c:pt idx="34">
                  <c:v>17062.167368618066</c:v>
                </c:pt>
                <c:pt idx="35">
                  <c:v>20616.068708241812</c:v>
                </c:pt>
                <c:pt idx="36">
                  <c:v>17363.958193270213</c:v>
                </c:pt>
                <c:pt idx="37">
                  <c:v>18068.306151270124</c:v>
                </c:pt>
                <c:pt idx="38">
                  <c:v>17131.510300945847</c:v>
                </c:pt>
                <c:pt idx="39">
                  <c:v>17309.987235820576</c:v>
                </c:pt>
                <c:pt idx="40">
                  <c:v>15512.535759897093</c:v>
                </c:pt>
                <c:pt idx="41">
                  <c:v>17733.020043097895</c:v>
                </c:pt>
                <c:pt idx="42">
                  <c:v>16930.107775882298</c:v>
                </c:pt>
                <c:pt idx="43">
                  <c:v>18738.013278218896</c:v>
                </c:pt>
                <c:pt idx="44">
                  <c:v>15312.872305283325</c:v>
                </c:pt>
                <c:pt idx="45">
                  <c:v>15453.443815618015</c:v>
                </c:pt>
                <c:pt idx="46">
                  <c:v>14423.964372816517</c:v>
                </c:pt>
                <c:pt idx="47">
                  <c:v>17665.599293684703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4C8-48E1-ADC6-7C6F6AD38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222208"/>
        <c:axId val="541222536"/>
      </c:scatterChart>
      <c:valAx>
        <c:axId val="54122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222536"/>
        <c:crosses val="autoZero"/>
        <c:crossBetween val="midCat"/>
      </c:valAx>
      <c:valAx>
        <c:axId val="541222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222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22860</xdr:colOff>
      <xdr:row>52</xdr:row>
      <xdr:rowOff>83821</xdr:rowOff>
    </xdr:from>
    <xdr:ext cx="5356860" cy="38254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7824BC5-8B7D-4453-B966-51CDBC866CDD}"/>
                </a:ext>
              </a:extLst>
            </xdr:cNvPr>
            <xdr:cNvSpPr txBox="1"/>
          </xdr:nvSpPr>
          <xdr:spPr>
            <a:xfrm>
              <a:off x="8854440" y="6667501"/>
              <a:ext cx="5356860" cy="3825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MX" sz="2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𝑂𝐿𝑆</m:t>
                  </m:r>
                  <m:r>
                    <a:rPr lang="es-MX" sz="24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 </m:t>
                  </m:r>
                </m:oMath>
              </a14:m>
              <a:r>
                <a:rPr lang="en-US" sz="2400"/>
                <a:t> </a:t>
              </a:r>
              <a14:m>
                <m:oMath xmlns:m="http://schemas.openxmlformats.org/officeDocument/2006/math">
                  <m:nary>
                    <m:naryPr>
                      <m:chr m:val="∑"/>
                      <m:subHide m:val="on"/>
                      <m:supHide m:val="on"/>
                      <m:ctrlP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naryPr>
                    <m:sub/>
                    <m:sup/>
                    <m:e>
                      <m:sSup>
                        <m:sSupPr>
                          <m:ctrlPr>
                            <a:rPr kumimoji="0" lang="es-MX" sz="2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pPr>
                        <m:e>
                          <m:r>
                            <a:rPr kumimoji="0" lang="es-MX" sz="2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(</m:t>
                          </m:r>
                          <m:r>
                            <a:rPr kumimoji="0" lang="es-MX" sz="2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𝑦</m:t>
                          </m:r>
                          <m:r>
                            <a:rPr kumimoji="0" lang="es-MX" sz="2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−(</m:t>
                          </m:r>
                          <m:r>
                            <a:rPr kumimoji="0" lang="es-MX" sz="2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𝑋𝐵</m:t>
                          </m:r>
                          <m:r>
                            <a:rPr kumimoji="0" lang="es-MX" sz="2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) )</m:t>
                          </m:r>
                        </m:e>
                        <m:sup>
                          <m:r>
                            <a:rPr kumimoji="0" lang="es-MX" sz="2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2</m:t>
                          </m:r>
                        </m:sup>
                      </m:sSup>
                    </m:e>
                  </m:nary>
                </m:oMath>
              </a14:m>
              <a:r>
                <a:rPr lang="en-US" sz="2400"/>
                <a:t> </a:t>
              </a: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7824BC5-8B7D-4453-B966-51CDBC866CDD}"/>
                </a:ext>
              </a:extLst>
            </xdr:cNvPr>
            <xdr:cNvSpPr txBox="1"/>
          </xdr:nvSpPr>
          <xdr:spPr>
            <a:xfrm>
              <a:off x="8854440" y="6667501"/>
              <a:ext cx="5356860" cy="3825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𝑂𝐿𝑆= </a:t>
              </a:r>
              <a:r>
                <a:rPr lang="en-US" sz="2400"/>
                <a:t> 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∑</a:t>
              </a:r>
              <a:r>
                <a:rPr kumimoji="0" lang="es-MX" sz="2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▒〖(𝑦−(𝑋𝐵) )〗^2 </a:t>
              </a:r>
              <a:r>
                <a:rPr lang="en-US" sz="2400"/>
                <a:t> </a:t>
              </a:r>
            </a:p>
          </xdr:txBody>
        </xdr:sp>
      </mc:Fallback>
    </mc:AlternateContent>
    <xdr:clientData/>
  </xdr:oneCellAnchor>
  <xdr:oneCellAnchor>
    <xdr:from>
      <xdr:col>20</xdr:col>
      <xdr:colOff>472440</xdr:colOff>
      <xdr:row>52</xdr:row>
      <xdr:rowOff>121920</xdr:rowOff>
    </xdr:from>
    <xdr:ext cx="6835140" cy="38254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8EE1606-6B78-4407-BE64-E26E6DA039E5}"/>
                </a:ext>
              </a:extLst>
            </xdr:cNvPr>
            <xdr:cNvSpPr txBox="1"/>
          </xdr:nvSpPr>
          <xdr:spPr>
            <a:xfrm>
              <a:off x="12412980" y="6705600"/>
              <a:ext cx="6835140" cy="3825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kumimoji="0" lang="es-MX" sz="24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𝑅𝐼𝐷𝐺𝐸</m:t>
                  </m:r>
                  <m:r>
                    <a:rPr kumimoji="0" lang="es-MX" sz="24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 </m:t>
                  </m:r>
                  <m:nary>
                    <m:naryPr>
                      <m:chr m:val="∑"/>
                      <m:subHide m:val="on"/>
                      <m:supHide m:val="on"/>
                      <m:ctrlP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naryPr>
                    <m:sub/>
                    <m:sup/>
                    <m:e>
                      <m:sSup>
                        <m:sSupPr>
                          <m:ctrlPr>
                            <a:rPr kumimoji="0" lang="es-MX" sz="2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pPr>
                        <m:e>
                          <m:r>
                            <a:rPr kumimoji="0" lang="es-MX" sz="2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(</m:t>
                          </m:r>
                          <m:r>
                            <a:rPr kumimoji="0" lang="es-MX" sz="2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𝑦</m:t>
                          </m:r>
                          <m:r>
                            <a:rPr kumimoji="0" lang="es-MX" sz="2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−(</m:t>
                          </m:r>
                          <m:r>
                            <a:rPr kumimoji="0" lang="es-MX" sz="2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𝑋𝐵</m:t>
                          </m:r>
                          <m:r>
                            <a:rPr kumimoji="0" lang="es-MX" sz="2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) )</m:t>
                          </m:r>
                        </m:e>
                        <m:sup>
                          <m:r>
                            <a:rPr kumimoji="0" lang="es-MX" sz="2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2</m:t>
                          </m:r>
                        </m:sup>
                      </m:sSup>
                      <m:r>
                        <a:rPr kumimoji="0" lang="es-MX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+ </m:t>
                      </m:r>
                      <m:r>
                        <a:rPr kumimoji="0" lang="es-MX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𝛼</m:t>
                      </m:r>
                      <m:r>
                        <a:rPr kumimoji="0" lang="es-MX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 ∑(</m:t>
                      </m:r>
                      <m:sSup>
                        <m:sSupPr>
                          <m:ctrlPr>
                            <a:rPr kumimoji="0" lang="es-MX" sz="2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pPr>
                        <m:e>
                          <m:r>
                            <a:rPr kumimoji="0" lang="es-MX" sz="2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𝐵</m:t>
                          </m:r>
                          <m:r>
                            <a:rPr kumimoji="0" lang="es-MX" sz="2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)</m:t>
                          </m:r>
                        </m:e>
                        <m:sup>
                          <m:r>
                            <a:rPr kumimoji="0" lang="es-MX" sz="2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2</m:t>
                          </m:r>
                        </m:sup>
                      </m:sSup>
                      <m:r>
                        <a:rPr kumimoji="0" lang="es-MX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  </m:t>
                      </m:r>
                    </m:e>
                  </m:nary>
                </m:oMath>
              </a14:m>
              <a:r>
                <a:rPr lang="en-US" sz="2400"/>
                <a:t> </a:t>
              </a: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8EE1606-6B78-4407-BE64-E26E6DA039E5}"/>
                </a:ext>
              </a:extLst>
            </xdr:cNvPr>
            <xdr:cNvSpPr txBox="1"/>
          </xdr:nvSpPr>
          <xdr:spPr>
            <a:xfrm>
              <a:off x="12412980" y="6705600"/>
              <a:ext cx="6835140" cy="3825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0" lang="es-MX" sz="2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𝑅𝐼𝐷𝐺𝐸= 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∑</a:t>
              </a:r>
              <a:r>
                <a:rPr kumimoji="0" lang="es-MX" sz="2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▒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〖</a:t>
              </a:r>
              <a:r>
                <a:rPr kumimoji="0" lang="es-MX" sz="2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〖(𝑦−(𝑋𝐵) )〗^2+ 𝛼 ∑(〖𝐵)〗^2   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</a:t>
              </a:r>
              <a:r>
                <a:rPr lang="en-US" sz="2400"/>
                <a:t> </a:t>
              </a:r>
            </a:p>
          </xdr:txBody>
        </xdr:sp>
      </mc:Fallback>
    </mc:AlternateContent>
    <xdr:clientData/>
  </xdr:oneCellAnchor>
  <xdr:oneCellAnchor>
    <xdr:from>
      <xdr:col>29</xdr:col>
      <xdr:colOff>114300</xdr:colOff>
      <xdr:row>52</xdr:row>
      <xdr:rowOff>60960</xdr:rowOff>
    </xdr:from>
    <xdr:ext cx="5356860" cy="41524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0BEDD66-860A-405D-90FB-F1ABA520EC97}"/>
                </a:ext>
              </a:extLst>
            </xdr:cNvPr>
            <xdr:cNvSpPr txBox="1"/>
          </xdr:nvSpPr>
          <xdr:spPr>
            <a:xfrm>
              <a:off x="17678400" y="6644640"/>
              <a:ext cx="5356860" cy="4152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kumimoji="0" lang="es-MX" sz="24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𝐿𝐴𝑆𝑆𝑂</m:t>
                  </m:r>
                  <m:r>
                    <a:rPr kumimoji="0" lang="es-MX" sz="24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 </m:t>
                  </m:r>
                  <m:nary>
                    <m:naryPr>
                      <m:chr m:val="∑"/>
                      <m:subHide m:val="on"/>
                      <m:supHide m:val="on"/>
                      <m:ctrlPr>
                        <a:rPr kumimoji="0" lang="en-US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naryPr>
                    <m:sub/>
                    <m:sup/>
                    <m:e>
                      <m:sSup>
                        <m:sSupPr>
                          <m:ctrlPr>
                            <a:rPr kumimoji="0" lang="es-MX" sz="2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pPr>
                        <m:e>
                          <m:r>
                            <a:rPr kumimoji="0" lang="es-MX" sz="2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(</m:t>
                          </m:r>
                          <m:r>
                            <a:rPr kumimoji="0" lang="es-MX" sz="2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𝑦</m:t>
                          </m:r>
                          <m:r>
                            <a:rPr kumimoji="0" lang="es-MX" sz="2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−(</m:t>
                          </m:r>
                          <m:r>
                            <a:rPr kumimoji="0" lang="es-MX" sz="2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𝑋𝐵</m:t>
                          </m:r>
                          <m:r>
                            <a:rPr kumimoji="0" lang="es-MX" sz="2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) )</m:t>
                          </m:r>
                        </m:e>
                        <m:sup>
                          <m:r>
                            <a:rPr kumimoji="0" lang="es-MX" sz="2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2</m:t>
                          </m:r>
                        </m:sup>
                      </m:sSup>
                      <m:r>
                        <a:rPr kumimoji="0" lang="es-MX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+ </m:t>
                      </m:r>
                      <m:r>
                        <a:rPr kumimoji="0" lang="es-MX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𝛼</m:t>
                      </m:r>
                      <m:r>
                        <a:rPr kumimoji="0" lang="es-MX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 ∑</m:t>
                      </m:r>
                      <m:sSup>
                        <m:sSupPr>
                          <m:ctrlPr>
                            <a:rPr kumimoji="0" lang="es-MX" sz="2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pPr>
                        <m:e>
                          <m:r>
                            <a:rPr kumimoji="0" lang="es-MX" sz="2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𝑎𝑏𝑠</m:t>
                          </m:r>
                          <m:r>
                            <a:rPr kumimoji="0" lang="es-MX" sz="2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(</m:t>
                          </m:r>
                          <m:r>
                            <a:rPr kumimoji="0" lang="es-MX" sz="24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𝐵</m:t>
                          </m:r>
                        </m:e>
                        <m:sup/>
                      </m:sSup>
                      <m:r>
                        <a:rPr kumimoji="0" lang="es-MX" sz="24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)  </m:t>
                      </m:r>
                    </m:e>
                  </m:nary>
                </m:oMath>
              </a14:m>
              <a:r>
                <a:rPr lang="en-US" sz="2400"/>
                <a:t> </a:t>
              </a:r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0BEDD66-860A-405D-90FB-F1ABA520EC97}"/>
                </a:ext>
              </a:extLst>
            </xdr:cNvPr>
            <xdr:cNvSpPr txBox="1"/>
          </xdr:nvSpPr>
          <xdr:spPr>
            <a:xfrm>
              <a:off x="17678400" y="6644640"/>
              <a:ext cx="5356860" cy="4152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0" lang="es-MX" sz="2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𝐿𝐴𝑆𝑆𝑂= 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∑</a:t>
              </a:r>
              <a:r>
                <a:rPr kumimoji="0" lang="es-MX" sz="2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▒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〖</a:t>
              </a:r>
              <a:r>
                <a:rPr kumimoji="0" lang="es-MX" sz="2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〖(𝑦−(𝑋𝐵) )〗^2+ 𝛼 ∑〖𝑎𝑏𝑠(𝐵〗^ )  </a:t>
              </a:r>
              <a:r>
                <a:rPr kumimoji="0" lang="en-US" sz="2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</a:t>
              </a:r>
              <a:r>
                <a:rPr lang="en-US" sz="2400"/>
                <a:t> </a:t>
              </a:r>
            </a:p>
          </xdr:txBody>
        </xdr:sp>
      </mc:Fallback>
    </mc:AlternateContent>
    <xdr:clientData/>
  </xdr:oneCellAnchor>
  <xdr:twoCellAnchor>
    <xdr:from>
      <xdr:col>98</xdr:col>
      <xdr:colOff>0</xdr:colOff>
      <xdr:row>3</xdr:row>
      <xdr:rowOff>0</xdr:rowOff>
    </xdr:from>
    <xdr:to>
      <xdr:col>110</xdr:col>
      <xdr:colOff>487680</xdr:colOff>
      <xdr:row>23</xdr:row>
      <xdr:rowOff>99060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63135AD-4176-4FEB-885A-D4C0289D97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24F40-5C80-4D85-83A7-07FF058DBB98}">
  <dimension ref="A1:CU63"/>
  <sheetViews>
    <sheetView tabSelected="1" zoomScaleNormal="100"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21875" customWidth="1"/>
    <col min="8" max="8" width="11" customWidth="1"/>
    <col min="14" max="14" width="4.33203125" customWidth="1"/>
    <col min="16" max="16" width="10.5546875" customWidth="1"/>
    <col min="17" max="67" width="9.109375" customWidth="1"/>
    <col min="68" max="68" width="9" bestFit="1" customWidth="1"/>
    <col min="69" max="69" width="10.77734375" customWidth="1"/>
    <col min="76" max="76" width="11.21875" customWidth="1"/>
    <col min="77" max="80" width="8.88671875" customWidth="1"/>
    <col min="81" max="81" width="9.109375" customWidth="1"/>
    <col min="83" max="83" width="10.5546875" bestFit="1" customWidth="1"/>
    <col min="84" max="88" width="10.33203125" customWidth="1"/>
    <col min="89" max="89" width="10" customWidth="1"/>
    <col min="91" max="91" width="10.5546875" bestFit="1" customWidth="1"/>
    <col min="92" max="96" width="10.33203125" customWidth="1"/>
    <col min="97" max="97" width="12" customWidth="1"/>
    <col min="102" max="102" width="11" bestFit="1" customWidth="1"/>
  </cols>
  <sheetData>
    <row r="1" spans="1:97" x14ac:dyDescent="0.3">
      <c r="A1" s="4" t="s">
        <v>3</v>
      </c>
      <c r="H1" s="4" t="s">
        <v>2</v>
      </c>
      <c r="P1" s="4" t="s">
        <v>10</v>
      </c>
      <c r="BQ1" s="4" t="s">
        <v>11</v>
      </c>
      <c r="BX1" s="4" t="s">
        <v>64</v>
      </c>
      <c r="CE1" s="4" t="s">
        <v>64</v>
      </c>
      <c r="CM1" s="4" t="s">
        <v>92</v>
      </c>
    </row>
    <row r="2" spans="1:97" x14ac:dyDescent="0.3">
      <c r="B2" s="10" t="s">
        <v>1</v>
      </c>
      <c r="C2" s="10"/>
      <c r="D2" s="10"/>
      <c r="E2" s="10"/>
      <c r="F2" s="10"/>
      <c r="I2" s="10" t="s">
        <v>1</v>
      </c>
      <c r="J2" s="10"/>
      <c r="K2" s="10"/>
      <c r="L2" s="10"/>
      <c r="M2" s="10"/>
      <c r="R2" s="24" t="s">
        <v>75</v>
      </c>
      <c r="S2" s="24"/>
      <c r="T2" s="24"/>
      <c r="U2" s="24"/>
      <c r="V2" s="24"/>
      <c r="W2" s="24" t="s">
        <v>76</v>
      </c>
      <c r="X2" s="24"/>
      <c r="Y2" s="24"/>
      <c r="Z2" s="24"/>
      <c r="AA2" s="24"/>
      <c r="AB2" s="24" t="s">
        <v>77</v>
      </c>
      <c r="AC2" s="24"/>
      <c r="AD2" s="24"/>
      <c r="AE2" s="24"/>
      <c r="AF2" s="24"/>
      <c r="AG2" s="24" t="s">
        <v>78</v>
      </c>
      <c r="AH2" s="24"/>
      <c r="AI2" s="24"/>
      <c r="AJ2" s="24"/>
      <c r="AK2" s="24"/>
      <c r="AL2" s="24" t="s">
        <v>79</v>
      </c>
      <c r="AM2" s="24"/>
      <c r="AN2" s="24"/>
      <c r="AO2" s="24"/>
      <c r="AP2" s="24"/>
      <c r="AQ2" s="24" t="s">
        <v>80</v>
      </c>
      <c r="AR2" s="24"/>
      <c r="AS2" s="24"/>
      <c r="AT2" s="24"/>
      <c r="AU2" s="24"/>
      <c r="AV2" s="24" t="s">
        <v>81</v>
      </c>
      <c r="AW2" s="24"/>
      <c r="AX2" s="24"/>
      <c r="AY2" s="24"/>
      <c r="AZ2" s="24"/>
      <c r="BA2" s="24" t="s">
        <v>82</v>
      </c>
      <c r="BB2" s="24"/>
      <c r="BC2" s="24"/>
      <c r="BD2" s="24"/>
      <c r="BE2" s="24"/>
      <c r="BF2" s="24" t="s">
        <v>83</v>
      </c>
      <c r="BG2" s="24"/>
      <c r="BH2" s="24"/>
      <c r="BI2" s="24"/>
      <c r="BJ2" s="24"/>
      <c r="BK2" s="24" t="s">
        <v>74</v>
      </c>
      <c r="BL2" s="24"/>
      <c r="BM2" s="24"/>
      <c r="BN2" s="24"/>
      <c r="BO2" s="24"/>
      <c r="BQ2" t="s">
        <v>85</v>
      </c>
      <c r="BR2" s="24" t="s">
        <v>84</v>
      </c>
      <c r="BS2" s="24"/>
      <c r="BT2" s="24"/>
      <c r="BU2" s="24"/>
      <c r="BV2" s="24"/>
      <c r="BX2" t="s">
        <v>85</v>
      </c>
      <c r="CE2" t="s">
        <v>86</v>
      </c>
      <c r="CM2" t="s">
        <v>86</v>
      </c>
    </row>
    <row r="3" spans="1:97" x14ac:dyDescent="0.3">
      <c r="A3" s="1" t="s">
        <v>0</v>
      </c>
      <c r="B3" s="2" t="s">
        <v>69</v>
      </c>
      <c r="C3" s="2" t="s">
        <v>70</v>
      </c>
      <c r="D3" s="2" t="s">
        <v>71</v>
      </c>
      <c r="E3" s="2" t="s">
        <v>72</v>
      </c>
      <c r="F3" s="2" t="s">
        <v>73</v>
      </c>
      <c r="H3" s="1" t="s">
        <v>0</v>
      </c>
      <c r="I3" s="2" t="s">
        <v>69</v>
      </c>
      <c r="J3" s="2" t="s">
        <v>70</v>
      </c>
      <c r="K3" s="2" t="s">
        <v>71</v>
      </c>
      <c r="L3" s="2" t="s">
        <v>72</v>
      </c>
      <c r="M3" s="2" t="s">
        <v>73</v>
      </c>
      <c r="P3" s="1" t="s">
        <v>0</v>
      </c>
      <c r="Q3" s="23">
        <v>1</v>
      </c>
      <c r="R3" s="21" t="s">
        <v>69</v>
      </c>
      <c r="S3" s="2" t="s">
        <v>70</v>
      </c>
      <c r="T3" s="2" t="s">
        <v>71</v>
      </c>
      <c r="U3" s="2" t="s">
        <v>72</v>
      </c>
      <c r="V3" s="13" t="s">
        <v>73</v>
      </c>
      <c r="W3" s="21" t="s">
        <v>69</v>
      </c>
      <c r="X3" s="2" t="s">
        <v>70</v>
      </c>
      <c r="Y3" s="2" t="s">
        <v>71</v>
      </c>
      <c r="Z3" s="2" t="s">
        <v>72</v>
      </c>
      <c r="AA3" s="22" t="s">
        <v>73</v>
      </c>
      <c r="AB3" s="21" t="s">
        <v>69</v>
      </c>
      <c r="AC3" s="2" t="s">
        <v>70</v>
      </c>
      <c r="AD3" s="2" t="s">
        <v>71</v>
      </c>
      <c r="AE3" s="2" t="s">
        <v>72</v>
      </c>
      <c r="AF3" s="22" t="s">
        <v>73</v>
      </c>
      <c r="AG3" s="21" t="s">
        <v>69</v>
      </c>
      <c r="AH3" s="2" t="s">
        <v>70</v>
      </c>
      <c r="AI3" s="2" t="s">
        <v>71</v>
      </c>
      <c r="AJ3" s="2" t="s">
        <v>72</v>
      </c>
      <c r="AK3" s="22" t="s">
        <v>73</v>
      </c>
      <c r="AL3" s="21" t="s">
        <v>69</v>
      </c>
      <c r="AM3" s="2" t="s">
        <v>70</v>
      </c>
      <c r="AN3" s="2" t="s">
        <v>71</v>
      </c>
      <c r="AO3" s="2" t="s">
        <v>72</v>
      </c>
      <c r="AP3" s="22" t="s">
        <v>73</v>
      </c>
      <c r="AQ3" s="21" t="s">
        <v>69</v>
      </c>
      <c r="AR3" s="2" t="s">
        <v>70</v>
      </c>
      <c r="AS3" s="2" t="s">
        <v>71</v>
      </c>
      <c r="AT3" s="2" t="s">
        <v>72</v>
      </c>
      <c r="AU3" s="22" t="s">
        <v>73</v>
      </c>
      <c r="AV3" s="21" t="s">
        <v>69</v>
      </c>
      <c r="AW3" s="2" t="s">
        <v>70</v>
      </c>
      <c r="AX3" s="2" t="s">
        <v>71</v>
      </c>
      <c r="AY3" s="2" t="s">
        <v>72</v>
      </c>
      <c r="AZ3" s="22" t="s">
        <v>73</v>
      </c>
      <c r="BA3" s="21" t="s">
        <v>69</v>
      </c>
      <c r="BB3" s="2" t="s">
        <v>70</v>
      </c>
      <c r="BC3" s="2" t="s">
        <v>71</v>
      </c>
      <c r="BD3" s="2" t="s">
        <v>72</v>
      </c>
      <c r="BE3" s="22" t="s">
        <v>73</v>
      </c>
      <c r="BF3" s="21" t="s">
        <v>69</v>
      </c>
      <c r="BG3" s="2" t="s">
        <v>70</v>
      </c>
      <c r="BH3" s="2" t="s">
        <v>71</v>
      </c>
      <c r="BI3" s="2" t="s">
        <v>72</v>
      </c>
      <c r="BJ3" s="22" t="s">
        <v>73</v>
      </c>
      <c r="BK3" s="21" t="s">
        <v>69</v>
      </c>
      <c r="BL3" s="2" t="s">
        <v>70</v>
      </c>
      <c r="BM3" s="2" t="s">
        <v>71</v>
      </c>
      <c r="BN3" s="2" t="s">
        <v>72</v>
      </c>
      <c r="BO3" s="22" t="s">
        <v>73</v>
      </c>
      <c r="BQ3" s="1" t="s">
        <v>0</v>
      </c>
      <c r="BR3" s="2" t="s">
        <v>69</v>
      </c>
      <c r="BS3" s="2" t="s">
        <v>70</v>
      </c>
      <c r="BT3" s="2" t="s">
        <v>71</v>
      </c>
      <c r="BU3" s="2" t="s">
        <v>72</v>
      </c>
      <c r="BV3" s="2" t="s">
        <v>73</v>
      </c>
      <c r="BX3" s="1" t="s">
        <v>0</v>
      </c>
      <c r="BY3" s="2" t="s">
        <v>69</v>
      </c>
      <c r="BZ3" s="2" t="s">
        <v>70</v>
      </c>
      <c r="CA3" s="2" t="s">
        <v>71</v>
      </c>
      <c r="CB3" s="2" t="s">
        <v>72</v>
      </c>
      <c r="CC3" s="2" t="s">
        <v>73</v>
      </c>
      <c r="CE3" s="1" t="s">
        <v>0</v>
      </c>
      <c r="CF3" s="2" t="s">
        <v>69</v>
      </c>
      <c r="CG3" s="2" t="s">
        <v>70</v>
      </c>
      <c r="CH3" s="2" t="s">
        <v>71</v>
      </c>
      <c r="CI3" s="2" t="s">
        <v>72</v>
      </c>
      <c r="CJ3" s="2" t="s">
        <v>73</v>
      </c>
      <c r="CK3" s="2" t="s">
        <v>87</v>
      </c>
      <c r="CM3" s="1" t="s">
        <v>0</v>
      </c>
      <c r="CN3" s="2" t="s">
        <v>69</v>
      </c>
      <c r="CO3" s="2" t="s">
        <v>70</v>
      </c>
      <c r="CP3" s="2" t="s">
        <v>71</v>
      </c>
      <c r="CQ3" s="2" t="s">
        <v>72</v>
      </c>
      <c r="CR3" s="2" t="s">
        <v>73</v>
      </c>
      <c r="CS3" s="2" t="s">
        <v>87</v>
      </c>
    </row>
    <row r="4" spans="1:97" x14ac:dyDescent="0.3">
      <c r="A4" s="35">
        <v>41760</v>
      </c>
      <c r="B4" s="3">
        <v>9866306</v>
      </c>
      <c r="C4" s="3">
        <v>47151</v>
      </c>
      <c r="D4" s="3">
        <v>14918</v>
      </c>
      <c r="E4" s="3">
        <v>39084</v>
      </c>
      <c r="F4" s="3">
        <v>30468</v>
      </c>
      <c r="G4" s="5"/>
      <c r="H4" s="35">
        <v>41760</v>
      </c>
      <c r="I4" s="14">
        <f t="array" ref="I4:I51">(B4:B51-B53)/(B54-B53)</f>
        <v>0.93878651650345391</v>
      </c>
      <c r="J4" s="14">
        <f t="array" ref="J4:J51">(C4:C51-C53)/(C54-C53)</f>
        <v>0.83322571176988558</v>
      </c>
      <c r="K4" s="14">
        <f t="array" ref="K4:K51">(D4:D51-D53)/(D54-D53)</f>
        <v>0.89611495476317193</v>
      </c>
      <c r="L4" s="14">
        <f t="array" ref="L4:L51">(E4:E51-E53)/(E54-E53)</f>
        <v>0.40692994225048124</v>
      </c>
      <c r="M4" s="14">
        <f t="array" ref="M4:M51">(F4:F51-F53)/(F54-F53)</f>
        <v>0.95269816390506046</v>
      </c>
      <c r="N4" s="12" t="s">
        <v>9</v>
      </c>
      <c r="P4" s="35">
        <v>41760</v>
      </c>
      <c r="Q4" s="13"/>
      <c r="R4" s="19"/>
      <c r="S4" s="14"/>
      <c r="T4" s="14"/>
      <c r="U4" s="14"/>
      <c r="V4" s="36"/>
      <c r="W4" s="20"/>
      <c r="X4" s="15"/>
      <c r="Y4" s="15"/>
      <c r="Z4" s="15"/>
      <c r="AA4" s="18"/>
      <c r="AB4" s="20"/>
      <c r="AC4" s="15"/>
      <c r="AD4" s="15"/>
      <c r="AE4" s="15"/>
      <c r="AF4" s="18"/>
      <c r="AG4" s="20"/>
      <c r="AH4" s="15"/>
      <c r="AI4" s="15"/>
      <c r="AJ4" s="15"/>
      <c r="AK4" s="18"/>
      <c r="AL4" s="20"/>
      <c r="AM4" s="15"/>
      <c r="AN4" s="15"/>
      <c r="AO4" s="15"/>
      <c r="AP4" s="18"/>
      <c r="AQ4" s="20"/>
      <c r="AR4" s="15"/>
      <c r="AS4" s="15"/>
      <c r="AT4" s="15"/>
      <c r="AU4" s="18"/>
      <c r="AV4" s="20"/>
      <c r="AW4" s="15"/>
      <c r="AX4" s="15"/>
      <c r="AY4" s="15"/>
      <c r="AZ4" s="18"/>
      <c r="BA4" s="20"/>
      <c r="BB4" s="15"/>
      <c r="BC4" s="15"/>
      <c r="BD4" s="15"/>
      <c r="BE4" s="18"/>
      <c r="BF4" s="20"/>
      <c r="BG4" s="15"/>
      <c r="BH4" s="15"/>
      <c r="BI4" s="15"/>
      <c r="BJ4" s="18"/>
      <c r="BK4" s="20"/>
      <c r="BL4" s="15"/>
      <c r="BM4" s="15"/>
      <c r="BN4" s="15"/>
      <c r="BO4" s="18"/>
      <c r="BQ4" s="35">
        <v>41760</v>
      </c>
      <c r="BR4" s="3">
        <v>0.93878651650345391</v>
      </c>
      <c r="BS4" s="3">
        <v>0.83322571176988558</v>
      </c>
      <c r="BT4" s="3">
        <v>0.89611495476317193</v>
      </c>
      <c r="BU4" s="3">
        <v>0.40692994225048124</v>
      </c>
      <c r="BV4" s="3">
        <v>0.95269816390506046</v>
      </c>
      <c r="BX4" s="35">
        <v>41760</v>
      </c>
      <c r="BY4" s="3"/>
      <c r="BZ4" s="3"/>
      <c r="CA4" s="3"/>
      <c r="CB4" s="3"/>
      <c r="CC4" s="3"/>
      <c r="CE4" s="35">
        <v>41760</v>
      </c>
      <c r="CF4" s="33"/>
      <c r="CG4" s="33"/>
      <c r="CH4" s="33"/>
      <c r="CI4" s="33"/>
      <c r="CJ4" s="33"/>
      <c r="CK4" s="33"/>
      <c r="CM4" s="35">
        <v>41760</v>
      </c>
      <c r="CN4" s="33">
        <f t="shared" ref="CN4:CN14" si="0" xml:space="preserve"> BR4 * ( B$54 -B$53 ) + B$53</f>
        <v>9866306</v>
      </c>
      <c r="CO4" s="33">
        <f t="shared" ref="CO4:CO14" si="1" xml:space="preserve"> BS4 * ( C$54 -C$53 ) + C$53</f>
        <v>47151</v>
      </c>
      <c r="CP4" s="33">
        <f t="shared" ref="CP4:CP14" si="2" xml:space="preserve"> BT4 * ( D$54 -D$53 ) + D$53</f>
        <v>14918</v>
      </c>
      <c r="CQ4" s="33">
        <f t="shared" ref="CQ4:CQ14" si="3" xml:space="preserve"> BU4 * ( E$54 -E$53 ) + E$53</f>
        <v>39084</v>
      </c>
      <c r="CR4" s="33">
        <f t="shared" ref="CR4:CR14" si="4" xml:space="preserve"> BV4 * ( F$54 -F$53 ) + F$53</f>
        <v>30468</v>
      </c>
      <c r="CS4" s="33">
        <f t="shared" ref="CS4:CS13" si="5">SUM(CN4:CR4)</f>
        <v>9997927</v>
      </c>
    </row>
    <row r="5" spans="1:97" x14ac:dyDescent="0.3">
      <c r="A5" s="35">
        <v>41791</v>
      </c>
      <c r="B5" s="3">
        <v>9117863</v>
      </c>
      <c r="C5" s="3">
        <v>47079</v>
      </c>
      <c r="D5" s="3">
        <v>15080</v>
      </c>
      <c r="E5" s="3">
        <v>38386</v>
      </c>
      <c r="F5" s="3">
        <v>27007</v>
      </c>
      <c r="G5" s="5"/>
      <c r="H5" s="35">
        <v>41791</v>
      </c>
      <c r="I5" s="14">
        <v>0.86761003998549169</v>
      </c>
      <c r="J5" s="14">
        <v>0.83111241561491045</v>
      </c>
      <c r="K5" s="14">
        <v>0.91335816923895685</v>
      </c>
      <c r="L5" s="14">
        <v>0.36621361488654264</v>
      </c>
      <c r="M5" s="14">
        <v>0.75895656068069861</v>
      </c>
      <c r="N5" s="12"/>
      <c r="P5" s="35">
        <v>41791</v>
      </c>
      <c r="Q5" s="13"/>
      <c r="R5" s="19"/>
      <c r="S5" s="14"/>
      <c r="T5" s="14"/>
      <c r="U5" s="14"/>
      <c r="V5" s="36"/>
      <c r="W5" s="20"/>
      <c r="X5" s="15"/>
      <c r="Y5" s="15"/>
      <c r="Z5" s="15"/>
      <c r="AA5" s="18"/>
      <c r="AB5" s="20"/>
      <c r="AC5" s="15"/>
      <c r="AD5" s="15"/>
      <c r="AE5" s="15"/>
      <c r="AF5" s="18"/>
      <c r="AG5" s="20"/>
      <c r="AH5" s="15"/>
      <c r="AI5" s="15"/>
      <c r="AJ5" s="15"/>
      <c r="AK5" s="18"/>
      <c r="AL5" s="20"/>
      <c r="AM5" s="15"/>
      <c r="AN5" s="15"/>
      <c r="AO5" s="15"/>
      <c r="AP5" s="18"/>
      <c r="AQ5" s="20"/>
      <c r="AR5" s="15"/>
      <c r="AS5" s="15"/>
      <c r="AT5" s="15"/>
      <c r="AU5" s="18"/>
      <c r="AV5" s="20"/>
      <c r="AW5" s="15"/>
      <c r="AX5" s="15"/>
      <c r="AY5" s="15"/>
      <c r="AZ5" s="18"/>
      <c r="BA5" s="20"/>
      <c r="BB5" s="15"/>
      <c r="BC5" s="15"/>
      <c r="BD5" s="15"/>
      <c r="BE5" s="18"/>
      <c r="BF5" s="20"/>
      <c r="BG5" s="15"/>
      <c r="BH5" s="15"/>
      <c r="BI5" s="15"/>
      <c r="BJ5" s="18"/>
      <c r="BK5" s="20"/>
      <c r="BL5" s="15"/>
      <c r="BM5" s="15"/>
      <c r="BN5" s="15"/>
      <c r="BO5" s="18"/>
      <c r="BQ5" s="35">
        <v>41791</v>
      </c>
      <c r="BR5" s="3">
        <v>0.86761003998549169</v>
      </c>
      <c r="BS5" s="3">
        <v>0.83111241561491045</v>
      </c>
      <c r="BT5" s="3">
        <v>0.91335816923895685</v>
      </c>
      <c r="BU5" s="3">
        <v>0.36621361488654264</v>
      </c>
      <c r="BV5" s="3">
        <v>0.75895656068069861</v>
      </c>
      <c r="BX5" s="35">
        <v>41791</v>
      </c>
      <c r="BY5" s="3"/>
      <c r="BZ5" s="3"/>
      <c r="CA5" s="3"/>
      <c r="CB5" s="3"/>
      <c r="CC5" s="3"/>
      <c r="CE5" s="35">
        <v>41791</v>
      </c>
      <c r="CF5" s="33"/>
      <c r="CG5" s="33"/>
      <c r="CH5" s="33"/>
      <c r="CI5" s="33"/>
      <c r="CJ5" s="33"/>
      <c r="CK5" s="33"/>
      <c r="CM5" s="35">
        <v>41791</v>
      </c>
      <c r="CN5" s="33">
        <f t="shared" si="0"/>
        <v>9117863</v>
      </c>
      <c r="CO5" s="33">
        <f t="shared" si="1"/>
        <v>47079</v>
      </c>
      <c r="CP5" s="33">
        <f t="shared" si="2"/>
        <v>15080</v>
      </c>
      <c r="CQ5" s="33">
        <f t="shared" si="3"/>
        <v>38386</v>
      </c>
      <c r="CR5" s="33">
        <f t="shared" si="4"/>
        <v>27007</v>
      </c>
      <c r="CS5" s="33">
        <f t="shared" si="5"/>
        <v>9245415</v>
      </c>
    </row>
    <row r="6" spans="1:97" x14ac:dyDescent="0.3">
      <c r="A6" s="35">
        <v>41821</v>
      </c>
      <c r="B6" s="3">
        <v>9775134</v>
      </c>
      <c r="C6" s="3">
        <v>52833</v>
      </c>
      <c r="D6" s="3">
        <v>15103</v>
      </c>
      <c r="E6" s="3">
        <v>42203</v>
      </c>
      <c r="F6" s="3">
        <v>29888</v>
      </c>
      <c r="G6" s="5"/>
      <c r="H6" s="35">
        <v>41821</v>
      </c>
      <c r="I6" s="14">
        <v>0.9301161144593495</v>
      </c>
      <c r="J6" s="14">
        <v>1</v>
      </c>
      <c r="K6" s="14">
        <v>0.91580627993613628</v>
      </c>
      <c r="L6" s="14">
        <v>0.58887009274922708</v>
      </c>
      <c r="M6" s="14">
        <v>0.92023063143752803</v>
      </c>
      <c r="N6" s="12"/>
      <c r="P6" s="35">
        <v>41821</v>
      </c>
      <c r="Q6" s="13"/>
      <c r="R6" s="19"/>
      <c r="S6" s="14"/>
      <c r="T6" s="14"/>
      <c r="U6" s="14"/>
      <c r="V6" s="36"/>
      <c r="W6" s="20"/>
      <c r="X6" s="15"/>
      <c r="Y6" s="15"/>
      <c r="Z6" s="15"/>
      <c r="AA6" s="18"/>
      <c r="AB6" s="20"/>
      <c r="AC6" s="15"/>
      <c r="AD6" s="15"/>
      <c r="AE6" s="15"/>
      <c r="AF6" s="18"/>
      <c r="AG6" s="20"/>
      <c r="AH6" s="15"/>
      <c r="AI6" s="15"/>
      <c r="AJ6" s="15"/>
      <c r="AK6" s="18"/>
      <c r="AL6" s="20"/>
      <c r="AM6" s="15"/>
      <c r="AN6" s="15"/>
      <c r="AO6" s="15"/>
      <c r="AP6" s="18"/>
      <c r="AQ6" s="20"/>
      <c r="AR6" s="15"/>
      <c r="AS6" s="15"/>
      <c r="AT6" s="15"/>
      <c r="AU6" s="18"/>
      <c r="AV6" s="20"/>
      <c r="AW6" s="15"/>
      <c r="AX6" s="15"/>
      <c r="AY6" s="15"/>
      <c r="AZ6" s="18"/>
      <c r="BA6" s="20"/>
      <c r="BB6" s="15"/>
      <c r="BC6" s="15"/>
      <c r="BD6" s="15"/>
      <c r="BE6" s="18"/>
      <c r="BF6" s="20"/>
      <c r="BG6" s="15"/>
      <c r="BH6" s="15"/>
      <c r="BI6" s="15"/>
      <c r="BJ6" s="18"/>
      <c r="BK6" s="20"/>
      <c r="BL6" s="15"/>
      <c r="BM6" s="15"/>
      <c r="BN6" s="15"/>
      <c r="BO6" s="18"/>
      <c r="BQ6" s="35">
        <v>41821</v>
      </c>
      <c r="BR6" s="3">
        <v>0.9301161144593495</v>
      </c>
      <c r="BS6" s="3">
        <v>1</v>
      </c>
      <c r="BT6" s="3">
        <v>0.91580627993613628</v>
      </c>
      <c r="BU6" s="3">
        <v>0.58887009274922708</v>
      </c>
      <c r="BV6" s="3">
        <v>0.92023063143752803</v>
      </c>
      <c r="BX6" s="35">
        <v>41821</v>
      </c>
      <c r="BY6" s="3"/>
      <c r="BZ6" s="3"/>
      <c r="CA6" s="3"/>
      <c r="CB6" s="3"/>
      <c r="CC6" s="3"/>
      <c r="CE6" s="35">
        <v>41821</v>
      </c>
      <c r="CF6" s="33"/>
      <c r="CG6" s="33"/>
      <c r="CH6" s="33"/>
      <c r="CI6" s="33"/>
      <c r="CJ6" s="33"/>
      <c r="CK6" s="33"/>
      <c r="CM6" s="35">
        <v>41821</v>
      </c>
      <c r="CN6" s="33">
        <f t="shared" si="0"/>
        <v>9775134</v>
      </c>
      <c r="CO6" s="33">
        <f t="shared" si="1"/>
        <v>52833</v>
      </c>
      <c r="CP6" s="33">
        <f t="shared" si="2"/>
        <v>15103</v>
      </c>
      <c r="CQ6" s="33">
        <f t="shared" si="3"/>
        <v>42203</v>
      </c>
      <c r="CR6" s="33">
        <f t="shared" si="4"/>
        <v>29888</v>
      </c>
      <c r="CS6" s="33">
        <f t="shared" si="5"/>
        <v>9915161</v>
      </c>
    </row>
    <row r="7" spans="1:97" x14ac:dyDescent="0.3">
      <c r="A7" s="35">
        <v>41852</v>
      </c>
      <c r="B7" s="3">
        <v>9511864</v>
      </c>
      <c r="C7" s="3">
        <v>47318</v>
      </c>
      <c r="D7" s="3">
        <v>14291</v>
      </c>
      <c r="E7" s="3">
        <v>36647</v>
      </c>
      <c r="F7" s="3">
        <v>26186</v>
      </c>
      <c r="G7" s="6"/>
      <c r="H7" s="35">
        <v>41852</v>
      </c>
      <c r="I7" s="14">
        <v>0.9050792967285618</v>
      </c>
      <c r="J7" s="14">
        <v>0.83812738479600823</v>
      </c>
      <c r="K7" s="14">
        <v>0.82937732836615219</v>
      </c>
      <c r="L7" s="14">
        <v>0.26477279356005368</v>
      </c>
      <c r="M7" s="14">
        <v>0.7129982086878639</v>
      </c>
      <c r="N7" s="12"/>
      <c r="P7" s="35">
        <v>41852</v>
      </c>
      <c r="Q7" s="13"/>
      <c r="R7" s="19"/>
      <c r="S7" s="14"/>
      <c r="T7" s="14"/>
      <c r="U7" s="14"/>
      <c r="V7" s="36"/>
      <c r="W7" s="20"/>
      <c r="X7" s="15"/>
      <c r="Y7" s="15"/>
      <c r="Z7" s="15"/>
      <c r="AA7" s="18"/>
      <c r="AB7" s="20"/>
      <c r="AC7" s="15"/>
      <c r="AD7" s="15"/>
      <c r="AE7" s="15"/>
      <c r="AF7" s="18"/>
      <c r="AG7" s="20"/>
      <c r="AH7" s="15"/>
      <c r="AI7" s="15"/>
      <c r="AJ7" s="15"/>
      <c r="AK7" s="18"/>
      <c r="AL7" s="20"/>
      <c r="AM7" s="15"/>
      <c r="AN7" s="15"/>
      <c r="AO7" s="15"/>
      <c r="AP7" s="18"/>
      <c r="AQ7" s="20"/>
      <c r="AR7" s="15"/>
      <c r="AS7" s="15"/>
      <c r="AT7" s="15"/>
      <c r="AU7" s="18"/>
      <c r="AV7" s="20"/>
      <c r="AW7" s="15"/>
      <c r="AX7" s="15"/>
      <c r="AY7" s="15"/>
      <c r="AZ7" s="18"/>
      <c r="BA7" s="20"/>
      <c r="BB7" s="15"/>
      <c r="BC7" s="15"/>
      <c r="BD7" s="15"/>
      <c r="BE7" s="18"/>
      <c r="BF7" s="20"/>
      <c r="BG7" s="15"/>
      <c r="BH7" s="15"/>
      <c r="BI7" s="15"/>
      <c r="BJ7" s="18"/>
      <c r="BK7" s="20"/>
      <c r="BL7" s="15"/>
      <c r="BM7" s="15"/>
      <c r="BN7" s="15"/>
      <c r="BO7" s="18"/>
      <c r="BQ7" s="35">
        <v>41852</v>
      </c>
      <c r="BR7" s="3">
        <v>0.9050792967285618</v>
      </c>
      <c r="BS7" s="3">
        <v>0.83812738479600823</v>
      </c>
      <c r="BT7" s="3">
        <v>0.82937732836615219</v>
      </c>
      <c r="BU7" s="3">
        <v>0.26477279356005368</v>
      </c>
      <c r="BV7" s="3">
        <v>0.7129982086878639</v>
      </c>
      <c r="BX7" s="35">
        <v>41852</v>
      </c>
      <c r="BY7" s="3"/>
      <c r="BZ7" s="3"/>
      <c r="CA7" s="3"/>
      <c r="CB7" s="3"/>
      <c r="CC7" s="3"/>
      <c r="CE7" s="35">
        <v>41852</v>
      </c>
      <c r="CF7" s="33"/>
      <c r="CG7" s="33"/>
      <c r="CH7" s="33"/>
      <c r="CI7" s="33"/>
      <c r="CJ7" s="33"/>
      <c r="CK7" s="33"/>
      <c r="CM7" s="35">
        <v>41852</v>
      </c>
      <c r="CN7" s="33">
        <f t="shared" si="0"/>
        <v>9511864</v>
      </c>
      <c r="CO7" s="33">
        <f t="shared" si="1"/>
        <v>47318</v>
      </c>
      <c r="CP7" s="33">
        <f t="shared" si="2"/>
        <v>14291</v>
      </c>
      <c r="CQ7" s="33">
        <f t="shared" si="3"/>
        <v>36647</v>
      </c>
      <c r="CR7" s="33">
        <f t="shared" si="4"/>
        <v>26186</v>
      </c>
      <c r="CS7" s="33">
        <f t="shared" si="5"/>
        <v>9636306</v>
      </c>
    </row>
    <row r="8" spans="1:97" x14ac:dyDescent="0.3">
      <c r="A8" s="35">
        <v>41883</v>
      </c>
      <c r="B8" s="3">
        <v>8874415</v>
      </c>
      <c r="C8" s="3">
        <v>44980</v>
      </c>
      <c r="D8" s="3">
        <v>14375</v>
      </c>
      <c r="E8" s="3">
        <v>38029</v>
      </c>
      <c r="F8" s="3">
        <v>27405</v>
      </c>
      <c r="G8" s="6"/>
      <c r="H8" s="35">
        <v>41883</v>
      </c>
      <c r="I8" s="14">
        <v>0.84445828246308197</v>
      </c>
      <c r="J8" s="14">
        <v>0.76950396243029062</v>
      </c>
      <c r="K8" s="14">
        <v>0.83831825439063334</v>
      </c>
      <c r="L8" s="14">
        <v>0.34538878842676313</v>
      </c>
      <c r="M8" s="14">
        <v>0.78123600537393645</v>
      </c>
      <c r="N8" s="12"/>
      <c r="P8" s="35">
        <v>41883</v>
      </c>
      <c r="Q8" s="13"/>
      <c r="R8" s="19"/>
      <c r="S8" s="14"/>
      <c r="T8" s="14"/>
      <c r="U8" s="14"/>
      <c r="V8" s="36"/>
      <c r="W8" s="20"/>
      <c r="X8" s="15"/>
      <c r="Y8" s="15"/>
      <c r="Z8" s="15"/>
      <c r="AA8" s="18"/>
      <c r="AB8" s="20"/>
      <c r="AC8" s="15"/>
      <c r="AD8" s="15"/>
      <c r="AE8" s="15"/>
      <c r="AF8" s="18"/>
      <c r="AG8" s="20"/>
      <c r="AH8" s="15"/>
      <c r="AI8" s="15"/>
      <c r="AJ8" s="15"/>
      <c r="AK8" s="18"/>
      <c r="AL8" s="20"/>
      <c r="AM8" s="15"/>
      <c r="AN8" s="15"/>
      <c r="AO8" s="15"/>
      <c r="AP8" s="18"/>
      <c r="AQ8" s="20"/>
      <c r="AR8" s="15"/>
      <c r="AS8" s="15"/>
      <c r="AT8" s="15"/>
      <c r="AU8" s="18"/>
      <c r="AV8" s="20"/>
      <c r="AW8" s="15"/>
      <c r="AX8" s="15"/>
      <c r="AY8" s="15"/>
      <c r="AZ8" s="18"/>
      <c r="BA8" s="20"/>
      <c r="BB8" s="15"/>
      <c r="BC8" s="15"/>
      <c r="BD8" s="15"/>
      <c r="BE8" s="18"/>
      <c r="BF8" s="20"/>
      <c r="BG8" s="15"/>
      <c r="BH8" s="15"/>
      <c r="BI8" s="15"/>
      <c r="BJ8" s="18"/>
      <c r="BK8" s="20"/>
      <c r="BL8" s="15"/>
      <c r="BM8" s="15"/>
      <c r="BN8" s="15"/>
      <c r="BO8" s="18"/>
      <c r="BQ8" s="35">
        <v>41883</v>
      </c>
      <c r="BR8" s="3">
        <v>0.84445828246308197</v>
      </c>
      <c r="BS8" s="3">
        <v>0.76950396243029062</v>
      </c>
      <c r="BT8" s="3">
        <v>0.83831825439063334</v>
      </c>
      <c r="BU8" s="3">
        <v>0.34538878842676313</v>
      </c>
      <c r="BV8" s="3">
        <v>0.78123600537393645</v>
      </c>
      <c r="BX8" s="35">
        <v>41883</v>
      </c>
      <c r="BY8" s="3"/>
      <c r="BZ8" s="3"/>
      <c r="CA8" s="3"/>
      <c r="CB8" s="3"/>
      <c r="CC8" s="3"/>
      <c r="CE8" s="35">
        <v>41883</v>
      </c>
      <c r="CF8" s="33"/>
      <c r="CG8" s="33"/>
      <c r="CH8" s="33"/>
      <c r="CI8" s="33"/>
      <c r="CJ8" s="33"/>
      <c r="CK8" s="33"/>
      <c r="CM8" s="35">
        <v>41883</v>
      </c>
      <c r="CN8" s="33">
        <f t="shared" si="0"/>
        <v>8874415</v>
      </c>
      <c r="CO8" s="33">
        <f t="shared" si="1"/>
        <v>44980</v>
      </c>
      <c r="CP8" s="33">
        <f t="shared" si="2"/>
        <v>14375</v>
      </c>
      <c r="CQ8" s="33">
        <f t="shared" si="3"/>
        <v>38029</v>
      </c>
      <c r="CR8" s="33">
        <f t="shared" si="4"/>
        <v>27405</v>
      </c>
      <c r="CS8" s="33">
        <f t="shared" si="5"/>
        <v>8999204</v>
      </c>
    </row>
    <row r="9" spans="1:97" x14ac:dyDescent="0.3">
      <c r="A9" s="35">
        <v>41913</v>
      </c>
      <c r="B9" s="3">
        <v>9762639</v>
      </c>
      <c r="C9" s="3">
        <v>52478</v>
      </c>
      <c r="D9" s="3">
        <v>15224</v>
      </c>
      <c r="E9" s="3">
        <v>43658</v>
      </c>
      <c r="F9" s="3">
        <v>30145</v>
      </c>
      <c r="G9" s="5"/>
      <c r="H9" s="35">
        <v>41913</v>
      </c>
      <c r="I9" s="14">
        <v>0.92892784751839075</v>
      </c>
      <c r="J9" s="14">
        <v>0.9895802759025536</v>
      </c>
      <c r="K9" s="14">
        <v>0.92868547099521026</v>
      </c>
      <c r="L9" s="14">
        <v>0.6737443854634545</v>
      </c>
      <c r="M9" s="14">
        <v>0.93461710703090017</v>
      </c>
      <c r="N9" s="12"/>
      <c r="P9" s="35">
        <v>41913</v>
      </c>
      <c r="Q9" s="13"/>
      <c r="R9" s="19"/>
      <c r="S9" s="14"/>
      <c r="T9" s="14"/>
      <c r="U9" s="14"/>
      <c r="V9" s="36"/>
      <c r="W9" s="20"/>
      <c r="X9" s="15"/>
      <c r="Y9" s="15"/>
      <c r="Z9" s="15"/>
      <c r="AA9" s="18"/>
      <c r="AB9" s="20"/>
      <c r="AC9" s="15"/>
      <c r="AD9" s="15"/>
      <c r="AE9" s="15"/>
      <c r="AF9" s="18"/>
      <c r="AG9" s="20"/>
      <c r="AH9" s="15"/>
      <c r="AI9" s="15"/>
      <c r="AJ9" s="15"/>
      <c r="AK9" s="18"/>
      <c r="AL9" s="20"/>
      <c r="AM9" s="15"/>
      <c r="AN9" s="15"/>
      <c r="AO9" s="15"/>
      <c r="AP9" s="18"/>
      <c r="AQ9" s="20"/>
      <c r="AR9" s="15"/>
      <c r="AS9" s="15"/>
      <c r="AT9" s="15"/>
      <c r="AU9" s="18"/>
      <c r="AV9" s="20"/>
      <c r="AW9" s="15"/>
      <c r="AX9" s="15"/>
      <c r="AY9" s="15"/>
      <c r="AZ9" s="18"/>
      <c r="BA9" s="20"/>
      <c r="BB9" s="15"/>
      <c r="BC9" s="15"/>
      <c r="BD9" s="15"/>
      <c r="BE9" s="18"/>
      <c r="BF9" s="20"/>
      <c r="BG9" s="15"/>
      <c r="BH9" s="15"/>
      <c r="BI9" s="15"/>
      <c r="BJ9" s="18"/>
      <c r="BK9" s="20"/>
      <c r="BL9" s="15"/>
      <c r="BM9" s="15"/>
      <c r="BN9" s="15"/>
      <c r="BO9" s="18"/>
      <c r="BQ9" s="35">
        <v>41913</v>
      </c>
      <c r="BR9" s="3">
        <v>0.92892784751839075</v>
      </c>
      <c r="BS9" s="3">
        <v>0.9895802759025536</v>
      </c>
      <c r="BT9" s="3">
        <v>0.92868547099521026</v>
      </c>
      <c r="BU9" s="3">
        <v>0.6737443854634545</v>
      </c>
      <c r="BV9" s="3">
        <v>0.93461710703090017</v>
      </c>
      <c r="BX9" s="35">
        <v>41913</v>
      </c>
      <c r="BY9" s="3"/>
      <c r="BZ9" s="3"/>
      <c r="CA9" s="3"/>
      <c r="CB9" s="3"/>
      <c r="CC9" s="3"/>
      <c r="CE9" s="35">
        <v>41913</v>
      </c>
      <c r="CF9" s="33"/>
      <c r="CG9" s="33"/>
      <c r="CH9" s="33"/>
      <c r="CI9" s="33"/>
      <c r="CJ9" s="33"/>
      <c r="CK9" s="33"/>
      <c r="CM9" s="35">
        <v>41913</v>
      </c>
      <c r="CN9" s="33">
        <f t="shared" si="0"/>
        <v>9762639</v>
      </c>
      <c r="CO9" s="33">
        <f t="shared" si="1"/>
        <v>52478</v>
      </c>
      <c r="CP9" s="33">
        <f t="shared" si="2"/>
        <v>15224</v>
      </c>
      <c r="CQ9" s="33">
        <f t="shared" si="3"/>
        <v>43658</v>
      </c>
      <c r="CR9" s="33">
        <f t="shared" si="4"/>
        <v>30145</v>
      </c>
      <c r="CS9" s="33">
        <f t="shared" si="5"/>
        <v>9904144</v>
      </c>
    </row>
    <row r="10" spans="1:97" x14ac:dyDescent="0.3">
      <c r="A10" s="35">
        <v>41944</v>
      </c>
      <c r="B10" s="3">
        <v>8493679</v>
      </c>
      <c r="C10" s="3">
        <v>42487</v>
      </c>
      <c r="D10" s="3">
        <v>13129</v>
      </c>
      <c r="E10" s="3">
        <v>36215</v>
      </c>
      <c r="F10" s="3">
        <v>25168</v>
      </c>
      <c r="G10" s="5"/>
      <c r="H10" s="35">
        <v>41944</v>
      </c>
      <c r="I10" s="14">
        <v>0.80825051919514723</v>
      </c>
      <c r="J10" s="14">
        <v>0.69633108306427938</v>
      </c>
      <c r="K10" s="14">
        <v>0.70569451836083019</v>
      </c>
      <c r="L10" s="14">
        <v>0.23957300355830369</v>
      </c>
      <c r="M10" s="14">
        <v>0.65601209135691896</v>
      </c>
      <c r="N10" s="12"/>
      <c r="P10" s="35">
        <v>41944</v>
      </c>
      <c r="Q10" s="13"/>
      <c r="R10" s="19"/>
      <c r="S10" s="14"/>
      <c r="T10" s="14"/>
      <c r="U10" s="14"/>
      <c r="V10" s="36"/>
      <c r="W10" s="20"/>
      <c r="X10" s="15"/>
      <c r="Y10" s="15"/>
      <c r="Z10" s="15"/>
      <c r="AA10" s="18"/>
      <c r="AB10" s="20"/>
      <c r="AC10" s="15"/>
      <c r="AD10" s="15"/>
      <c r="AE10" s="15"/>
      <c r="AF10" s="18"/>
      <c r="AG10" s="20"/>
      <c r="AH10" s="15"/>
      <c r="AI10" s="15"/>
      <c r="AJ10" s="15"/>
      <c r="AK10" s="18"/>
      <c r="AL10" s="20"/>
      <c r="AM10" s="15"/>
      <c r="AN10" s="15"/>
      <c r="AO10" s="15"/>
      <c r="AP10" s="18"/>
      <c r="AQ10" s="20"/>
      <c r="AR10" s="15"/>
      <c r="AS10" s="15"/>
      <c r="AT10" s="15"/>
      <c r="AU10" s="18"/>
      <c r="AV10" s="20"/>
      <c r="AW10" s="15"/>
      <c r="AX10" s="15"/>
      <c r="AY10" s="15"/>
      <c r="AZ10" s="18"/>
      <c r="BA10" s="20"/>
      <c r="BB10" s="15"/>
      <c r="BC10" s="15"/>
      <c r="BD10" s="15"/>
      <c r="BE10" s="18"/>
      <c r="BF10" s="20"/>
      <c r="BG10" s="15"/>
      <c r="BH10" s="15"/>
      <c r="BI10" s="15"/>
      <c r="BJ10" s="18"/>
      <c r="BK10" s="20"/>
      <c r="BL10" s="15"/>
      <c r="BM10" s="15"/>
      <c r="BN10" s="15"/>
      <c r="BO10" s="18"/>
      <c r="BQ10" s="35">
        <v>41944</v>
      </c>
      <c r="BR10" s="3">
        <v>0.80825051919514723</v>
      </c>
      <c r="BS10" s="3">
        <v>0.69633108306427938</v>
      </c>
      <c r="BT10" s="3">
        <v>0.70569451836083019</v>
      </c>
      <c r="BU10" s="3">
        <v>0.23957300355830369</v>
      </c>
      <c r="BV10" s="3">
        <v>0.65601209135691896</v>
      </c>
      <c r="BX10" s="35">
        <v>41944</v>
      </c>
      <c r="BY10" s="3"/>
      <c r="BZ10" s="3"/>
      <c r="CA10" s="3"/>
      <c r="CB10" s="3"/>
      <c r="CC10" s="3"/>
      <c r="CE10" s="35">
        <v>41944</v>
      </c>
      <c r="CF10" s="33"/>
      <c r="CG10" s="33"/>
      <c r="CH10" s="33"/>
      <c r="CI10" s="33"/>
      <c r="CJ10" s="33"/>
      <c r="CK10" s="33"/>
      <c r="CM10" s="35">
        <v>41944</v>
      </c>
      <c r="CN10" s="33">
        <f t="shared" si="0"/>
        <v>8493679</v>
      </c>
      <c r="CO10" s="33">
        <f t="shared" si="1"/>
        <v>42487</v>
      </c>
      <c r="CP10" s="33">
        <f t="shared" si="2"/>
        <v>13129</v>
      </c>
      <c r="CQ10" s="33">
        <f t="shared" si="3"/>
        <v>36215</v>
      </c>
      <c r="CR10" s="33">
        <f t="shared" si="4"/>
        <v>25168</v>
      </c>
      <c r="CS10" s="33">
        <f t="shared" si="5"/>
        <v>8610678</v>
      </c>
    </row>
    <row r="11" spans="1:97" x14ac:dyDescent="0.3">
      <c r="A11" s="35">
        <v>41974</v>
      </c>
      <c r="B11" s="3">
        <v>10509985</v>
      </c>
      <c r="C11" s="3">
        <v>47686</v>
      </c>
      <c r="D11" s="3">
        <v>15894</v>
      </c>
      <c r="E11" s="3">
        <v>49251</v>
      </c>
      <c r="F11" s="3">
        <v>31313</v>
      </c>
      <c r="G11" s="5"/>
      <c r="H11" s="35">
        <v>41974</v>
      </c>
      <c r="I11" s="14">
        <v>1</v>
      </c>
      <c r="J11" s="14">
        <v>0.84892867625476964</v>
      </c>
      <c r="K11" s="14">
        <v>1</v>
      </c>
      <c r="L11" s="14">
        <v>1</v>
      </c>
      <c r="M11" s="14">
        <v>1</v>
      </c>
      <c r="N11" s="12"/>
      <c r="P11" s="35">
        <v>41974</v>
      </c>
      <c r="Q11" s="13"/>
      <c r="R11" s="19"/>
      <c r="S11" s="14"/>
      <c r="T11" s="14"/>
      <c r="U11" s="14"/>
      <c r="V11" s="36"/>
      <c r="W11" s="20"/>
      <c r="X11" s="15"/>
      <c r="Y11" s="15"/>
      <c r="Z11" s="15"/>
      <c r="AA11" s="18"/>
      <c r="AB11" s="20"/>
      <c r="AC11" s="15"/>
      <c r="AD11" s="15"/>
      <c r="AE11" s="15"/>
      <c r="AF11" s="18"/>
      <c r="AG11" s="20"/>
      <c r="AH11" s="15"/>
      <c r="AI11" s="15"/>
      <c r="AJ11" s="15"/>
      <c r="AK11" s="18"/>
      <c r="AL11" s="20"/>
      <c r="AM11" s="15"/>
      <c r="AN11" s="15"/>
      <c r="AO11" s="15"/>
      <c r="AP11" s="18"/>
      <c r="AQ11" s="20"/>
      <c r="AR11" s="15"/>
      <c r="AS11" s="15"/>
      <c r="AT11" s="15"/>
      <c r="AU11" s="18"/>
      <c r="AV11" s="20"/>
      <c r="AW11" s="15"/>
      <c r="AX11" s="15"/>
      <c r="AY11" s="15"/>
      <c r="AZ11" s="18"/>
      <c r="BA11" s="20"/>
      <c r="BB11" s="15"/>
      <c r="BC11" s="15"/>
      <c r="BD11" s="15"/>
      <c r="BE11" s="18"/>
      <c r="BF11" s="20"/>
      <c r="BG11" s="15"/>
      <c r="BH11" s="15"/>
      <c r="BI11" s="15"/>
      <c r="BJ11" s="18"/>
      <c r="BK11" s="20"/>
      <c r="BL11" s="15"/>
      <c r="BM11" s="15"/>
      <c r="BN11" s="15"/>
      <c r="BO11" s="18"/>
      <c r="BQ11" s="35">
        <v>41974</v>
      </c>
      <c r="BR11" s="3">
        <v>1</v>
      </c>
      <c r="BS11" s="3">
        <v>0.84892867625476964</v>
      </c>
      <c r="BT11" s="3">
        <v>1</v>
      </c>
      <c r="BU11" s="3">
        <v>1</v>
      </c>
      <c r="BV11" s="3">
        <v>1</v>
      </c>
      <c r="BX11" s="35">
        <v>41974</v>
      </c>
      <c r="BY11" s="3"/>
      <c r="BZ11" s="3"/>
      <c r="CA11" s="3"/>
      <c r="CB11" s="3"/>
      <c r="CC11" s="3"/>
      <c r="CE11" s="35">
        <v>41974</v>
      </c>
      <c r="CF11" s="33"/>
      <c r="CG11" s="33"/>
      <c r="CH11" s="33"/>
      <c r="CI11" s="33"/>
      <c r="CJ11" s="33"/>
      <c r="CK11" s="33"/>
      <c r="CM11" s="35">
        <v>41974</v>
      </c>
      <c r="CN11" s="33">
        <f t="shared" si="0"/>
        <v>10509985</v>
      </c>
      <c r="CO11" s="33">
        <f t="shared" si="1"/>
        <v>47686</v>
      </c>
      <c r="CP11" s="33">
        <f t="shared" si="2"/>
        <v>15894</v>
      </c>
      <c r="CQ11" s="33">
        <f t="shared" si="3"/>
        <v>49251</v>
      </c>
      <c r="CR11" s="33">
        <f t="shared" si="4"/>
        <v>31313</v>
      </c>
      <c r="CS11" s="33">
        <f t="shared" si="5"/>
        <v>10654129</v>
      </c>
    </row>
    <row r="12" spans="1:97" x14ac:dyDescent="0.3">
      <c r="A12" s="35">
        <v>42005</v>
      </c>
      <c r="B12" s="3">
        <v>8741053</v>
      </c>
      <c r="C12" s="3">
        <v>43991</v>
      </c>
      <c r="D12" s="3">
        <v>13360</v>
      </c>
      <c r="E12" s="3">
        <v>33894</v>
      </c>
      <c r="F12" s="3">
        <v>27503</v>
      </c>
      <c r="G12" s="6"/>
      <c r="H12" s="35">
        <v>42005</v>
      </c>
      <c r="I12" s="14">
        <v>0.83177563694246315</v>
      </c>
      <c r="J12" s="14">
        <v>0.74047549163486936</v>
      </c>
      <c r="K12" s="14">
        <v>0.73028206492815328</v>
      </c>
      <c r="L12" s="14">
        <v>0.10418246514612378</v>
      </c>
      <c r="M12" s="14">
        <v>0.78672189879086429</v>
      </c>
      <c r="N12" s="12"/>
      <c r="P12" s="35">
        <v>42005</v>
      </c>
      <c r="Q12" s="13"/>
      <c r="R12" s="19"/>
      <c r="S12" s="14"/>
      <c r="T12" s="14"/>
      <c r="U12" s="14"/>
      <c r="V12" s="36"/>
      <c r="W12" s="20"/>
      <c r="X12" s="15"/>
      <c r="Y12" s="15"/>
      <c r="Z12" s="15"/>
      <c r="AA12" s="18"/>
      <c r="AB12" s="20"/>
      <c r="AC12" s="15"/>
      <c r="AD12" s="15"/>
      <c r="AE12" s="15"/>
      <c r="AF12" s="18"/>
      <c r="AG12" s="20"/>
      <c r="AH12" s="15"/>
      <c r="AI12" s="15"/>
      <c r="AJ12" s="15"/>
      <c r="AK12" s="18"/>
      <c r="AL12" s="20"/>
      <c r="AM12" s="15"/>
      <c r="AN12" s="15"/>
      <c r="AO12" s="15"/>
      <c r="AP12" s="18"/>
      <c r="AQ12" s="20"/>
      <c r="AR12" s="15"/>
      <c r="AS12" s="15"/>
      <c r="AT12" s="15"/>
      <c r="AU12" s="18"/>
      <c r="AV12" s="20"/>
      <c r="AW12" s="15"/>
      <c r="AX12" s="15"/>
      <c r="AY12" s="15"/>
      <c r="AZ12" s="18"/>
      <c r="BA12" s="20"/>
      <c r="BB12" s="15"/>
      <c r="BC12" s="15"/>
      <c r="BD12" s="15"/>
      <c r="BE12" s="18"/>
      <c r="BF12" s="20"/>
      <c r="BG12" s="15"/>
      <c r="BH12" s="15"/>
      <c r="BI12" s="15"/>
      <c r="BJ12" s="18"/>
      <c r="BK12" s="20"/>
      <c r="BL12" s="15"/>
      <c r="BM12" s="15"/>
      <c r="BN12" s="15"/>
      <c r="BO12" s="18"/>
      <c r="BQ12" s="35">
        <v>42005</v>
      </c>
      <c r="BR12" s="3">
        <v>0.83177563694246315</v>
      </c>
      <c r="BS12" s="3">
        <v>0.74047549163486936</v>
      </c>
      <c r="BT12" s="3">
        <v>0.73028206492815328</v>
      </c>
      <c r="BU12" s="3">
        <v>0.10418246514612378</v>
      </c>
      <c r="BV12" s="3">
        <v>0.78672189879086429</v>
      </c>
      <c r="BX12" s="35">
        <v>42005</v>
      </c>
      <c r="BY12" s="3"/>
      <c r="BZ12" s="3"/>
      <c r="CA12" s="3"/>
      <c r="CB12" s="3"/>
      <c r="CC12" s="3"/>
      <c r="CE12" s="35">
        <v>42005</v>
      </c>
      <c r="CF12" s="33"/>
      <c r="CG12" s="33"/>
      <c r="CH12" s="33"/>
      <c r="CI12" s="33"/>
      <c r="CJ12" s="33"/>
      <c r="CK12" s="33"/>
      <c r="CM12" s="35">
        <v>42005</v>
      </c>
      <c r="CN12" s="33">
        <f t="shared" si="0"/>
        <v>8741053</v>
      </c>
      <c r="CO12" s="33">
        <f t="shared" si="1"/>
        <v>43991</v>
      </c>
      <c r="CP12" s="33">
        <f t="shared" si="2"/>
        <v>13360</v>
      </c>
      <c r="CQ12" s="33">
        <f t="shared" si="3"/>
        <v>33894</v>
      </c>
      <c r="CR12" s="33">
        <f t="shared" si="4"/>
        <v>27503</v>
      </c>
      <c r="CS12" s="33">
        <f t="shared" si="5"/>
        <v>8859801</v>
      </c>
    </row>
    <row r="13" spans="1:97" x14ac:dyDescent="0.3">
      <c r="A13" s="35">
        <v>42036</v>
      </c>
      <c r="B13" s="3">
        <v>7996822</v>
      </c>
      <c r="C13" s="3">
        <v>40755</v>
      </c>
      <c r="D13" s="3">
        <v>11395</v>
      </c>
      <c r="E13" s="3">
        <v>36804</v>
      </c>
      <c r="F13" s="3">
        <v>23050</v>
      </c>
      <c r="G13" s="6"/>
      <c r="H13" s="35">
        <v>42036</v>
      </c>
      <c r="I13" s="14">
        <v>0.76099971907638708</v>
      </c>
      <c r="J13" s="14">
        <v>0.64549457000293509</v>
      </c>
      <c r="K13" s="14">
        <v>0.52112825971261312</v>
      </c>
      <c r="L13" s="14">
        <v>0.27393105057457856</v>
      </c>
      <c r="M13" s="14">
        <v>0.53744961934617108</v>
      </c>
      <c r="N13" s="12"/>
      <c r="P13" s="35">
        <v>42036</v>
      </c>
      <c r="Q13" s="13"/>
      <c r="R13" s="19"/>
      <c r="S13" s="14"/>
      <c r="T13" s="14"/>
      <c r="U13" s="14"/>
      <c r="V13" s="36"/>
      <c r="W13" s="20"/>
      <c r="X13" s="15"/>
      <c r="Y13" s="15"/>
      <c r="Z13" s="15"/>
      <c r="AA13" s="18"/>
      <c r="AB13" s="20"/>
      <c r="AC13" s="15"/>
      <c r="AD13" s="15"/>
      <c r="AE13" s="15"/>
      <c r="AF13" s="18"/>
      <c r="AG13" s="20"/>
      <c r="AH13" s="15"/>
      <c r="AI13" s="15"/>
      <c r="AJ13" s="15"/>
      <c r="AK13" s="18"/>
      <c r="AL13" s="20"/>
      <c r="AM13" s="15"/>
      <c r="AN13" s="15"/>
      <c r="AO13" s="15"/>
      <c r="AP13" s="18"/>
      <c r="AQ13" s="20"/>
      <c r="AR13" s="15"/>
      <c r="AS13" s="15"/>
      <c r="AT13" s="15"/>
      <c r="AU13" s="18"/>
      <c r="AV13" s="20"/>
      <c r="AW13" s="15"/>
      <c r="AX13" s="15"/>
      <c r="AY13" s="15"/>
      <c r="AZ13" s="18"/>
      <c r="BA13" s="20"/>
      <c r="BB13" s="15"/>
      <c r="BC13" s="15"/>
      <c r="BD13" s="15"/>
      <c r="BE13" s="18"/>
      <c r="BF13" s="20"/>
      <c r="BG13" s="15"/>
      <c r="BH13" s="15"/>
      <c r="BI13" s="15"/>
      <c r="BJ13" s="18"/>
      <c r="BK13" s="20"/>
      <c r="BL13" s="15"/>
      <c r="BM13" s="15"/>
      <c r="BN13" s="15"/>
      <c r="BO13" s="18"/>
      <c r="BQ13" s="35">
        <v>42036</v>
      </c>
      <c r="BR13" s="3">
        <v>0.76099971907638708</v>
      </c>
      <c r="BS13" s="3">
        <v>0.64549457000293509</v>
      </c>
      <c r="BT13" s="3">
        <v>0.52112825971261312</v>
      </c>
      <c r="BU13" s="3">
        <v>0.27393105057457856</v>
      </c>
      <c r="BV13" s="3">
        <v>0.53744961934617108</v>
      </c>
      <c r="BX13" s="35">
        <v>42036</v>
      </c>
      <c r="BY13" s="3"/>
      <c r="BZ13" s="3"/>
      <c r="CA13" s="3"/>
      <c r="CB13" s="3"/>
      <c r="CC13" s="3"/>
      <c r="CE13" s="35">
        <v>42036</v>
      </c>
      <c r="CF13" s="33"/>
      <c r="CG13" s="33"/>
      <c r="CH13" s="33"/>
      <c r="CI13" s="33"/>
      <c r="CJ13" s="33"/>
      <c r="CK13" s="33"/>
      <c r="CM13" s="35">
        <v>42036</v>
      </c>
      <c r="CN13" s="33">
        <f t="shared" si="0"/>
        <v>7996822</v>
      </c>
      <c r="CO13" s="33">
        <f t="shared" si="1"/>
        <v>40755</v>
      </c>
      <c r="CP13" s="33">
        <f t="shared" si="2"/>
        <v>11395</v>
      </c>
      <c r="CQ13" s="33">
        <f t="shared" si="3"/>
        <v>36804</v>
      </c>
      <c r="CR13" s="33">
        <f t="shared" si="4"/>
        <v>23050</v>
      </c>
      <c r="CS13" s="33">
        <f t="shared" si="5"/>
        <v>8108826</v>
      </c>
    </row>
    <row r="14" spans="1:97" x14ac:dyDescent="0.3">
      <c r="A14" s="35">
        <v>42064</v>
      </c>
      <c r="B14" s="3">
        <v>8634766</v>
      </c>
      <c r="C14" s="3">
        <v>41563</v>
      </c>
      <c r="D14" s="3">
        <v>12157</v>
      </c>
      <c r="E14" s="3">
        <v>40331</v>
      </c>
      <c r="F14" s="3">
        <v>25346</v>
      </c>
      <c r="G14" s="5"/>
      <c r="H14" s="35">
        <v>42064</v>
      </c>
      <c r="I14" s="16">
        <v>0.82166780754240909</v>
      </c>
      <c r="J14" s="16">
        <v>0.66921044907543292</v>
      </c>
      <c r="K14" s="16">
        <v>0.60223523150612024</v>
      </c>
      <c r="L14" s="16">
        <v>0.47967100274164381</v>
      </c>
      <c r="M14" s="16">
        <v>0.66597626511419616</v>
      </c>
      <c r="N14" s="12"/>
      <c r="P14" s="35">
        <v>42064</v>
      </c>
      <c r="Q14" s="13">
        <v>1</v>
      </c>
      <c r="R14" s="19">
        <v>0.93878651650345391</v>
      </c>
      <c r="S14" s="14">
        <v>0.83322571176988558</v>
      </c>
      <c r="T14" s="14">
        <v>0.89611495476317193</v>
      </c>
      <c r="U14" s="14">
        <v>0.40692994225048124</v>
      </c>
      <c r="V14" s="17">
        <v>0.95269816390506046</v>
      </c>
      <c r="W14" s="20">
        <v>0.86761003998549169</v>
      </c>
      <c r="X14" s="15">
        <v>0.83111241561491045</v>
      </c>
      <c r="Y14" s="15">
        <v>0.91335816923895685</v>
      </c>
      <c r="Z14" s="15">
        <v>0.36621361488654264</v>
      </c>
      <c r="AA14" s="18">
        <v>0.75895656068069861</v>
      </c>
      <c r="AB14" s="20">
        <v>0.9301161144593495</v>
      </c>
      <c r="AC14" s="15">
        <v>1</v>
      </c>
      <c r="AD14" s="15">
        <v>0.91580627993613628</v>
      </c>
      <c r="AE14" s="15">
        <v>0.58887009274922708</v>
      </c>
      <c r="AF14" s="18">
        <v>0.92023063143752803</v>
      </c>
      <c r="AG14" s="20">
        <v>0.9050792967285618</v>
      </c>
      <c r="AH14" s="15">
        <v>0.83812738479600823</v>
      </c>
      <c r="AI14" s="15">
        <v>0.82937732836615219</v>
      </c>
      <c r="AJ14" s="15">
        <v>0.26477279356005368</v>
      </c>
      <c r="AK14" s="18">
        <v>0.7129982086878639</v>
      </c>
      <c r="AL14" s="20">
        <v>0.84445828246308197</v>
      </c>
      <c r="AM14" s="15">
        <v>0.76950396243029062</v>
      </c>
      <c r="AN14" s="15">
        <v>0.83831825439063334</v>
      </c>
      <c r="AO14" s="15">
        <v>0.34538878842676313</v>
      </c>
      <c r="AP14" s="18">
        <v>0.78123600537393645</v>
      </c>
      <c r="AQ14" s="20">
        <v>0.92892784751839075</v>
      </c>
      <c r="AR14" s="15">
        <v>0.9895802759025536</v>
      </c>
      <c r="AS14" s="15">
        <v>0.92868547099521026</v>
      </c>
      <c r="AT14" s="15">
        <v>0.6737443854634545</v>
      </c>
      <c r="AU14" s="18">
        <v>0.93461710703090017</v>
      </c>
      <c r="AV14" s="20">
        <v>0.80825051919514723</v>
      </c>
      <c r="AW14" s="15">
        <v>0.69633108306427938</v>
      </c>
      <c r="AX14" s="15">
        <v>0.70569451836083019</v>
      </c>
      <c r="AY14" s="15">
        <v>0.23957300355830369</v>
      </c>
      <c r="AZ14" s="18">
        <v>0.65601209135691896</v>
      </c>
      <c r="BA14" s="20">
        <v>1</v>
      </c>
      <c r="BB14" s="15">
        <v>0.84892867625476964</v>
      </c>
      <c r="BC14" s="15">
        <v>1</v>
      </c>
      <c r="BD14" s="15">
        <v>1</v>
      </c>
      <c r="BE14" s="18">
        <v>1</v>
      </c>
      <c r="BF14" s="20">
        <v>0.83177563694246315</v>
      </c>
      <c r="BG14" s="15">
        <v>0.74047549163486936</v>
      </c>
      <c r="BH14" s="15">
        <v>0.73028206492815328</v>
      </c>
      <c r="BI14" s="15">
        <v>0.10418246514612378</v>
      </c>
      <c r="BJ14" s="18">
        <v>0.78672189879086429</v>
      </c>
      <c r="BK14" s="20">
        <v>0.76099971907638708</v>
      </c>
      <c r="BL14" s="15">
        <v>0.64549457000293509</v>
      </c>
      <c r="BM14" s="15">
        <v>0.52112825971261312</v>
      </c>
      <c r="BN14" s="15">
        <v>0.27393105057457856</v>
      </c>
      <c r="BO14" s="18">
        <v>0.53744961934617108</v>
      </c>
      <c r="BQ14" s="35">
        <v>42064</v>
      </c>
      <c r="BR14" s="3">
        <v>0.82166780754240909</v>
      </c>
      <c r="BS14" s="3">
        <v>0.66921044907543292</v>
      </c>
      <c r="BT14" s="3">
        <v>0.60223523150612024</v>
      </c>
      <c r="BU14" s="3">
        <v>0.47967100274164381</v>
      </c>
      <c r="BV14" s="3">
        <v>0.66597626511419616</v>
      </c>
      <c r="BX14" s="35">
        <v>42064</v>
      </c>
      <c r="BY14" s="3">
        <f>SUMPRODUCT($Q14:$BO14,$Q$59:$BO$59)</f>
        <v>0.82190799798885505</v>
      </c>
      <c r="BZ14" s="3">
        <f>SUMPRODUCT($Q14:$BO14,$Q$60:$BO$60)</f>
        <v>0.66926104425911237</v>
      </c>
      <c r="CA14" s="3">
        <f>SUMPRODUCT($Q14:$BO14,$Q$61:$BO$61)</f>
        <v>0.60235378993682487</v>
      </c>
      <c r="CB14" s="3">
        <f>SUMPRODUCT($Q14:$BO14,$Q$62:$BO$62)</f>
        <v>0.4796991157702481</v>
      </c>
      <c r="CC14" s="3">
        <f>SUMPRODUCT($Q14:$BO14,$Q$63:$BO$63)</f>
        <v>0.66599799358938316</v>
      </c>
      <c r="CE14" s="35">
        <v>42064</v>
      </c>
      <c r="CF14" s="33">
        <f xml:space="preserve"> BY14 * ( B$54 -B$53 ) + B$53</f>
        <v>8637291.6779641788</v>
      </c>
      <c r="CG14" s="33">
        <f xml:space="preserve"> BZ14 * ( C$54 -C$53 ) + C$53</f>
        <v>41564.723777907959</v>
      </c>
      <c r="CH14" s="33">
        <f xml:space="preserve"> CA14 * ( D$54 -D$53 ) + D$53</f>
        <v>12158.11385645647</v>
      </c>
      <c r="CI14" s="33">
        <f xml:space="preserve"> CB14 * ( E$54 -E$53 ) + E$53</f>
        <v>40331.481941649363</v>
      </c>
      <c r="CJ14" s="33">
        <f xml:space="preserve"> CC14 * ( F$54 -F$53 ) + F$53</f>
        <v>25346.388157480738</v>
      </c>
      <c r="CK14" s="33">
        <f>SUM(CF14:CJ14)</f>
        <v>8756692.3856976759</v>
      </c>
      <c r="CM14" s="35">
        <v>42064</v>
      </c>
      <c r="CN14" s="33">
        <f xml:space="preserve"> BR14 * ( B$54 -B$53 ) + B$53</f>
        <v>8634766</v>
      </c>
      <c r="CO14" s="33">
        <f t="shared" ref="CO14:CR14" si="6" xml:space="preserve"> BS14 * ( C$54 -C$53 ) + C$53</f>
        <v>41563</v>
      </c>
      <c r="CP14" s="33">
        <f t="shared" si="6"/>
        <v>12157</v>
      </c>
      <c r="CQ14" s="33">
        <f t="shared" si="6"/>
        <v>40331</v>
      </c>
      <c r="CR14" s="33">
        <f t="shared" si="6"/>
        <v>25346</v>
      </c>
      <c r="CS14" s="33">
        <f>SUM(CN14:CR14)</f>
        <v>8754163</v>
      </c>
    </row>
    <row r="15" spans="1:97" x14ac:dyDescent="0.3">
      <c r="A15" s="35">
        <v>42095</v>
      </c>
      <c r="B15" s="3">
        <v>8939126</v>
      </c>
      <c r="C15" s="3">
        <v>45048</v>
      </c>
      <c r="D15" s="3">
        <v>14562</v>
      </c>
      <c r="E15" s="3">
        <v>44181</v>
      </c>
      <c r="F15" s="3">
        <v>29858</v>
      </c>
      <c r="G15" s="5"/>
      <c r="H15" s="35">
        <v>42095</v>
      </c>
      <c r="I15" s="14">
        <v>0.85061225941517293</v>
      </c>
      <c r="J15" s="14">
        <v>0.7714998532433226</v>
      </c>
      <c r="K15" s="14">
        <v>0.85822245875465675</v>
      </c>
      <c r="L15" s="14">
        <v>0.70425246456279533</v>
      </c>
      <c r="M15" s="14">
        <v>0.91855127630989697</v>
      </c>
      <c r="N15" s="12"/>
      <c r="P15" s="35">
        <v>42095</v>
      </c>
      <c r="Q15" s="13">
        <v>1</v>
      </c>
      <c r="R15" s="19">
        <v>0.86761003998549169</v>
      </c>
      <c r="S15" s="14">
        <v>0.83111241561491045</v>
      </c>
      <c r="T15" s="14">
        <v>0.91335816923895685</v>
      </c>
      <c r="U15" s="14">
        <v>0.36621361488654264</v>
      </c>
      <c r="V15" s="17">
        <v>0.75895656068069861</v>
      </c>
      <c r="W15" s="20">
        <v>0.9301161144593495</v>
      </c>
      <c r="X15" s="15">
        <v>1</v>
      </c>
      <c r="Y15" s="15">
        <v>0.91580627993613628</v>
      </c>
      <c r="Z15" s="15">
        <v>0.58887009274922708</v>
      </c>
      <c r="AA15" s="18">
        <v>0.92023063143752803</v>
      </c>
      <c r="AB15" s="20">
        <v>0.9050792967285618</v>
      </c>
      <c r="AC15" s="15">
        <v>0.83812738479600823</v>
      </c>
      <c r="AD15" s="15">
        <v>0.82937732836615219</v>
      </c>
      <c r="AE15" s="15">
        <v>0.26477279356005368</v>
      </c>
      <c r="AF15" s="18">
        <v>0.7129982086878639</v>
      </c>
      <c r="AG15" s="20">
        <v>0.84445828246308197</v>
      </c>
      <c r="AH15" s="15">
        <v>0.76950396243029062</v>
      </c>
      <c r="AI15" s="15">
        <v>0.83831825439063334</v>
      </c>
      <c r="AJ15" s="15">
        <v>0.34538878842676313</v>
      </c>
      <c r="AK15" s="18">
        <v>0.78123600537393645</v>
      </c>
      <c r="AL15" s="20">
        <v>0.92892784751839075</v>
      </c>
      <c r="AM15" s="15">
        <v>0.9895802759025536</v>
      </c>
      <c r="AN15" s="15">
        <v>0.92868547099521026</v>
      </c>
      <c r="AO15" s="15">
        <v>0.6737443854634545</v>
      </c>
      <c r="AP15" s="18">
        <v>0.93461710703090017</v>
      </c>
      <c r="AQ15" s="20">
        <v>0.80825051919514723</v>
      </c>
      <c r="AR15" s="15">
        <v>0.69633108306427938</v>
      </c>
      <c r="AS15" s="15">
        <v>0.70569451836083019</v>
      </c>
      <c r="AT15" s="15">
        <v>0.23957300355830369</v>
      </c>
      <c r="AU15" s="18">
        <v>0.65601209135691896</v>
      </c>
      <c r="AV15" s="20">
        <v>1</v>
      </c>
      <c r="AW15" s="15">
        <v>0.84892867625476964</v>
      </c>
      <c r="AX15" s="15">
        <v>1</v>
      </c>
      <c r="AY15" s="15">
        <v>1</v>
      </c>
      <c r="AZ15" s="18">
        <v>1</v>
      </c>
      <c r="BA15" s="20">
        <v>0.83177563694246315</v>
      </c>
      <c r="BB15" s="15">
        <v>0.74047549163486936</v>
      </c>
      <c r="BC15" s="15">
        <v>0.73028206492815328</v>
      </c>
      <c r="BD15" s="15">
        <v>0.10418246514612378</v>
      </c>
      <c r="BE15" s="18">
        <v>0.78672189879086429</v>
      </c>
      <c r="BF15" s="20">
        <v>0.76099971907638708</v>
      </c>
      <c r="BG15" s="15">
        <v>0.64549457000293509</v>
      </c>
      <c r="BH15" s="15">
        <v>0.52112825971261312</v>
      </c>
      <c r="BI15" s="15">
        <v>0.27393105057457856</v>
      </c>
      <c r="BJ15" s="18">
        <v>0.53744961934617108</v>
      </c>
      <c r="BK15" s="20">
        <v>0.82166780754240909</v>
      </c>
      <c r="BL15" s="15">
        <v>0.66921044907543292</v>
      </c>
      <c r="BM15" s="15">
        <v>0.60223523150612024</v>
      </c>
      <c r="BN15" s="15">
        <v>0.47967100274164381</v>
      </c>
      <c r="BO15" s="18">
        <v>0.66597626511419616</v>
      </c>
      <c r="BQ15" s="35">
        <v>42095</v>
      </c>
      <c r="BR15" s="3">
        <v>0.85061225941517293</v>
      </c>
      <c r="BS15" s="3">
        <v>0.7714998532433226</v>
      </c>
      <c r="BT15" s="3">
        <v>0.85822245875465675</v>
      </c>
      <c r="BU15" s="3">
        <v>0.70425246456279533</v>
      </c>
      <c r="BV15" s="3">
        <v>0.91855127630989697</v>
      </c>
      <c r="BX15" s="35">
        <v>42095</v>
      </c>
      <c r="BY15" s="3">
        <f t="shared" ref="BY15:BY51" si="7">SUMPRODUCT($Q15:$BO15,$Q$59:$BO$59)</f>
        <v>0.85048477769615005</v>
      </c>
      <c r="BZ15" s="3">
        <f t="shared" ref="BZ15:BZ51" si="8">SUMPRODUCT($Q15:$BO15,$Q$60:$BO$60)</f>
        <v>0.77103743761258803</v>
      </c>
      <c r="CA15" s="3">
        <f t="shared" ref="CA15:CA51" si="9">SUMPRODUCT($Q15:$BO15,$Q$61:$BO$61)</f>
        <v>0.85812966008929226</v>
      </c>
      <c r="CB15" s="3">
        <f t="shared" ref="CB15:CB51" si="10">SUMPRODUCT($Q15:$BO15,$Q$62:$BO$62)</f>
        <v>0.70425120397840701</v>
      </c>
      <c r="CC15" s="3">
        <f t="shared" ref="CC15:CC51" si="11">SUMPRODUCT($Q15:$BO15,$Q$63:$BO$63)</f>
        <v>0.91845987116910632</v>
      </c>
      <c r="CE15" s="35">
        <v>42095</v>
      </c>
      <c r="CF15" s="33">
        <f xml:space="preserve"> BY15 * ( B$54 -B$53 ) + B$53</f>
        <v>8937785.4896952137</v>
      </c>
      <c r="CG15" s="33">
        <f xml:space="preserve"> BZ15 * ( C$54 -C$53 ) + C$53</f>
        <v>45032.245499460871</v>
      </c>
      <c r="CH15" s="33">
        <f xml:space="preserve"> CA15 * ( D$54 -D$53 ) + D$53</f>
        <v>14561.1281565389</v>
      </c>
      <c r="CI15" s="33">
        <f xml:space="preserve"> CB15 * ( E$54 -E$53 ) + E$53</f>
        <v>44180.978389801836</v>
      </c>
      <c r="CJ15" s="33">
        <f xml:space="preserve"> CC15 * ( F$54 -F$53 ) + F$53</f>
        <v>29856.367138564914</v>
      </c>
      <c r="CK15" s="33">
        <f t="shared" ref="CK15:CK51" si="12">SUM(CF15:CJ15)</f>
        <v>9071416.2088795789</v>
      </c>
      <c r="CM15" s="35">
        <v>42095</v>
      </c>
      <c r="CN15" s="33">
        <f t="shared" ref="CN15:CN51" si="13" xml:space="preserve"> BR15 * ( B$54 -B$53 ) + B$53</f>
        <v>8939126</v>
      </c>
      <c r="CO15" s="33">
        <f t="shared" ref="CO15:CO51" si="14" xml:space="preserve"> BS15 * ( C$54 -C$53 ) + C$53</f>
        <v>45048</v>
      </c>
      <c r="CP15" s="33">
        <f t="shared" ref="CP15:CP51" si="15" xml:space="preserve"> BT15 * ( D$54 -D$53 ) + D$53</f>
        <v>14562</v>
      </c>
      <c r="CQ15" s="33">
        <f t="shared" ref="CQ15:CQ51" si="16" xml:space="preserve"> BU15 * ( E$54 -E$53 ) + E$53</f>
        <v>44181</v>
      </c>
      <c r="CR15" s="33">
        <f t="shared" ref="CR15:CR51" si="17" xml:space="preserve"> BV15 * ( F$54 -F$53 ) + F$53</f>
        <v>29858</v>
      </c>
      <c r="CS15" s="33">
        <f t="shared" ref="CS15:CS51" si="18">SUM(CN15:CR15)</f>
        <v>9072775</v>
      </c>
    </row>
    <row r="16" spans="1:97" x14ac:dyDescent="0.3">
      <c r="A16" s="35">
        <v>42125</v>
      </c>
      <c r="B16" s="3">
        <v>7589219</v>
      </c>
      <c r="C16" s="3">
        <v>40683</v>
      </c>
      <c r="D16" s="3">
        <v>12223</v>
      </c>
      <c r="E16" s="3">
        <v>34310</v>
      </c>
      <c r="F16" s="3">
        <v>25798</v>
      </c>
      <c r="G16" s="5"/>
      <c r="H16" s="35">
        <v>42125</v>
      </c>
      <c r="I16" s="14">
        <v>0.72223692036205478</v>
      </c>
      <c r="J16" s="14">
        <v>0.64338127384796007</v>
      </c>
      <c r="K16" s="14">
        <v>0.60926024481106977</v>
      </c>
      <c r="L16" s="14">
        <v>0.1284489295922534</v>
      </c>
      <c r="M16" s="14">
        <v>0.69127854903716968</v>
      </c>
      <c r="N16" s="12"/>
      <c r="P16" s="35">
        <v>42125</v>
      </c>
      <c r="Q16" s="13">
        <v>1</v>
      </c>
      <c r="R16" s="19">
        <v>0.9301161144593495</v>
      </c>
      <c r="S16" s="14">
        <v>1</v>
      </c>
      <c r="T16" s="14">
        <v>0.91580627993613628</v>
      </c>
      <c r="U16" s="14">
        <v>0.58887009274922708</v>
      </c>
      <c r="V16" s="17">
        <v>0.92023063143752803</v>
      </c>
      <c r="W16" s="20">
        <v>0.9050792967285618</v>
      </c>
      <c r="X16" s="15">
        <v>0.83812738479600823</v>
      </c>
      <c r="Y16" s="15">
        <v>0.82937732836615219</v>
      </c>
      <c r="Z16" s="15">
        <v>0.26477279356005368</v>
      </c>
      <c r="AA16" s="18">
        <v>0.7129982086878639</v>
      </c>
      <c r="AB16" s="20">
        <v>0.84445828246308197</v>
      </c>
      <c r="AC16" s="15">
        <v>0.76950396243029062</v>
      </c>
      <c r="AD16" s="15">
        <v>0.83831825439063334</v>
      </c>
      <c r="AE16" s="15">
        <v>0.34538878842676313</v>
      </c>
      <c r="AF16" s="18">
        <v>0.78123600537393645</v>
      </c>
      <c r="AG16" s="20">
        <v>0.92892784751839075</v>
      </c>
      <c r="AH16" s="15">
        <v>0.9895802759025536</v>
      </c>
      <c r="AI16" s="15">
        <v>0.92868547099521026</v>
      </c>
      <c r="AJ16" s="15">
        <v>0.6737443854634545</v>
      </c>
      <c r="AK16" s="18">
        <v>0.93461710703090017</v>
      </c>
      <c r="AL16" s="20">
        <v>0.80825051919514723</v>
      </c>
      <c r="AM16" s="15">
        <v>0.69633108306427938</v>
      </c>
      <c r="AN16" s="15">
        <v>0.70569451836083019</v>
      </c>
      <c r="AO16" s="15">
        <v>0.23957300355830369</v>
      </c>
      <c r="AP16" s="18">
        <v>0.65601209135691896</v>
      </c>
      <c r="AQ16" s="20">
        <v>1</v>
      </c>
      <c r="AR16" s="15">
        <v>0.84892867625476964</v>
      </c>
      <c r="AS16" s="15">
        <v>1</v>
      </c>
      <c r="AT16" s="15">
        <v>1</v>
      </c>
      <c r="AU16" s="18">
        <v>1</v>
      </c>
      <c r="AV16" s="20">
        <v>0.83177563694246315</v>
      </c>
      <c r="AW16" s="15">
        <v>0.74047549163486936</v>
      </c>
      <c r="AX16" s="15">
        <v>0.73028206492815328</v>
      </c>
      <c r="AY16" s="15">
        <v>0.10418246514612378</v>
      </c>
      <c r="AZ16" s="18">
        <v>0.78672189879086429</v>
      </c>
      <c r="BA16" s="20">
        <v>0.76099971907638708</v>
      </c>
      <c r="BB16" s="15">
        <v>0.64549457000293509</v>
      </c>
      <c r="BC16" s="15">
        <v>0.52112825971261312</v>
      </c>
      <c r="BD16" s="15">
        <v>0.27393105057457856</v>
      </c>
      <c r="BE16" s="18">
        <v>0.53744961934617108</v>
      </c>
      <c r="BF16" s="20">
        <v>0.82166780754240909</v>
      </c>
      <c r="BG16" s="15">
        <v>0.66921044907543292</v>
      </c>
      <c r="BH16" s="15">
        <v>0.60223523150612024</v>
      </c>
      <c r="BI16" s="15">
        <v>0.47967100274164381</v>
      </c>
      <c r="BJ16" s="18">
        <v>0.66597626511419616</v>
      </c>
      <c r="BK16" s="20">
        <v>0.85061225941517293</v>
      </c>
      <c r="BL16" s="15">
        <v>0.7714998532433226</v>
      </c>
      <c r="BM16" s="15">
        <v>0.85822245875465675</v>
      </c>
      <c r="BN16" s="15">
        <v>0.70425246456279533</v>
      </c>
      <c r="BO16" s="18">
        <v>0.91855127630989697</v>
      </c>
      <c r="BQ16" s="35">
        <v>42125</v>
      </c>
      <c r="BR16" s="3">
        <v>0.72223692036205478</v>
      </c>
      <c r="BS16" s="3">
        <v>0.64338127384796007</v>
      </c>
      <c r="BT16" s="3">
        <v>0.60926024481106977</v>
      </c>
      <c r="BU16" s="3">
        <v>0.1284489295922534</v>
      </c>
      <c r="BV16" s="3">
        <v>0.69127854903716968</v>
      </c>
      <c r="BX16" s="35">
        <v>42125</v>
      </c>
      <c r="BY16" s="3">
        <f t="shared" si="7"/>
        <v>0.72199942016538587</v>
      </c>
      <c r="BZ16" s="3">
        <f t="shared" si="8"/>
        <v>0.64326367814217467</v>
      </c>
      <c r="CA16" s="3">
        <f t="shared" si="9"/>
        <v>0.60929167925961103</v>
      </c>
      <c r="CB16" s="3">
        <f t="shared" si="10"/>
        <v>0.12844206693260174</v>
      </c>
      <c r="CC16" s="3">
        <f t="shared" si="11"/>
        <v>0.6914770177065912</v>
      </c>
      <c r="CE16" s="35">
        <v>42125</v>
      </c>
      <c r="CF16" s="33">
        <f xml:space="preserve"> BY16 * ( B$54 -B$53 ) + B$53</f>
        <v>7586721.6108569643</v>
      </c>
      <c r="CG16" s="33">
        <f xml:space="preserve"> BZ16 * ( C$54 -C$53 ) + C$53</f>
        <v>40678.993514303889</v>
      </c>
      <c r="CH16" s="33">
        <f xml:space="preserve"> CA16 * ( D$54 -D$53 ) + D$53</f>
        <v>12223.295326644045</v>
      </c>
      <c r="CI16" s="33">
        <f xml:space="preserve"> CB16 * ( E$54 -E$53 ) + E$53</f>
        <v>34309.882353425593</v>
      </c>
      <c r="CJ16" s="33">
        <f xml:space="preserve"> CC16 * ( F$54 -F$53 ) + F$53</f>
        <v>25801.545444310545</v>
      </c>
      <c r="CK16" s="33">
        <f t="shared" si="12"/>
        <v>7699735.3274956485</v>
      </c>
      <c r="CM16" s="35">
        <v>42125</v>
      </c>
      <c r="CN16" s="33">
        <f t="shared" si="13"/>
        <v>7589219</v>
      </c>
      <c r="CO16" s="33">
        <f t="shared" si="14"/>
        <v>40683</v>
      </c>
      <c r="CP16" s="33">
        <f t="shared" si="15"/>
        <v>12223</v>
      </c>
      <c r="CQ16" s="33">
        <f t="shared" si="16"/>
        <v>34310</v>
      </c>
      <c r="CR16" s="33">
        <f t="shared" si="17"/>
        <v>25798</v>
      </c>
      <c r="CS16" s="33">
        <f t="shared" si="18"/>
        <v>7702233</v>
      </c>
    </row>
    <row r="17" spans="1:99" x14ac:dyDescent="0.3">
      <c r="A17" s="35">
        <v>42156</v>
      </c>
      <c r="B17" s="3">
        <v>8009095</v>
      </c>
      <c r="C17" s="3">
        <v>41568</v>
      </c>
      <c r="D17" s="3">
        <v>12814</v>
      </c>
      <c r="E17" s="3">
        <v>39596</v>
      </c>
      <c r="F17" s="3">
        <v>25044</v>
      </c>
      <c r="G17" s="6"/>
      <c r="H17" s="35">
        <v>42156</v>
      </c>
      <c r="I17" s="14">
        <v>0.76216687395164806</v>
      </c>
      <c r="J17" s="14">
        <v>0.66935720575286173</v>
      </c>
      <c r="K17" s="14">
        <v>0.67216604576902605</v>
      </c>
      <c r="L17" s="14">
        <v>0.43679636003033306</v>
      </c>
      <c r="M17" s="14">
        <v>0.64907075682937754</v>
      </c>
      <c r="N17" s="12"/>
      <c r="P17" s="35">
        <v>42156</v>
      </c>
      <c r="Q17" s="13">
        <v>1</v>
      </c>
      <c r="R17" s="19">
        <v>0.9050792967285618</v>
      </c>
      <c r="S17" s="14">
        <v>0.83812738479600823</v>
      </c>
      <c r="T17" s="14">
        <v>0.82937732836615219</v>
      </c>
      <c r="U17" s="14">
        <v>0.26477279356005368</v>
      </c>
      <c r="V17" s="17">
        <v>0.7129982086878639</v>
      </c>
      <c r="W17" s="20">
        <v>0.84445828246308197</v>
      </c>
      <c r="X17" s="15">
        <v>0.76950396243029062</v>
      </c>
      <c r="Y17" s="15">
        <v>0.83831825439063334</v>
      </c>
      <c r="Z17" s="15">
        <v>0.34538878842676313</v>
      </c>
      <c r="AA17" s="18">
        <v>0.78123600537393645</v>
      </c>
      <c r="AB17" s="20">
        <v>0.92892784751839075</v>
      </c>
      <c r="AC17" s="15">
        <v>0.9895802759025536</v>
      </c>
      <c r="AD17" s="15">
        <v>0.92868547099521026</v>
      </c>
      <c r="AE17" s="15">
        <v>0.6737443854634545</v>
      </c>
      <c r="AF17" s="18">
        <v>0.93461710703090017</v>
      </c>
      <c r="AG17" s="20">
        <v>0.80825051919514723</v>
      </c>
      <c r="AH17" s="15">
        <v>0.69633108306427938</v>
      </c>
      <c r="AI17" s="15">
        <v>0.70569451836083019</v>
      </c>
      <c r="AJ17" s="15">
        <v>0.23957300355830369</v>
      </c>
      <c r="AK17" s="18">
        <v>0.65601209135691896</v>
      </c>
      <c r="AL17" s="20">
        <v>1</v>
      </c>
      <c r="AM17" s="15">
        <v>0.84892867625476964</v>
      </c>
      <c r="AN17" s="15">
        <v>1</v>
      </c>
      <c r="AO17" s="15">
        <v>1</v>
      </c>
      <c r="AP17" s="18">
        <v>1</v>
      </c>
      <c r="AQ17" s="20">
        <v>0.83177563694246315</v>
      </c>
      <c r="AR17" s="15">
        <v>0.74047549163486936</v>
      </c>
      <c r="AS17" s="15">
        <v>0.73028206492815328</v>
      </c>
      <c r="AT17" s="15">
        <v>0.10418246514612378</v>
      </c>
      <c r="AU17" s="18">
        <v>0.78672189879086429</v>
      </c>
      <c r="AV17" s="20">
        <v>0.76099971907638708</v>
      </c>
      <c r="AW17" s="15">
        <v>0.64549457000293509</v>
      </c>
      <c r="AX17" s="15">
        <v>0.52112825971261312</v>
      </c>
      <c r="AY17" s="15">
        <v>0.27393105057457856</v>
      </c>
      <c r="AZ17" s="18">
        <v>0.53744961934617108</v>
      </c>
      <c r="BA17" s="20">
        <v>0.82166780754240909</v>
      </c>
      <c r="BB17" s="15">
        <v>0.66921044907543292</v>
      </c>
      <c r="BC17" s="15">
        <v>0.60223523150612024</v>
      </c>
      <c r="BD17" s="15">
        <v>0.47967100274164381</v>
      </c>
      <c r="BE17" s="18">
        <v>0.66597626511419616</v>
      </c>
      <c r="BF17" s="20">
        <v>0.85061225941517293</v>
      </c>
      <c r="BG17" s="15">
        <v>0.7714998532433226</v>
      </c>
      <c r="BH17" s="15">
        <v>0.85822245875465675</v>
      </c>
      <c r="BI17" s="15">
        <v>0.70425246456279533</v>
      </c>
      <c r="BJ17" s="18">
        <v>0.91855127630989697</v>
      </c>
      <c r="BK17" s="20">
        <v>0.72223692036205478</v>
      </c>
      <c r="BL17" s="15">
        <v>0.64338127384796007</v>
      </c>
      <c r="BM17" s="15">
        <v>0.60926024481106977</v>
      </c>
      <c r="BN17" s="15">
        <v>0.1284489295922534</v>
      </c>
      <c r="BO17" s="18">
        <v>0.69127854903716968</v>
      </c>
      <c r="BQ17" s="35">
        <v>42156</v>
      </c>
      <c r="BR17" s="3">
        <v>0.76216687395164806</v>
      </c>
      <c r="BS17" s="3">
        <v>0.66935720575286173</v>
      </c>
      <c r="BT17" s="3">
        <v>0.67216604576902605</v>
      </c>
      <c r="BU17" s="3">
        <v>0.43679636003033306</v>
      </c>
      <c r="BV17" s="3">
        <v>0.64907075682937754</v>
      </c>
      <c r="BX17" s="35">
        <v>42156</v>
      </c>
      <c r="BY17" s="3">
        <f t="shared" si="7"/>
        <v>0.76206951541785839</v>
      </c>
      <c r="BZ17" s="3">
        <f t="shared" si="8"/>
        <v>0.66931639126299591</v>
      </c>
      <c r="CA17" s="3">
        <f t="shared" si="9"/>
        <v>0.67218747026353975</v>
      </c>
      <c r="CB17" s="3">
        <f t="shared" si="10"/>
        <v>0.43678335788940476</v>
      </c>
      <c r="CC17" s="3">
        <f t="shared" si="11"/>
        <v>0.64904327470261314</v>
      </c>
      <c r="CE17" s="35">
        <v>42156</v>
      </c>
      <c r="CF17" s="33">
        <f xml:space="preserve"> BY17 * ( B$54 -B$53 ) + B$53</f>
        <v>8008071.2444466222</v>
      </c>
      <c r="CG17" s="33">
        <f xml:space="preserve"> BZ17 * ( C$54 -C$53 ) + C$53</f>
        <v>41566.609450330274</v>
      </c>
      <c r="CH17" s="33">
        <f xml:space="preserve"> CA17 * ( D$54 -D$53 ) + D$53</f>
        <v>12814.201283125956</v>
      </c>
      <c r="CI17" s="33">
        <f xml:space="preserve"> CB17 * ( E$54 -E$53 ) + E$53</f>
        <v>39595.777104298068</v>
      </c>
      <c r="CJ17" s="33">
        <f xml:space="preserve"> CC17 * ( F$54 -F$53 ) + F$53</f>
        <v>25043.50905928748</v>
      </c>
      <c r="CK17" s="33">
        <f t="shared" si="12"/>
        <v>8127091.3413436636</v>
      </c>
      <c r="CM17" s="35">
        <v>42156</v>
      </c>
      <c r="CN17" s="33">
        <f t="shared" si="13"/>
        <v>8009095</v>
      </c>
      <c r="CO17" s="33">
        <f t="shared" si="14"/>
        <v>41568</v>
      </c>
      <c r="CP17" s="33">
        <f t="shared" si="15"/>
        <v>12814</v>
      </c>
      <c r="CQ17" s="33">
        <f t="shared" si="16"/>
        <v>39596</v>
      </c>
      <c r="CR17" s="33">
        <f t="shared" si="17"/>
        <v>25044</v>
      </c>
      <c r="CS17" s="33">
        <f t="shared" si="18"/>
        <v>8128117</v>
      </c>
    </row>
    <row r="18" spans="1:99" x14ac:dyDescent="0.3">
      <c r="A18" s="35">
        <v>42186</v>
      </c>
      <c r="B18" s="3">
        <v>7554649</v>
      </c>
      <c r="C18" s="3">
        <v>41050</v>
      </c>
      <c r="D18" s="3">
        <v>12613</v>
      </c>
      <c r="E18" s="3">
        <v>40229</v>
      </c>
      <c r="F18" s="3">
        <v>25647</v>
      </c>
      <c r="G18" s="6"/>
      <c r="H18" s="35">
        <v>42186</v>
      </c>
      <c r="I18" s="14">
        <v>0.71894933427570495</v>
      </c>
      <c r="J18" s="14">
        <v>0.65415321397123571</v>
      </c>
      <c r="K18" s="14">
        <v>0.65077168706758914</v>
      </c>
      <c r="L18" s="14">
        <v>0.47372105232456396</v>
      </c>
      <c r="M18" s="14">
        <v>0.68282579489476036</v>
      </c>
      <c r="N18" s="12"/>
      <c r="P18" s="35">
        <v>42186</v>
      </c>
      <c r="Q18" s="13">
        <v>1</v>
      </c>
      <c r="R18" s="19">
        <v>0.84445828246308197</v>
      </c>
      <c r="S18" s="14">
        <v>0.76950396243029062</v>
      </c>
      <c r="T18" s="14">
        <v>0.83831825439063334</v>
      </c>
      <c r="U18" s="14">
        <v>0.34538878842676313</v>
      </c>
      <c r="V18" s="17">
        <v>0.78123600537393645</v>
      </c>
      <c r="W18" s="20">
        <v>0.92892784751839075</v>
      </c>
      <c r="X18" s="15">
        <v>0.9895802759025536</v>
      </c>
      <c r="Y18" s="15">
        <v>0.92868547099521026</v>
      </c>
      <c r="Z18" s="15">
        <v>0.6737443854634545</v>
      </c>
      <c r="AA18" s="18">
        <v>0.93461710703090017</v>
      </c>
      <c r="AB18" s="20">
        <v>0.80825051919514723</v>
      </c>
      <c r="AC18" s="15">
        <v>0.69633108306427938</v>
      </c>
      <c r="AD18" s="15">
        <v>0.70569451836083019</v>
      </c>
      <c r="AE18" s="15">
        <v>0.23957300355830369</v>
      </c>
      <c r="AF18" s="18">
        <v>0.65601209135691896</v>
      </c>
      <c r="AG18" s="20">
        <v>1</v>
      </c>
      <c r="AH18" s="15">
        <v>0.84892867625476964</v>
      </c>
      <c r="AI18" s="15">
        <v>1</v>
      </c>
      <c r="AJ18" s="15">
        <v>1</v>
      </c>
      <c r="AK18" s="18">
        <v>1</v>
      </c>
      <c r="AL18" s="20">
        <v>0.83177563694246315</v>
      </c>
      <c r="AM18" s="15">
        <v>0.74047549163486936</v>
      </c>
      <c r="AN18" s="15">
        <v>0.73028206492815328</v>
      </c>
      <c r="AO18" s="15">
        <v>0.10418246514612378</v>
      </c>
      <c r="AP18" s="18">
        <v>0.78672189879086429</v>
      </c>
      <c r="AQ18" s="20">
        <v>0.76099971907638708</v>
      </c>
      <c r="AR18" s="15">
        <v>0.64549457000293509</v>
      </c>
      <c r="AS18" s="15">
        <v>0.52112825971261312</v>
      </c>
      <c r="AT18" s="15">
        <v>0.27393105057457856</v>
      </c>
      <c r="AU18" s="18">
        <v>0.53744961934617108</v>
      </c>
      <c r="AV18" s="20">
        <v>0.82166780754240909</v>
      </c>
      <c r="AW18" s="15">
        <v>0.66921044907543292</v>
      </c>
      <c r="AX18" s="15">
        <v>0.60223523150612024</v>
      </c>
      <c r="AY18" s="15">
        <v>0.47967100274164381</v>
      </c>
      <c r="AZ18" s="18">
        <v>0.66597626511419616</v>
      </c>
      <c r="BA18" s="20">
        <v>0.85061225941517293</v>
      </c>
      <c r="BB18" s="15">
        <v>0.7714998532433226</v>
      </c>
      <c r="BC18" s="15">
        <v>0.85822245875465675</v>
      </c>
      <c r="BD18" s="15">
        <v>0.70425246456279533</v>
      </c>
      <c r="BE18" s="18">
        <v>0.91855127630989697</v>
      </c>
      <c r="BF18" s="20">
        <v>0.72223692036205478</v>
      </c>
      <c r="BG18" s="15">
        <v>0.64338127384796007</v>
      </c>
      <c r="BH18" s="15">
        <v>0.60926024481106977</v>
      </c>
      <c r="BI18" s="15">
        <v>0.1284489295922534</v>
      </c>
      <c r="BJ18" s="18">
        <v>0.69127854903716968</v>
      </c>
      <c r="BK18" s="20">
        <v>0.76216687395164806</v>
      </c>
      <c r="BL18" s="15">
        <v>0.66935720575286173</v>
      </c>
      <c r="BM18" s="15">
        <v>0.67216604576902605</v>
      </c>
      <c r="BN18" s="15">
        <v>0.43679636003033306</v>
      </c>
      <c r="BO18" s="18">
        <v>0.64907075682937754</v>
      </c>
      <c r="BQ18" s="35">
        <v>42186</v>
      </c>
      <c r="BR18" s="3">
        <v>0.71894933427570495</v>
      </c>
      <c r="BS18" s="3">
        <v>0.65415321397123571</v>
      </c>
      <c r="BT18" s="3">
        <v>0.65077168706758914</v>
      </c>
      <c r="BU18" s="3">
        <v>0.47372105232456396</v>
      </c>
      <c r="BV18" s="3">
        <v>0.68282579489476036</v>
      </c>
      <c r="BX18" s="35">
        <v>42186</v>
      </c>
      <c r="BY18" s="3">
        <f t="shared" si="7"/>
        <v>0.7185250260544237</v>
      </c>
      <c r="BZ18" s="3">
        <f t="shared" si="8"/>
        <v>0.65443701986199743</v>
      </c>
      <c r="CA18" s="3">
        <f t="shared" si="9"/>
        <v>0.65075845548396249</v>
      </c>
      <c r="CB18" s="3">
        <f t="shared" si="10"/>
        <v>0.47374519917782837</v>
      </c>
      <c r="CC18" s="3">
        <f t="shared" si="11"/>
        <v>0.68258800489059646</v>
      </c>
      <c r="CE18" s="35">
        <v>42186</v>
      </c>
      <c r="CF18" s="33">
        <f xml:space="preserve"> BY18 * ( B$54 -B$53 ) + B$53</f>
        <v>7550187.2658204464</v>
      </c>
      <c r="CG18" s="33">
        <f xml:space="preserve"> BZ18 * ( C$54 -C$53 ) + C$53</f>
        <v>41059.669266698256</v>
      </c>
      <c r="CH18" s="33">
        <f xml:space="preserve"> CA18 * ( D$54 -D$53 ) + D$53</f>
        <v>12612.875689271827</v>
      </c>
      <c r="CI18" s="33">
        <f xml:space="preserve"> CB18 * ( E$54 -E$53 ) + E$53</f>
        <v>40229.413949505513</v>
      </c>
      <c r="CJ18" s="33">
        <f xml:space="preserve"> CC18 * ( F$54 -F$53 ) + F$53</f>
        <v>25642.752119365614</v>
      </c>
      <c r="CK18" s="33">
        <f t="shared" si="12"/>
        <v>7669731.9768452868</v>
      </c>
      <c r="CM18" s="35">
        <v>42186</v>
      </c>
      <c r="CN18" s="33">
        <f t="shared" si="13"/>
        <v>7554649</v>
      </c>
      <c r="CO18" s="33">
        <f t="shared" si="14"/>
        <v>41050</v>
      </c>
      <c r="CP18" s="33">
        <f t="shared" si="15"/>
        <v>12613</v>
      </c>
      <c r="CQ18" s="33">
        <f t="shared" si="16"/>
        <v>40229</v>
      </c>
      <c r="CR18" s="33">
        <f t="shared" si="17"/>
        <v>25647</v>
      </c>
      <c r="CS18" s="33">
        <f t="shared" si="18"/>
        <v>7674188</v>
      </c>
    </row>
    <row r="19" spans="1:99" x14ac:dyDescent="0.3">
      <c r="A19" s="35">
        <v>42217</v>
      </c>
      <c r="B19" s="3">
        <v>6440228</v>
      </c>
      <c r="C19" s="3">
        <v>39250</v>
      </c>
      <c r="D19" s="3">
        <v>11950</v>
      </c>
      <c r="E19" s="3">
        <v>37123</v>
      </c>
      <c r="F19" s="3">
        <v>25224</v>
      </c>
      <c r="G19" s="5"/>
      <c r="H19" s="35">
        <v>42217</v>
      </c>
      <c r="I19" s="14">
        <v>0.61296857136173011</v>
      </c>
      <c r="J19" s="14">
        <v>0.60132081009685945</v>
      </c>
      <c r="K19" s="14">
        <v>0.58020223523150616</v>
      </c>
      <c r="L19" s="14">
        <v>0.29253922883975969</v>
      </c>
      <c r="M19" s="14">
        <v>0.65914688759516349</v>
      </c>
      <c r="N19" s="12"/>
      <c r="P19" s="35">
        <v>42217</v>
      </c>
      <c r="Q19" s="13">
        <v>1</v>
      </c>
      <c r="R19" s="19">
        <v>0.92892784751839075</v>
      </c>
      <c r="S19" s="14">
        <v>0.9895802759025536</v>
      </c>
      <c r="T19" s="14">
        <v>0.92868547099521026</v>
      </c>
      <c r="U19" s="14">
        <v>0.6737443854634545</v>
      </c>
      <c r="V19" s="17">
        <v>0.93461710703090017</v>
      </c>
      <c r="W19" s="20">
        <v>0.80825051919514723</v>
      </c>
      <c r="X19" s="15">
        <v>0.69633108306427938</v>
      </c>
      <c r="Y19" s="15">
        <v>0.70569451836083019</v>
      </c>
      <c r="Z19" s="15">
        <v>0.23957300355830369</v>
      </c>
      <c r="AA19" s="18">
        <v>0.65601209135691896</v>
      </c>
      <c r="AB19" s="20">
        <v>1</v>
      </c>
      <c r="AC19" s="15">
        <v>0.84892867625476964</v>
      </c>
      <c r="AD19" s="15">
        <v>1</v>
      </c>
      <c r="AE19" s="15">
        <v>1</v>
      </c>
      <c r="AF19" s="18">
        <v>1</v>
      </c>
      <c r="AG19" s="20">
        <v>0.83177563694246315</v>
      </c>
      <c r="AH19" s="15">
        <v>0.74047549163486936</v>
      </c>
      <c r="AI19" s="15">
        <v>0.73028206492815328</v>
      </c>
      <c r="AJ19" s="15">
        <v>0.10418246514612378</v>
      </c>
      <c r="AK19" s="18">
        <v>0.78672189879086429</v>
      </c>
      <c r="AL19" s="20">
        <v>0.76099971907638708</v>
      </c>
      <c r="AM19" s="15">
        <v>0.64549457000293509</v>
      </c>
      <c r="AN19" s="15">
        <v>0.52112825971261312</v>
      </c>
      <c r="AO19" s="15">
        <v>0.27393105057457856</v>
      </c>
      <c r="AP19" s="18">
        <v>0.53744961934617108</v>
      </c>
      <c r="AQ19" s="20">
        <v>0.82166780754240909</v>
      </c>
      <c r="AR19" s="15">
        <v>0.66921044907543292</v>
      </c>
      <c r="AS19" s="15">
        <v>0.60223523150612024</v>
      </c>
      <c r="AT19" s="15">
        <v>0.47967100274164381</v>
      </c>
      <c r="AU19" s="18">
        <v>0.66597626511419616</v>
      </c>
      <c r="AV19" s="20">
        <v>0.85061225941517293</v>
      </c>
      <c r="AW19" s="15">
        <v>0.7714998532433226</v>
      </c>
      <c r="AX19" s="15">
        <v>0.85822245875465675</v>
      </c>
      <c r="AY19" s="15">
        <v>0.70425246456279533</v>
      </c>
      <c r="AZ19" s="18">
        <v>0.91855127630989697</v>
      </c>
      <c r="BA19" s="20">
        <v>0.72223692036205478</v>
      </c>
      <c r="BB19" s="15">
        <v>0.64338127384796007</v>
      </c>
      <c r="BC19" s="15">
        <v>0.60926024481106977</v>
      </c>
      <c r="BD19" s="15">
        <v>0.1284489295922534</v>
      </c>
      <c r="BE19" s="18">
        <v>0.69127854903716968</v>
      </c>
      <c r="BF19" s="20">
        <v>0.76216687395164806</v>
      </c>
      <c r="BG19" s="15">
        <v>0.66935720575286173</v>
      </c>
      <c r="BH19" s="15">
        <v>0.67216604576902605</v>
      </c>
      <c r="BI19" s="15">
        <v>0.43679636003033306</v>
      </c>
      <c r="BJ19" s="18">
        <v>0.64907075682937754</v>
      </c>
      <c r="BK19" s="20">
        <v>0.71894933427570495</v>
      </c>
      <c r="BL19" s="15">
        <v>0.65415321397123571</v>
      </c>
      <c r="BM19" s="15">
        <v>0.65077168706758914</v>
      </c>
      <c r="BN19" s="15">
        <v>0.47372105232456396</v>
      </c>
      <c r="BO19" s="18">
        <v>0.68282579489476036</v>
      </c>
      <c r="BQ19" s="35">
        <v>42217</v>
      </c>
      <c r="BR19" s="3">
        <v>0.61296857136173011</v>
      </c>
      <c r="BS19" s="3">
        <v>0.60132081009685945</v>
      </c>
      <c r="BT19" s="3">
        <v>0.58020223523150616</v>
      </c>
      <c r="BU19" s="3">
        <v>0.29253922883975969</v>
      </c>
      <c r="BV19" s="3">
        <v>0.65914688759516349</v>
      </c>
      <c r="BX19" s="35">
        <v>42217</v>
      </c>
      <c r="BY19" s="3">
        <f t="shared" si="7"/>
        <v>0.61330711009253558</v>
      </c>
      <c r="BZ19" s="3">
        <f t="shared" si="8"/>
        <v>0.6015348654457402</v>
      </c>
      <c r="CA19" s="3">
        <f t="shared" si="9"/>
        <v>0.5802875622567093</v>
      </c>
      <c r="CB19" s="3">
        <f t="shared" si="10"/>
        <v>0.29254948392838576</v>
      </c>
      <c r="CC19" s="3">
        <f t="shared" si="11"/>
        <v>0.65886860923597435</v>
      </c>
      <c r="CE19" s="35">
        <v>42217</v>
      </c>
      <c r="CF19" s="33">
        <f xml:space="preserve"> BY19 * ( B$54 -B$53 ) + B$53</f>
        <v>6443787.8410555804</v>
      </c>
      <c r="CG19" s="33">
        <f xml:space="preserve"> BZ19 * ( C$54 -C$53 ) + C$53</f>
        <v>39257.292865736366</v>
      </c>
      <c r="CH19" s="33">
        <f xml:space="preserve"> CA19 * ( D$54 -D$53 ) + D$53</f>
        <v>11950.801647401784</v>
      </c>
      <c r="CI19" s="33">
        <f xml:space="preserve"> CB19 * ( E$54 -E$53 ) + E$53</f>
        <v>37123.175802984319</v>
      </c>
      <c r="CJ19" s="33">
        <f xml:space="preserve"> CC19 * ( F$54 -F$53 ) + F$53</f>
        <v>25219.028835391444</v>
      </c>
      <c r="CK19" s="33">
        <f t="shared" si="12"/>
        <v>6557338.1402070941</v>
      </c>
      <c r="CM19" s="35">
        <v>42217</v>
      </c>
      <c r="CN19" s="33">
        <f t="shared" si="13"/>
        <v>6440228</v>
      </c>
      <c r="CO19" s="33">
        <f t="shared" si="14"/>
        <v>39250</v>
      </c>
      <c r="CP19" s="33">
        <f t="shared" si="15"/>
        <v>11950</v>
      </c>
      <c r="CQ19" s="33">
        <f t="shared" si="16"/>
        <v>37123</v>
      </c>
      <c r="CR19" s="33">
        <f t="shared" si="17"/>
        <v>25224</v>
      </c>
      <c r="CS19" s="33">
        <f t="shared" si="18"/>
        <v>6553775</v>
      </c>
    </row>
    <row r="20" spans="1:99" x14ac:dyDescent="0.3">
      <c r="A20" s="35">
        <v>42248</v>
      </c>
      <c r="B20" s="3">
        <v>5912166</v>
      </c>
      <c r="C20" s="3">
        <v>34882</v>
      </c>
      <c r="D20" s="3">
        <v>11903</v>
      </c>
      <c r="E20" s="3">
        <v>36797</v>
      </c>
      <c r="F20" s="3">
        <v>23031</v>
      </c>
      <c r="G20" s="5"/>
      <c r="H20" s="35">
        <v>42248</v>
      </c>
      <c r="I20" s="14">
        <v>0.56275019462091191</v>
      </c>
      <c r="J20" s="14">
        <v>0.47311417669503963</v>
      </c>
      <c r="K20" s="14">
        <v>0.57519957424161783</v>
      </c>
      <c r="L20" s="14">
        <v>0.27352272064399463</v>
      </c>
      <c r="M20" s="14">
        <v>0.53638602776533806</v>
      </c>
      <c r="N20" s="12"/>
      <c r="P20" s="35">
        <v>42248</v>
      </c>
      <c r="Q20" s="13">
        <v>1</v>
      </c>
      <c r="R20" s="19">
        <v>0.80825051919514723</v>
      </c>
      <c r="S20" s="14">
        <v>0.69633108306427938</v>
      </c>
      <c r="T20" s="14">
        <v>0.70569451836083019</v>
      </c>
      <c r="U20" s="14">
        <v>0.23957300355830369</v>
      </c>
      <c r="V20" s="17">
        <v>0.65601209135691896</v>
      </c>
      <c r="W20" s="20">
        <v>1</v>
      </c>
      <c r="X20" s="15">
        <v>0.84892867625476964</v>
      </c>
      <c r="Y20" s="15">
        <v>1</v>
      </c>
      <c r="Z20" s="15">
        <v>1</v>
      </c>
      <c r="AA20" s="18">
        <v>1</v>
      </c>
      <c r="AB20" s="20">
        <v>0.83177563694246315</v>
      </c>
      <c r="AC20" s="15">
        <v>0.74047549163486936</v>
      </c>
      <c r="AD20" s="15">
        <v>0.73028206492815328</v>
      </c>
      <c r="AE20" s="15">
        <v>0.10418246514612378</v>
      </c>
      <c r="AF20" s="18">
        <v>0.78672189879086429</v>
      </c>
      <c r="AG20" s="20">
        <v>0.76099971907638708</v>
      </c>
      <c r="AH20" s="15">
        <v>0.64549457000293509</v>
      </c>
      <c r="AI20" s="15">
        <v>0.52112825971261312</v>
      </c>
      <c r="AJ20" s="15">
        <v>0.27393105057457856</v>
      </c>
      <c r="AK20" s="18">
        <v>0.53744961934617108</v>
      </c>
      <c r="AL20" s="20">
        <v>0.82166780754240909</v>
      </c>
      <c r="AM20" s="15">
        <v>0.66921044907543292</v>
      </c>
      <c r="AN20" s="15">
        <v>0.60223523150612024</v>
      </c>
      <c r="AO20" s="15">
        <v>0.47967100274164381</v>
      </c>
      <c r="AP20" s="18">
        <v>0.66597626511419616</v>
      </c>
      <c r="AQ20" s="20">
        <v>0.85061225941517293</v>
      </c>
      <c r="AR20" s="15">
        <v>0.7714998532433226</v>
      </c>
      <c r="AS20" s="15">
        <v>0.85822245875465675</v>
      </c>
      <c r="AT20" s="15">
        <v>0.70425246456279533</v>
      </c>
      <c r="AU20" s="18">
        <v>0.91855127630989697</v>
      </c>
      <c r="AV20" s="20">
        <v>0.72223692036205478</v>
      </c>
      <c r="AW20" s="15">
        <v>0.64338127384796007</v>
      </c>
      <c r="AX20" s="15">
        <v>0.60926024481106977</v>
      </c>
      <c r="AY20" s="15">
        <v>0.1284489295922534</v>
      </c>
      <c r="AZ20" s="18">
        <v>0.69127854903716968</v>
      </c>
      <c r="BA20" s="20">
        <v>0.76216687395164806</v>
      </c>
      <c r="BB20" s="15">
        <v>0.66935720575286173</v>
      </c>
      <c r="BC20" s="15">
        <v>0.67216604576902605</v>
      </c>
      <c r="BD20" s="15">
        <v>0.43679636003033306</v>
      </c>
      <c r="BE20" s="18">
        <v>0.64907075682937754</v>
      </c>
      <c r="BF20" s="20">
        <v>0.71894933427570495</v>
      </c>
      <c r="BG20" s="15">
        <v>0.65415321397123571</v>
      </c>
      <c r="BH20" s="15">
        <v>0.65077168706758914</v>
      </c>
      <c r="BI20" s="15">
        <v>0.47372105232456396</v>
      </c>
      <c r="BJ20" s="18">
        <v>0.68282579489476036</v>
      </c>
      <c r="BK20" s="20">
        <v>0.61296857136173011</v>
      </c>
      <c r="BL20" s="15">
        <v>0.60132081009685945</v>
      </c>
      <c r="BM20" s="15">
        <v>0.58020223523150616</v>
      </c>
      <c r="BN20" s="15">
        <v>0.29253922883975969</v>
      </c>
      <c r="BO20" s="18">
        <v>0.65914688759516349</v>
      </c>
      <c r="BQ20" s="35">
        <v>42248</v>
      </c>
      <c r="BR20" s="3">
        <v>0.56275019462091191</v>
      </c>
      <c r="BS20" s="3">
        <v>0.47311417669503963</v>
      </c>
      <c r="BT20" s="3">
        <v>0.57519957424161783</v>
      </c>
      <c r="BU20" s="3">
        <v>0.27352272064399463</v>
      </c>
      <c r="BV20" s="3">
        <v>0.53638602776533806</v>
      </c>
      <c r="BX20" s="35">
        <v>42248</v>
      </c>
      <c r="BY20" s="3">
        <f t="shared" si="7"/>
        <v>0.56289375417224485</v>
      </c>
      <c r="BZ20" s="3">
        <f t="shared" si="8"/>
        <v>0.47312208401631223</v>
      </c>
      <c r="CA20" s="3">
        <f t="shared" si="9"/>
        <v>0.57528472257652985</v>
      </c>
      <c r="CB20" s="3">
        <f t="shared" si="10"/>
        <v>0.27356381865152879</v>
      </c>
      <c r="CC20" s="3">
        <f t="shared" si="11"/>
        <v>0.53610335774415308</v>
      </c>
      <c r="CE20" s="35">
        <v>42248</v>
      </c>
      <c r="CF20" s="33">
        <f xml:space="preserve"> BY20 * ( B$54 -B$53 ) + B$53</f>
        <v>5913675.5737599647</v>
      </c>
      <c r="CG20" s="33">
        <f xml:space="preserve"> BZ20 * ( C$54 -C$53 ) + C$53</f>
        <v>34882.269402435755</v>
      </c>
      <c r="CH20" s="33">
        <f xml:space="preserve"> CA20 * ( D$54 -D$53 ) + D$53</f>
        <v>11903.799968606498</v>
      </c>
      <c r="CI20" s="33">
        <f xml:space="preserve"> CB20 * ( E$54 -E$53 ) + E$53</f>
        <v>36797.704543143162</v>
      </c>
      <c r="CJ20" s="33">
        <f xml:space="preserve"> CC20 * ( F$54 -F$53 ) + F$53</f>
        <v>23025.95038274155</v>
      </c>
      <c r="CK20" s="33">
        <f t="shared" si="12"/>
        <v>6020285.2980568921</v>
      </c>
      <c r="CM20" s="35">
        <v>42248</v>
      </c>
      <c r="CN20" s="33">
        <f t="shared" si="13"/>
        <v>5912166</v>
      </c>
      <c r="CO20" s="33">
        <f t="shared" si="14"/>
        <v>34882</v>
      </c>
      <c r="CP20" s="33">
        <f t="shared" si="15"/>
        <v>11903</v>
      </c>
      <c r="CQ20" s="33">
        <f t="shared" si="16"/>
        <v>36797</v>
      </c>
      <c r="CR20" s="33">
        <f t="shared" si="17"/>
        <v>23031</v>
      </c>
      <c r="CS20" s="33">
        <f t="shared" si="18"/>
        <v>6018779</v>
      </c>
    </row>
    <row r="21" spans="1:99" x14ac:dyDescent="0.3">
      <c r="A21" s="35">
        <v>42278</v>
      </c>
      <c r="B21" s="3">
        <v>7059127</v>
      </c>
      <c r="C21" s="3">
        <v>41651</v>
      </c>
      <c r="D21" s="3">
        <v>12219</v>
      </c>
      <c r="E21" s="3">
        <v>40079</v>
      </c>
      <c r="F21" s="3">
        <v>26154</v>
      </c>
      <c r="G21" s="5"/>
      <c r="H21" s="35">
        <v>42278</v>
      </c>
      <c r="I21" s="14">
        <v>0.67182549184931617</v>
      </c>
      <c r="J21" s="14">
        <v>0.67179336659818023</v>
      </c>
      <c r="K21" s="14">
        <v>0.60883448642895155</v>
      </c>
      <c r="L21" s="14">
        <v>0.46497112524062301</v>
      </c>
      <c r="M21" s="14">
        <v>0.71120689655172409</v>
      </c>
      <c r="N21" s="12"/>
      <c r="P21" s="35">
        <v>42278</v>
      </c>
      <c r="Q21" s="13">
        <v>1</v>
      </c>
      <c r="R21" s="19">
        <v>1</v>
      </c>
      <c r="S21" s="14">
        <v>0.84892867625476964</v>
      </c>
      <c r="T21" s="14">
        <v>1</v>
      </c>
      <c r="U21" s="14">
        <v>1</v>
      </c>
      <c r="V21" s="17">
        <v>1</v>
      </c>
      <c r="W21" s="20">
        <v>0.83177563694246315</v>
      </c>
      <c r="X21" s="15">
        <v>0.74047549163486936</v>
      </c>
      <c r="Y21" s="15">
        <v>0.73028206492815328</v>
      </c>
      <c r="Z21" s="15">
        <v>0.10418246514612378</v>
      </c>
      <c r="AA21" s="18">
        <v>0.78672189879086429</v>
      </c>
      <c r="AB21" s="20">
        <v>0.76099971907638708</v>
      </c>
      <c r="AC21" s="15">
        <v>0.64549457000293509</v>
      </c>
      <c r="AD21" s="15">
        <v>0.52112825971261312</v>
      </c>
      <c r="AE21" s="15">
        <v>0.27393105057457856</v>
      </c>
      <c r="AF21" s="18">
        <v>0.53744961934617108</v>
      </c>
      <c r="AG21" s="20">
        <v>0.82166780754240909</v>
      </c>
      <c r="AH21" s="15">
        <v>0.66921044907543292</v>
      </c>
      <c r="AI21" s="15">
        <v>0.60223523150612024</v>
      </c>
      <c r="AJ21" s="15">
        <v>0.47967100274164381</v>
      </c>
      <c r="AK21" s="18">
        <v>0.66597626511419616</v>
      </c>
      <c r="AL21" s="20">
        <v>0.85061225941517293</v>
      </c>
      <c r="AM21" s="15">
        <v>0.7714998532433226</v>
      </c>
      <c r="AN21" s="15">
        <v>0.85822245875465675</v>
      </c>
      <c r="AO21" s="15">
        <v>0.70425246456279533</v>
      </c>
      <c r="AP21" s="18">
        <v>0.91855127630989697</v>
      </c>
      <c r="AQ21" s="20">
        <v>0.72223692036205478</v>
      </c>
      <c r="AR21" s="15">
        <v>0.64338127384796007</v>
      </c>
      <c r="AS21" s="15">
        <v>0.60926024481106977</v>
      </c>
      <c r="AT21" s="15">
        <v>0.1284489295922534</v>
      </c>
      <c r="AU21" s="18">
        <v>0.69127854903716968</v>
      </c>
      <c r="AV21" s="20">
        <v>0.76216687395164806</v>
      </c>
      <c r="AW21" s="15">
        <v>0.66935720575286173</v>
      </c>
      <c r="AX21" s="15">
        <v>0.67216604576902605</v>
      </c>
      <c r="AY21" s="15">
        <v>0.43679636003033306</v>
      </c>
      <c r="AZ21" s="18">
        <v>0.64907075682937754</v>
      </c>
      <c r="BA21" s="20">
        <v>0.71894933427570495</v>
      </c>
      <c r="BB21" s="15">
        <v>0.65415321397123571</v>
      </c>
      <c r="BC21" s="15">
        <v>0.65077168706758914</v>
      </c>
      <c r="BD21" s="15">
        <v>0.47372105232456396</v>
      </c>
      <c r="BE21" s="18">
        <v>0.68282579489476036</v>
      </c>
      <c r="BF21" s="20">
        <v>0.61296857136173011</v>
      </c>
      <c r="BG21" s="15">
        <v>0.60132081009685945</v>
      </c>
      <c r="BH21" s="15">
        <v>0.58020223523150616</v>
      </c>
      <c r="BI21" s="15">
        <v>0.29253922883975969</v>
      </c>
      <c r="BJ21" s="18">
        <v>0.65914688759516349</v>
      </c>
      <c r="BK21" s="20">
        <v>0.56275019462091191</v>
      </c>
      <c r="BL21" s="15">
        <v>0.47311417669503963</v>
      </c>
      <c r="BM21" s="15">
        <v>0.57519957424161783</v>
      </c>
      <c r="BN21" s="15">
        <v>0.27352272064399463</v>
      </c>
      <c r="BO21" s="18">
        <v>0.53638602776533806</v>
      </c>
      <c r="BQ21" s="35">
        <v>42278</v>
      </c>
      <c r="BR21" s="3">
        <v>0.67182549184931617</v>
      </c>
      <c r="BS21" s="3">
        <v>0.67179336659818023</v>
      </c>
      <c r="BT21" s="3">
        <v>0.60883448642895155</v>
      </c>
      <c r="BU21" s="3">
        <v>0.46497112524062301</v>
      </c>
      <c r="BV21" s="3">
        <v>0.71120689655172409</v>
      </c>
      <c r="BX21" s="35">
        <v>42278</v>
      </c>
      <c r="BY21" s="3">
        <f t="shared" si="7"/>
        <v>0.67169946667075098</v>
      </c>
      <c r="BZ21" s="3">
        <f t="shared" si="8"/>
        <v>0.67205104168668628</v>
      </c>
      <c r="CA21" s="3">
        <f t="shared" si="9"/>
        <v>0.60867875700188323</v>
      </c>
      <c r="CB21" s="3">
        <f t="shared" si="10"/>
        <v>0.46493625974858399</v>
      </c>
      <c r="CC21" s="3">
        <f t="shared" si="11"/>
        <v>0.71147921920536406</v>
      </c>
      <c r="CE21" s="35">
        <v>42278</v>
      </c>
      <c r="CF21" s="33">
        <f xml:space="preserve"> BY21 * ( B$54 -B$53 ) + B$53</f>
        <v>7057801.8056754814</v>
      </c>
      <c r="CG21" s="33">
        <f xml:space="preserve"> BZ21 * ( C$54 -C$53 ) + C$53</f>
        <v>41659.778990265404</v>
      </c>
      <c r="CH21" s="33">
        <f xml:space="preserve"> CA21 * ( D$54 -D$53 ) + D$53</f>
        <v>12217.536922032694</v>
      </c>
      <c r="CI21" s="33">
        <f xml:space="preserve"> CB21 * ( E$54 -E$53 ) + E$53</f>
        <v>40078.402300869973</v>
      </c>
      <c r="CJ21" s="33">
        <f xml:space="preserve"> CC21 * ( F$54 -F$53 ) + F$53</f>
        <v>26158.864771884626</v>
      </c>
      <c r="CK21" s="33">
        <f t="shared" si="12"/>
        <v>7177916.3886605343</v>
      </c>
      <c r="CM21" s="35">
        <v>42278</v>
      </c>
      <c r="CN21" s="33">
        <f t="shared" si="13"/>
        <v>7059127</v>
      </c>
      <c r="CO21" s="33">
        <f t="shared" si="14"/>
        <v>41651</v>
      </c>
      <c r="CP21" s="33">
        <f t="shared" si="15"/>
        <v>12219</v>
      </c>
      <c r="CQ21" s="33">
        <f t="shared" si="16"/>
        <v>40079</v>
      </c>
      <c r="CR21" s="33">
        <f t="shared" si="17"/>
        <v>26154</v>
      </c>
      <c r="CS21" s="33">
        <f t="shared" si="18"/>
        <v>7179230</v>
      </c>
    </row>
    <row r="22" spans="1:99" x14ac:dyDescent="0.3">
      <c r="A22" s="35">
        <v>42309</v>
      </c>
      <c r="B22" s="3">
        <v>6064090</v>
      </c>
      <c r="C22" s="3">
        <v>38205</v>
      </c>
      <c r="D22" s="3">
        <v>10622</v>
      </c>
      <c r="E22" s="3">
        <v>35545</v>
      </c>
      <c r="F22" s="3">
        <v>23029</v>
      </c>
      <c r="G22" s="6"/>
      <c r="H22" s="35">
        <v>42309</v>
      </c>
      <c r="I22" s="14">
        <v>0.57719807511216503</v>
      </c>
      <c r="J22" s="14">
        <v>0.57064866451423535</v>
      </c>
      <c r="K22" s="14">
        <v>0.43885045236828102</v>
      </c>
      <c r="L22" s="14">
        <v>0.20048999591670069</v>
      </c>
      <c r="M22" s="14">
        <v>0.53627407075682942</v>
      </c>
      <c r="N22" s="12"/>
      <c r="P22" s="35">
        <v>42309</v>
      </c>
      <c r="Q22" s="13">
        <v>1</v>
      </c>
      <c r="R22" s="19">
        <v>0.83177563694246315</v>
      </c>
      <c r="S22" s="14">
        <v>0.74047549163486936</v>
      </c>
      <c r="T22" s="14">
        <v>0.73028206492815328</v>
      </c>
      <c r="U22" s="14">
        <v>0.10418246514612378</v>
      </c>
      <c r="V22" s="17">
        <v>0.78672189879086429</v>
      </c>
      <c r="W22" s="20">
        <v>0.76099971907638708</v>
      </c>
      <c r="X22" s="15">
        <v>0.64549457000293509</v>
      </c>
      <c r="Y22" s="15">
        <v>0.52112825971261312</v>
      </c>
      <c r="Z22" s="15">
        <v>0.27393105057457856</v>
      </c>
      <c r="AA22" s="18">
        <v>0.53744961934617108</v>
      </c>
      <c r="AB22" s="20">
        <v>0.82166780754240909</v>
      </c>
      <c r="AC22" s="15">
        <v>0.66921044907543292</v>
      </c>
      <c r="AD22" s="15">
        <v>0.60223523150612024</v>
      </c>
      <c r="AE22" s="15">
        <v>0.47967100274164381</v>
      </c>
      <c r="AF22" s="18">
        <v>0.66597626511419616</v>
      </c>
      <c r="AG22" s="20">
        <v>0.85061225941517293</v>
      </c>
      <c r="AH22" s="15">
        <v>0.7714998532433226</v>
      </c>
      <c r="AI22" s="15">
        <v>0.85822245875465675</v>
      </c>
      <c r="AJ22" s="15">
        <v>0.70425246456279533</v>
      </c>
      <c r="AK22" s="18">
        <v>0.91855127630989697</v>
      </c>
      <c r="AL22" s="20">
        <v>0.72223692036205478</v>
      </c>
      <c r="AM22" s="15">
        <v>0.64338127384796007</v>
      </c>
      <c r="AN22" s="15">
        <v>0.60926024481106977</v>
      </c>
      <c r="AO22" s="15">
        <v>0.1284489295922534</v>
      </c>
      <c r="AP22" s="18">
        <v>0.69127854903716968</v>
      </c>
      <c r="AQ22" s="20">
        <v>0.76216687395164806</v>
      </c>
      <c r="AR22" s="15">
        <v>0.66935720575286173</v>
      </c>
      <c r="AS22" s="15">
        <v>0.67216604576902605</v>
      </c>
      <c r="AT22" s="15">
        <v>0.43679636003033306</v>
      </c>
      <c r="AU22" s="18">
        <v>0.64907075682937754</v>
      </c>
      <c r="AV22" s="20">
        <v>0.71894933427570495</v>
      </c>
      <c r="AW22" s="15">
        <v>0.65415321397123571</v>
      </c>
      <c r="AX22" s="15">
        <v>0.65077168706758914</v>
      </c>
      <c r="AY22" s="15">
        <v>0.47372105232456396</v>
      </c>
      <c r="AZ22" s="18">
        <v>0.68282579489476036</v>
      </c>
      <c r="BA22" s="20">
        <v>0.61296857136173011</v>
      </c>
      <c r="BB22" s="15">
        <v>0.60132081009685945</v>
      </c>
      <c r="BC22" s="15">
        <v>0.58020223523150616</v>
      </c>
      <c r="BD22" s="15">
        <v>0.29253922883975969</v>
      </c>
      <c r="BE22" s="18">
        <v>0.65914688759516349</v>
      </c>
      <c r="BF22" s="20">
        <v>0.56275019462091191</v>
      </c>
      <c r="BG22" s="15">
        <v>0.47311417669503963</v>
      </c>
      <c r="BH22" s="15">
        <v>0.57519957424161783</v>
      </c>
      <c r="BI22" s="15">
        <v>0.27352272064399463</v>
      </c>
      <c r="BJ22" s="18">
        <v>0.53638602776533806</v>
      </c>
      <c r="BK22" s="20">
        <v>0.67182549184931617</v>
      </c>
      <c r="BL22" s="15">
        <v>0.67179336659818023</v>
      </c>
      <c r="BM22" s="15">
        <v>0.60883448642895155</v>
      </c>
      <c r="BN22" s="15">
        <v>0.46497112524062301</v>
      </c>
      <c r="BO22" s="18">
        <v>0.71120689655172409</v>
      </c>
      <c r="BQ22" s="35">
        <v>42309</v>
      </c>
      <c r="BR22" s="3">
        <v>0.57719807511216503</v>
      </c>
      <c r="BS22" s="3">
        <v>0.57064866451423535</v>
      </c>
      <c r="BT22" s="3">
        <v>0.43885045236828102</v>
      </c>
      <c r="BU22" s="3">
        <v>0.20048999591670069</v>
      </c>
      <c r="BV22" s="3">
        <v>0.53627407075682942</v>
      </c>
      <c r="BX22" s="35">
        <v>42309</v>
      </c>
      <c r="BY22" s="3">
        <f t="shared" si="7"/>
        <v>0.57725715798962507</v>
      </c>
      <c r="BZ22" s="3">
        <f t="shared" si="8"/>
        <v>0.57097807674209644</v>
      </c>
      <c r="CA22" s="3">
        <f t="shared" si="9"/>
        <v>0.43885867019805597</v>
      </c>
      <c r="CB22" s="3">
        <f t="shared" si="10"/>
        <v>0.20049211460619509</v>
      </c>
      <c r="CC22" s="3">
        <f t="shared" si="11"/>
        <v>0.53599052916962098</v>
      </c>
      <c r="CE22" s="35">
        <v>42309</v>
      </c>
      <c r="CF22" s="33">
        <f xml:space="preserve"> BY22 * ( B$54 -B$53 ) + B$53</f>
        <v>6064711.2750085164</v>
      </c>
      <c r="CG22" s="33">
        <f xml:space="preserve"> BZ22 * ( C$54 -C$53 ) + C$53</f>
        <v>38216.223074603229</v>
      </c>
      <c r="CH22" s="33">
        <f xml:space="preserve"> CA22 * ( D$54 -D$53 ) + D$53</f>
        <v>10622.077206510736</v>
      </c>
      <c r="CI22" s="33">
        <f xml:space="preserve"> CB22 * ( E$54 -E$53 ) + E$53</f>
        <v>35545.036320694002</v>
      </c>
      <c r="CJ22" s="33">
        <f xml:space="preserve"> CC22 * ( F$54 -F$53 ) + F$53</f>
        <v>23023.934813086111</v>
      </c>
      <c r="CK22" s="33">
        <f t="shared" si="12"/>
        <v>6172118.5464234101</v>
      </c>
      <c r="CM22" s="35">
        <v>42309</v>
      </c>
      <c r="CN22" s="33">
        <f t="shared" si="13"/>
        <v>6064090.0000000009</v>
      </c>
      <c r="CO22" s="33">
        <f t="shared" si="14"/>
        <v>38205</v>
      </c>
      <c r="CP22" s="33">
        <f t="shared" si="15"/>
        <v>10622</v>
      </c>
      <c r="CQ22" s="33">
        <f t="shared" si="16"/>
        <v>35545</v>
      </c>
      <c r="CR22" s="33">
        <f t="shared" si="17"/>
        <v>23029</v>
      </c>
      <c r="CS22" s="33">
        <f t="shared" si="18"/>
        <v>6171491.0000000009</v>
      </c>
    </row>
    <row r="23" spans="1:99" x14ac:dyDescent="0.3">
      <c r="A23" s="35">
        <v>42339</v>
      </c>
      <c r="B23" s="3">
        <v>6189680</v>
      </c>
      <c r="C23" s="3">
        <v>40106</v>
      </c>
      <c r="D23" s="3">
        <v>13026</v>
      </c>
      <c r="E23" s="3">
        <v>46349</v>
      </c>
      <c r="F23" s="3">
        <v>26145</v>
      </c>
      <c r="G23" s="6"/>
      <c r="H23" s="35">
        <v>42339</v>
      </c>
      <c r="I23" s="14">
        <v>0.58914160813457406</v>
      </c>
      <c r="J23" s="14">
        <v>0.62644555327267393</v>
      </c>
      <c r="K23" s="14">
        <v>0.69473124002128794</v>
      </c>
      <c r="L23" s="14">
        <v>0.83071807734935543</v>
      </c>
      <c r="M23" s="14">
        <v>0.71070309001343479</v>
      </c>
      <c r="N23" s="12"/>
      <c r="P23" s="35">
        <v>42339</v>
      </c>
      <c r="Q23" s="13">
        <v>1</v>
      </c>
      <c r="R23" s="19">
        <v>0.76099971907638708</v>
      </c>
      <c r="S23" s="14">
        <v>0.64549457000293509</v>
      </c>
      <c r="T23" s="14">
        <v>0.52112825971261312</v>
      </c>
      <c r="U23" s="14">
        <v>0.27393105057457856</v>
      </c>
      <c r="V23" s="17">
        <v>0.53744961934617108</v>
      </c>
      <c r="W23" s="20">
        <v>0.82166780754240909</v>
      </c>
      <c r="X23" s="15">
        <v>0.66921044907543292</v>
      </c>
      <c r="Y23" s="15">
        <v>0.60223523150612024</v>
      </c>
      <c r="Z23" s="15">
        <v>0.47967100274164381</v>
      </c>
      <c r="AA23" s="18">
        <v>0.66597626511419616</v>
      </c>
      <c r="AB23" s="20">
        <v>0.85061225941517293</v>
      </c>
      <c r="AC23" s="15">
        <v>0.7714998532433226</v>
      </c>
      <c r="AD23" s="15">
        <v>0.85822245875465675</v>
      </c>
      <c r="AE23" s="15">
        <v>0.70425246456279533</v>
      </c>
      <c r="AF23" s="18">
        <v>0.91855127630989697</v>
      </c>
      <c r="AG23" s="20">
        <v>0.72223692036205478</v>
      </c>
      <c r="AH23" s="15">
        <v>0.64338127384796007</v>
      </c>
      <c r="AI23" s="15">
        <v>0.60926024481106977</v>
      </c>
      <c r="AJ23" s="15">
        <v>0.1284489295922534</v>
      </c>
      <c r="AK23" s="18">
        <v>0.69127854903716968</v>
      </c>
      <c r="AL23" s="20">
        <v>0.76216687395164806</v>
      </c>
      <c r="AM23" s="15">
        <v>0.66935720575286173</v>
      </c>
      <c r="AN23" s="15">
        <v>0.67216604576902605</v>
      </c>
      <c r="AO23" s="15">
        <v>0.43679636003033306</v>
      </c>
      <c r="AP23" s="18">
        <v>0.64907075682937754</v>
      </c>
      <c r="AQ23" s="20">
        <v>0.71894933427570495</v>
      </c>
      <c r="AR23" s="15">
        <v>0.65415321397123571</v>
      </c>
      <c r="AS23" s="15">
        <v>0.65077168706758914</v>
      </c>
      <c r="AT23" s="15">
        <v>0.47372105232456396</v>
      </c>
      <c r="AU23" s="18">
        <v>0.68282579489476036</v>
      </c>
      <c r="AV23" s="20">
        <v>0.61296857136173011</v>
      </c>
      <c r="AW23" s="15">
        <v>0.60132081009685945</v>
      </c>
      <c r="AX23" s="15">
        <v>0.58020223523150616</v>
      </c>
      <c r="AY23" s="15">
        <v>0.29253922883975969</v>
      </c>
      <c r="AZ23" s="18">
        <v>0.65914688759516349</v>
      </c>
      <c r="BA23" s="20">
        <v>0.56275019462091191</v>
      </c>
      <c r="BB23" s="15">
        <v>0.47311417669503963</v>
      </c>
      <c r="BC23" s="15">
        <v>0.57519957424161783</v>
      </c>
      <c r="BD23" s="15">
        <v>0.27352272064399463</v>
      </c>
      <c r="BE23" s="18">
        <v>0.53638602776533806</v>
      </c>
      <c r="BF23" s="20">
        <v>0.67182549184931617</v>
      </c>
      <c r="BG23" s="15">
        <v>0.67179336659818023</v>
      </c>
      <c r="BH23" s="15">
        <v>0.60883448642895155</v>
      </c>
      <c r="BI23" s="15">
        <v>0.46497112524062301</v>
      </c>
      <c r="BJ23" s="18">
        <v>0.71120689655172409</v>
      </c>
      <c r="BK23" s="20">
        <v>0.57719807511216503</v>
      </c>
      <c r="BL23" s="15">
        <v>0.57064866451423535</v>
      </c>
      <c r="BM23" s="15">
        <v>0.43885045236828102</v>
      </c>
      <c r="BN23" s="15">
        <v>0.20048999591670069</v>
      </c>
      <c r="BO23" s="18">
        <v>0.53627407075682942</v>
      </c>
      <c r="BQ23" s="35">
        <v>42339</v>
      </c>
      <c r="BR23" s="3">
        <v>0.58914160813457406</v>
      </c>
      <c r="BS23" s="3">
        <v>0.62644555327267393</v>
      </c>
      <c r="BT23" s="3">
        <v>0.69473124002128794</v>
      </c>
      <c r="BU23" s="3">
        <v>0.83071807734935543</v>
      </c>
      <c r="BV23" s="3">
        <v>0.71070309001343479</v>
      </c>
      <c r="BX23" s="35">
        <v>42339</v>
      </c>
      <c r="BY23" s="3">
        <f t="shared" si="7"/>
        <v>0.58906514288171652</v>
      </c>
      <c r="BZ23" s="3">
        <f t="shared" si="8"/>
        <v>0.62654814073094678</v>
      </c>
      <c r="CA23" s="3">
        <f t="shared" si="9"/>
        <v>0.69456166596458613</v>
      </c>
      <c r="CB23" s="3">
        <f t="shared" si="10"/>
        <v>0.83067235098200998</v>
      </c>
      <c r="CC23" s="3">
        <f t="shared" si="11"/>
        <v>0.71088156560604465</v>
      </c>
      <c r="CE23" s="35">
        <v>42339</v>
      </c>
      <c r="CF23" s="33">
        <f xml:space="preserve"> BY23 * ( B$54 -B$53 ) + B$53</f>
        <v>6188875.9438561145</v>
      </c>
      <c r="CG23" s="33">
        <f xml:space="preserve"> BZ23 * ( C$54 -C$53 ) + C$53</f>
        <v>40109.495154703356</v>
      </c>
      <c r="CH23" s="33">
        <f xml:space="preserve"> CA23 * ( D$54 -D$53 ) + D$53</f>
        <v>13024.406851737287</v>
      </c>
      <c r="CI23" s="33">
        <f xml:space="preserve"> CB23 * ( E$54 -E$53 ) + E$53</f>
        <v>46348.216112884598</v>
      </c>
      <c r="CJ23" s="33">
        <f xml:space="preserve"> CC23 * ( F$54 -F$53 ) + F$53</f>
        <v>26148.188287986384</v>
      </c>
      <c r="CK23" s="33">
        <f t="shared" si="12"/>
        <v>6314506.2502634255</v>
      </c>
      <c r="CM23" s="35">
        <v>42339</v>
      </c>
      <c r="CN23" s="33">
        <f t="shared" si="13"/>
        <v>6189680.0000000009</v>
      </c>
      <c r="CO23" s="33">
        <f t="shared" si="14"/>
        <v>40106</v>
      </c>
      <c r="CP23" s="33">
        <f t="shared" si="15"/>
        <v>13026</v>
      </c>
      <c r="CQ23" s="33">
        <f t="shared" si="16"/>
        <v>46349</v>
      </c>
      <c r="CR23" s="33">
        <f t="shared" si="17"/>
        <v>26145</v>
      </c>
      <c r="CS23" s="33">
        <f t="shared" si="18"/>
        <v>6315306.0000000009</v>
      </c>
    </row>
    <row r="24" spans="1:99" x14ac:dyDescent="0.3">
      <c r="A24" s="35">
        <v>42370</v>
      </c>
      <c r="B24" s="3">
        <v>5105832</v>
      </c>
      <c r="C24" s="3">
        <v>33847</v>
      </c>
      <c r="D24" s="3">
        <v>10468</v>
      </c>
      <c r="E24" s="3">
        <v>34402</v>
      </c>
      <c r="F24" s="3">
        <v>21800</v>
      </c>
      <c r="G24" s="5"/>
      <c r="H24" s="35">
        <v>42370</v>
      </c>
      <c r="I24" s="14">
        <v>0.48606831902499537</v>
      </c>
      <c r="J24" s="14">
        <v>0.44273554446727326</v>
      </c>
      <c r="K24" s="14">
        <v>0.42245875465673233</v>
      </c>
      <c r="L24" s="14">
        <v>0.13381555153707053</v>
      </c>
      <c r="M24" s="14">
        <v>0.46747648902821315</v>
      </c>
      <c r="N24" s="12"/>
      <c r="P24" s="35">
        <v>42370</v>
      </c>
      <c r="Q24" s="13">
        <v>1</v>
      </c>
      <c r="R24" s="19">
        <v>0.82166780754240909</v>
      </c>
      <c r="S24" s="14">
        <v>0.66921044907543292</v>
      </c>
      <c r="T24" s="14">
        <v>0.60223523150612024</v>
      </c>
      <c r="U24" s="14">
        <v>0.47967100274164381</v>
      </c>
      <c r="V24" s="17">
        <v>0.66597626511419616</v>
      </c>
      <c r="W24" s="20">
        <v>0.85061225941517293</v>
      </c>
      <c r="X24" s="15">
        <v>0.7714998532433226</v>
      </c>
      <c r="Y24" s="15">
        <v>0.85822245875465675</v>
      </c>
      <c r="Z24" s="15">
        <v>0.70425246456279533</v>
      </c>
      <c r="AA24" s="18">
        <v>0.91855127630989697</v>
      </c>
      <c r="AB24" s="20">
        <v>0.72223692036205478</v>
      </c>
      <c r="AC24" s="15">
        <v>0.64338127384796007</v>
      </c>
      <c r="AD24" s="15">
        <v>0.60926024481106977</v>
      </c>
      <c r="AE24" s="15">
        <v>0.1284489295922534</v>
      </c>
      <c r="AF24" s="18">
        <v>0.69127854903716968</v>
      </c>
      <c r="AG24" s="20">
        <v>0.76216687395164806</v>
      </c>
      <c r="AH24" s="15">
        <v>0.66935720575286173</v>
      </c>
      <c r="AI24" s="15">
        <v>0.67216604576902605</v>
      </c>
      <c r="AJ24" s="15">
        <v>0.43679636003033306</v>
      </c>
      <c r="AK24" s="18">
        <v>0.64907075682937754</v>
      </c>
      <c r="AL24" s="20">
        <v>0.71894933427570495</v>
      </c>
      <c r="AM24" s="15">
        <v>0.65415321397123571</v>
      </c>
      <c r="AN24" s="15">
        <v>0.65077168706758914</v>
      </c>
      <c r="AO24" s="15">
        <v>0.47372105232456396</v>
      </c>
      <c r="AP24" s="18">
        <v>0.68282579489476036</v>
      </c>
      <c r="AQ24" s="20">
        <v>0.61296857136173011</v>
      </c>
      <c r="AR24" s="15">
        <v>0.60132081009685945</v>
      </c>
      <c r="AS24" s="15">
        <v>0.58020223523150616</v>
      </c>
      <c r="AT24" s="15">
        <v>0.29253922883975969</v>
      </c>
      <c r="AU24" s="18">
        <v>0.65914688759516349</v>
      </c>
      <c r="AV24" s="20">
        <v>0.56275019462091191</v>
      </c>
      <c r="AW24" s="15">
        <v>0.47311417669503963</v>
      </c>
      <c r="AX24" s="15">
        <v>0.57519957424161783</v>
      </c>
      <c r="AY24" s="15">
        <v>0.27352272064399463</v>
      </c>
      <c r="AZ24" s="18">
        <v>0.53638602776533806</v>
      </c>
      <c r="BA24" s="20">
        <v>0.67182549184931617</v>
      </c>
      <c r="BB24" s="15">
        <v>0.67179336659818023</v>
      </c>
      <c r="BC24" s="15">
        <v>0.60883448642895155</v>
      </c>
      <c r="BD24" s="15">
        <v>0.46497112524062301</v>
      </c>
      <c r="BE24" s="18">
        <v>0.71120689655172409</v>
      </c>
      <c r="BF24" s="20">
        <v>0.57719807511216503</v>
      </c>
      <c r="BG24" s="15">
        <v>0.57064866451423535</v>
      </c>
      <c r="BH24" s="15">
        <v>0.43885045236828102</v>
      </c>
      <c r="BI24" s="15">
        <v>0.20048999591670069</v>
      </c>
      <c r="BJ24" s="18">
        <v>0.53627407075682942</v>
      </c>
      <c r="BK24" s="20">
        <v>0.58914160813457406</v>
      </c>
      <c r="BL24" s="15">
        <v>0.62644555327267393</v>
      </c>
      <c r="BM24" s="15">
        <v>0.69473124002128794</v>
      </c>
      <c r="BN24" s="15">
        <v>0.83071807734935543</v>
      </c>
      <c r="BO24" s="18">
        <v>0.71070309001343479</v>
      </c>
      <c r="BQ24" s="35">
        <v>42370</v>
      </c>
      <c r="BR24" s="3">
        <v>0.48606831902499537</v>
      </c>
      <c r="BS24" s="3">
        <v>0.44273554446727326</v>
      </c>
      <c r="BT24" s="3">
        <v>0.42245875465673233</v>
      </c>
      <c r="BU24" s="3">
        <v>0.13381555153707053</v>
      </c>
      <c r="BV24" s="3">
        <v>0.46747648902821315</v>
      </c>
      <c r="BX24" s="35">
        <v>42370</v>
      </c>
      <c r="BY24" s="3">
        <f t="shared" si="7"/>
        <v>0.48636604704266306</v>
      </c>
      <c r="BZ24" s="3">
        <f t="shared" si="8"/>
        <v>0.44299482773540355</v>
      </c>
      <c r="CA24" s="3">
        <f t="shared" si="9"/>
        <v>0.42242849692739864</v>
      </c>
      <c r="CB24" s="3">
        <f t="shared" si="10"/>
        <v>0.13376755299504889</v>
      </c>
      <c r="CC24" s="3">
        <f t="shared" si="11"/>
        <v>0.4675247501767078</v>
      </c>
      <c r="CE24" s="35">
        <v>42370</v>
      </c>
      <c r="CF24" s="33">
        <f xml:space="preserve"> BY24 * ( B$54 -B$53 ) + B$53</f>
        <v>5108962.7035923731</v>
      </c>
      <c r="CG24" s="33">
        <f xml:space="preserve"> BZ24 * ( C$54 -C$53 ) + C$53</f>
        <v>33855.833780945199</v>
      </c>
      <c r="CH24" s="33">
        <f xml:space="preserve"> CA24 * ( D$54 -D$53 ) + D$53</f>
        <v>10467.715728632909</v>
      </c>
      <c r="CI24" s="33">
        <f xml:space="preserve"> CB24 * ( E$54 -E$53 ) + E$53</f>
        <v>34401.177160994121</v>
      </c>
      <c r="CJ24" s="33">
        <f xml:space="preserve"> CC24 * ( F$54 -F$53 ) + F$53</f>
        <v>21800.862137156706</v>
      </c>
      <c r="CK24" s="33">
        <f t="shared" si="12"/>
        <v>5209488.2924001021</v>
      </c>
      <c r="CM24" s="35">
        <v>42370</v>
      </c>
      <c r="CN24" s="33">
        <f t="shared" si="13"/>
        <v>5105832</v>
      </c>
      <c r="CO24" s="33">
        <f t="shared" si="14"/>
        <v>33847</v>
      </c>
      <c r="CP24" s="33">
        <f t="shared" si="15"/>
        <v>10468</v>
      </c>
      <c r="CQ24" s="33">
        <f t="shared" si="16"/>
        <v>34402</v>
      </c>
      <c r="CR24" s="33">
        <f t="shared" si="17"/>
        <v>21800</v>
      </c>
      <c r="CS24" s="33">
        <f t="shared" si="18"/>
        <v>5206349</v>
      </c>
    </row>
    <row r="25" spans="1:99" x14ac:dyDescent="0.3">
      <c r="A25" s="35">
        <v>42401</v>
      </c>
      <c r="B25" s="3">
        <v>4454074</v>
      </c>
      <c r="C25" s="3">
        <v>34118</v>
      </c>
      <c r="D25" s="3">
        <v>9670</v>
      </c>
      <c r="E25" s="3">
        <v>36561</v>
      </c>
      <c r="F25" s="3">
        <v>21924</v>
      </c>
      <c r="G25" s="5"/>
      <c r="H25" s="35">
        <v>42401</v>
      </c>
      <c r="I25" s="14">
        <v>0.42408652751596387</v>
      </c>
      <c r="J25" s="14">
        <v>0.45068975638391545</v>
      </c>
      <c r="K25" s="14">
        <v>0.3375199574241618</v>
      </c>
      <c r="L25" s="14">
        <v>0.25975616869859419</v>
      </c>
      <c r="M25" s="14">
        <v>0.47441782355575457</v>
      </c>
      <c r="N25" s="12"/>
      <c r="P25" s="35">
        <v>42401</v>
      </c>
      <c r="Q25" s="13">
        <v>1</v>
      </c>
      <c r="R25" s="19">
        <v>0.85061225941517293</v>
      </c>
      <c r="S25" s="14">
        <v>0.7714998532433226</v>
      </c>
      <c r="T25" s="14">
        <v>0.85822245875465675</v>
      </c>
      <c r="U25" s="14">
        <v>0.70425246456279533</v>
      </c>
      <c r="V25" s="17">
        <v>0.91855127630989697</v>
      </c>
      <c r="W25" s="20">
        <v>0.72223692036205478</v>
      </c>
      <c r="X25" s="15">
        <v>0.64338127384796007</v>
      </c>
      <c r="Y25" s="15">
        <v>0.60926024481106977</v>
      </c>
      <c r="Z25" s="15">
        <v>0.1284489295922534</v>
      </c>
      <c r="AA25" s="18">
        <v>0.69127854903716968</v>
      </c>
      <c r="AB25" s="20">
        <v>0.76216687395164806</v>
      </c>
      <c r="AC25" s="15">
        <v>0.66935720575286173</v>
      </c>
      <c r="AD25" s="15">
        <v>0.67216604576902605</v>
      </c>
      <c r="AE25" s="15">
        <v>0.43679636003033306</v>
      </c>
      <c r="AF25" s="18">
        <v>0.64907075682937754</v>
      </c>
      <c r="AG25" s="20">
        <v>0.71894933427570495</v>
      </c>
      <c r="AH25" s="15">
        <v>0.65415321397123571</v>
      </c>
      <c r="AI25" s="15">
        <v>0.65077168706758914</v>
      </c>
      <c r="AJ25" s="15">
        <v>0.47372105232456396</v>
      </c>
      <c r="AK25" s="18">
        <v>0.68282579489476036</v>
      </c>
      <c r="AL25" s="20">
        <v>0.61296857136173011</v>
      </c>
      <c r="AM25" s="15">
        <v>0.60132081009685945</v>
      </c>
      <c r="AN25" s="15">
        <v>0.58020223523150616</v>
      </c>
      <c r="AO25" s="15">
        <v>0.29253922883975969</v>
      </c>
      <c r="AP25" s="18">
        <v>0.65914688759516349</v>
      </c>
      <c r="AQ25" s="20">
        <v>0.56275019462091191</v>
      </c>
      <c r="AR25" s="15">
        <v>0.47311417669503963</v>
      </c>
      <c r="AS25" s="15">
        <v>0.57519957424161783</v>
      </c>
      <c r="AT25" s="15">
        <v>0.27352272064399463</v>
      </c>
      <c r="AU25" s="18">
        <v>0.53638602776533806</v>
      </c>
      <c r="AV25" s="20">
        <v>0.67182549184931617</v>
      </c>
      <c r="AW25" s="15">
        <v>0.67179336659818023</v>
      </c>
      <c r="AX25" s="15">
        <v>0.60883448642895155</v>
      </c>
      <c r="AY25" s="15">
        <v>0.46497112524062301</v>
      </c>
      <c r="AZ25" s="18">
        <v>0.71120689655172409</v>
      </c>
      <c r="BA25" s="20">
        <v>0.57719807511216503</v>
      </c>
      <c r="BB25" s="15">
        <v>0.57064866451423535</v>
      </c>
      <c r="BC25" s="15">
        <v>0.43885045236828102</v>
      </c>
      <c r="BD25" s="15">
        <v>0.20048999591670069</v>
      </c>
      <c r="BE25" s="18">
        <v>0.53627407075682942</v>
      </c>
      <c r="BF25" s="20">
        <v>0.58914160813457406</v>
      </c>
      <c r="BG25" s="15">
        <v>0.62644555327267393</v>
      </c>
      <c r="BH25" s="15">
        <v>0.69473124002128794</v>
      </c>
      <c r="BI25" s="15">
        <v>0.83071807734935543</v>
      </c>
      <c r="BJ25" s="18">
        <v>0.71070309001343479</v>
      </c>
      <c r="BK25" s="20">
        <v>0.48606831902499537</v>
      </c>
      <c r="BL25" s="15">
        <v>0.44273554446727326</v>
      </c>
      <c r="BM25" s="15">
        <v>0.42245875465673233</v>
      </c>
      <c r="BN25" s="15">
        <v>0.13381555153707053</v>
      </c>
      <c r="BO25" s="18">
        <v>0.46747648902821315</v>
      </c>
      <c r="BQ25" s="35">
        <v>42401</v>
      </c>
      <c r="BR25" s="3">
        <v>0.42408652751596387</v>
      </c>
      <c r="BS25" s="3">
        <v>0.45068975638391545</v>
      </c>
      <c r="BT25" s="3">
        <v>0.3375199574241618</v>
      </c>
      <c r="BU25" s="3">
        <v>0.25975616869859419</v>
      </c>
      <c r="BV25" s="3">
        <v>0.47441782355575457</v>
      </c>
      <c r="BX25" s="35">
        <v>42401</v>
      </c>
      <c r="BY25" s="3">
        <f t="shared" si="7"/>
        <v>0.42382808057584587</v>
      </c>
      <c r="BZ25" s="3">
        <f t="shared" si="8"/>
        <v>0.45037629057845663</v>
      </c>
      <c r="CA25" s="3">
        <f t="shared" si="9"/>
        <v>0.33764926256566846</v>
      </c>
      <c r="CB25" s="3">
        <f t="shared" si="10"/>
        <v>0.25979095568784599</v>
      </c>
      <c r="CC25" s="3">
        <f t="shared" si="11"/>
        <v>0.47485993317393915</v>
      </c>
      <c r="CE25" s="35">
        <v>42401</v>
      </c>
      <c r="CF25" s="33">
        <f xml:space="preserve"> BY25 * ( B$54 -B$53 ) + B$53</f>
        <v>4451356.34927232</v>
      </c>
      <c r="CG25" s="33">
        <f xml:space="preserve"> BZ25 * ( C$54 -C$53 ) + C$53</f>
        <v>34107.32022000802</v>
      </c>
      <c r="CH25" s="33">
        <f xml:space="preserve"> CA25 * ( D$54 -D$53 ) + D$53</f>
        <v>9671.2148218044549</v>
      </c>
      <c r="CI25" s="33">
        <f xml:space="preserve"> CB25 * ( E$54 -E$53 ) + E$53</f>
        <v>36561.596353356741</v>
      </c>
      <c r="CJ25" s="33">
        <f xml:space="preserve"> CC25 * ( F$54 -F$53 ) + F$53</f>
        <v>21931.89784621925</v>
      </c>
      <c r="CK25" s="33">
        <f t="shared" si="12"/>
        <v>4553628.3785137078</v>
      </c>
      <c r="CM25" s="35">
        <v>42401</v>
      </c>
      <c r="CN25" s="33">
        <f t="shared" si="13"/>
        <v>4454074</v>
      </c>
      <c r="CO25" s="33">
        <f t="shared" si="14"/>
        <v>34118</v>
      </c>
      <c r="CP25" s="33">
        <f t="shared" si="15"/>
        <v>9670</v>
      </c>
      <c r="CQ25" s="33">
        <f t="shared" si="16"/>
        <v>36561</v>
      </c>
      <c r="CR25" s="33">
        <f t="shared" si="17"/>
        <v>21924</v>
      </c>
      <c r="CS25" s="33">
        <f t="shared" si="18"/>
        <v>4556347</v>
      </c>
    </row>
    <row r="26" spans="1:99" x14ac:dyDescent="0.3">
      <c r="A26" s="35">
        <v>42430</v>
      </c>
      <c r="B26" s="3">
        <v>3775219</v>
      </c>
      <c r="C26" s="3">
        <v>31958</v>
      </c>
      <c r="D26" s="3">
        <v>10429</v>
      </c>
      <c r="E26" s="3">
        <v>36362</v>
      </c>
      <c r="F26" s="3">
        <v>21032</v>
      </c>
      <c r="G26" s="5"/>
      <c r="H26" s="35">
        <v>42430</v>
      </c>
      <c r="I26" s="14">
        <v>0.35952782769967689</v>
      </c>
      <c r="J26" s="14">
        <v>0.38729087173466392</v>
      </c>
      <c r="K26" s="14">
        <v>0.41830761043108033</v>
      </c>
      <c r="L26" s="14">
        <v>0.24814793210056582</v>
      </c>
      <c r="M26" s="14">
        <v>0.42448499776085985</v>
      </c>
      <c r="N26" s="12"/>
      <c r="P26" s="35">
        <v>42430</v>
      </c>
      <c r="Q26" s="13">
        <v>1</v>
      </c>
      <c r="R26" s="19">
        <v>0.72223692036205478</v>
      </c>
      <c r="S26" s="14">
        <v>0.64338127384796007</v>
      </c>
      <c r="T26" s="14">
        <v>0.60926024481106977</v>
      </c>
      <c r="U26" s="14">
        <v>0.1284489295922534</v>
      </c>
      <c r="V26" s="17">
        <v>0.69127854903716968</v>
      </c>
      <c r="W26" s="20">
        <v>0.76216687395164806</v>
      </c>
      <c r="X26" s="15">
        <v>0.66935720575286173</v>
      </c>
      <c r="Y26" s="15">
        <v>0.67216604576902605</v>
      </c>
      <c r="Z26" s="15">
        <v>0.43679636003033306</v>
      </c>
      <c r="AA26" s="18">
        <v>0.64907075682937754</v>
      </c>
      <c r="AB26" s="20">
        <v>0.71894933427570495</v>
      </c>
      <c r="AC26" s="15">
        <v>0.65415321397123571</v>
      </c>
      <c r="AD26" s="15">
        <v>0.65077168706758914</v>
      </c>
      <c r="AE26" s="15">
        <v>0.47372105232456396</v>
      </c>
      <c r="AF26" s="18">
        <v>0.68282579489476036</v>
      </c>
      <c r="AG26" s="20">
        <v>0.61296857136173011</v>
      </c>
      <c r="AH26" s="15">
        <v>0.60132081009685945</v>
      </c>
      <c r="AI26" s="15">
        <v>0.58020223523150616</v>
      </c>
      <c r="AJ26" s="15">
        <v>0.29253922883975969</v>
      </c>
      <c r="AK26" s="18">
        <v>0.65914688759516349</v>
      </c>
      <c r="AL26" s="20">
        <v>0.56275019462091191</v>
      </c>
      <c r="AM26" s="15">
        <v>0.47311417669503963</v>
      </c>
      <c r="AN26" s="15">
        <v>0.57519957424161783</v>
      </c>
      <c r="AO26" s="15">
        <v>0.27352272064399463</v>
      </c>
      <c r="AP26" s="18">
        <v>0.53638602776533806</v>
      </c>
      <c r="AQ26" s="20">
        <v>0.67182549184931617</v>
      </c>
      <c r="AR26" s="15">
        <v>0.67179336659818023</v>
      </c>
      <c r="AS26" s="15">
        <v>0.60883448642895155</v>
      </c>
      <c r="AT26" s="15">
        <v>0.46497112524062301</v>
      </c>
      <c r="AU26" s="18">
        <v>0.71120689655172409</v>
      </c>
      <c r="AV26" s="20">
        <v>0.57719807511216503</v>
      </c>
      <c r="AW26" s="15">
        <v>0.57064866451423535</v>
      </c>
      <c r="AX26" s="15">
        <v>0.43885045236828102</v>
      </c>
      <c r="AY26" s="15">
        <v>0.20048999591670069</v>
      </c>
      <c r="AZ26" s="18">
        <v>0.53627407075682942</v>
      </c>
      <c r="BA26" s="20">
        <v>0.58914160813457406</v>
      </c>
      <c r="BB26" s="15">
        <v>0.62644555327267393</v>
      </c>
      <c r="BC26" s="15">
        <v>0.69473124002128794</v>
      </c>
      <c r="BD26" s="15">
        <v>0.83071807734935543</v>
      </c>
      <c r="BE26" s="18">
        <v>0.71070309001343479</v>
      </c>
      <c r="BF26" s="20">
        <v>0.48606831902499537</v>
      </c>
      <c r="BG26" s="15">
        <v>0.44273554446727326</v>
      </c>
      <c r="BH26" s="15">
        <v>0.42245875465673233</v>
      </c>
      <c r="BI26" s="15">
        <v>0.13381555153707053</v>
      </c>
      <c r="BJ26" s="18">
        <v>0.46747648902821315</v>
      </c>
      <c r="BK26" s="20">
        <v>0.42408652751596387</v>
      </c>
      <c r="BL26" s="15">
        <v>0.45068975638391545</v>
      </c>
      <c r="BM26" s="15">
        <v>0.3375199574241618</v>
      </c>
      <c r="BN26" s="15">
        <v>0.25975616869859419</v>
      </c>
      <c r="BO26" s="18">
        <v>0.47441782355575457</v>
      </c>
      <c r="BQ26" s="35">
        <v>42430</v>
      </c>
      <c r="BR26" s="3">
        <v>0.35952782769967689</v>
      </c>
      <c r="BS26" s="3">
        <v>0.38729087173466392</v>
      </c>
      <c r="BT26" s="3">
        <v>0.41830761043108033</v>
      </c>
      <c r="BU26" s="3">
        <v>0.24814793210056582</v>
      </c>
      <c r="BV26" s="3">
        <v>0.42448499776085985</v>
      </c>
      <c r="BX26" s="35">
        <v>42430</v>
      </c>
      <c r="BY26" s="3">
        <f t="shared" si="7"/>
        <v>0.35918983322538334</v>
      </c>
      <c r="BZ26" s="3">
        <f t="shared" si="8"/>
        <v>0.38718292097559481</v>
      </c>
      <c r="CA26" s="3">
        <f t="shared" si="9"/>
        <v>0.41823150607475273</v>
      </c>
      <c r="CB26" s="3">
        <f t="shared" si="10"/>
        <v>0.24818282098623684</v>
      </c>
      <c r="CC26" s="3">
        <f t="shared" si="11"/>
        <v>0.42437281321809595</v>
      </c>
      <c r="CE26" s="35">
        <v>42430</v>
      </c>
      <c r="CF26" s="33">
        <f xml:space="preserve"> BY26 * ( B$54 -B$53 ) + B$53</f>
        <v>3771664.8819725388</v>
      </c>
      <c r="CG26" s="33">
        <f xml:space="preserve"> BZ26 * ( C$54 -C$53 ) + C$53</f>
        <v>31954.322117638516</v>
      </c>
      <c r="CH26" s="33">
        <f xml:space="preserve"> CA26 * ( D$54 -D$53 ) + D$53</f>
        <v>10428.284999572301</v>
      </c>
      <c r="CI26" s="33">
        <f xml:space="preserve"> CB26 * ( E$54 -E$53 ) + E$53</f>
        <v>36362.598100167059</v>
      </c>
      <c r="CJ26" s="33">
        <f xml:space="preserve"> CC26 * ( F$54 -F$53 ) + F$53</f>
        <v>21029.995935328065</v>
      </c>
      <c r="CK26" s="33">
        <f t="shared" si="12"/>
        <v>3871440.0831252444</v>
      </c>
      <c r="CM26" s="35">
        <v>42430</v>
      </c>
      <c r="CN26" s="33">
        <f t="shared" si="13"/>
        <v>3775219.0000000005</v>
      </c>
      <c r="CO26" s="33">
        <f t="shared" si="14"/>
        <v>31958</v>
      </c>
      <c r="CP26" s="33">
        <f t="shared" si="15"/>
        <v>10429</v>
      </c>
      <c r="CQ26" s="33">
        <f t="shared" si="16"/>
        <v>36362</v>
      </c>
      <c r="CR26" s="33">
        <f t="shared" si="17"/>
        <v>21032</v>
      </c>
      <c r="CS26" s="33">
        <f t="shared" si="18"/>
        <v>3875000.0000000005</v>
      </c>
    </row>
    <row r="27" spans="1:99" x14ac:dyDescent="0.3">
      <c r="A27" s="35">
        <v>42461</v>
      </c>
      <c r="B27" s="3">
        <v>3800018</v>
      </c>
      <c r="C27" s="3">
        <v>39603</v>
      </c>
      <c r="D27" s="3">
        <v>13457</v>
      </c>
      <c r="E27" s="3">
        <v>42754</v>
      </c>
      <c r="F27" s="3">
        <v>26823</v>
      </c>
      <c r="G27" s="6"/>
      <c r="H27" s="35">
        <v>42461</v>
      </c>
      <c r="I27" s="15">
        <v>0.36188619759714258</v>
      </c>
      <c r="J27" s="15">
        <v>0.61168183152333433</v>
      </c>
      <c r="K27" s="15">
        <v>0.74060670569451836</v>
      </c>
      <c r="L27" s="15">
        <v>0.62101149157090363</v>
      </c>
      <c r="M27" s="15">
        <v>0.74865651589789517</v>
      </c>
      <c r="N27" s="12"/>
      <c r="P27" s="35">
        <v>42461</v>
      </c>
      <c r="Q27" s="13">
        <v>1</v>
      </c>
      <c r="R27" s="19">
        <v>0.76216687395164806</v>
      </c>
      <c r="S27" s="14">
        <v>0.66935720575286173</v>
      </c>
      <c r="T27" s="14">
        <v>0.67216604576902605</v>
      </c>
      <c r="U27" s="14">
        <v>0.43679636003033306</v>
      </c>
      <c r="V27" s="17">
        <v>0.64907075682937754</v>
      </c>
      <c r="W27" s="20">
        <v>0.71894933427570495</v>
      </c>
      <c r="X27" s="15">
        <v>0.65415321397123571</v>
      </c>
      <c r="Y27" s="15">
        <v>0.65077168706758914</v>
      </c>
      <c r="Z27" s="15">
        <v>0.47372105232456396</v>
      </c>
      <c r="AA27" s="18">
        <v>0.68282579489476036</v>
      </c>
      <c r="AB27" s="20">
        <v>0.61296857136173011</v>
      </c>
      <c r="AC27" s="15">
        <v>0.60132081009685945</v>
      </c>
      <c r="AD27" s="15">
        <v>0.58020223523150616</v>
      </c>
      <c r="AE27" s="15">
        <v>0.29253922883975969</v>
      </c>
      <c r="AF27" s="18">
        <v>0.65914688759516349</v>
      </c>
      <c r="AG27" s="20">
        <v>0.56275019462091191</v>
      </c>
      <c r="AH27" s="15">
        <v>0.47311417669503963</v>
      </c>
      <c r="AI27" s="15">
        <v>0.57519957424161783</v>
      </c>
      <c r="AJ27" s="15">
        <v>0.27352272064399463</v>
      </c>
      <c r="AK27" s="18">
        <v>0.53638602776533806</v>
      </c>
      <c r="AL27" s="20">
        <v>0.67182549184931617</v>
      </c>
      <c r="AM27" s="15">
        <v>0.67179336659818023</v>
      </c>
      <c r="AN27" s="15">
        <v>0.60883448642895155</v>
      </c>
      <c r="AO27" s="15">
        <v>0.46497112524062301</v>
      </c>
      <c r="AP27" s="18">
        <v>0.71120689655172409</v>
      </c>
      <c r="AQ27" s="20">
        <v>0.57719807511216503</v>
      </c>
      <c r="AR27" s="15">
        <v>0.57064866451423535</v>
      </c>
      <c r="AS27" s="15">
        <v>0.43885045236828102</v>
      </c>
      <c r="AT27" s="15">
        <v>0.20048999591670069</v>
      </c>
      <c r="AU27" s="18">
        <v>0.53627407075682942</v>
      </c>
      <c r="AV27" s="20">
        <v>0.58914160813457406</v>
      </c>
      <c r="AW27" s="15">
        <v>0.62644555327267393</v>
      </c>
      <c r="AX27" s="15">
        <v>0.69473124002128794</v>
      </c>
      <c r="AY27" s="15">
        <v>0.83071807734935543</v>
      </c>
      <c r="AZ27" s="18">
        <v>0.71070309001343479</v>
      </c>
      <c r="BA27" s="20">
        <v>0.48606831902499537</v>
      </c>
      <c r="BB27" s="15">
        <v>0.44273554446727326</v>
      </c>
      <c r="BC27" s="15">
        <v>0.42245875465673233</v>
      </c>
      <c r="BD27" s="15">
        <v>0.13381555153707053</v>
      </c>
      <c r="BE27" s="18">
        <v>0.46747648902821315</v>
      </c>
      <c r="BF27" s="20">
        <v>0.42408652751596387</v>
      </c>
      <c r="BG27" s="15">
        <v>0.45068975638391545</v>
      </c>
      <c r="BH27" s="15">
        <v>0.3375199574241618</v>
      </c>
      <c r="BI27" s="15">
        <v>0.25975616869859419</v>
      </c>
      <c r="BJ27" s="18">
        <v>0.47441782355575457</v>
      </c>
      <c r="BK27" s="20">
        <v>0.35952782769967689</v>
      </c>
      <c r="BL27" s="15">
        <v>0.38729087173466392</v>
      </c>
      <c r="BM27" s="15">
        <v>0.41830761043108033</v>
      </c>
      <c r="BN27" s="15">
        <v>0.24814793210056582</v>
      </c>
      <c r="BO27" s="18">
        <v>0.42448499776085985</v>
      </c>
      <c r="BQ27" s="35">
        <v>42461</v>
      </c>
      <c r="BR27" s="3">
        <v>0.36188619759714258</v>
      </c>
      <c r="BS27" s="3">
        <v>0.61168183152333433</v>
      </c>
      <c r="BT27" s="3">
        <v>0.74060670569451836</v>
      </c>
      <c r="BU27" s="3">
        <v>0.62101149157090363</v>
      </c>
      <c r="BV27" s="3">
        <v>0.74865651589789517</v>
      </c>
      <c r="BX27" s="35">
        <v>42461</v>
      </c>
      <c r="BY27" s="3">
        <f t="shared" si="7"/>
        <v>0.36280710193626081</v>
      </c>
      <c r="BZ27" s="3">
        <f t="shared" si="8"/>
        <v>0.6117885163311354</v>
      </c>
      <c r="CA27" s="3">
        <f t="shared" si="9"/>
        <v>0.74078361131386061</v>
      </c>
      <c r="CB27" s="3">
        <f t="shared" si="10"/>
        <v>0.62109377169986835</v>
      </c>
      <c r="CC27" s="3">
        <f t="shared" si="11"/>
        <v>0.74871756610617113</v>
      </c>
      <c r="CE27" s="35">
        <v>42461</v>
      </c>
      <c r="CF27" s="33">
        <f xml:space="preserve"> BY27 * ( B$54 -B$53 ) + B$53</f>
        <v>3809701.5982897906</v>
      </c>
      <c r="CG27" s="33">
        <f xml:space="preserve"> BZ27 * ( C$54 -C$53 ) + C$53</f>
        <v>39606.634751401783</v>
      </c>
      <c r="CH27" s="33">
        <f xml:space="preserve"> CA27 * ( D$54 -D$53 ) + D$53</f>
        <v>13458.66202829372</v>
      </c>
      <c r="CI27" s="33">
        <f xml:space="preserve"> CB27 * ( E$54 -E$53 ) + E$53</f>
        <v>42755.410528250839</v>
      </c>
      <c r="CJ27" s="33">
        <f xml:space="preserve"> CC27 * ( F$54 -F$53 ) + F$53</f>
        <v>26824.090600920641</v>
      </c>
      <c r="CK27" s="33">
        <f t="shared" si="12"/>
        <v>3932346.3961986578</v>
      </c>
      <c r="CM27" s="35">
        <v>42461</v>
      </c>
      <c r="CN27" s="33">
        <f t="shared" si="13"/>
        <v>3800017.9999999995</v>
      </c>
      <c r="CO27" s="33">
        <f t="shared" si="14"/>
        <v>39603</v>
      </c>
      <c r="CP27" s="33">
        <f t="shared" si="15"/>
        <v>13457</v>
      </c>
      <c r="CQ27" s="33">
        <f t="shared" si="16"/>
        <v>42754</v>
      </c>
      <c r="CR27" s="33">
        <f t="shared" si="17"/>
        <v>26823</v>
      </c>
      <c r="CS27" s="33">
        <f t="shared" si="18"/>
        <v>3922654.9999999995</v>
      </c>
      <c r="CU27" t="s">
        <v>88</v>
      </c>
    </row>
    <row r="28" spans="1:99" x14ac:dyDescent="0.3">
      <c r="A28" s="35">
        <v>42491</v>
      </c>
      <c r="B28" s="3">
        <v>2207493</v>
      </c>
      <c r="C28" s="3">
        <v>35253</v>
      </c>
      <c r="D28" s="3">
        <v>10272</v>
      </c>
      <c r="E28" s="3">
        <v>36917</v>
      </c>
      <c r="F28" s="3">
        <v>20860</v>
      </c>
      <c r="G28" s="6"/>
      <c r="H28" s="35">
        <v>42491</v>
      </c>
      <c r="I28" s="14">
        <v>0.21043803351949356</v>
      </c>
      <c r="J28" s="14">
        <v>0.48400352216025827</v>
      </c>
      <c r="K28" s="14">
        <v>0.40159659393294306</v>
      </c>
      <c r="L28" s="14">
        <v>0.28052266231114742</v>
      </c>
      <c r="M28" s="14">
        <v>0.41485669502910882</v>
      </c>
      <c r="N28" s="12"/>
      <c r="P28" s="35">
        <v>42491</v>
      </c>
      <c r="Q28" s="13">
        <v>1</v>
      </c>
      <c r="R28" s="19">
        <v>0.71894933427570495</v>
      </c>
      <c r="S28" s="14">
        <v>0.65415321397123571</v>
      </c>
      <c r="T28" s="14">
        <v>0.65077168706758914</v>
      </c>
      <c r="U28" s="14">
        <v>0.47372105232456396</v>
      </c>
      <c r="V28" s="17">
        <v>0.68282579489476036</v>
      </c>
      <c r="W28" s="20">
        <v>0.61296857136173011</v>
      </c>
      <c r="X28" s="15">
        <v>0.60132081009685945</v>
      </c>
      <c r="Y28" s="15">
        <v>0.58020223523150616</v>
      </c>
      <c r="Z28" s="15">
        <v>0.29253922883975969</v>
      </c>
      <c r="AA28" s="18">
        <v>0.65914688759516349</v>
      </c>
      <c r="AB28" s="20">
        <v>0.56275019462091191</v>
      </c>
      <c r="AC28" s="15">
        <v>0.47311417669503963</v>
      </c>
      <c r="AD28" s="15">
        <v>0.57519957424161783</v>
      </c>
      <c r="AE28" s="15">
        <v>0.27352272064399463</v>
      </c>
      <c r="AF28" s="18">
        <v>0.53638602776533806</v>
      </c>
      <c r="AG28" s="20">
        <v>0.67182549184931617</v>
      </c>
      <c r="AH28" s="15">
        <v>0.67179336659818023</v>
      </c>
      <c r="AI28" s="15">
        <v>0.60883448642895155</v>
      </c>
      <c r="AJ28" s="15">
        <v>0.46497112524062301</v>
      </c>
      <c r="AK28" s="18">
        <v>0.71120689655172409</v>
      </c>
      <c r="AL28" s="20">
        <v>0.57719807511216503</v>
      </c>
      <c r="AM28" s="15">
        <v>0.57064866451423535</v>
      </c>
      <c r="AN28" s="15">
        <v>0.43885045236828102</v>
      </c>
      <c r="AO28" s="15">
        <v>0.20048999591670069</v>
      </c>
      <c r="AP28" s="18">
        <v>0.53627407075682942</v>
      </c>
      <c r="AQ28" s="20">
        <v>0.58914160813457406</v>
      </c>
      <c r="AR28" s="15">
        <v>0.62644555327267393</v>
      </c>
      <c r="AS28" s="15">
        <v>0.69473124002128794</v>
      </c>
      <c r="AT28" s="15">
        <v>0.83071807734935543</v>
      </c>
      <c r="AU28" s="18">
        <v>0.71070309001343479</v>
      </c>
      <c r="AV28" s="20">
        <v>0.48606831902499537</v>
      </c>
      <c r="AW28" s="15">
        <v>0.44273554446727326</v>
      </c>
      <c r="AX28" s="15">
        <v>0.42245875465673233</v>
      </c>
      <c r="AY28" s="15">
        <v>0.13381555153707053</v>
      </c>
      <c r="AZ28" s="18">
        <v>0.46747648902821315</v>
      </c>
      <c r="BA28" s="20">
        <v>0.42408652751596387</v>
      </c>
      <c r="BB28" s="15">
        <v>0.45068975638391545</v>
      </c>
      <c r="BC28" s="15">
        <v>0.3375199574241618</v>
      </c>
      <c r="BD28" s="15">
        <v>0.25975616869859419</v>
      </c>
      <c r="BE28" s="18">
        <v>0.47441782355575457</v>
      </c>
      <c r="BF28" s="20">
        <v>0.35952782769967689</v>
      </c>
      <c r="BG28" s="15">
        <v>0.38729087173466392</v>
      </c>
      <c r="BH28" s="15">
        <v>0.41830761043108033</v>
      </c>
      <c r="BI28" s="15">
        <v>0.24814793210056582</v>
      </c>
      <c r="BJ28" s="18">
        <v>0.42448499776085985</v>
      </c>
      <c r="BK28" s="20">
        <v>0.36188619759714258</v>
      </c>
      <c r="BL28" s="15">
        <v>0.61168183152333433</v>
      </c>
      <c r="BM28" s="15">
        <v>0.74060670569451836</v>
      </c>
      <c r="BN28" s="15">
        <v>0.62101149157090363</v>
      </c>
      <c r="BO28" s="18">
        <v>0.74865651589789517</v>
      </c>
      <c r="BQ28" s="35">
        <v>42491</v>
      </c>
      <c r="BR28" s="3">
        <v>0.21043803351949356</v>
      </c>
      <c r="BS28" s="3">
        <v>0.48400352216025827</v>
      </c>
      <c r="BT28" s="3">
        <v>0.40159659393294306</v>
      </c>
      <c r="BU28" s="3">
        <v>0.28052266231114742</v>
      </c>
      <c r="BV28" s="3">
        <v>0.41485669502910882</v>
      </c>
      <c r="BX28" s="35">
        <v>42491</v>
      </c>
      <c r="BY28" s="3">
        <f t="shared" si="7"/>
        <v>0.21046016534771206</v>
      </c>
      <c r="BZ28" s="3">
        <f t="shared" si="8"/>
        <v>0.4834704706634344</v>
      </c>
      <c r="CA28" s="3">
        <f t="shared" si="9"/>
        <v>0.4013337065931053</v>
      </c>
      <c r="CB28" s="3">
        <f t="shared" si="10"/>
        <v>0.28043041670038704</v>
      </c>
      <c r="CC28" s="3">
        <f t="shared" si="11"/>
        <v>0.41491174497661304</v>
      </c>
      <c r="CE28" s="35">
        <v>42491</v>
      </c>
      <c r="CF28" s="33">
        <f xml:space="preserve"> BY28 * ( B$54 -B$53 ) + B$53</f>
        <v>2207725.7231231113</v>
      </c>
      <c r="CG28" s="33">
        <f xml:space="preserve"> BZ28 * ( C$54 -C$53 ) + C$53</f>
        <v>35234.838935503212</v>
      </c>
      <c r="CH28" s="33">
        <f xml:space="preserve"> CA28 * ( D$54 -D$53 ) + D$53</f>
        <v>10269.530173442225</v>
      </c>
      <c r="CI28" s="33">
        <f xml:space="preserve"> CB28 * ( E$54 -E$53 ) + E$53</f>
        <v>36915.418633494737</v>
      </c>
      <c r="CJ28" s="33">
        <f xml:space="preserve"> CC28 * ( F$54 -F$53 ) + F$53</f>
        <v>20860.983412262216</v>
      </c>
      <c r="CK28" s="33">
        <f t="shared" si="12"/>
        <v>2311006.4942778135</v>
      </c>
      <c r="CM28" s="35">
        <v>42491</v>
      </c>
      <c r="CN28" s="33">
        <f t="shared" si="13"/>
        <v>2207493</v>
      </c>
      <c r="CO28" s="33">
        <f t="shared" si="14"/>
        <v>35253</v>
      </c>
      <c r="CP28" s="33">
        <f t="shared" si="15"/>
        <v>10272</v>
      </c>
      <c r="CQ28" s="33">
        <f t="shared" si="16"/>
        <v>36917</v>
      </c>
      <c r="CR28" s="33">
        <f t="shared" si="17"/>
        <v>20860</v>
      </c>
      <c r="CS28" s="33">
        <f t="shared" si="18"/>
        <v>2310795</v>
      </c>
      <c r="CU28" t="s">
        <v>89</v>
      </c>
    </row>
    <row r="29" spans="1:99" x14ac:dyDescent="0.3">
      <c r="A29" s="35">
        <v>42522</v>
      </c>
      <c r="B29" s="3">
        <v>564292</v>
      </c>
      <c r="C29" s="3">
        <v>33191</v>
      </c>
      <c r="D29" s="3">
        <v>9652</v>
      </c>
      <c r="E29" s="3">
        <v>37326</v>
      </c>
      <c r="F29" s="3">
        <v>21992</v>
      </c>
      <c r="G29" s="5"/>
      <c r="H29" s="35">
        <v>42522</v>
      </c>
      <c r="I29" s="14">
        <v>5.417061249906565E-2</v>
      </c>
      <c r="J29" s="14">
        <v>0.42348106838861166</v>
      </c>
      <c r="K29" s="14">
        <v>0.33560404470463012</v>
      </c>
      <c r="L29" s="14">
        <v>0.30438079682669311</v>
      </c>
      <c r="M29" s="14">
        <v>0.47822436184505152</v>
      </c>
      <c r="N29" s="12"/>
      <c r="P29" s="35">
        <v>42522</v>
      </c>
      <c r="Q29" s="13">
        <v>1</v>
      </c>
      <c r="R29" s="19">
        <v>0.61296857136173011</v>
      </c>
      <c r="S29" s="14">
        <v>0.60132081009685945</v>
      </c>
      <c r="T29" s="14">
        <v>0.58020223523150616</v>
      </c>
      <c r="U29" s="14">
        <v>0.29253922883975969</v>
      </c>
      <c r="V29" s="17">
        <v>0.65914688759516349</v>
      </c>
      <c r="W29" s="20">
        <v>0.56275019462091191</v>
      </c>
      <c r="X29" s="15">
        <v>0.47311417669503963</v>
      </c>
      <c r="Y29" s="15">
        <v>0.57519957424161783</v>
      </c>
      <c r="Z29" s="15">
        <v>0.27352272064399463</v>
      </c>
      <c r="AA29" s="18">
        <v>0.53638602776533806</v>
      </c>
      <c r="AB29" s="20">
        <v>0.67182549184931617</v>
      </c>
      <c r="AC29" s="15">
        <v>0.67179336659818023</v>
      </c>
      <c r="AD29" s="15">
        <v>0.60883448642895155</v>
      </c>
      <c r="AE29" s="15">
        <v>0.46497112524062301</v>
      </c>
      <c r="AF29" s="18">
        <v>0.71120689655172409</v>
      </c>
      <c r="AG29" s="20">
        <v>0.57719807511216503</v>
      </c>
      <c r="AH29" s="15">
        <v>0.57064866451423535</v>
      </c>
      <c r="AI29" s="15">
        <v>0.43885045236828102</v>
      </c>
      <c r="AJ29" s="15">
        <v>0.20048999591670069</v>
      </c>
      <c r="AK29" s="18">
        <v>0.53627407075682942</v>
      </c>
      <c r="AL29" s="20">
        <v>0.58914160813457406</v>
      </c>
      <c r="AM29" s="15">
        <v>0.62644555327267393</v>
      </c>
      <c r="AN29" s="15">
        <v>0.69473124002128794</v>
      </c>
      <c r="AO29" s="15">
        <v>0.83071807734935543</v>
      </c>
      <c r="AP29" s="18">
        <v>0.71070309001343479</v>
      </c>
      <c r="AQ29" s="20">
        <v>0.48606831902499537</v>
      </c>
      <c r="AR29" s="15">
        <v>0.44273554446727326</v>
      </c>
      <c r="AS29" s="15">
        <v>0.42245875465673233</v>
      </c>
      <c r="AT29" s="15">
        <v>0.13381555153707053</v>
      </c>
      <c r="AU29" s="18">
        <v>0.46747648902821315</v>
      </c>
      <c r="AV29" s="20">
        <v>0.42408652751596387</v>
      </c>
      <c r="AW29" s="15">
        <v>0.45068975638391545</v>
      </c>
      <c r="AX29" s="15">
        <v>0.3375199574241618</v>
      </c>
      <c r="AY29" s="15">
        <v>0.25975616869859419</v>
      </c>
      <c r="AZ29" s="18">
        <v>0.47441782355575457</v>
      </c>
      <c r="BA29" s="20">
        <v>0.35952782769967689</v>
      </c>
      <c r="BB29" s="15">
        <v>0.38729087173466392</v>
      </c>
      <c r="BC29" s="15">
        <v>0.41830761043108033</v>
      </c>
      <c r="BD29" s="15">
        <v>0.24814793210056582</v>
      </c>
      <c r="BE29" s="18">
        <v>0.42448499776085985</v>
      </c>
      <c r="BF29" s="20">
        <v>0.36188619759714258</v>
      </c>
      <c r="BG29" s="15">
        <v>0.61168183152333433</v>
      </c>
      <c r="BH29" s="15">
        <v>0.74060670569451836</v>
      </c>
      <c r="BI29" s="15">
        <v>0.62101149157090363</v>
      </c>
      <c r="BJ29" s="18">
        <v>0.74865651589789517</v>
      </c>
      <c r="BK29" s="20">
        <v>0.21043803351949356</v>
      </c>
      <c r="BL29" s="15">
        <v>0.48400352216025827</v>
      </c>
      <c r="BM29" s="15">
        <v>0.40159659393294306</v>
      </c>
      <c r="BN29" s="15">
        <v>0.28052266231114742</v>
      </c>
      <c r="BO29" s="18">
        <v>0.41485669502910882</v>
      </c>
      <c r="BQ29" s="35">
        <v>42522</v>
      </c>
      <c r="BR29" s="3">
        <v>5.417061249906565E-2</v>
      </c>
      <c r="BS29" s="3">
        <v>0.42348106838861166</v>
      </c>
      <c r="BT29" s="3">
        <v>0.33560404470463012</v>
      </c>
      <c r="BU29" s="3">
        <v>0.30438079682669311</v>
      </c>
      <c r="BV29" s="3">
        <v>0.47822436184505152</v>
      </c>
      <c r="BX29" s="35">
        <v>42522</v>
      </c>
      <c r="BY29" s="3">
        <f t="shared" si="7"/>
        <v>5.4276773268642414E-2</v>
      </c>
      <c r="BZ29" s="3">
        <f t="shared" si="8"/>
        <v>0.42330752603693378</v>
      </c>
      <c r="CA29" s="3">
        <f t="shared" si="9"/>
        <v>0.33557498501899186</v>
      </c>
      <c r="CB29" s="3">
        <f t="shared" si="10"/>
        <v>0.3043261580090868</v>
      </c>
      <c r="CC29" s="3">
        <f t="shared" si="11"/>
        <v>0.47851643311566672</v>
      </c>
      <c r="CE29" s="35">
        <v>42522</v>
      </c>
      <c r="CF29" s="33">
        <f xml:space="preserve"> BY29 * ( B$54 -B$53 ) + B$53</f>
        <v>565408.31382658135</v>
      </c>
      <c r="CG29" s="33">
        <f xml:space="preserve"> BZ29 * ( C$54 -C$53 ) + C$53</f>
        <v>33185.087412078334</v>
      </c>
      <c r="CH29" s="33">
        <f xml:space="preserve"> CA29 * ( D$54 -D$53 ) + D$53</f>
        <v>9651.7269842534279</v>
      </c>
      <c r="CI29" s="33">
        <f xml:space="preserve"> CB29 * ( E$54 -E$53 ) + E$53</f>
        <v>37325.063326749776</v>
      </c>
      <c r="CJ29" s="33">
        <f xml:space="preserve"> CC29 * ( F$54 -F$53 ) + F$53</f>
        <v>21997.21756117827</v>
      </c>
      <c r="CK29" s="33">
        <f t="shared" si="12"/>
        <v>667567.40911084099</v>
      </c>
      <c r="CM29" s="35">
        <v>42522</v>
      </c>
      <c r="CN29" s="33">
        <f t="shared" si="13"/>
        <v>564292</v>
      </c>
      <c r="CO29" s="33">
        <f t="shared" si="14"/>
        <v>33191</v>
      </c>
      <c r="CP29" s="33">
        <f t="shared" si="15"/>
        <v>9652</v>
      </c>
      <c r="CQ29" s="33">
        <f t="shared" si="16"/>
        <v>37326</v>
      </c>
      <c r="CR29" s="33">
        <f t="shared" si="17"/>
        <v>21992</v>
      </c>
      <c r="CS29" s="33">
        <f t="shared" si="18"/>
        <v>666453</v>
      </c>
      <c r="CU29" t="s">
        <v>90</v>
      </c>
    </row>
    <row r="30" spans="1:99" x14ac:dyDescent="0.3">
      <c r="A30" s="35">
        <v>42552</v>
      </c>
      <c r="B30" s="3">
        <v>132380</v>
      </c>
      <c r="C30" s="3">
        <v>33542</v>
      </c>
      <c r="D30" s="3">
        <v>9803</v>
      </c>
      <c r="E30" s="3">
        <v>35099</v>
      </c>
      <c r="F30" s="3">
        <v>20191</v>
      </c>
      <c r="G30" s="5"/>
      <c r="H30" s="35">
        <v>42552</v>
      </c>
      <c r="I30" s="14">
        <v>1.3096042590834663E-2</v>
      </c>
      <c r="J30" s="14">
        <v>0.43378338714411507</v>
      </c>
      <c r="K30" s="14">
        <v>0.35167642362959023</v>
      </c>
      <c r="L30" s="14">
        <v>0.17447354605378287</v>
      </c>
      <c r="M30" s="14">
        <v>0.37740707568293774</v>
      </c>
      <c r="N30" s="12"/>
      <c r="P30" s="35">
        <v>42552</v>
      </c>
      <c r="Q30" s="13">
        <v>1</v>
      </c>
      <c r="R30" s="19">
        <v>0.56275019462091191</v>
      </c>
      <c r="S30" s="14">
        <v>0.47311417669503963</v>
      </c>
      <c r="T30" s="14">
        <v>0.57519957424161783</v>
      </c>
      <c r="U30" s="14">
        <v>0.27352272064399463</v>
      </c>
      <c r="V30" s="17">
        <v>0.53638602776533806</v>
      </c>
      <c r="W30" s="20">
        <v>0.67182549184931617</v>
      </c>
      <c r="X30" s="15">
        <v>0.67179336659818023</v>
      </c>
      <c r="Y30" s="15">
        <v>0.60883448642895155</v>
      </c>
      <c r="Z30" s="15">
        <v>0.46497112524062301</v>
      </c>
      <c r="AA30" s="18">
        <v>0.71120689655172409</v>
      </c>
      <c r="AB30" s="20">
        <v>0.57719807511216503</v>
      </c>
      <c r="AC30" s="15">
        <v>0.57064866451423535</v>
      </c>
      <c r="AD30" s="15">
        <v>0.43885045236828102</v>
      </c>
      <c r="AE30" s="15">
        <v>0.20048999591670069</v>
      </c>
      <c r="AF30" s="18">
        <v>0.53627407075682942</v>
      </c>
      <c r="AG30" s="20">
        <v>0.58914160813457406</v>
      </c>
      <c r="AH30" s="15">
        <v>0.62644555327267393</v>
      </c>
      <c r="AI30" s="15">
        <v>0.69473124002128794</v>
      </c>
      <c r="AJ30" s="15">
        <v>0.83071807734935543</v>
      </c>
      <c r="AK30" s="18">
        <v>0.71070309001343479</v>
      </c>
      <c r="AL30" s="20">
        <v>0.48606831902499537</v>
      </c>
      <c r="AM30" s="15">
        <v>0.44273554446727326</v>
      </c>
      <c r="AN30" s="15">
        <v>0.42245875465673233</v>
      </c>
      <c r="AO30" s="15">
        <v>0.13381555153707053</v>
      </c>
      <c r="AP30" s="18">
        <v>0.46747648902821315</v>
      </c>
      <c r="AQ30" s="20">
        <v>0.42408652751596387</v>
      </c>
      <c r="AR30" s="15">
        <v>0.45068975638391545</v>
      </c>
      <c r="AS30" s="15">
        <v>0.3375199574241618</v>
      </c>
      <c r="AT30" s="15">
        <v>0.25975616869859419</v>
      </c>
      <c r="AU30" s="18">
        <v>0.47441782355575457</v>
      </c>
      <c r="AV30" s="20">
        <v>0.35952782769967689</v>
      </c>
      <c r="AW30" s="15">
        <v>0.38729087173466392</v>
      </c>
      <c r="AX30" s="15">
        <v>0.41830761043108033</v>
      </c>
      <c r="AY30" s="15">
        <v>0.24814793210056582</v>
      </c>
      <c r="AZ30" s="18">
        <v>0.42448499776085985</v>
      </c>
      <c r="BA30" s="20">
        <v>0.36188619759714258</v>
      </c>
      <c r="BB30" s="15">
        <v>0.61168183152333433</v>
      </c>
      <c r="BC30" s="15">
        <v>0.74060670569451836</v>
      </c>
      <c r="BD30" s="15">
        <v>0.62101149157090363</v>
      </c>
      <c r="BE30" s="18">
        <v>0.74865651589789517</v>
      </c>
      <c r="BF30" s="20">
        <v>0.21043803351949356</v>
      </c>
      <c r="BG30" s="15">
        <v>0.48400352216025827</v>
      </c>
      <c r="BH30" s="15">
        <v>0.40159659393294306</v>
      </c>
      <c r="BI30" s="15">
        <v>0.28052266231114742</v>
      </c>
      <c r="BJ30" s="18">
        <v>0.41485669502910882</v>
      </c>
      <c r="BK30" s="20">
        <v>5.417061249906565E-2</v>
      </c>
      <c r="BL30" s="15">
        <v>0.42348106838861166</v>
      </c>
      <c r="BM30" s="15">
        <v>0.33560404470463012</v>
      </c>
      <c r="BN30" s="15">
        <v>0.30438079682669311</v>
      </c>
      <c r="BO30" s="18">
        <v>0.47822436184505152</v>
      </c>
      <c r="BQ30" s="35">
        <v>42552</v>
      </c>
      <c r="BR30" s="3">
        <v>1.3096042590834663E-2</v>
      </c>
      <c r="BS30" s="3">
        <v>0.43378338714411507</v>
      </c>
      <c r="BT30" s="3">
        <v>0.35167642362959023</v>
      </c>
      <c r="BU30" s="3">
        <v>0.17447354605378287</v>
      </c>
      <c r="BV30" s="3">
        <v>0.37740707568293774</v>
      </c>
      <c r="BX30" s="35">
        <v>42552</v>
      </c>
      <c r="BY30" s="3">
        <f t="shared" si="7"/>
        <v>1.2916396008601404E-2</v>
      </c>
      <c r="BZ30" s="3">
        <f t="shared" si="8"/>
        <v>0.43369994426988062</v>
      </c>
      <c r="CA30" s="3">
        <f t="shared" si="9"/>
        <v>0.35170972823880964</v>
      </c>
      <c r="CB30" s="3">
        <f t="shared" si="10"/>
        <v>0.17444199559718482</v>
      </c>
      <c r="CC30" s="3">
        <f t="shared" si="11"/>
        <v>0.3775651133150113</v>
      </c>
      <c r="CE30" s="35">
        <v>42552</v>
      </c>
      <c r="CF30" s="33">
        <f xml:space="preserve"> BY30 * ( B$54 -B$53 ) + B$53</f>
        <v>130490.95977879048</v>
      </c>
      <c r="CG30" s="33">
        <f xml:space="preserve"> BZ30 * ( C$54 -C$53 ) + C$53</f>
        <v>33539.157101274832</v>
      </c>
      <c r="CH30" s="33">
        <f xml:space="preserve"> CA30 * ( D$54 -D$53 ) + D$53</f>
        <v>9803.3128968036162</v>
      </c>
      <c r="CI30" s="33">
        <f xml:space="preserve"> CB30 * ( E$54 -E$53 ) + E$53</f>
        <v>35098.45913052254</v>
      </c>
      <c r="CJ30" s="33">
        <f xml:space="preserve"> CC30 * ( F$54 -F$53 ) + F$53</f>
        <v>20193.823184259363</v>
      </c>
      <c r="CK30" s="33">
        <f t="shared" si="12"/>
        <v>229125.71209165078</v>
      </c>
      <c r="CM30" s="35">
        <v>42552</v>
      </c>
      <c r="CN30" s="33">
        <f t="shared" si="13"/>
        <v>132380</v>
      </c>
      <c r="CO30" s="33">
        <f t="shared" si="14"/>
        <v>33542</v>
      </c>
      <c r="CP30" s="33">
        <f t="shared" si="15"/>
        <v>9803</v>
      </c>
      <c r="CQ30" s="33">
        <f t="shared" si="16"/>
        <v>35099</v>
      </c>
      <c r="CR30" s="33">
        <f t="shared" si="17"/>
        <v>20191</v>
      </c>
      <c r="CS30" s="33">
        <f t="shared" si="18"/>
        <v>231015</v>
      </c>
      <c r="CU30" t="s">
        <v>91</v>
      </c>
    </row>
    <row r="31" spans="1:99" x14ac:dyDescent="0.3">
      <c r="A31" s="35">
        <v>42583</v>
      </c>
      <c r="B31" s="3">
        <v>49014</v>
      </c>
      <c r="C31" s="3">
        <v>34115</v>
      </c>
      <c r="D31" s="3">
        <v>10804</v>
      </c>
      <c r="E31" s="3">
        <v>40091</v>
      </c>
      <c r="F31" s="3">
        <v>22943</v>
      </c>
      <c r="G31" s="5"/>
      <c r="H31" s="35">
        <v>42583</v>
      </c>
      <c r="I31" s="14">
        <v>5.16798642437116E-3</v>
      </c>
      <c r="J31" s="14">
        <v>0.45060170237745817</v>
      </c>
      <c r="K31" s="14">
        <v>0.45822245875465673</v>
      </c>
      <c r="L31" s="14">
        <v>0.4656711194073383</v>
      </c>
      <c r="M31" s="14">
        <v>0.53145991939095383</v>
      </c>
      <c r="N31" s="12"/>
      <c r="P31" s="35">
        <v>42583</v>
      </c>
      <c r="Q31" s="13">
        <v>1</v>
      </c>
      <c r="R31" s="19">
        <v>0.67182549184931617</v>
      </c>
      <c r="S31" s="14">
        <v>0.67179336659818023</v>
      </c>
      <c r="T31" s="14">
        <v>0.60883448642895155</v>
      </c>
      <c r="U31" s="14">
        <v>0.46497112524062301</v>
      </c>
      <c r="V31" s="17">
        <v>0.71120689655172409</v>
      </c>
      <c r="W31" s="20">
        <v>0.57719807511216503</v>
      </c>
      <c r="X31" s="15">
        <v>0.57064866451423535</v>
      </c>
      <c r="Y31" s="15">
        <v>0.43885045236828102</v>
      </c>
      <c r="Z31" s="15">
        <v>0.20048999591670069</v>
      </c>
      <c r="AA31" s="18">
        <v>0.53627407075682942</v>
      </c>
      <c r="AB31" s="20">
        <v>0.58914160813457406</v>
      </c>
      <c r="AC31" s="15">
        <v>0.62644555327267393</v>
      </c>
      <c r="AD31" s="15">
        <v>0.69473124002128794</v>
      </c>
      <c r="AE31" s="15">
        <v>0.83071807734935543</v>
      </c>
      <c r="AF31" s="18">
        <v>0.71070309001343479</v>
      </c>
      <c r="AG31" s="20">
        <v>0.48606831902499537</v>
      </c>
      <c r="AH31" s="15">
        <v>0.44273554446727326</v>
      </c>
      <c r="AI31" s="15">
        <v>0.42245875465673233</v>
      </c>
      <c r="AJ31" s="15">
        <v>0.13381555153707053</v>
      </c>
      <c r="AK31" s="18">
        <v>0.46747648902821315</v>
      </c>
      <c r="AL31" s="20">
        <v>0.42408652751596387</v>
      </c>
      <c r="AM31" s="15">
        <v>0.45068975638391545</v>
      </c>
      <c r="AN31" s="15">
        <v>0.3375199574241618</v>
      </c>
      <c r="AO31" s="15">
        <v>0.25975616869859419</v>
      </c>
      <c r="AP31" s="18">
        <v>0.47441782355575457</v>
      </c>
      <c r="AQ31" s="20">
        <v>0.35952782769967689</v>
      </c>
      <c r="AR31" s="15">
        <v>0.38729087173466392</v>
      </c>
      <c r="AS31" s="15">
        <v>0.41830761043108033</v>
      </c>
      <c r="AT31" s="15">
        <v>0.24814793210056582</v>
      </c>
      <c r="AU31" s="18">
        <v>0.42448499776085985</v>
      </c>
      <c r="AV31" s="20">
        <v>0.36188619759714258</v>
      </c>
      <c r="AW31" s="15">
        <v>0.61168183152333433</v>
      </c>
      <c r="AX31" s="15">
        <v>0.74060670569451836</v>
      </c>
      <c r="AY31" s="15">
        <v>0.62101149157090363</v>
      </c>
      <c r="AZ31" s="18">
        <v>0.74865651589789517</v>
      </c>
      <c r="BA31" s="20">
        <v>0.21043803351949356</v>
      </c>
      <c r="BB31" s="15">
        <v>0.48400352216025827</v>
      </c>
      <c r="BC31" s="15">
        <v>0.40159659393294306</v>
      </c>
      <c r="BD31" s="15">
        <v>0.28052266231114742</v>
      </c>
      <c r="BE31" s="18">
        <v>0.41485669502910882</v>
      </c>
      <c r="BF31" s="20">
        <v>5.417061249906565E-2</v>
      </c>
      <c r="BG31" s="15">
        <v>0.42348106838861166</v>
      </c>
      <c r="BH31" s="15">
        <v>0.33560404470463012</v>
      </c>
      <c r="BI31" s="15">
        <v>0.30438079682669311</v>
      </c>
      <c r="BJ31" s="18">
        <v>0.47822436184505152</v>
      </c>
      <c r="BK31" s="20">
        <v>1.3096042590834663E-2</v>
      </c>
      <c r="BL31" s="15">
        <v>0.43378338714411507</v>
      </c>
      <c r="BM31" s="15">
        <v>0.35167642362959023</v>
      </c>
      <c r="BN31" s="15">
        <v>0.17447354605378287</v>
      </c>
      <c r="BO31" s="18">
        <v>0.37740707568293774</v>
      </c>
      <c r="BQ31" s="35">
        <v>42583</v>
      </c>
      <c r="BR31" s="3">
        <v>5.16798642437116E-3</v>
      </c>
      <c r="BS31" s="3">
        <v>0.45060170237745817</v>
      </c>
      <c r="BT31" s="3">
        <v>0.45822245875465673</v>
      </c>
      <c r="BU31" s="3">
        <v>0.4656711194073383</v>
      </c>
      <c r="BV31" s="3">
        <v>0.53145991939095383</v>
      </c>
      <c r="BX31" s="35">
        <v>42583</v>
      </c>
      <c r="BY31" s="3">
        <f t="shared" si="7"/>
        <v>4.5208546379458814E-3</v>
      </c>
      <c r="BZ31" s="3">
        <f t="shared" si="8"/>
        <v>0.45056479633820024</v>
      </c>
      <c r="CA31" s="3">
        <f t="shared" si="9"/>
        <v>0.45833314809308229</v>
      </c>
      <c r="CB31" s="3">
        <f t="shared" si="10"/>
        <v>0.46567016911388737</v>
      </c>
      <c r="CC31" s="3">
        <f t="shared" si="11"/>
        <v>0.53133483379217106</v>
      </c>
      <c r="CE31" s="35">
        <v>42583</v>
      </c>
      <c r="CF31" s="33">
        <f xml:space="preserve"> BY31 * ( B$54 -B$53 ) + B$53</f>
        <v>42209.206066357256</v>
      </c>
      <c r="CG31" s="33">
        <f xml:space="preserve"> BZ31 * ( C$54 -C$53 ) + C$53</f>
        <v>34113.74261124248</v>
      </c>
      <c r="CH31" s="33">
        <f xml:space="preserve"> CA31 * ( D$54 -D$53 ) + D$53</f>
        <v>10805.039926334508</v>
      </c>
      <c r="CI31" s="33">
        <f xml:space="preserve"> CB31 * ( E$54 -E$53 ) + E$53</f>
        <v>40090.983709119369</v>
      </c>
      <c r="CJ31" s="33">
        <f xml:space="preserve"> CC31 * ( F$54 -F$53 ) + F$53</f>
        <v>22940.765470863342</v>
      </c>
      <c r="CK31" s="33">
        <f t="shared" si="12"/>
        <v>150159.73778391696</v>
      </c>
      <c r="CM31" s="35">
        <v>42583</v>
      </c>
      <c r="CN31" s="33">
        <f t="shared" si="13"/>
        <v>49014</v>
      </c>
      <c r="CO31" s="33">
        <f t="shared" si="14"/>
        <v>34115</v>
      </c>
      <c r="CP31" s="33">
        <f t="shared" si="15"/>
        <v>10804</v>
      </c>
      <c r="CQ31" s="33">
        <f t="shared" si="16"/>
        <v>40091</v>
      </c>
      <c r="CR31" s="33">
        <f t="shared" si="17"/>
        <v>22943</v>
      </c>
      <c r="CS31" s="33">
        <f t="shared" si="18"/>
        <v>156967</v>
      </c>
    </row>
    <row r="32" spans="1:99" x14ac:dyDescent="0.3">
      <c r="A32" s="35">
        <v>42614</v>
      </c>
      <c r="B32" s="3">
        <v>1536</v>
      </c>
      <c r="C32" s="3">
        <v>30316</v>
      </c>
      <c r="D32" s="3">
        <v>9437</v>
      </c>
      <c r="E32" s="3">
        <v>35017</v>
      </c>
      <c r="F32" s="3">
        <v>19658</v>
      </c>
      <c r="G32" s="6"/>
      <c r="H32" s="35">
        <v>42614</v>
      </c>
      <c r="I32" s="14">
        <v>6.5285734691327335E-4</v>
      </c>
      <c r="J32" s="14">
        <v>0.33909597886703846</v>
      </c>
      <c r="K32" s="14">
        <v>0.31271953166577965</v>
      </c>
      <c r="L32" s="14">
        <v>0.1696902525812285</v>
      </c>
      <c r="M32" s="14">
        <v>0.3475705329153605</v>
      </c>
      <c r="N32" s="12"/>
      <c r="P32" s="35">
        <v>42614</v>
      </c>
      <c r="Q32" s="13">
        <v>1</v>
      </c>
      <c r="R32" s="19">
        <v>0.57719807511216503</v>
      </c>
      <c r="S32" s="14">
        <v>0.57064866451423535</v>
      </c>
      <c r="T32" s="14">
        <v>0.43885045236828102</v>
      </c>
      <c r="U32" s="14">
        <v>0.20048999591670069</v>
      </c>
      <c r="V32" s="17">
        <v>0.53627407075682942</v>
      </c>
      <c r="W32" s="20">
        <v>0.58914160813457406</v>
      </c>
      <c r="X32" s="15">
        <v>0.62644555327267393</v>
      </c>
      <c r="Y32" s="15">
        <v>0.69473124002128794</v>
      </c>
      <c r="Z32" s="15">
        <v>0.83071807734935543</v>
      </c>
      <c r="AA32" s="18">
        <v>0.71070309001343479</v>
      </c>
      <c r="AB32" s="20">
        <v>0.48606831902499537</v>
      </c>
      <c r="AC32" s="15">
        <v>0.44273554446727326</v>
      </c>
      <c r="AD32" s="15">
        <v>0.42245875465673233</v>
      </c>
      <c r="AE32" s="15">
        <v>0.13381555153707053</v>
      </c>
      <c r="AF32" s="18">
        <v>0.46747648902821315</v>
      </c>
      <c r="AG32" s="20">
        <v>0.42408652751596387</v>
      </c>
      <c r="AH32" s="15">
        <v>0.45068975638391545</v>
      </c>
      <c r="AI32" s="15">
        <v>0.3375199574241618</v>
      </c>
      <c r="AJ32" s="15">
        <v>0.25975616869859419</v>
      </c>
      <c r="AK32" s="18">
        <v>0.47441782355575457</v>
      </c>
      <c r="AL32" s="20">
        <v>0.35952782769967689</v>
      </c>
      <c r="AM32" s="15">
        <v>0.38729087173466392</v>
      </c>
      <c r="AN32" s="15">
        <v>0.41830761043108033</v>
      </c>
      <c r="AO32" s="15">
        <v>0.24814793210056582</v>
      </c>
      <c r="AP32" s="18">
        <v>0.42448499776085985</v>
      </c>
      <c r="AQ32" s="20">
        <v>0.36188619759714258</v>
      </c>
      <c r="AR32" s="15">
        <v>0.61168183152333433</v>
      </c>
      <c r="AS32" s="15">
        <v>0.74060670569451836</v>
      </c>
      <c r="AT32" s="15">
        <v>0.62101149157090363</v>
      </c>
      <c r="AU32" s="18">
        <v>0.74865651589789517</v>
      </c>
      <c r="AV32" s="20">
        <v>0.21043803351949356</v>
      </c>
      <c r="AW32" s="15">
        <v>0.48400352216025827</v>
      </c>
      <c r="AX32" s="15">
        <v>0.40159659393294306</v>
      </c>
      <c r="AY32" s="15">
        <v>0.28052266231114742</v>
      </c>
      <c r="AZ32" s="18">
        <v>0.41485669502910882</v>
      </c>
      <c r="BA32" s="20">
        <v>5.417061249906565E-2</v>
      </c>
      <c r="BB32" s="15">
        <v>0.42348106838861166</v>
      </c>
      <c r="BC32" s="15">
        <v>0.33560404470463012</v>
      </c>
      <c r="BD32" s="15">
        <v>0.30438079682669311</v>
      </c>
      <c r="BE32" s="18">
        <v>0.47822436184505152</v>
      </c>
      <c r="BF32" s="20">
        <v>1.3096042590834663E-2</v>
      </c>
      <c r="BG32" s="15">
        <v>0.43378338714411507</v>
      </c>
      <c r="BH32" s="15">
        <v>0.35167642362959023</v>
      </c>
      <c r="BI32" s="15">
        <v>0.17447354605378287</v>
      </c>
      <c r="BJ32" s="18">
        <v>0.37740707568293774</v>
      </c>
      <c r="BK32" s="20">
        <v>5.16798642437116E-3</v>
      </c>
      <c r="BL32" s="15">
        <v>0.45060170237745817</v>
      </c>
      <c r="BM32" s="15">
        <v>0.45822245875465673</v>
      </c>
      <c r="BN32" s="15">
        <v>0.4656711194073383</v>
      </c>
      <c r="BO32" s="18">
        <v>0.53145991939095383</v>
      </c>
      <c r="BQ32" s="35">
        <v>42614</v>
      </c>
      <c r="BR32" s="3">
        <v>6.5285734691327335E-4</v>
      </c>
      <c r="BS32" s="3">
        <v>0.33909597886703846</v>
      </c>
      <c r="BT32" s="3">
        <v>0.31271953166577965</v>
      </c>
      <c r="BU32" s="3">
        <v>0.1696902525812285</v>
      </c>
      <c r="BV32" s="3">
        <v>0.3475705329153605</v>
      </c>
      <c r="BX32" s="35">
        <v>42614</v>
      </c>
      <c r="BY32" s="3">
        <f t="shared" si="7"/>
        <v>1.3011239130516969E-3</v>
      </c>
      <c r="BZ32" s="3">
        <f t="shared" si="8"/>
        <v>0.33920175390566326</v>
      </c>
      <c r="CA32" s="3">
        <f t="shared" si="9"/>
        <v>0.31267342500068396</v>
      </c>
      <c r="CB32" s="3">
        <f t="shared" si="10"/>
        <v>0.16974877267060834</v>
      </c>
      <c r="CC32" s="3">
        <f t="shared" si="11"/>
        <v>0.34749663241793383</v>
      </c>
      <c r="CE32" s="35">
        <v>42614</v>
      </c>
      <c r="CF32" s="33">
        <f xml:space="preserve"> BY32 * ( B$54 -B$53 ) + B$53</f>
        <v>8352.726498647291</v>
      </c>
      <c r="CG32" s="33">
        <f xml:space="preserve"> BZ32 * ( C$54 -C$53 ) + C$53</f>
        <v>30319.60375556595</v>
      </c>
      <c r="CH32" s="33">
        <f xml:space="preserve"> CA32 * ( D$54 -D$53 ) + D$53</f>
        <v>9436.5668278814264</v>
      </c>
      <c r="CI32" s="33">
        <f xml:space="preserve"> CB32 * ( E$54 -E$53 ) + E$53</f>
        <v>35018.003209892238</v>
      </c>
      <c r="CJ32" s="33">
        <f xml:space="preserve"> CC32 * ( F$54 -F$53 ) + F$53</f>
        <v>19656.679841513971</v>
      </c>
      <c r="CK32" s="33">
        <f t="shared" si="12"/>
        <v>102783.58013350089</v>
      </c>
      <c r="CM32" s="35">
        <v>42614</v>
      </c>
      <c r="CN32" s="33">
        <f t="shared" si="13"/>
        <v>1536</v>
      </c>
      <c r="CO32" s="33">
        <f t="shared" si="14"/>
        <v>30316</v>
      </c>
      <c r="CP32" s="33">
        <f t="shared" si="15"/>
        <v>9437</v>
      </c>
      <c r="CQ32" s="33">
        <f t="shared" si="16"/>
        <v>35017</v>
      </c>
      <c r="CR32" s="33">
        <f t="shared" si="17"/>
        <v>19658</v>
      </c>
      <c r="CS32" s="33">
        <f t="shared" si="18"/>
        <v>95964</v>
      </c>
    </row>
    <row r="33" spans="1:97" x14ac:dyDescent="0.3">
      <c r="A33" s="35">
        <v>42644</v>
      </c>
      <c r="B33" s="3">
        <v>16201</v>
      </c>
      <c r="C33" s="3">
        <v>32214</v>
      </c>
      <c r="D33" s="3">
        <v>10509</v>
      </c>
      <c r="E33" s="3">
        <v>38130</v>
      </c>
      <c r="F33" s="3">
        <v>21988</v>
      </c>
      <c r="G33" s="6"/>
      <c r="H33" s="35">
        <v>42644</v>
      </c>
      <c r="I33" s="14">
        <v>2.0474899750972725E-3</v>
      </c>
      <c r="J33" s="14">
        <v>0.39480481361901965</v>
      </c>
      <c r="K33" s="14">
        <v>0.42682277807344332</v>
      </c>
      <c r="L33" s="14">
        <v>0.3512804059966167</v>
      </c>
      <c r="M33" s="14">
        <v>0.47800044782803403</v>
      </c>
      <c r="N33" s="12"/>
      <c r="P33" s="35">
        <v>42644</v>
      </c>
      <c r="Q33" s="13">
        <v>1</v>
      </c>
      <c r="R33" s="19">
        <v>0.58914160813457406</v>
      </c>
      <c r="S33" s="14">
        <v>0.62644555327267393</v>
      </c>
      <c r="T33" s="14">
        <v>0.69473124002128794</v>
      </c>
      <c r="U33" s="14">
        <v>0.83071807734935543</v>
      </c>
      <c r="V33" s="17">
        <v>0.71070309001343479</v>
      </c>
      <c r="W33" s="20">
        <v>0.48606831902499537</v>
      </c>
      <c r="X33" s="15">
        <v>0.44273554446727326</v>
      </c>
      <c r="Y33" s="15">
        <v>0.42245875465673233</v>
      </c>
      <c r="Z33" s="15">
        <v>0.13381555153707053</v>
      </c>
      <c r="AA33" s="18">
        <v>0.46747648902821315</v>
      </c>
      <c r="AB33" s="20">
        <v>0.42408652751596387</v>
      </c>
      <c r="AC33" s="15">
        <v>0.45068975638391545</v>
      </c>
      <c r="AD33" s="15">
        <v>0.3375199574241618</v>
      </c>
      <c r="AE33" s="15">
        <v>0.25975616869859419</v>
      </c>
      <c r="AF33" s="18">
        <v>0.47441782355575457</v>
      </c>
      <c r="AG33" s="20">
        <v>0.35952782769967689</v>
      </c>
      <c r="AH33" s="15">
        <v>0.38729087173466392</v>
      </c>
      <c r="AI33" s="15">
        <v>0.41830761043108033</v>
      </c>
      <c r="AJ33" s="15">
        <v>0.24814793210056582</v>
      </c>
      <c r="AK33" s="18">
        <v>0.42448499776085985</v>
      </c>
      <c r="AL33" s="20">
        <v>0.36188619759714258</v>
      </c>
      <c r="AM33" s="15">
        <v>0.61168183152333433</v>
      </c>
      <c r="AN33" s="15">
        <v>0.74060670569451836</v>
      </c>
      <c r="AO33" s="15">
        <v>0.62101149157090363</v>
      </c>
      <c r="AP33" s="18">
        <v>0.74865651589789517</v>
      </c>
      <c r="AQ33" s="20">
        <v>0.21043803351949356</v>
      </c>
      <c r="AR33" s="15">
        <v>0.48400352216025827</v>
      </c>
      <c r="AS33" s="15">
        <v>0.40159659393294306</v>
      </c>
      <c r="AT33" s="15">
        <v>0.28052266231114742</v>
      </c>
      <c r="AU33" s="18">
        <v>0.41485669502910882</v>
      </c>
      <c r="AV33" s="20">
        <v>5.417061249906565E-2</v>
      </c>
      <c r="AW33" s="15">
        <v>0.42348106838861166</v>
      </c>
      <c r="AX33" s="15">
        <v>0.33560404470463012</v>
      </c>
      <c r="AY33" s="15">
        <v>0.30438079682669311</v>
      </c>
      <c r="AZ33" s="18">
        <v>0.47822436184505152</v>
      </c>
      <c r="BA33" s="20">
        <v>1.3096042590834663E-2</v>
      </c>
      <c r="BB33" s="15">
        <v>0.43378338714411507</v>
      </c>
      <c r="BC33" s="15">
        <v>0.35167642362959023</v>
      </c>
      <c r="BD33" s="15">
        <v>0.17447354605378287</v>
      </c>
      <c r="BE33" s="18">
        <v>0.37740707568293774</v>
      </c>
      <c r="BF33" s="20">
        <v>5.16798642437116E-3</v>
      </c>
      <c r="BG33" s="15">
        <v>0.45060170237745817</v>
      </c>
      <c r="BH33" s="15">
        <v>0.45822245875465673</v>
      </c>
      <c r="BI33" s="15">
        <v>0.4656711194073383</v>
      </c>
      <c r="BJ33" s="18">
        <v>0.53145991939095383</v>
      </c>
      <c r="BK33" s="20">
        <v>6.5285734691327335E-4</v>
      </c>
      <c r="BL33" s="15">
        <v>0.33909597886703846</v>
      </c>
      <c r="BM33" s="15">
        <v>0.31271953166577965</v>
      </c>
      <c r="BN33" s="15">
        <v>0.1696902525812285</v>
      </c>
      <c r="BO33" s="18">
        <v>0.3475705329153605</v>
      </c>
      <c r="BQ33" s="35">
        <v>42644</v>
      </c>
      <c r="BR33" s="3">
        <v>2.0474899750972725E-3</v>
      </c>
      <c r="BS33" s="3">
        <v>0.39480481361901965</v>
      </c>
      <c r="BT33" s="3">
        <v>0.42682277807344332</v>
      </c>
      <c r="BU33" s="3">
        <v>0.3512804059966167</v>
      </c>
      <c r="BV33" s="3">
        <v>0.47800044782803403</v>
      </c>
      <c r="BX33" s="35">
        <v>42644</v>
      </c>
      <c r="BY33" s="3">
        <f t="shared" si="7"/>
        <v>2.2109772176321678E-3</v>
      </c>
      <c r="BZ33" s="3">
        <f t="shared" si="8"/>
        <v>0.39458152875850694</v>
      </c>
      <c r="CA33" s="3">
        <f t="shared" si="9"/>
        <v>0.42701218599891855</v>
      </c>
      <c r="CB33" s="3">
        <f t="shared" si="10"/>
        <v>0.35126149649077021</v>
      </c>
      <c r="CC33" s="3">
        <f t="shared" si="11"/>
        <v>0.47760547329193503</v>
      </c>
      <c r="CE33" s="35">
        <v>42644</v>
      </c>
      <c r="CF33" s="33">
        <f xml:space="preserve"> BY33 * ( B$54 -B$53 ) + B$53</f>
        <v>17920.119690248579</v>
      </c>
      <c r="CG33" s="33">
        <f xml:space="preserve"> BZ33 * ( C$54 -C$53 ) + C$53</f>
        <v>32206.392684802333</v>
      </c>
      <c r="CH33" s="33">
        <f xml:space="preserve"> CA33 * ( D$54 -D$53 ) + D$53</f>
        <v>10510.77948745984</v>
      </c>
      <c r="CI33" s="33">
        <f xml:space="preserve"> CB33 * ( E$54 -E$53 ) + E$53</f>
        <v>38129.675834341273</v>
      </c>
      <c r="CJ33" s="33">
        <f xml:space="preserve"> CC33 * ( F$54 -F$53 ) + F$53</f>
        <v>21980.944174887125</v>
      </c>
      <c r="CK33" s="33">
        <f t="shared" si="12"/>
        <v>120747.91187173914</v>
      </c>
      <c r="CM33" s="35">
        <v>42644</v>
      </c>
      <c r="CN33" s="33">
        <f t="shared" si="13"/>
        <v>16201</v>
      </c>
      <c r="CO33" s="33">
        <f t="shared" si="14"/>
        <v>32214</v>
      </c>
      <c r="CP33" s="33">
        <f t="shared" si="15"/>
        <v>10509</v>
      </c>
      <c r="CQ33" s="33">
        <f t="shared" si="16"/>
        <v>38130</v>
      </c>
      <c r="CR33" s="33">
        <f t="shared" si="17"/>
        <v>21988</v>
      </c>
      <c r="CS33" s="33">
        <f t="shared" si="18"/>
        <v>119042</v>
      </c>
    </row>
    <row r="34" spans="1:97" x14ac:dyDescent="0.3">
      <c r="A34" s="35">
        <v>42675</v>
      </c>
      <c r="B34" s="3">
        <v>6697</v>
      </c>
      <c r="C34" s="3">
        <v>29399</v>
      </c>
      <c r="D34" s="3">
        <v>10433</v>
      </c>
      <c r="E34" s="3">
        <v>35871</v>
      </c>
      <c r="F34" s="3">
        <v>19327</v>
      </c>
      <c r="G34" s="5"/>
      <c r="H34" s="35">
        <v>42675</v>
      </c>
      <c r="I34" s="14">
        <v>1.1436653246874036E-3</v>
      </c>
      <c r="J34" s="14">
        <v>0.31218080422659233</v>
      </c>
      <c r="K34" s="14">
        <v>0.4187333688131985</v>
      </c>
      <c r="L34" s="14">
        <v>0.21950650411246572</v>
      </c>
      <c r="M34" s="14">
        <v>0.32904164800716523</v>
      </c>
      <c r="N34" s="12"/>
      <c r="P34" s="35">
        <v>42675</v>
      </c>
      <c r="Q34" s="13">
        <v>1</v>
      </c>
      <c r="R34" s="19">
        <v>0.48606831902499537</v>
      </c>
      <c r="S34" s="14">
        <v>0.44273554446727326</v>
      </c>
      <c r="T34" s="14">
        <v>0.42245875465673233</v>
      </c>
      <c r="U34" s="14">
        <v>0.13381555153707053</v>
      </c>
      <c r="V34" s="17">
        <v>0.46747648902821315</v>
      </c>
      <c r="W34" s="20">
        <v>0.42408652751596387</v>
      </c>
      <c r="X34" s="15">
        <v>0.45068975638391545</v>
      </c>
      <c r="Y34" s="15">
        <v>0.3375199574241618</v>
      </c>
      <c r="Z34" s="15">
        <v>0.25975616869859419</v>
      </c>
      <c r="AA34" s="18">
        <v>0.47441782355575457</v>
      </c>
      <c r="AB34" s="20">
        <v>0.35952782769967689</v>
      </c>
      <c r="AC34" s="15">
        <v>0.38729087173466392</v>
      </c>
      <c r="AD34" s="15">
        <v>0.41830761043108033</v>
      </c>
      <c r="AE34" s="15">
        <v>0.24814793210056582</v>
      </c>
      <c r="AF34" s="18">
        <v>0.42448499776085985</v>
      </c>
      <c r="AG34" s="20">
        <v>0.36188619759714258</v>
      </c>
      <c r="AH34" s="15">
        <v>0.61168183152333433</v>
      </c>
      <c r="AI34" s="15">
        <v>0.74060670569451836</v>
      </c>
      <c r="AJ34" s="15">
        <v>0.62101149157090363</v>
      </c>
      <c r="AK34" s="18">
        <v>0.74865651589789517</v>
      </c>
      <c r="AL34" s="20">
        <v>0.21043803351949356</v>
      </c>
      <c r="AM34" s="15">
        <v>0.48400352216025827</v>
      </c>
      <c r="AN34" s="15">
        <v>0.40159659393294306</v>
      </c>
      <c r="AO34" s="15">
        <v>0.28052266231114742</v>
      </c>
      <c r="AP34" s="18">
        <v>0.41485669502910882</v>
      </c>
      <c r="AQ34" s="20">
        <v>5.417061249906565E-2</v>
      </c>
      <c r="AR34" s="15">
        <v>0.42348106838861166</v>
      </c>
      <c r="AS34" s="15">
        <v>0.33560404470463012</v>
      </c>
      <c r="AT34" s="15">
        <v>0.30438079682669311</v>
      </c>
      <c r="AU34" s="18">
        <v>0.47822436184505152</v>
      </c>
      <c r="AV34" s="20">
        <v>1.3096042590834663E-2</v>
      </c>
      <c r="AW34" s="15">
        <v>0.43378338714411507</v>
      </c>
      <c r="AX34" s="15">
        <v>0.35167642362959023</v>
      </c>
      <c r="AY34" s="15">
        <v>0.17447354605378287</v>
      </c>
      <c r="AZ34" s="18">
        <v>0.37740707568293774</v>
      </c>
      <c r="BA34" s="20">
        <v>5.16798642437116E-3</v>
      </c>
      <c r="BB34" s="15">
        <v>0.45060170237745817</v>
      </c>
      <c r="BC34" s="15">
        <v>0.45822245875465673</v>
      </c>
      <c r="BD34" s="15">
        <v>0.4656711194073383</v>
      </c>
      <c r="BE34" s="18">
        <v>0.53145991939095383</v>
      </c>
      <c r="BF34" s="20">
        <v>6.5285734691327335E-4</v>
      </c>
      <c r="BG34" s="15">
        <v>0.33909597886703846</v>
      </c>
      <c r="BH34" s="15">
        <v>0.31271953166577965</v>
      </c>
      <c r="BI34" s="15">
        <v>0.1696902525812285</v>
      </c>
      <c r="BJ34" s="18">
        <v>0.3475705329153605</v>
      </c>
      <c r="BK34" s="20">
        <v>2.0474899750972725E-3</v>
      </c>
      <c r="BL34" s="15">
        <v>0.39480481361901965</v>
      </c>
      <c r="BM34" s="15">
        <v>0.42682277807344332</v>
      </c>
      <c r="BN34" s="15">
        <v>0.3512804059966167</v>
      </c>
      <c r="BO34" s="18">
        <v>0.47800044782803403</v>
      </c>
      <c r="BQ34" s="35">
        <v>42675</v>
      </c>
      <c r="BR34" s="3">
        <v>1.1436653246874036E-3</v>
      </c>
      <c r="BS34" s="3">
        <v>0.31218080422659233</v>
      </c>
      <c r="BT34" s="3">
        <v>0.4187333688131985</v>
      </c>
      <c r="BU34" s="3">
        <v>0.21950650411246572</v>
      </c>
      <c r="BV34" s="3">
        <v>0.32904164800716523</v>
      </c>
      <c r="BX34" s="35">
        <v>42675</v>
      </c>
      <c r="BY34" s="3">
        <f t="shared" si="7"/>
        <v>1.493695361051198E-3</v>
      </c>
      <c r="BZ34" s="3">
        <f t="shared" si="8"/>
        <v>0.31237118124535951</v>
      </c>
      <c r="CA34" s="3">
        <f t="shared" si="9"/>
        <v>0.41869644628721581</v>
      </c>
      <c r="CB34" s="3">
        <f t="shared" si="10"/>
        <v>0.21953211675771692</v>
      </c>
      <c r="CC34" s="3">
        <f t="shared" si="11"/>
        <v>0.32935384792344968</v>
      </c>
      <c r="CE34" s="35">
        <v>42675</v>
      </c>
      <c r="CF34" s="33">
        <f xml:space="preserve"> BY34 * ( B$54 -B$53 ) + B$53</f>
        <v>10377.675741796716</v>
      </c>
      <c r="CG34" s="33">
        <f xml:space="preserve"> BZ34 * ( C$54 -C$53 ) + C$53</f>
        <v>29405.486145029397</v>
      </c>
      <c r="CH34" s="33">
        <f xml:space="preserve"> CA34 * ( D$54 -D$53 ) + D$53</f>
        <v>10432.653112868393</v>
      </c>
      <c r="CI34" s="33">
        <f xml:space="preserve"> CB34 * ( E$54 -E$53 ) + E$53</f>
        <v>35871.439077577539</v>
      </c>
      <c r="CJ34" s="33">
        <f xml:space="preserve"> CC34 * ( F$54 -F$53 ) + F$53</f>
        <v>19332.577139304507</v>
      </c>
      <c r="CK34" s="33">
        <f t="shared" si="12"/>
        <v>105419.83121657657</v>
      </c>
      <c r="CM34" s="35">
        <v>42675</v>
      </c>
      <c r="CN34" s="33">
        <f t="shared" si="13"/>
        <v>6697</v>
      </c>
      <c r="CO34" s="33">
        <f t="shared" si="14"/>
        <v>29399</v>
      </c>
      <c r="CP34" s="33">
        <f t="shared" si="15"/>
        <v>10433</v>
      </c>
      <c r="CQ34" s="33">
        <f t="shared" si="16"/>
        <v>35871</v>
      </c>
      <c r="CR34" s="33">
        <f t="shared" si="17"/>
        <v>19327</v>
      </c>
      <c r="CS34" s="33">
        <f t="shared" si="18"/>
        <v>101727</v>
      </c>
    </row>
    <row r="35" spans="1:97" x14ac:dyDescent="0.3">
      <c r="A35" s="35">
        <v>42705</v>
      </c>
      <c r="B35" s="3">
        <v>2226</v>
      </c>
      <c r="C35" s="3">
        <v>33757</v>
      </c>
      <c r="D35" s="3">
        <v>11026</v>
      </c>
      <c r="E35" s="3">
        <v>47126</v>
      </c>
      <c r="F35" s="3">
        <v>22424</v>
      </c>
      <c r="G35" s="5"/>
      <c r="H35" s="35">
        <v>42705</v>
      </c>
      <c r="I35" s="14">
        <v>7.1847592948722221E-4</v>
      </c>
      <c r="J35" s="14">
        <v>0.44009392427355443</v>
      </c>
      <c r="K35" s="14">
        <v>0.48185204896221395</v>
      </c>
      <c r="L35" s="14">
        <v>0.87604269964416959</v>
      </c>
      <c r="M35" s="14">
        <v>0.50240707568293774</v>
      </c>
      <c r="N35" s="12"/>
      <c r="P35" s="35">
        <v>42705</v>
      </c>
      <c r="Q35" s="13">
        <v>1</v>
      </c>
      <c r="R35" s="19">
        <v>0.42408652751596387</v>
      </c>
      <c r="S35" s="14">
        <v>0.45068975638391545</v>
      </c>
      <c r="T35" s="14">
        <v>0.3375199574241618</v>
      </c>
      <c r="U35" s="14">
        <v>0.25975616869859419</v>
      </c>
      <c r="V35" s="17">
        <v>0.47441782355575457</v>
      </c>
      <c r="W35" s="20">
        <v>0.35952782769967689</v>
      </c>
      <c r="X35" s="15">
        <v>0.38729087173466392</v>
      </c>
      <c r="Y35" s="15">
        <v>0.41830761043108033</v>
      </c>
      <c r="Z35" s="15">
        <v>0.24814793210056582</v>
      </c>
      <c r="AA35" s="18">
        <v>0.42448499776085985</v>
      </c>
      <c r="AB35" s="20">
        <v>0.36188619759714258</v>
      </c>
      <c r="AC35" s="15">
        <v>0.61168183152333433</v>
      </c>
      <c r="AD35" s="15">
        <v>0.74060670569451836</v>
      </c>
      <c r="AE35" s="15">
        <v>0.62101149157090363</v>
      </c>
      <c r="AF35" s="18">
        <v>0.74865651589789517</v>
      </c>
      <c r="AG35" s="20">
        <v>0.21043803351949356</v>
      </c>
      <c r="AH35" s="15">
        <v>0.48400352216025827</v>
      </c>
      <c r="AI35" s="15">
        <v>0.40159659393294306</v>
      </c>
      <c r="AJ35" s="15">
        <v>0.28052266231114742</v>
      </c>
      <c r="AK35" s="18">
        <v>0.41485669502910882</v>
      </c>
      <c r="AL35" s="20">
        <v>5.417061249906565E-2</v>
      </c>
      <c r="AM35" s="15">
        <v>0.42348106838861166</v>
      </c>
      <c r="AN35" s="15">
        <v>0.33560404470463012</v>
      </c>
      <c r="AO35" s="15">
        <v>0.30438079682669311</v>
      </c>
      <c r="AP35" s="18">
        <v>0.47822436184505152</v>
      </c>
      <c r="AQ35" s="20">
        <v>1.3096042590834663E-2</v>
      </c>
      <c r="AR35" s="15">
        <v>0.43378338714411507</v>
      </c>
      <c r="AS35" s="15">
        <v>0.35167642362959023</v>
      </c>
      <c r="AT35" s="15">
        <v>0.17447354605378287</v>
      </c>
      <c r="AU35" s="18">
        <v>0.37740707568293774</v>
      </c>
      <c r="AV35" s="20">
        <v>5.16798642437116E-3</v>
      </c>
      <c r="AW35" s="15">
        <v>0.45060170237745817</v>
      </c>
      <c r="AX35" s="15">
        <v>0.45822245875465673</v>
      </c>
      <c r="AY35" s="15">
        <v>0.4656711194073383</v>
      </c>
      <c r="AZ35" s="18">
        <v>0.53145991939095383</v>
      </c>
      <c r="BA35" s="20">
        <v>6.5285734691327335E-4</v>
      </c>
      <c r="BB35" s="15">
        <v>0.33909597886703846</v>
      </c>
      <c r="BC35" s="15">
        <v>0.31271953166577965</v>
      </c>
      <c r="BD35" s="15">
        <v>0.1696902525812285</v>
      </c>
      <c r="BE35" s="18">
        <v>0.3475705329153605</v>
      </c>
      <c r="BF35" s="20">
        <v>2.0474899750972725E-3</v>
      </c>
      <c r="BG35" s="15">
        <v>0.39480481361901965</v>
      </c>
      <c r="BH35" s="15">
        <v>0.42682277807344332</v>
      </c>
      <c r="BI35" s="15">
        <v>0.3512804059966167</v>
      </c>
      <c r="BJ35" s="18">
        <v>0.47800044782803403</v>
      </c>
      <c r="BK35" s="20">
        <v>1.1436653246874036E-3</v>
      </c>
      <c r="BL35" s="15">
        <v>0.31218080422659233</v>
      </c>
      <c r="BM35" s="15">
        <v>0.4187333688131985</v>
      </c>
      <c r="BN35" s="15">
        <v>0.21950650411246572</v>
      </c>
      <c r="BO35" s="18">
        <v>0.32904164800716523</v>
      </c>
      <c r="BQ35" s="35">
        <v>42705</v>
      </c>
      <c r="BR35" s="3">
        <v>7.1847592948722221E-4</v>
      </c>
      <c r="BS35" s="3">
        <v>0.44009392427355443</v>
      </c>
      <c r="BT35" s="3">
        <v>0.48185204896221395</v>
      </c>
      <c r="BU35" s="3">
        <v>0.87604269964416959</v>
      </c>
      <c r="BV35" s="3">
        <v>0.50240707568293774</v>
      </c>
      <c r="BX35" s="35">
        <v>42705</v>
      </c>
      <c r="BY35" s="3">
        <f t="shared" si="7"/>
        <v>-3.9536890154337999E-5</v>
      </c>
      <c r="BZ35" s="3">
        <f t="shared" si="8"/>
        <v>0.44027431991476168</v>
      </c>
      <c r="CA35" s="3">
        <f t="shared" si="9"/>
        <v>0.48177931660318074</v>
      </c>
      <c r="CB35" s="3">
        <f t="shared" si="10"/>
        <v>0.87603915626831286</v>
      </c>
      <c r="CC35" s="3">
        <f t="shared" si="11"/>
        <v>0.50242454628482824</v>
      </c>
      <c r="CE35" s="35">
        <v>42705</v>
      </c>
      <c r="CF35" s="33">
        <f xml:space="preserve"> BY35 * ( B$54 -B$53 ) + B$53</f>
        <v>-5744.7428145563727</v>
      </c>
      <c r="CG35" s="33">
        <f xml:space="preserve"> BZ35 * ( C$54 -C$53 ) + C$53</f>
        <v>33763.146079495928</v>
      </c>
      <c r="CH35" s="33">
        <f xml:space="preserve"> CA35 * ( D$54 -D$53 ) + D$53</f>
        <v>11025.316679486883</v>
      </c>
      <c r="CI35" s="33">
        <f xml:space="preserve"> CB35 * ( E$54 -E$53 ) + E$53</f>
        <v>47125.939255907688</v>
      </c>
      <c r="CJ35" s="33">
        <f xml:space="preserve"> CC35 * ( F$54 -F$53 ) + F$53</f>
        <v>22424.312094832174</v>
      </c>
      <c r="CK35" s="33">
        <f t="shared" si="12"/>
        <v>108593.97129516631</v>
      </c>
      <c r="CM35" s="35">
        <v>42705</v>
      </c>
      <c r="CN35" s="33">
        <f t="shared" si="13"/>
        <v>2226.0000000000009</v>
      </c>
      <c r="CO35" s="33">
        <f t="shared" si="14"/>
        <v>33757</v>
      </c>
      <c r="CP35" s="33">
        <f t="shared" si="15"/>
        <v>11026</v>
      </c>
      <c r="CQ35" s="33">
        <f t="shared" si="16"/>
        <v>47126</v>
      </c>
      <c r="CR35" s="33">
        <f t="shared" si="17"/>
        <v>22424</v>
      </c>
      <c r="CS35" s="33">
        <f t="shared" si="18"/>
        <v>116559</v>
      </c>
    </row>
    <row r="36" spans="1:97" x14ac:dyDescent="0.3">
      <c r="A36" s="35">
        <v>42736</v>
      </c>
      <c r="B36" s="3">
        <v>-921</v>
      </c>
      <c r="C36" s="3">
        <v>27966</v>
      </c>
      <c r="D36" s="3">
        <v>9379</v>
      </c>
      <c r="E36" s="3">
        <v>32108</v>
      </c>
      <c r="F36" s="3">
        <v>17474</v>
      </c>
      <c r="G36" s="5"/>
      <c r="H36" s="35">
        <v>42736</v>
      </c>
      <c r="I36" s="14">
        <v>4.1919813331299472E-4</v>
      </c>
      <c r="J36" s="14">
        <v>0.27012034047549166</v>
      </c>
      <c r="K36" s="14">
        <v>0.30654603512506651</v>
      </c>
      <c r="L36" s="14">
        <v>0</v>
      </c>
      <c r="M36" s="14">
        <v>0.22531347962382445</v>
      </c>
      <c r="N36" s="12"/>
      <c r="P36" s="35">
        <v>42736</v>
      </c>
      <c r="Q36" s="13">
        <v>1</v>
      </c>
      <c r="R36" s="19">
        <v>0.35952782769967689</v>
      </c>
      <c r="S36" s="14">
        <v>0.38729087173466392</v>
      </c>
      <c r="T36" s="14">
        <v>0.41830761043108033</v>
      </c>
      <c r="U36" s="14">
        <v>0.24814793210056582</v>
      </c>
      <c r="V36" s="17">
        <v>0.42448499776085985</v>
      </c>
      <c r="W36" s="20">
        <v>0.36188619759714258</v>
      </c>
      <c r="X36" s="15">
        <v>0.61168183152333433</v>
      </c>
      <c r="Y36" s="15">
        <v>0.74060670569451836</v>
      </c>
      <c r="Z36" s="15">
        <v>0.62101149157090363</v>
      </c>
      <c r="AA36" s="18">
        <v>0.74865651589789517</v>
      </c>
      <c r="AB36" s="20">
        <v>0.21043803351949356</v>
      </c>
      <c r="AC36" s="15">
        <v>0.48400352216025827</v>
      </c>
      <c r="AD36" s="15">
        <v>0.40159659393294306</v>
      </c>
      <c r="AE36" s="15">
        <v>0.28052266231114742</v>
      </c>
      <c r="AF36" s="18">
        <v>0.41485669502910882</v>
      </c>
      <c r="AG36" s="20">
        <v>5.417061249906565E-2</v>
      </c>
      <c r="AH36" s="15">
        <v>0.42348106838861166</v>
      </c>
      <c r="AI36" s="15">
        <v>0.33560404470463012</v>
      </c>
      <c r="AJ36" s="15">
        <v>0.30438079682669311</v>
      </c>
      <c r="AK36" s="18">
        <v>0.47822436184505152</v>
      </c>
      <c r="AL36" s="20">
        <v>1.3096042590834663E-2</v>
      </c>
      <c r="AM36" s="15">
        <v>0.43378338714411507</v>
      </c>
      <c r="AN36" s="15">
        <v>0.35167642362959023</v>
      </c>
      <c r="AO36" s="15">
        <v>0.17447354605378287</v>
      </c>
      <c r="AP36" s="18">
        <v>0.37740707568293774</v>
      </c>
      <c r="AQ36" s="20">
        <v>5.16798642437116E-3</v>
      </c>
      <c r="AR36" s="15">
        <v>0.45060170237745817</v>
      </c>
      <c r="AS36" s="15">
        <v>0.45822245875465673</v>
      </c>
      <c r="AT36" s="15">
        <v>0.4656711194073383</v>
      </c>
      <c r="AU36" s="18">
        <v>0.53145991939095383</v>
      </c>
      <c r="AV36" s="20">
        <v>6.5285734691327335E-4</v>
      </c>
      <c r="AW36" s="15">
        <v>0.33909597886703846</v>
      </c>
      <c r="AX36" s="15">
        <v>0.31271953166577965</v>
      </c>
      <c r="AY36" s="15">
        <v>0.1696902525812285</v>
      </c>
      <c r="AZ36" s="18">
        <v>0.3475705329153605</v>
      </c>
      <c r="BA36" s="20">
        <v>2.0474899750972725E-3</v>
      </c>
      <c r="BB36" s="15">
        <v>0.39480481361901965</v>
      </c>
      <c r="BC36" s="15">
        <v>0.42682277807344332</v>
      </c>
      <c r="BD36" s="15">
        <v>0.3512804059966167</v>
      </c>
      <c r="BE36" s="18">
        <v>0.47800044782803403</v>
      </c>
      <c r="BF36" s="20">
        <v>1.1436653246874036E-3</v>
      </c>
      <c r="BG36" s="15">
        <v>0.31218080422659233</v>
      </c>
      <c r="BH36" s="15">
        <v>0.4187333688131985</v>
      </c>
      <c r="BI36" s="15">
        <v>0.21950650411246572</v>
      </c>
      <c r="BJ36" s="18">
        <v>0.32904164800716523</v>
      </c>
      <c r="BK36" s="20">
        <v>7.1847592948722221E-4</v>
      </c>
      <c r="BL36" s="15">
        <v>0.44009392427355443</v>
      </c>
      <c r="BM36" s="15">
        <v>0.48185204896221395</v>
      </c>
      <c r="BN36" s="15">
        <v>0.87604269964416959</v>
      </c>
      <c r="BO36" s="18">
        <v>0.50240707568293774</v>
      </c>
      <c r="BQ36" s="35">
        <v>42736</v>
      </c>
      <c r="BR36" s="3">
        <v>4.1919813331299472E-4</v>
      </c>
      <c r="BS36" s="3">
        <v>0.27012034047549166</v>
      </c>
      <c r="BT36" s="3">
        <v>0.30654603512506651</v>
      </c>
      <c r="BU36" s="3">
        <v>0</v>
      </c>
      <c r="BV36" s="3">
        <v>0.22531347962382445</v>
      </c>
      <c r="BX36" s="35">
        <v>42736</v>
      </c>
      <c r="BY36" s="3">
        <f t="shared" si="7"/>
        <v>8.1602606955832446E-5</v>
      </c>
      <c r="BZ36" s="3">
        <f t="shared" si="8"/>
        <v>0.26993876167189679</v>
      </c>
      <c r="CA36" s="3">
        <f t="shared" si="9"/>
        <v>0.30662959525691691</v>
      </c>
      <c r="CB36" s="3">
        <f t="shared" si="10"/>
        <v>7.5105427460087082E-5</v>
      </c>
      <c r="CC36" s="3">
        <f t="shared" si="11"/>
        <v>0.22538610503880546</v>
      </c>
      <c r="CE36" s="35">
        <v>42736</v>
      </c>
      <c r="CF36" s="33">
        <f xml:space="preserve"> BY36 * ( B$54 -B$53 ) + B$53</f>
        <v>-4470.9229646408376</v>
      </c>
      <c r="CG36" s="33">
        <f xml:space="preserve"> BZ36 * ( C$54 -C$53 ) + C$53</f>
        <v>27959.813610161524</v>
      </c>
      <c r="CH36" s="33">
        <f xml:space="preserve"> CA36 * ( D$54 -D$53 ) + D$53</f>
        <v>9379.7850474387342</v>
      </c>
      <c r="CI36" s="33">
        <f xml:space="preserve"> CB36 * ( E$54 -E$53 ) + E$53</f>
        <v>32109.287532342947</v>
      </c>
      <c r="CJ36" s="33">
        <f xml:space="preserve"> CC36 * ( F$54 -F$53 ) + F$53</f>
        <v>17475.29738041322</v>
      </c>
      <c r="CK36" s="33">
        <f t="shared" si="12"/>
        <v>82453.260605715594</v>
      </c>
      <c r="CM36" s="35">
        <v>42736</v>
      </c>
      <c r="CN36" s="33">
        <f t="shared" si="13"/>
        <v>-921</v>
      </c>
      <c r="CO36" s="33">
        <f t="shared" si="14"/>
        <v>27966</v>
      </c>
      <c r="CP36" s="33">
        <f t="shared" si="15"/>
        <v>9379</v>
      </c>
      <c r="CQ36" s="33">
        <f t="shared" si="16"/>
        <v>32108</v>
      </c>
      <c r="CR36" s="33">
        <f t="shared" si="17"/>
        <v>17474</v>
      </c>
      <c r="CS36" s="33">
        <f t="shared" si="18"/>
        <v>86006</v>
      </c>
    </row>
    <row r="37" spans="1:97" x14ac:dyDescent="0.3">
      <c r="A37" s="35">
        <v>42767</v>
      </c>
      <c r="B37" s="3">
        <v>-4336</v>
      </c>
      <c r="C37" s="3">
        <v>25670</v>
      </c>
      <c r="D37" s="3">
        <v>8209</v>
      </c>
      <c r="E37" s="3">
        <v>35351</v>
      </c>
      <c r="F37" s="3">
        <v>17414</v>
      </c>
      <c r="G37" s="6"/>
      <c r="H37" s="35">
        <v>42767</v>
      </c>
      <c r="I37" s="14">
        <v>9.4433699269465461E-5</v>
      </c>
      <c r="J37" s="14">
        <v>0.2027296742001761</v>
      </c>
      <c r="K37" s="14">
        <v>0.18201170835550826</v>
      </c>
      <c r="L37" s="14">
        <v>0.18917342355480371</v>
      </c>
      <c r="M37" s="14">
        <v>0.22195476936856248</v>
      </c>
      <c r="N37" s="12"/>
      <c r="P37" s="35">
        <v>42767</v>
      </c>
      <c r="Q37" s="13">
        <v>1</v>
      </c>
      <c r="R37" s="20">
        <v>0.36188619759714258</v>
      </c>
      <c r="S37" s="15">
        <v>0.61168183152333433</v>
      </c>
      <c r="T37" s="15">
        <v>0.74060670569451836</v>
      </c>
      <c r="U37" s="15">
        <v>0.62101149157090363</v>
      </c>
      <c r="V37" s="18">
        <v>0.74865651589789517</v>
      </c>
      <c r="W37" s="20">
        <v>0.21043803351949356</v>
      </c>
      <c r="X37" s="15">
        <v>0.48400352216025827</v>
      </c>
      <c r="Y37" s="15">
        <v>0.40159659393294306</v>
      </c>
      <c r="Z37" s="15">
        <v>0.28052266231114742</v>
      </c>
      <c r="AA37" s="18">
        <v>0.41485669502910882</v>
      </c>
      <c r="AB37" s="20">
        <v>5.417061249906565E-2</v>
      </c>
      <c r="AC37" s="15">
        <v>0.42348106838861166</v>
      </c>
      <c r="AD37" s="15">
        <v>0.33560404470463012</v>
      </c>
      <c r="AE37" s="15">
        <v>0.30438079682669311</v>
      </c>
      <c r="AF37" s="18">
        <v>0.47822436184505152</v>
      </c>
      <c r="AG37" s="20">
        <v>1.3096042590834663E-2</v>
      </c>
      <c r="AH37" s="15">
        <v>0.43378338714411507</v>
      </c>
      <c r="AI37" s="15">
        <v>0.35167642362959023</v>
      </c>
      <c r="AJ37" s="15">
        <v>0.17447354605378287</v>
      </c>
      <c r="AK37" s="18">
        <v>0.37740707568293774</v>
      </c>
      <c r="AL37" s="20">
        <v>5.16798642437116E-3</v>
      </c>
      <c r="AM37" s="15">
        <v>0.45060170237745817</v>
      </c>
      <c r="AN37" s="15">
        <v>0.45822245875465673</v>
      </c>
      <c r="AO37" s="15">
        <v>0.4656711194073383</v>
      </c>
      <c r="AP37" s="18">
        <v>0.53145991939095383</v>
      </c>
      <c r="AQ37" s="20">
        <v>6.5285734691327335E-4</v>
      </c>
      <c r="AR37" s="15">
        <v>0.33909597886703846</v>
      </c>
      <c r="AS37" s="15">
        <v>0.31271953166577965</v>
      </c>
      <c r="AT37" s="15">
        <v>0.1696902525812285</v>
      </c>
      <c r="AU37" s="18">
        <v>0.3475705329153605</v>
      </c>
      <c r="AV37" s="20">
        <v>2.0474899750972725E-3</v>
      </c>
      <c r="AW37" s="15">
        <v>0.39480481361901965</v>
      </c>
      <c r="AX37" s="15">
        <v>0.42682277807344332</v>
      </c>
      <c r="AY37" s="15">
        <v>0.3512804059966167</v>
      </c>
      <c r="AZ37" s="18">
        <v>0.47800044782803403</v>
      </c>
      <c r="BA37" s="20">
        <v>1.1436653246874036E-3</v>
      </c>
      <c r="BB37" s="15">
        <v>0.31218080422659233</v>
      </c>
      <c r="BC37" s="15">
        <v>0.4187333688131985</v>
      </c>
      <c r="BD37" s="15">
        <v>0.21950650411246572</v>
      </c>
      <c r="BE37" s="18">
        <v>0.32904164800716523</v>
      </c>
      <c r="BF37" s="20">
        <v>7.1847592948722221E-4</v>
      </c>
      <c r="BG37" s="15">
        <v>0.44009392427355443</v>
      </c>
      <c r="BH37" s="15">
        <v>0.48185204896221395</v>
      </c>
      <c r="BI37" s="15">
        <v>0.87604269964416959</v>
      </c>
      <c r="BJ37" s="18">
        <v>0.50240707568293774</v>
      </c>
      <c r="BK37" s="20">
        <v>4.1919813331299472E-4</v>
      </c>
      <c r="BL37" s="15">
        <v>0.27012034047549166</v>
      </c>
      <c r="BM37" s="15">
        <v>0.30654603512506651</v>
      </c>
      <c r="BN37" s="15">
        <v>0</v>
      </c>
      <c r="BO37" s="18">
        <v>0.22531347962382445</v>
      </c>
      <c r="BQ37" s="35">
        <v>42767</v>
      </c>
      <c r="BR37" s="3">
        <v>9.4433699269465461E-5</v>
      </c>
      <c r="BS37" s="3">
        <v>0.2027296742001761</v>
      </c>
      <c r="BT37" s="3">
        <v>0.18201170835550826</v>
      </c>
      <c r="BU37" s="3">
        <v>0.18917342355480371</v>
      </c>
      <c r="BV37" s="3">
        <v>0.22195476936856248</v>
      </c>
      <c r="BX37" s="35">
        <v>42767</v>
      </c>
      <c r="BY37" s="3">
        <f t="shared" si="7"/>
        <v>3.6518732821344665E-4</v>
      </c>
      <c r="BZ37" s="3">
        <f t="shared" si="8"/>
        <v>0.20292850683483488</v>
      </c>
      <c r="CA37" s="3">
        <f t="shared" si="9"/>
        <v>0.1817881851860729</v>
      </c>
      <c r="CB37" s="3">
        <f t="shared" si="10"/>
        <v>0.1891225086964351</v>
      </c>
      <c r="CC37" s="3">
        <f t="shared" si="11"/>
        <v>0.22188626453564256</v>
      </c>
      <c r="CE37" s="35">
        <v>42767</v>
      </c>
      <c r="CF37" s="33">
        <f xml:space="preserve"> BY37 * ( B$54 -B$53 ) + B$53</f>
        <v>-1488.9405750145493</v>
      </c>
      <c r="CG37" s="33">
        <f xml:space="preserve"> BZ37 * ( C$54 -C$53 ) + C$53</f>
        <v>25676.774227862825</v>
      </c>
      <c r="CH37" s="33">
        <f xml:space="preserve"> CA37 * ( D$54 -D$53 ) + D$53</f>
        <v>8206.8999998231557</v>
      </c>
      <c r="CI37" s="33">
        <f xml:space="preserve"> CB37 * ( E$54 -E$53 ) + E$53</f>
        <v>35350.127166582985</v>
      </c>
      <c r="CJ37" s="33">
        <f xml:space="preserve"> CC37 * ( F$54 -F$53 ) + F$53</f>
        <v>17412.77622966472</v>
      </c>
      <c r="CK37" s="33">
        <f t="shared" si="12"/>
        <v>85157.637048919132</v>
      </c>
      <c r="CM37" s="35">
        <v>42767</v>
      </c>
      <c r="CN37" s="33">
        <f t="shared" si="13"/>
        <v>-4336</v>
      </c>
      <c r="CO37" s="33">
        <f t="shared" si="14"/>
        <v>25670</v>
      </c>
      <c r="CP37" s="33">
        <f t="shared" si="15"/>
        <v>8209</v>
      </c>
      <c r="CQ37" s="33">
        <f t="shared" si="16"/>
        <v>35351</v>
      </c>
      <c r="CR37" s="33">
        <f t="shared" si="17"/>
        <v>17414</v>
      </c>
      <c r="CS37" s="33">
        <f t="shared" si="18"/>
        <v>82308</v>
      </c>
    </row>
    <row r="38" spans="1:97" x14ac:dyDescent="0.3">
      <c r="A38" s="35">
        <v>42795</v>
      </c>
      <c r="B38" s="3">
        <v>-5329</v>
      </c>
      <c r="C38" s="3">
        <v>26163</v>
      </c>
      <c r="D38" s="3">
        <v>9284</v>
      </c>
      <c r="E38" s="3">
        <v>37938</v>
      </c>
      <c r="F38" s="3">
        <v>17059</v>
      </c>
      <c r="G38" s="6"/>
      <c r="H38" s="35">
        <v>42795</v>
      </c>
      <c r="I38" s="14">
        <v>0</v>
      </c>
      <c r="J38" s="14">
        <v>0.21719988259465806</v>
      </c>
      <c r="K38" s="14">
        <v>0.29643427354976049</v>
      </c>
      <c r="L38" s="14">
        <v>0.34008049932917228</v>
      </c>
      <c r="M38" s="14">
        <v>0.20208240035826242</v>
      </c>
      <c r="N38" s="12"/>
      <c r="P38" s="35">
        <v>42795</v>
      </c>
      <c r="Q38" s="13">
        <v>1</v>
      </c>
      <c r="R38" s="19">
        <v>0.21043803351949356</v>
      </c>
      <c r="S38" s="14">
        <v>0.48400352216025827</v>
      </c>
      <c r="T38" s="14">
        <v>0.40159659393294306</v>
      </c>
      <c r="U38" s="14">
        <v>0.28052266231114742</v>
      </c>
      <c r="V38" s="17">
        <v>0.41485669502910882</v>
      </c>
      <c r="W38" s="20">
        <v>5.417061249906565E-2</v>
      </c>
      <c r="X38" s="15">
        <v>0.42348106838861166</v>
      </c>
      <c r="Y38" s="15">
        <v>0.33560404470463012</v>
      </c>
      <c r="Z38" s="15">
        <v>0.30438079682669311</v>
      </c>
      <c r="AA38" s="18">
        <v>0.47822436184505152</v>
      </c>
      <c r="AB38" s="20">
        <v>1.3096042590834663E-2</v>
      </c>
      <c r="AC38" s="15">
        <v>0.43378338714411507</v>
      </c>
      <c r="AD38" s="15">
        <v>0.35167642362959023</v>
      </c>
      <c r="AE38" s="15">
        <v>0.17447354605378287</v>
      </c>
      <c r="AF38" s="18">
        <v>0.37740707568293774</v>
      </c>
      <c r="AG38" s="20">
        <v>5.16798642437116E-3</v>
      </c>
      <c r="AH38" s="15">
        <v>0.45060170237745817</v>
      </c>
      <c r="AI38" s="15">
        <v>0.45822245875465673</v>
      </c>
      <c r="AJ38" s="15">
        <v>0.4656711194073383</v>
      </c>
      <c r="AK38" s="18">
        <v>0.53145991939095383</v>
      </c>
      <c r="AL38" s="20">
        <v>6.5285734691327335E-4</v>
      </c>
      <c r="AM38" s="15">
        <v>0.33909597886703846</v>
      </c>
      <c r="AN38" s="15">
        <v>0.31271953166577965</v>
      </c>
      <c r="AO38" s="15">
        <v>0.1696902525812285</v>
      </c>
      <c r="AP38" s="18">
        <v>0.3475705329153605</v>
      </c>
      <c r="AQ38" s="20">
        <v>2.0474899750972725E-3</v>
      </c>
      <c r="AR38" s="15">
        <v>0.39480481361901965</v>
      </c>
      <c r="AS38" s="15">
        <v>0.42682277807344332</v>
      </c>
      <c r="AT38" s="15">
        <v>0.3512804059966167</v>
      </c>
      <c r="AU38" s="18">
        <v>0.47800044782803403</v>
      </c>
      <c r="AV38" s="20">
        <v>1.1436653246874036E-3</v>
      </c>
      <c r="AW38" s="15">
        <v>0.31218080422659233</v>
      </c>
      <c r="AX38" s="15">
        <v>0.4187333688131985</v>
      </c>
      <c r="AY38" s="15">
        <v>0.21950650411246572</v>
      </c>
      <c r="AZ38" s="18">
        <v>0.32904164800716523</v>
      </c>
      <c r="BA38" s="20">
        <v>7.1847592948722221E-4</v>
      </c>
      <c r="BB38" s="15">
        <v>0.44009392427355443</v>
      </c>
      <c r="BC38" s="15">
        <v>0.48185204896221395</v>
      </c>
      <c r="BD38" s="15">
        <v>0.87604269964416959</v>
      </c>
      <c r="BE38" s="18">
        <v>0.50240707568293774</v>
      </c>
      <c r="BF38" s="20">
        <v>4.1919813331299472E-4</v>
      </c>
      <c r="BG38" s="15">
        <v>0.27012034047549166</v>
      </c>
      <c r="BH38" s="15">
        <v>0.30654603512506651</v>
      </c>
      <c r="BI38" s="15">
        <v>0</v>
      </c>
      <c r="BJ38" s="18">
        <v>0.22531347962382445</v>
      </c>
      <c r="BK38" s="20">
        <v>9.4433699269465461E-5</v>
      </c>
      <c r="BL38" s="15">
        <v>0.2027296742001761</v>
      </c>
      <c r="BM38" s="15">
        <v>0.18201170835550826</v>
      </c>
      <c r="BN38" s="15">
        <v>0.18917342355480371</v>
      </c>
      <c r="BO38" s="18">
        <v>0.22195476936856248</v>
      </c>
      <c r="BQ38" s="35">
        <v>42795</v>
      </c>
      <c r="BR38" s="3">
        <v>0</v>
      </c>
      <c r="BS38" s="3">
        <v>0.21719988259465806</v>
      </c>
      <c r="BT38" s="3">
        <v>0.29643427354976049</v>
      </c>
      <c r="BU38" s="3">
        <v>0.34008049932917228</v>
      </c>
      <c r="BV38" s="3">
        <v>0.20208240035826242</v>
      </c>
      <c r="BX38" s="35">
        <v>42795</v>
      </c>
      <c r="BY38" s="3">
        <f t="shared" si="7"/>
        <v>-2.6013734771638522E-5</v>
      </c>
      <c r="BZ38" s="3">
        <f t="shared" si="8"/>
        <v>0.21689183519489294</v>
      </c>
      <c r="CA38" s="3">
        <f t="shared" si="9"/>
        <v>0.29637300542856426</v>
      </c>
      <c r="CB38" s="3">
        <f t="shared" si="10"/>
        <v>0.34000132489936341</v>
      </c>
      <c r="CC38" s="3">
        <f t="shared" si="11"/>
        <v>0.2022597049159239</v>
      </c>
      <c r="CE38" s="35">
        <v>42795</v>
      </c>
      <c r="CF38" s="33">
        <f xml:space="preserve"> BY38 * ( B$54 -B$53 ) + B$53</f>
        <v>-5602.5425894364971</v>
      </c>
      <c r="CG38" s="33">
        <f xml:space="preserve"> BZ38 * ( C$54 -C$53 ) + C$53</f>
        <v>26152.504825090004</v>
      </c>
      <c r="CH38" s="33">
        <f xml:space="preserve"> CA38 * ( D$54 -D$53 ) + D$53</f>
        <v>9283.4243860013612</v>
      </c>
      <c r="CI38" s="33">
        <f xml:space="preserve"> CB38 * ( E$54 -E$53 ) + E$53</f>
        <v>37936.642712749788</v>
      </c>
      <c r="CJ38" s="33">
        <f xml:space="preserve"> CC38 * ( F$54 -F$53 ) + F$53</f>
        <v>17062.167368618066</v>
      </c>
      <c r="CK38" s="33">
        <f t="shared" si="12"/>
        <v>84832.196703022724</v>
      </c>
      <c r="CM38" s="35">
        <v>42795</v>
      </c>
      <c r="CN38" s="33">
        <f t="shared" si="13"/>
        <v>-5329</v>
      </c>
      <c r="CO38" s="33">
        <f t="shared" si="14"/>
        <v>26163</v>
      </c>
      <c r="CP38" s="33">
        <f t="shared" si="15"/>
        <v>9284</v>
      </c>
      <c r="CQ38" s="33">
        <f t="shared" si="16"/>
        <v>37938</v>
      </c>
      <c r="CR38" s="33">
        <f t="shared" si="17"/>
        <v>17059</v>
      </c>
      <c r="CS38" s="33">
        <f t="shared" si="18"/>
        <v>85115</v>
      </c>
    </row>
    <row r="39" spans="1:97" x14ac:dyDescent="0.3">
      <c r="A39" s="35">
        <v>42826</v>
      </c>
      <c r="B39" s="3">
        <v>-1680</v>
      </c>
      <c r="C39" s="3">
        <v>30940</v>
      </c>
      <c r="D39" s="3">
        <v>9573</v>
      </c>
      <c r="E39" s="3">
        <v>41401</v>
      </c>
      <c r="F39" s="3">
        <v>20610</v>
      </c>
      <c r="G39" s="5"/>
      <c r="H39" s="35">
        <v>42826</v>
      </c>
      <c r="I39" s="14">
        <v>3.4701769248165104E-4</v>
      </c>
      <c r="J39" s="14">
        <v>0.35741121221015554</v>
      </c>
      <c r="K39" s="14">
        <v>0.32719531665779672</v>
      </c>
      <c r="L39" s="14">
        <v>0.54208714927375601</v>
      </c>
      <c r="M39" s="14">
        <v>0.40086206896551724</v>
      </c>
      <c r="N39" s="12"/>
      <c r="P39" s="35">
        <v>42826</v>
      </c>
      <c r="Q39" s="13">
        <v>1</v>
      </c>
      <c r="R39" s="19">
        <v>5.417061249906565E-2</v>
      </c>
      <c r="S39" s="14">
        <v>0.42348106838861166</v>
      </c>
      <c r="T39" s="14">
        <v>0.33560404470463012</v>
      </c>
      <c r="U39" s="14">
        <v>0.30438079682669311</v>
      </c>
      <c r="V39" s="17">
        <v>0.47822436184505152</v>
      </c>
      <c r="W39" s="20">
        <v>1.3096042590834663E-2</v>
      </c>
      <c r="X39" s="15">
        <v>0.43378338714411507</v>
      </c>
      <c r="Y39" s="15">
        <v>0.35167642362959023</v>
      </c>
      <c r="Z39" s="15">
        <v>0.17447354605378287</v>
      </c>
      <c r="AA39" s="18">
        <v>0.37740707568293774</v>
      </c>
      <c r="AB39" s="20">
        <v>5.16798642437116E-3</v>
      </c>
      <c r="AC39" s="15">
        <v>0.45060170237745817</v>
      </c>
      <c r="AD39" s="15">
        <v>0.45822245875465673</v>
      </c>
      <c r="AE39" s="15">
        <v>0.4656711194073383</v>
      </c>
      <c r="AF39" s="18">
        <v>0.53145991939095383</v>
      </c>
      <c r="AG39" s="20">
        <v>6.5285734691327335E-4</v>
      </c>
      <c r="AH39" s="15">
        <v>0.33909597886703846</v>
      </c>
      <c r="AI39" s="15">
        <v>0.31271953166577965</v>
      </c>
      <c r="AJ39" s="15">
        <v>0.1696902525812285</v>
      </c>
      <c r="AK39" s="18">
        <v>0.3475705329153605</v>
      </c>
      <c r="AL39" s="20">
        <v>2.0474899750972725E-3</v>
      </c>
      <c r="AM39" s="15">
        <v>0.39480481361901965</v>
      </c>
      <c r="AN39" s="15">
        <v>0.42682277807344332</v>
      </c>
      <c r="AO39" s="15">
        <v>0.3512804059966167</v>
      </c>
      <c r="AP39" s="18">
        <v>0.47800044782803403</v>
      </c>
      <c r="AQ39" s="20">
        <v>1.1436653246874036E-3</v>
      </c>
      <c r="AR39" s="15">
        <v>0.31218080422659233</v>
      </c>
      <c r="AS39" s="15">
        <v>0.4187333688131985</v>
      </c>
      <c r="AT39" s="15">
        <v>0.21950650411246572</v>
      </c>
      <c r="AU39" s="18">
        <v>0.32904164800716523</v>
      </c>
      <c r="AV39" s="20">
        <v>7.1847592948722221E-4</v>
      </c>
      <c r="AW39" s="15">
        <v>0.44009392427355443</v>
      </c>
      <c r="AX39" s="15">
        <v>0.48185204896221395</v>
      </c>
      <c r="AY39" s="15">
        <v>0.87604269964416959</v>
      </c>
      <c r="AZ39" s="18">
        <v>0.50240707568293774</v>
      </c>
      <c r="BA39" s="20">
        <v>4.1919813331299472E-4</v>
      </c>
      <c r="BB39" s="15">
        <v>0.27012034047549166</v>
      </c>
      <c r="BC39" s="15">
        <v>0.30654603512506651</v>
      </c>
      <c r="BD39" s="15">
        <v>0</v>
      </c>
      <c r="BE39" s="18">
        <v>0.22531347962382445</v>
      </c>
      <c r="BF39" s="20">
        <v>9.4433699269465461E-5</v>
      </c>
      <c r="BG39" s="15">
        <v>0.2027296742001761</v>
      </c>
      <c r="BH39" s="15">
        <v>0.18201170835550826</v>
      </c>
      <c r="BI39" s="15">
        <v>0.18917342355480371</v>
      </c>
      <c r="BJ39" s="18">
        <v>0.22195476936856248</v>
      </c>
      <c r="BK39" s="20">
        <v>0</v>
      </c>
      <c r="BL39" s="15">
        <v>0.21719988259465806</v>
      </c>
      <c r="BM39" s="15">
        <v>0.29643427354976049</v>
      </c>
      <c r="BN39" s="15">
        <v>0.34008049932917228</v>
      </c>
      <c r="BO39" s="18">
        <v>0.20208240035826242</v>
      </c>
      <c r="BQ39" s="35">
        <v>42826</v>
      </c>
      <c r="BR39" s="3">
        <v>3.4701769248165104E-4</v>
      </c>
      <c r="BS39" s="3">
        <v>0.35741121221015554</v>
      </c>
      <c r="BT39" s="3">
        <v>0.32719531665779672</v>
      </c>
      <c r="BU39" s="3">
        <v>0.54208714927375601</v>
      </c>
      <c r="BV39" s="3">
        <v>0.40086206896551724</v>
      </c>
      <c r="BX39" s="35">
        <v>42826</v>
      </c>
      <c r="BY39" s="3">
        <f t="shared" si="7"/>
        <v>5.4545044375938227E-5</v>
      </c>
      <c r="BZ39" s="3">
        <f t="shared" si="8"/>
        <v>0.35745328765009066</v>
      </c>
      <c r="CA39" s="3">
        <f t="shared" si="9"/>
        <v>0.32721198409493352</v>
      </c>
      <c r="CB39" s="3">
        <f t="shared" si="10"/>
        <v>0.54201994501758999</v>
      </c>
      <c r="CC39" s="3">
        <f t="shared" si="11"/>
        <v>0.40120178617565005</v>
      </c>
      <c r="CE39" s="35">
        <v>42826</v>
      </c>
      <c r="CF39" s="33">
        <f xml:space="preserve"> BY39 * ( B$54 -B$53 ) + B$53</f>
        <v>-4755.441731243076</v>
      </c>
      <c r="CG39" s="33">
        <f xml:space="preserve"> BZ39 * ( C$54 -C$53 ) + C$53</f>
        <v>30941.433510238588</v>
      </c>
      <c r="CH39" s="33">
        <f xml:space="preserve"> CA39 * ( D$54 -D$53 ) + D$53</f>
        <v>9573.1565905718999</v>
      </c>
      <c r="CI39" s="33">
        <f xml:space="preserve"> CB39 * ( E$54 -E$53 ) + E$53</f>
        <v>41399.847917436549</v>
      </c>
      <c r="CJ39" s="33">
        <f xml:space="preserve"> CC39 * ( F$54 -F$53 ) + F$53</f>
        <v>20616.068708241812</v>
      </c>
      <c r="CK39" s="33">
        <f t="shared" si="12"/>
        <v>97775.064995245775</v>
      </c>
      <c r="CM39" s="35">
        <v>42826</v>
      </c>
      <c r="CN39" s="33">
        <f t="shared" si="13"/>
        <v>-1680</v>
      </c>
      <c r="CO39" s="33">
        <f t="shared" si="14"/>
        <v>30940</v>
      </c>
      <c r="CP39" s="33">
        <f t="shared" si="15"/>
        <v>9573</v>
      </c>
      <c r="CQ39" s="33">
        <f t="shared" si="16"/>
        <v>41401</v>
      </c>
      <c r="CR39" s="33">
        <f t="shared" si="17"/>
        <v>20610</v>
      </c>
      <c r="CS39" s="33">
        <f t="shared" si="18"/>
        <v>100844</v>
      </c>
    </row>
    <row r="40" spans="1:97" ht="14.4" customHeight="1" x14ac:dyDescent="0.3">
      <c r="A40" s="35">
        <v>42856</v>
      </c>
      <c r="B40" s="3">
        <v>-908</v>
      </c>
      <c r="C40" s="3">
        <v>25496</v>
      </c>
      <c r="D40" s="3">
        <v>8372</v>
      </c>
      <c r="E40" s="3">
        <v>37309</v>
      </c>
      <c r="F40" s="3">
        <v>17367</v>
      </c>
      <c r="G40" s="5"/>
      <c r="H40" s="35">
        <v>42856</v>
      </c>
      <c r="I40" s="14">
        <v>4.2043442544844597E-4</v>
      </c>
      <c r="J40" s="14">
        <v>0.19762254182565306</v>
      </c>
      <c r="K40" s="14">
        <v>0.19936136242682279</v>
      </c>
      <c r="L40" s="14">
        <v>0.30338913842384646</v>
      </c>
      <c r="M40" s="14">
        <v>0.21932377966860725</v>
      </c>
      <c r="N40" s="12"/>
      <c r="P40" s="35">
        <v>42856</v>
      </c>
      <c r="Q40" s="13">
        <v>1</v>
      </c>
      <c r="R40" s="19">
        <v>1.3096042590834663E-2</v>
      </c>
      <c r="S40" s="14">
        <v>0.43378338714411507</v>
      </c>
      <c r="T40" s="14">
        <v>0.35167642362959023</v>
      </c>
      <c r="U40" s="14">
        <v>0.17447354605378287</v>
      </c>
      <c r="V40" s="17">
        <v>0.37740707568293774</v>
      </c>
      <c r="W40" s="20">
        <v>5.16798642437116E-3</v>
      </c>
      <c r="X40" s="15">
        <v>0.45060170237745817</v>
      </c>
      <c r="Y40" s="15">
        <v>0.45822245875465673</v>
      </c>
      <c r="Z40" s="15">
        <v>0.4656711194073383</v>
      </c>
      <c r="AA40" s="18">
        <v>0.53145991939095383</v>
      </c>
      <c r="AB40" s="20">
        <v>6.5285734691327335E-4</v>
      </c>
      <c r="AC40" s="15">
        <v>0.33909597886703846</v>
      </c>
      <c r="AD40" s="15">
        <v>0.31271953166577965</v>
      </c>
      <c r="AE40" s="15">
        <v>0.1696902525812285</v>
      </c>
      <c r="AF40" s="18">
        <v>0.3475705329153605</v>
      </c>
      <c r="AG40" s="20">
        <v>2.0474899750972725E-3</v>
      </c>
      <c r="AH40" s="15">
        <v>0.39480481361901965</v>
      </c>
      <c r="AI40" s="15">
        <v>0.42682277807344332</v>
      </c>
      <c r="AJ40" s="15">
        <v>0.3512804059966167</v>
      </c>
      <c r="AK40" s="18">
        <v>0.47800044782803403</v>
      </c>
      <c r="AL40" s="20">
        <v>1.1436653246874036E-3</v>
      </c>
      <c r="AM40" s="15">
        <v>0.31218080422659233</v>
      </c>
      <c r="AN40" s="15">
        <v>0.4187333688131985</v>
      </c>
      <c r="AO40" s="15">
        <v>0.21950650411246572</v>
      </c>
      <c r="AP40" s="18">
        <v>0.32904164800716523</v>
      </c>
      <c r="AQ40" s="20">
        <v>7.1847592948722221E-4</v>
      </c>
      <c r="AR40" s="15">
        <v>0.44009392427355443</v>
      </c>
      <c r="AS40" s="15">
        <v>0.48185204896221395</v>
      </c>
      <c r="AT40" s="15">
        <v>0.87604269964416959</v>
      </c>
      <c r="AU40" s="18">
        <v>0.50240707568293774</v>
      </c>
      <c r="AV40" s="20">
        <v>4.1919813331299472E-4</v>
      </c>
      <c r="AW40" s="15">
        <v>0.27012034047549166</v>
      </c>
      <c r="AX40" s="15">
        <v>0.30654603512506651</v>
      </c>
      <c r="AY40" s="15">
        <v>0</v>
      </c>
      <c r="AZ40" s="18">
        <v>0.22531347962382445</v>
      </c>
      <c r="BA40" s="20">
        <v>9.4433699269465461E-5</v>
      </c>
      <c r="BB40" s="15">
        <v>0.2027296742001761</v>
      </c>
      <c r="BC40" s="15">
        <v>0.18201170835550826</v>
      </c>
      <c r="BD40" s="15">
        <v>0.18917342355480371</v>
      </c>
      <c r="BE40" s="18">
        <v>0.22195476936856248</v>
      </c>
      <c r="BF40" s="20">
        <v>0</v>
      </c>
      <c r="BG40" s="15">
        <v>0.21719988259465806</v>
      </c>
      <c r="BH40" s="15">
        <v>0.29643427354976049</v>
      </c>
      <c r="BI40" s="15">
        <v>0.34008049932917228</v>
      </c>
      <c r="BJ40" s="18">
        <v>0.20208240035826242</v>
      </c>
      <c r="BK40" s="20">
        <v>3.4701769248165104E-4</v>
      </c>
      <c r="BL40" s="15">
        <v>0.35741121221015554</v>
      </c>
      <c r="BM40" s="15">
        <v>0.32719531665779672</v>
      </c>
      <c r="BN40" s="15">
        <v>0.54208714927375601</v>
      </c>
      <c r="BO40" s="18">
        <v>0.40086206896551724</v>
      </c>
      <c r="BQ40" s="35">
        <v>42856</v>
      </c>
      <c r="BR40" s="3">
        <v>4.2043442544844597E-4</v>
      </c>
      <c r="BS40" s="3">
        <v>0.19762254182565306</v>
      </c>
      <c r="BT40" s="3">
        <v>0.19936136242682279</v>
      </c>
      <c r="BU40" s="3">
        <v>0.30338913842384646</v>
      </c>
      <c r="BV40" s="3">
        <v>0.21932377966860725</v>
      </c>
      <c r="BX40" s="35">
        <v>42856</v>
      </c>
      <c r="BY40" s="3">
        <f t="shared" si="7"/>
        <v>3.2064621961673263E-4</v>
      </c>
      <c r="BZ40" s="3">
        <f t="shared" si="8"/>
        <v>0.19803251805601574</v>
      </c>
      <c r="CA40" s="3">
        <f t="shared" si="9"/>
        <v>0.19953760068005727</v>
      </c>
      <c r="CB40" s="3">
        <f t="shared" si="10"/>
        <v>0.30344419721145161</v>
      </c>
      <c r="CC40" s="3">
        <f t="shared" si="11"/>
        <v>0.21915350387764287</v>
      </c>
      <c r="CE40" s="35">
        <v>42856</v>
      </c>
      <c r="CF40" s="33">
        <f xml:space="preserve"> BY40 * ( B$54 -B$53 ) + B$53</f>
        <v>-1957.3043178170969</v>
      </c>
      <c r="CG40" s="33">
        <f xml:space="preserve"> BZ40 * ( C$54 -C$53 ) + C$53</f>
        <v>25509.967890168457</v>
      </c>
      <c r="CH40" s="33">
        <f xml:space="preserve"> CA40 * ( D$54 -D$53 ) + D$53</f>
        <v>8373.6557583891372</v>
      </c>
      <c r="CI40" s="33">
        <f xml:space="preserve"> CB40 * ( E$54 -E$53 ) + E$53</f>
        <v>37309.943872795913</v>
      </c>
      <c r="CJ40" s="33">
        <f xml:space="preserve"> CC40 * ( F$54 -F$53 ) + F$53</f>
        <v>17363.958193270213</v>
      </c>
      <c r="CK40" s="33">
        <f t="shared" si="12"/>
        <v>86600.221396806621</v>
      </c>
      <c r="CM40" s="35">
        <v>42856</v>
      </c>
      <c r="CN40" s="33">
        <f t="shared" si="13"/>
        <v>-908</v>
      </c>
      <c r="CO40" s="33">
        <f t="shared" si="14"/>
        <v>25496</v>
      </c>
      <c r="CP40" s="33">
        <f t="shared" si="15"/>
        <v>8372</v>
      </c>
      <c r="CQ40" s="33">
        <f t="shared" si="16"/>
        <v>37309</v>
      </c>
      <c r="CR40" s="33">
        <f t="shared" si="17"/>
        <v>17367</v>
      </c>
      <c r="CS40" s="33">
        <f t="shared" si="18"/>
        <v>87636</v>
      </c>
    </row>
    <row r="41" spans="1:97" x14ac:dyDescent="0.3">
      <c r="A41" s="35">
        <v>42887</v>
      </c>
      <c r="B41" s="3">
        <v>-1044</v>
      </c>
      <c r="C41" s="3">
        <v>27235</v>
      </c>
      <c r="D41" s="3">
        <v>8749</v>
      </c>
      <c r="E41" s="3">
        <v>38931</v>
      </c>
      <c r="F41" s="3">
        <v>18074</v>
      </c>
      <c r="G41" s="5"/>
      <c r="H41" s="35">
        <v>42887</v>
      </c>
      <c r="I41" s="14">
        <v>4.075009077237256E-4</v>
      </c>
      <c r="J41" s="14">
        <v>0.2486645142353977</v>
      </c>
      <c r="K41" s="14">
        <v>0.23948908994145823</v>
      </c>
      <c r="L41" s="14">
        <v>0.39800501662486149</v>
      </c>
      <c r="M41" s="14">
        <v>0.25890058217644424</v>
      </c>
      <c r="N41" s="12"/>
      <c r="P41" s="35">
        <v>42887</v>
      </c>
      <c r="Q41" s="13">
        <v>1</v>
      </c>
      <c r="R41" s="19">
        <v>5.16798642437116E-3</v>
      </c>
      <c r="S41" s="14">
        <v>0.45060170237745817</v>
      </c>
      <c r="T41" s="14">
        <v>0.45822245875465673</v>
      </c>
      <c r="U41" s="14">
        <v>0.4656711194073383</v>
      </c>
      <c r="V41" s="17">
        <v>0.53145991939095383</v>
      </c>
      <c r="W41" s="20">
        <v>6.5285734691327335E-4</v>
      </c>
      <c r="X41" s="15">
        <v>0.33909597886703846</v>
      </c>
      <c r="Y41" s="15">
        <v>0.31271953166577965</v>
      </c>
      <c r="Z41" s="15">
        <v>0.1696902525812285</v>
      </c>
      <c r="AA41" s="18">
        <v>0.3475705329153605</v>
      </c>
      <c r="AB41" s="20">
        <v>2.0474899750972725E-3</v>
      </c>
      <c r="AC41" s="15">
        <v>0.39480481361901965</v>
      </c>
      <c r="AD41" s="15">
        <v>0.42682277807344332</v>
      </c>
      <c r="AE41" s="15">
        <v>0.3512804059966167</v>
      </c>
      <c r="AF41" s="18">
        <v>0.47800044782803403</v>
      </c>
      <c r="AG41" s="20">
        <v>1.1436653246874036E-3</v>
      </c>
      <c r="AH41" s="15">
        <v>0.31218080422659233</v>
      </c>
      <c r="AI41" s="15">
        <v>0.4187333688131985</v>
      </c>
      <c r="AJ41" s="15">
        <v>0.21950650411246572</v>
      </c>
      <c r="AK41" s="18">
        <v>0.32904164800716523</v>
      </c>
      <c r="AL41" s="20">
        <v>7.1847592948722221E-4</v>
      </c>
      <c r="AM41" s="15">
        <v>0.44009392427355443</v>
      </c>
      <c r="AN41" s="15">
        <v>0.48185204896221395</v>
      </c>
      <c r="AO41" s="15">
        <v>0.87604269964416959</v>
      </c>
      <c r="AP41" s="18">
        <v>0.50240707568293774</v>
      </c>
      <c r="AQ41" s="20">
        <v>4.1919813331299472E-4</v>
      </c>
      <c r="AR41" s="15">
        <v>0.27012034047549166</v>
      </c>
      <c r="AS41" s="15">
        <v>0.30654603512506651</v>
      </c>
      <c r="AT41" s="15">
        <v>0</v>
      </c>
      <c r="AU41" s="18">
        <v>0.22531347962382445</v>
      </c>
      <c r="AV41" s="20">
        <v>9.4433699269465461E-5</v>
      </c>
      <c r="AW41" s="15">
        <v>0.2027296742001761</v>
      </c>
      <c r="AX41" s="15">
        <v>0.18201170835550826</v>
      </c>
      <c r="AY41" s="15">
        <v>0.18917342355480371</v>
      </c>
      <c r="AZ41" s="18">
        <v>0.22195476936856248</v>
      </c>
      <c r="BA41" s="20">
        <v>0</v>
      </c>
      <c r="BB41" s="15">
        <v>0.21719988259465806</v>
      </c>
      <c r="BC41" s="15">
        <v>0.29643427354976049</v>
      </c>
      <c r="BD41" s="15">
        <v>0.34008049932917228</v>
      </c>
      <c r="BE41" s="18">
        <v>0.20208240035826242</v>
      </c>
      <c r="BF41" s="20">
        <v>3.4701769248165104E-4</v>
      </c>
      <c r="BG41" s="15">
        <v>0.35741121221015554</v>
      </c>
      <c r="BH41" s="15">
        <v>0.32719531665779672</v>
      </c>
      <c r="BI41" s="15">
        <v>0.54208714927375601</v>
      </c>
      <c r="BJ41" s="18">
        <v>0.40086206896551724</v>
      </c>
      <c r="BK41" s="20">
        <v>4.2043442544844597E-4</v>
      </c>
      <c r="BL41" s="15">
        <v>0.19762254182565306</v>
      </c>
      <c r="BM41" s="15">
        <v>0.19936136242682279</v>
      </c>
      <c r="BN41" s="15">
        <v>0.30338913842384646</v>
      </c>
      <c r="BO41" s="18">
        <v>0.21932377966860725</v>
      </c>
      <c r="BQ41" s="35">
        <v>42887</v>
      </c>
      <c r="BR41" s="3">
        <v>4.075009077237256E-4</v>
      </c>
      <c r="BS41" s="3">
        <v>0.2486645142353977</v>
      </c>
      <c r="BT41" s="3">
        <v>0.23948908994145823</v>
      </c>
      <c r="BU41" s="3">
        <v>0.39800501662486149</v>
      </c>
      <c r="BV41" s="3">
        <v>0.25890058217644424</v>
      </c>
      <c r="BX41" s="35">
        <v>42887</v>
      </c>
      <c r="BY41" s="3">
        <f t="shared" si="7"/>
        <v>3.8112714047804417E-4</v>
      </c>
      <c r="BZ41" s="3">
        <f t="shared" si="8"/>
        <v>0.24869156797473066</v>
      </c>
      <c r="CA41" s="3">
        <f t="shared" si="9"/>
        <v>0.23960775904996581</v>
      </c>
      <c r="CB41" s="3">
        <f t="shared" si="10"/>
        <v>0.3980908306676425</v>
      </c>
      <c r="CC41" s="3">
        <f t="shared" si="11"/>
        <v>0.25858184904109527</v>
      </c>
      <c r="CE41" s="35">
        <v>42887</v>
      </c>
      <c r="CF41" s="33">
        <f xml:space="preserve"> BY41 * ( B$54 -B$53 ) + B$53</f>
        <v>-1321.3284439512554</v>
      </c>
      <c r="CG41" s="33">
        <f xml:space="preserve"> BZ41 * ( C$54 -C$53 ) + C$53</f>
        <v>27235.921720899074</v>
      </c>
      <c r="CH41" s="33">
        <f xml:space="preserve"> CA41 * ( D$54 -D$53 ) + D$53</f>
        <v>8750.1148962744282</v>
      </c>
      <c r="CI41" s="33">
        <f xml:space="preserve"> CB41 * ( E$54 -E$53 ) + E$53</f>
        <v>38932.471110135397</v>
      </c>
      <c r="CJ41" s="33">
        <f xml:space="preserve"> CC41 * ( F$54 -F$53 ) + F$53</f>
        <v>18068.306151270124</v>
      </c>
      <c r="CK41" s="33">
        <f t="shared" si="12"/>
        <v>91665.485434627757</v>
      </c>
      <c r="CM41" s="35">
        <v>42887</v>
      </c>
      <c r="CN41" s="33">
        <f t="shared" si="13"/>
        <v>-1044</v>
      </c>
      <c r="CO41" s="33">
        <f t="shared" si="14"/>
        <v>27235</v>
      </c>
      <c r="CP41" s="33">
        <f t="shared" si="15"/>
        <v>8749</v>
      </c>
      <c r="CQ41" s="33">
        <f t="shared" si="16"/>
        <v>38931</v>
      </c>
      <c r="CR41" s="33">
        <f t="shared" si="17"/>
        <v>18074</v>
      </c>
      <c r="CS41" s="33">
        <f t="shared" si="18"/>
        <v>91945</v>
      </c>
    </row>
    <row r="42" spans="1:97" x14ac:dyDescent="0.3">
      <c r="A42" s="35">
        <v>42917</v>
      </c>
      <c r="B42" s="3">
        <v>-945</v>
      </c>
      <c r="C42" s="3">
        <v>26096</v>
      </c>
      <c r="D42" s="3">
        <v>8244</v>
      </c>
      <c r="E42" s="3">
        <v>37384</v>
      </c>
      <c r="F42" s="3">
        <v>17136</v>
      </c>
      <c r="G42" s="6"/>
      <c r="H42" s="35">
        <v>42917</v>
      </c>
      <c r="I42" s="14">
        <v>4.1691574783216172E-4</v>
      </c>
      <c r="J42" s="14">
        <v>0.21523334311711184</v>
      </c>
      <c r="K42" s="14">
        <v>0.18573709419904205</v>
      </c>
      <c r="L42" s="14">
        <v>0.30776410196581694</v>
      </c>
      <c r="M42" s="14">
        <v>0.20639274518584863</v>
      </c>
      <c r="N42" s="12"/>
      <c r="P42" s="35">
        <v>42917</v>
      </c>
      <c r="Q42" s="13">
        <v>1</v>
      </c>
      <c r="R42" s="19">
        <v>6.5285734691327335E-4</v>
      </c>
      <c r="S42" s="14">
        <v>0.33909597886703846</v>
      </c>
      <c r="T42" s="14">
        <v>0.31271953166577965</v>
      </c>
      <c r="U42" s="14">
        <v>0.1696902525812285</v>
      </c>
      <c r="V42" s="17">
        <v>0.3475705329153605</v>
      </c>
      <c r="W42" s="20">
        <v>2.0474899750972725E-3</v>
      </c>
      <c r="X42" s="15">
        <v>0.39480481361901965</v>
      </c>
      <c r="Y42" s="15">
        <v>0.42682277807344332</v>
      </c>
      <c r="Z42" s="15">
        <v>0.3512804059966167</v>
      </c>
      <c r="AA42" s="18">
        <v>0.47800044782803403</v>
      </c>
      <c r="AB42" s="20">
        <v>1.1436653246874036E-3</v>
      </c>
      <c r="AC42" s="15">
        <v>0.31218080422659233</v>
      </c>
      <c r="AD42" s="15">
        <v>0.4187333688131985</v>
      </c>
      <c r="AE42" s="15">
        <v>0.21950650411246572</v>
      </c>
      <c r="AF42" s="18">
        <v>0.32904164800716523</v>
      </c>
      <c r="AG42" s="20">
        <v>7.1847592948722221E-4</v>
      </c>
      <c r="AH42" s="15">
        <v>0.44009392427355443</v>
      </c>
      <c r="AI42" s="15">
        <v>0.48185204896221395</v>
      </c>
      <c r="AJ42" s="15">
        <v>0.87604269964416959</v>
      </c>
      <c r="AK42" s="18">
        <v>0.50240707568293774</v>
      </c>
      <c r="AL42" s="20">
        <v>4.1919813331299472E-4</v>
      </c>
      <c r="AM42" s="15">
        <v>0.27012034047549166</v>
      </c>
      <c r="AN42" s="15">
        <v>0.30654603512506651</v>
      </c>
      <c r="AO42" s="15">
        <v>0</v>
      </c>
      <c r="AP42" s="18">
        <v>0.22531347962382445</v>
      </c>
      <c r="AQ42" s="20">
        <v>9.4433699269465461E-5</v>
      </c>
      <c r="AR42" s="15">
        <v>0.2027296742001761</v>
      </c>
      <c r="AS42" s="15">
        <v>0.18201170835550826</v>
      </c>
      <c r="AT42" s="15">
        <v>0.18917342355480371</v>
      </c>
      <c r="AU42" s="18">
        <v>0.22195476936856248</v>
      </c>
      <c r="AV42" s="20">
        <v>0</v>
      </c>
      <c r="AW42" s="15">
        <v>0.21719988259465806</v>
      </c>
      <c r="AX42" s="15">
        <v>0.29643427354976049</v>
      </c>
      <c r="AY42" s="15">
        <v>0.34008049932917228</v>
      </c>
      <c r="AZ42" s="18">
        <v>0.20208240035826242</v>
      </c>
      <c r="BA42" s="20">
        <v>3.4701769248165104E-4</v>
      </c>
      <c r="BB42" s="15">
        <v>0.35741121221015554</v>
      </c>
      <c r="BC42" s="15">
        <v>0.32719531665779672</v>
      </c>
      <c r="BD42" s="15">
        <v>0.54208714927375601</v>
      </c>
      <c r="BE42" s="18">
        <v>0.40086206896551724</v>
      </c>
      <c r="BF42" s="20">
        <v>4.2043442544844597E-4</v>
      </c>
      <c r="BG42" s="15">
        <v>0.19762254182565306</v>
      </c>
      <c r="BH42" s="15">
        <v>0.19936136242682279</v>
      </c>
      <c r="BI42" s="15">
        <v>0.30338913842384646</v>
      </c>
      <c r="BJ42" s="18">
        <v>0.21932377966860725</v>
      </c>
      <c r="BK42" s="20">
        <v>4.075009077237256E-4</v>
      </c>
      <c r="BL42" s="15">
        <v>0.2486645142353977</v>
      </c>
      <c r="BM42" s="15">
        <v>0.23948908994145823</v>
      </c>
      <c r="BN42" s="15">
        <v>0.39800501662486149</v>
      </c>
      <c r="BO42" s="18">
        <v>0.25890058217644424</v>
      </c>
      <c r="BQ42" s="35">
        <v>42917</v>
      </c>
      <c r="BR42" s="3">
        <v>4.1691574783216172E-4</v>
      </c>
      <c r="BS42" s="3">
        <v>0.21523334311711184</v>
      </c>
      <c r="BT42" s="3">
        <v>0.18573709419904205</v>
      </c>
      <c r="BU42" s="3">
        <v>0.30776410196581694</v>
      </c>
      <c r="BV42" s="3">
        <v>0.20639274518584863</v>
      </c>
      <c r="BX42" s="35">
        <v>42917</v>
      </c>
      <c r="BY42" s="3">
        <f t="shared" si="7"/>
        <v>1.0165759503689561E-3</v>
      </c>
      <c r="BZ42" s="3">
        <f t="shared" si="8"/>
        <v>0.21493781455705344</v>
      </c>
      <c r="CA42" s="3">
        <f t="shared" si="9"/>
        <v>0.18577053901881738</v>
      </c>
      <c r="CB42" s="3">
        <f t="shared" si="10"/>
        <v>0.30776920169503813</v>
      </c>
      <c r="CC42" s="3">
        <f t="shared" si="11"/>
        <v>0.2061414185482448</v>
      </c>
      <c r="CE42" s="35">
        <v>42917</v>
      </c>
      <c r="CF42" s="33">
        <f xml:space="preserve"> BY42 * ( B$54 -B$53 ) + B$53</f>
        <v>5360.6153229779884</v>
      </c>
      <c r="CG42" s="33">
        <f xml:space="preserve"> BZ42 * ( C$54 -C$53 ) + C$53</f>
        <v>26085.931341958811</v>
      </c>
      <c r="CH42" s="33">
        <f xml:space="preserve"> CA42 * ( D$54 -D$53 ) + D$53</f>
        <v>8244.314214081789</v>
      </c>
      <c r="CI42" s="33">
        <f xml:space="preserve"> CB42 * ( E$54 -E$53 ) + E$53</f>
        <v>37384.087424658035</v>
      </c>
      <c r="CJ42" s="33">
        <f xml:space="preserve"> CC42 * ( F$54 -F$53 ) + F$53</f>
        <v>17131.510300945847</v>
      </c>
      <c r="CK42" s="33">
        <f t="shared" si="12"/>
        <v>94206.458604622458</v>
      </c>
      <c r="CM42" s="35">
        <v>42917</v>
      </c>
      <c r="CN42" s="33">
        <f t="shared" si="13"/>
        <v>-945</v>
      </c>
      <c r="CO42" s="33">
        <f t="shared" si="14"/>
        <v>26096</v>
      </c>
      <c r="CP42" s="33">
        <f t="shared" si="15"/>
        <v>8244</v>
      </c>
      <c r="CQ42" s="33">
        <f t="shared" si="16"/>
        <v>37384</v>
      </c>
      <c r="CR42" s="33">
        <f t="shared" si="17"/>
        <v>17136</v>
      </c>
      <c r="CS42" s="33">
        <f t="shared" si="18"/>
        <v>87915</v>
      </c>
    </row>
    <row r="43" spans="1:97" x14ac:dyDescent="0.3">
      <c r="A43" s="35">
        <v>42948</v>
      </c>
      <c r="B43" s="3">
        <v>-944</v>
      </c>
      <c r="C43" s="3">
        <v>26453</v>
      </c>
      <c r="D43" s="3">
        <v>9108</v>
      </c>
      <c r="E43" s="3">
        <v>39717</v>
      </c>
      <c r="F43" s="3">
        <v>17311</v>
      </c>
      <c r="G43" s="6"/>
      <c r="H43" s="35">
        <v>42948</v>
      </c>
      <c r="I43" s="14">
        <v>4.1701084722719643E-4</v>
      </c>
      <c r="J43" s="14">
        <v>0.22571176988552979</v>
      </c>
      <c r="K43" s="14">
        <v>0.277700904736562</v>
      </c>
      <c r="L43" s="14">
        <v>0.44385463454471213</v>
      </c>
      <c r="M43" s="14">
        <v>0.21618898343036275</v>
      </c>
      <c r="N43" s="12"/>
      <c r="P43" s="35">
        <v>42948</v>
      </c>
      <c r="Q43" s="13">
        <v>1</v>
      </c>
      <c r="R43" s="19">
        <v>2.0474899750972725E-3</v>
      </c>
      <c r="S43" s="14">
        <v>0.39480481361901965</v>
      </c>
      <c r="T43" s="14">
        <v>0.42682277807344332</v>
      </c>
      <c r="U43" s="14">
        <v>0.3512804059966167</v>
      </c>
      <c r="V43" s="17">
        <v>0.47800044782803403</v>
      </c>
      <c r="W43" s="20">
        <v>1.1436653246874036E-3</v>
      </c>
      <c r="X43" s="15">
        <v>0.31218080422659233</v>
      </c>
      <c r="Y43" s="15">
        <v>0.4187333688131985</v>
      </c>
      <c r="Z43" s="15">
        <v>0.21950650411246572</v>
      </c>
      <c r="AA43" s="18">
        <v>0.32904164800716523</v>
      </c>
      <c r="AB43" s="20">
        <v>7.1847592948722221E-4</v>
      </c>
      <c r="AC43" s="15">
        <v>0.44009392427355443</v>
      </c>
      <c r="AD43" s="15">
        <v>0.48185204896221395</v>
      </c>
      <c r="AE43" s="15">
        <v>0.87604269964416959</v>
      </c>
      <c r="AF43" s="18">
        <v>0.50240707568293774</v>
      </c>
      <c r="AG43" s="20">
        <v>4.1919813331299472E-4</v>
      </c>
      <c r="AH43" s="15">
        <v>0.27012034047549166</v>
      </c>
      <c r="AI43" s="15">
        <v>0.30654603512506651</v>
      </c>
      <c r="AJ43" s="15">
        <v>0</v>
      </c>
      <c r="AK43" s="18">
        <v>0.22531347962382445</v>
      </c>
      <c r="AL43" s="20">
        <v>9.4433699269465461E-5</v>
      </c>
      <c r="AM43" s="15">
        <v>0.2027296742001761</v>
      </c>
      <c r="AN43" s="15">
        <v>0.18201170835550826</v>
      </c>
      <c r="AO43" s="15">
        <v>0.18917342355480371</v>
      </c>
      <c r="AP43" s="18">
        <v>0.22195476936856248</v>
      </c>
      <c r="AQ43" s="20">
        <v>0</v>
      </c>
      <c r="AR43" s="15">
        <v>0.21719988259465806</v>
      </c>
      <c r="AS43" s="15">
        <v>0.29643427354976049</v>
      </c>
      <c r="AT43" s="15">
        <v>0.34008049932917228</v>
      </c>
      <c r="AU43" s="18">
        <v>0.20208240035826242</v>
      </c>
      <c r="AV43" s="20">
        <v>3.4701769248165104E-4</v>
      </c>
      <c r="AW43" s="15">
        <v>0.35741121221015554</v>
      </c>
      <c r="AX43" s="15">
        <v>0.32719531665779672</v>
      </c>
      <c r="AY43" s="15">
        <v>0.54208714927375601</v>
      </c>
      <c r="AZ43" s="18">
        <v>0.40086206896551724</v>
      </c>
      <c r="BA43" s="20">
        <v>4.2043442544844597E-4</v>
      </c>
      <c r="BB43" s="15">
        <v>0.19762254182565306</v>
      </c>
      <c r="BC43" s="15">
        <v>0.19936136242682279</v>
      </c>
      <c r="BD43" s="15">
        <v>0.30338913842384646</v>
      </c>
      <c r="BE43" s="18">
        <v>0.21932377966860725</v>
      </c>
      <c r="BF43" s="20">
        <v>4.075009077237256E-4</v>
      </c>
      <c r="BG43" s="15">
        <v>0.2486645142353977</v>
      </c>
      <c r="BH43" s="15">
        <v>0.23948908994145823</v>
      </c>
      <c r="BI43" s="15">
        <v>0.39800501662486149</v>
      </c>
      <c r="BJ43" s="18">
        <v>0.25890058217644424</v>
      </c>
      <c r="BK43" s="20">
        <v>4.1691574783216172E-4</v>
      </c>
      <c r="BL43" s="15">
        <v>0.21523334311711184</v>
      </c>
      <c r="BM43" s="15">
        <v>0.18573709419904205</v>
      </c>
      <c r="BN43" s="15">
        <v>0.30776410196581694</v>
      </c>
      <c r="BO43" s="18">
        <v>0.20639274518584863</v>
      </c>
      <c r="BQ43" s="35">
        <v>42948</v>
      </c>
      <c r="BR43" s="3">
        <v>4.1701084722719643E-4</v>
      </c>
      <c r="BS43" s="3">
        <v>0.22571176988552979</v>
      </c>
      <c r="BT43" s="3">
        <v>0.277700904736562</v>
      </c>
      <c r="BU43" s="3">
        <v>0.44385463454471213</v>
      </c>
      <c r="BV43" s="3">
        <v>0.21618898343036275</v>
      </c>
      <c r="BX43" s="35">
        <v>42948</v>
      </c>
      <c r="BY43" s="3">
        <f t="shared" si="7"/>
        <v>1.2047315045906688E-3</v>
      </c>
      <c r="BZ43" s="3">
        <f t="shared" si="8"/>
        <v>0.22549780327588015</v>
      </c>
      <c r="CA43" s="3">
        <f t="shared" si="9"/>
        <v>0.27757528748938809</v>
      </c>
      <c r="CB43" s="3">
        <f t="shared" si="10"/>
        <v>0.4438576402970571</v>
      </c>
      <c r="CC43" s="3">
        <f t="shared" si="11"/>
        <v>0.21613229040643617</v>
      </c>
      <c r="CE43" s="35">
        <v>42948</v>
      </c>
      <c r="CF43" s="33">
        <f xml:space="preserve"> BY43 * ( B$54 -B$53 ) + B$53</f>
        <v>7339.1300564633239</v>
      </c>
      <c r="CG43" s="33">
        <f xml:space="preserve"> BZ43 * ( C$54 -C$53 ) + C$53</f>
        <v>26445.710157609235</v>
      </c>
      <c r="CH43" s="33">
        <f xml:space="preserve"> CA43 * ( D$54 -D$53 ) + D$53</f>
        <v>9106.8198259628007</v>
      </c>
      <c r="CI43" s="33">
        <f xml:space="preserve"> CB43 * ( E$54 -E$53 ) + E$53</f>
        <v>39717.05152761245</v>
      </c>
      <c r="CJ43" s="33">
        <f xml:space="preserve"> CC43 * ( F$54 -F$53 ) + F$53</f>
        <v>17309.987235820576</v>
      </c>
      <c r="CK43" s="33">
        <f t="shared" si="12"/>
        <v>99918.698803468389</v>
      </c>
      <c r="CM43" s="35">
        <v>42948</v>
      </c>
      <c r="CN43" s="33">
        <f t="shared" si="13"/>
        <v>-944</v>
      </c>
      <c r="CO43" s="33">
        <f t="shared" si="14"/>
        <v>26453</v>
      </c>
      <c r="CP43" s="33">
        <f t="shared" si="15"/>
        <v>9108</v>
      </c>
      <c r="CQ43" s="33">
        <f t="shared" si="16"/>
        <v>39717</v>
      </c>
      <c r="CR43" s="33">
        <f t="shared" si="17"/>
        <v>17311</v>
      </c>
      <c r="CS43" s="33">
        <f t="shared" si="18"/>
        <v>91645</v>
      </c>
    </row>
    <row r="44" spans="1:97" x14ac:dyDescent="0.3">
      <c r="A44" s="35">
        <v>42979</v>
      </c>
      <c r="B44" s="3">
        <v>-385</v>
      </c>
      <c r="C44" s="3">
        <v>22890</v>
      </c>
      <c r="D44" s="3">
        <v>7949</v>
      </c>
      <c r="E44" s="3">
        <v>33498</v>
      </c>
      <c r="F44" s="3">
        <v>15507</v>
      </c>
      <c r="G44" s="5"/>
      <c r="H44" s="35">
        <v>42979</v>
      </c>
      <c r="I44" s="14">
        <v>4.7017140905159844E-4</v>
      </c>
      <c r="J44" s="14">
        <v>0.12113296154975052</v>
      </c>
      <c r="K44" s="14">
        <v>0.15433741351782862</v>
      </c>
      <c r="L44" s="14">
        <v>8.1082657644519635E-2</v>
      </c>
      <c r="M44" s="14">
        <v>0.1152037617554859</v>
      </c>
      <c r="N44" s="12"/>
      <c r="P44" s="35">
        <v>42979</v>
      </c>
      <c r="Q44" s="13">
        <v>1</v>
      </c>
      <c r="R44" s="19">
        <v>1.1436653246874036E-3</v>
      </c>
      <c r="S44" s="14">
        <v>0.31218080422659233</v>
      </c>
      <c r="T44" s="14">
        <v>0.4187333688131985</v>
      </c>
      <c r="U44" s="14">
        <v>0.21950650411246572</v>
      </c>
      <c r="V44" s="17">
        <v>0.32904164800716523</v>
      </c>
      <c r="W44" s="20">
        <v>7.1847592948722221E-4</v>
      </c>
      <c r="X44" s="15">
        <v>0.44009392427355443</v>
      </c>
      <c r="Y44" s="15">
        <v>0.48185204896221395</v>
      </c>
      <c r="Z44" s="15">
        <v>0.87604269964416959</v>
      </c>
      <c r="AA44" s="18">
        <v>0.50240707568293774</v>
      </c>
      <c r="AB44" s="20">
        <v>4.1919813331299472E-4</v>
      </c>
      <c r="AC44" s="15">
        <v>0.27012034047549166</v>
      </c>
      <c r="AD44" s="15">
        <v>0.30654603512506651</v>
      </c>
      <c r="AE44" s="15">
        <v>0</v>
      </c>
      <c r="AF44" s="18">
        <v>0.22531347962382445</v>
      </c>
      <c r="AG44" s="20">
        <v>9.4433699269465461E-5</v>
      </c>
      <c r="AH44" s="15">
        <v>0.2027296742001761</v>
      </c>
      <c r="AI44" s="15">
        <v>0.18201170835550826</v>
      </c>
      <c r="AJ44" s="15">
        <v>0.18917342355480371</v>
      </c>
      <c r="AK44" s="18">
        <v>0.22195476936856248</v>
      </c>
      <c r="AL44" s="20">
        <v>0</v>
      </c>
      <c r="AM44" s="15">
        <v>0.21719988259465806</v>
      </c>
      <c r="AN44" s="15">
        <v>0.29643427354976049</v>
      </c>
      <c r="AO44" s="15">
        <v>0.34008049932917228</v>
      </c>
      <c r="AP44" s="18">
        <v>0.20208240035826242</v>
      </c>
      <c r="AQ44" s="20">
        <v>3.4701769248165104E-4</v>
      </c>
      <c r="AR44" s="15">
        <v>0.35741121221015554</v>
      </c>
      <c r="AS44" s="15">
        <v>0.32719531665779672</v>
      </c>
      <c r="AT44" s="15">
        <v>0.54208714927375601</v>
      </c>
      <c r="AU44" s="18">
        <v>0.40086206896551724</v>
      </c>
      <c r="AV44" s="20">
        <v>4.2043442544844597E-4</v>
      </c>
      <c r="AW44" s="15">
        <v>0.19762254182565306</v>
      </c>
      <c r="AX44" s="15">
        <v>0.19936136242682279</v>
      </c>
      <c r="AY44" s="15">
        <v>0.30338913842384646</v>
      </c>
      <c r="AZ44" s="18">
        <v>0.21932377966860725</v>
      </c>
      <c r="BA44" s="20">
        <v>4.075009077237256E-4</v>
      </c>
      <c r="BB44" s="15">
        <v>0.2486645142353977</v>
      </c>
      <c r="BC44" s="15">
        <v>0.23948908994145823</v>
      </c>
      <c r="BD44" s="15">
        <v>0.39800501662486149</v>
      </c>
      <c r="BE44" s="18">
        <v>0.25890058217644424</v>
      </c>
      <c r="BF44" s="20">
        <v>4.1691574783216172E-4</v>
      </c>
      <c r="BG44" s="15">
        <v>0.21523334311711184</v>
      </c>
      <c r="BH44" s="15">
        <v>0.18573709419904205</v>
      </c>
      <c r="BI44" s="15">
        <v>0.30776410196581694</v>
      </c>
      <c r="BJ44" s="18">
        <v>0.20639274518584863</v>
      </c>
      <c r="BK44" s="20">
        <v>4.1701084722719643E-4</v>
      </c>
      <c r="BL44" s="15">
        <v>0.22571176988552979</v>
      </c>
      <c r="BM44" s="15">
        <v>0.277700904736562</v>
      </c>
      <c r="BN44" s="15">
        <v>0.44385463454471213</v>
      </c>
      <c r="BO44" s="18">
        <v>0.21618898343036275</v>
      </c>
      <c r="BQ44" s="35">
        <v>42979</v>
      </c>
      <c r="BR44" s="3">
        <v>4.7017140905159844E-4</v>
      </c>
      <c r="BS44" s="3">
        <v>0.12113296154975052</v>
      </c>
      <c r="BT44" s="3">
        <v>0.15433741351782862</v>
      </c>
      <c r="BU44" s="3">
        <v>8.1082657644519635E-2</v>
      </c>
      <c r="BV44" s="3">
        <v>0.1152037617554859</v>
      </c>
      <c r="BX44" s="35">
        <v>42979</v>
      </c>
      <c r="BY44" s="3">
        <f t="shared" si="7"/>
        <v>-2.390425203209941E-4</v>
      </c>
      <c r="BZ44" s="3">
        <f t="shared" si="8"/>
        <v>0.12118433054986633</v>
      </c>
      <c r="CA44" s="3">
        <f t="shared" si="9"/>
        <v>0.15427149490719352</v>
      </c>
      <c r="CB44" s="3">
        <f t="shared" si="10"/>
        <v>8.0967923032409322E-2</v>
      </c>
      <c r="CC44" s="3">
        <f t="shared" si="11"/>
        <v>0.1155136453144365</v>
      </c>
      <c r="CE44" s="35">
        <v>42979</v>
      </c>
      <c r="CF44" s="33">
        <f xml:space="preserve"> BY44 * ( B$54 -B$53 ) + B$53</f>
        <v>-7842.6071605266334</v>
      </c>
      <c r="CG44" s="33">
        <f xml:space="preserve"> BZ44 * ( C$54 -C$53 ) + C$53</f>
        <v>22891.750141833945</v>
      </c>
      <c r="CH44" s="33">
        <f xml:space="preserve"> CA44 * ( D$54 -D$53 ) + D$53</f>
        <v>7948.3806946530831</v>
      </c>
      <c r="CI44" s="33">
        <f xml:space="preserve"> CB44 * ( E$54 -E$53 ) + E$53</f>
        <v>33496.033104544593</v>
      </c>
      <c r="CJ44" s="33">
        <f xml:space="preserve"> CC44 * ( F$54 -F$53 ) + F$53</f>
        <v>15512.535759897093</v>
      </c>
      <c r="CK44" s="33">
        <f t="shared" si="12"/>
        <v>72006.092540402082</v>
      </c>
      <c r="CM44" s="35">
        <v>42979</v>
      </c>
      <c r="CN44" s="33">
        <f t="shared" si="13"/>
        <v>-385</v>
      </c>
      <c r="CO44" s="33">
        <f t="shared" si="14"/>
        <v>22890</v>
      </c>
      <c r="CP44" s="33">
        <f t="shared" si="15"/>
        <v>7949</v>
      </c>
      <c r="CQ44" s="33">
        <f t="shared" si="16"/>
        <v>33498</v>
      </c>
      <c r="CR44" s="33">
        <f t="shared" si="17"/>
        <v>15507</v>
      </c>
      <c r="CS44" s="33">
        <f t="shared" si="18"/>
        <v>79459</v>
      </c>
    </row>
    <row r="45" spans="1:97" x14ac:dyDescent="0.3">
      <c r="A45" s="35">
        <v>43009</v>
      </c>
      <c r="B45" s="3">
        <v>-875</v>
      </c>
      <c r="C45" s="3">
        <v>25963</v>
      </c>
      <c r="D45" s="3">
        <v>8390</v>
      </c>
      <c r="E45" s="3">
        <v>39388</v>
      </c>
      <c r="F45" s="3">
        <v>17737</v>
      </c>
      <c r="G45" s="5"/>
      <c r="H45" s="35">
        <v>43009</v>
      </c>
      <c r="I45" s="8">
        <v>4.2357270548459131E-4</v>
      </c>
      <c r="J45" s="8">
        <v>0.21132961549750515</v>
      </c>
      <c r="K45" s="8">
        <v>0.20127727514635443</v>
      </c>
      <c r="L45" s="8">
        <v>0.42466312780726828</v>
      </c>
      <c r="M45" s="8">
        <v>0.24003582624272279</v>
      </c>
      <c r="N45" s="12"/>
      <c r="P45" s="35">
        <v>43009</v>
      </c>
      <c r="Q45" s="13">
        <v>1</v>
      </c>
      <c r="R45" s="19">
        <v>7.1847592948722221E-4</v>
      </c>
      <c r="S45" s="14">
        <v>0.44009392427355443</v>
      </c>
      <c r="T45" s="14">
        <v>0.48185204896221395</v>
      </c>
      <c r="U45" s="14">
        <v>0.87604269964416959</v>
      </c>
      <c r="V45" s="17">
        <v>0.50240707568293774</v>
      </c>
      <c r="W45" s="20">
        <v>4.1919813331299472E-4</v>
      </c>
      <c r="X45" s="15">
        <v>0.27012034047549166</v>
      </c>
      <c r="Y45" s="15">
        <v>0.30654603512506651</v>
      </c>
      <c r="Z45" s="15">
        <v>0</v>
      </c>
      <c r="AA45" s="18">
        <v>0.22531347962382445</v>
      </c>
      <c r="AB45" s="20">
        <v>9.4433699269465461E-5</v>
      </c>
      <c r="AC45" s="15">
        <v>0.2027296742001761</v>
      </c>
      <c r="AD45" s="15">
        <v>0.18201170835550826</v>
      </c>
      <c r="AE45" s="15">
        <v>0.18917342355480371</v>
      </c>
      <c r="AF45" s="18">
        <v>0.22195476936856248</v>
      </c>
      <c r="AG45" s="20">
        <v>0</v>
      </c>
      <c r="AH45" s="15">
        <v>0.21719988259465806</v>
      </c>
      <c r="AI45" s="15">
        <v>0.29643427354976049</v>
      </c>
      <c r="AJ45" s="15">
        <v>0.34008049932917228</v>
      </c>
      <c r="AK45" s="18">
        <v>0.20208240035826242</v>
      </c>
      <c r="AL45" s="20">
        <v>3.4701769248165104E-4</v>
      </c>
      <c r="AM45" s="15">
        <v>0.35741121221015554</v>
      </c>
      <c r="AN45" s="15">
        <v>0.32719531665779672</v>
      </c>
      <c r="AO45" s="15">
        <v>0.54208714927375601</v>
      </c>
      <c r="AP45" s="18">
        <v>0.40086206896551724</v>
      </c>
      <c r="AQ45" s="20">
        <v>4.2043442544844597E-4</v>
      </c>
      <c r="AR45" s="15">
        <v>0.19762254182565306</v>
      </c>
      <c r="AS45" s="15">
        <v>0.19936136242682279</v>
      </c>
      <c r="AT45" s="15">
        <v>0.30338913842384646</v>
      </c>
      <c r="AU45" s="18">
        <v>0.21932377966860725</v>
      </c>
      <c r="AV45" s="20">
        <v>4.075009077237256E-4</v>
      </c>
      <c r="AW45" s="15">
        <v>0.2486645142353977</v>
      </c>
      <c r="AX45" s="15">
        <v>0.23948908994145823</v>
      </c>
      <c r="AY45" s="15">
        <v>0.39800501662486149</v>
      </c>
      <c r="AZ45" s="18">
        <v>0.25890058217644424</v>
      </c>
      <c r="BA45" s="20">
        <v>4.1691574783216172E-4</v>
      </c>
      <c r="BB45" s="15">
        <v>0.21523334311711184</v>
      </c>
      <c r="BC45" s="15">
        <v>0.18573709419904205</v>
      </c>
      <c r="BD45" s="15">
        <v>0.30776410196581694</v>
      </c>
      <c r="BE45" s="18">
        <v>0.20639274518584863</v>
      </c>
      <c r="BF45" s="20">
        <v>4.1701084722719643E-4</v>
      </c>
      <c r="BG45" s="15">
        <v>0.22571176988552979</v>
      </c>
      <c r="BH45" s="15">
        <v>0.277700904736562</v>
      </c>
      <c r="BI45" s="15">
        <v>0.44385463454471213</v>
      </c>
      <c r="BJ45" s="18">
        <v>0.21618898343036275</v>
      </c>
      <c r="BK45" s="20">
        <v>4.7017140905159844E-4</v>
      </c>
      <c r="BL45" s="15">
        <v>0.12113296154975052</v>
      </c>
      <c r="BM45" s="15">
        <v>0.15433741351782862</v>
      </c>
      <c r="BN45" s="15">
        <v>8.1082657644519635E-2</v>
      </c>
      <c r="BO45" s="18">
        <v>0.1152037617554859</v>
      </c>
      <c r="BQ45" s="35">
        <v>43009</v>
      </c>
      <c r="BR45" s="3">
        <v>4.2357270548459131E-4</v>
      </c>
      <c r="BS45" s="3">
        <v>0.21132961549750515</v>
      </c>
      <c r="BT45" s="3">
        <v>0.20127727514635443</v>
      </c>
      <c r="BU45" s="3">
        <v>0.42466312780726828</v>
      </c>
      <c r="BV45" s="3">
        <v>0.24003582624272279</v>
      </c>
      <c r="BX45" s="35">
        <v>43009</v>
      </c>
      <c r="BY45" s="3">
        <f t="shared" si="7"/>
        <v>2.2897571815789797E-4</v>
      </c>
      <c r="BZ45" s="3">
        <f t="shared" si="8"/>
        <v>0.21160555185030691</v>
      </c>
      <c r="CA45" s="3">
        <f t="shared" si="9"/>
        <v>0.20125273274418912</v>
      </c>
      <c r="CB45" s="3">
        <f t="shared" si="10"/>
        <v>0.42474591470638218</v>
      </c>
      <c r="CC45" s="3">
        <f t="shared" si="11"/>
        <v>0.23981303420834618</v>
      </c>
      <c r="CE45" s="35">
        <v>43009</v>
      </c>
      <c r="CF45" s="33">
        <f xml:space="preserve"> BY45 * ( B$54 -B$53 ) + B$53</f>
        <v>-2921.2484251942014</v>
      </c>
      <c r="CG45" s="33">
        <f xml:space="preserve"> BZ45 * ( C$54 -C$53 ) + C$53</f>
        <v>25972.401151539954</v>
      </c>
      <c r="CH45" s="33">
        <f xml:space="preserve"> CA45 * ( D$54 -D$53 ) + D$53</f>
        <v>8389.7694241316567</v>
      </c>
      <c r="CI45" s="33">
        <f xml:space="preserve"> CB45 * ( E$54 -E$53 ) + E$53</f>
        <v>39389.419215811511</v>
      </c>
      <c r="CJ45" s="33">
        <f xml:space="preserve"> CC45 * ( F$54 -F$53 ) + F$53</f>
        <v>17733.020043097895</v>
      </c>
      <c r="CK45" s="33">
        <f t="shared" si="12"/>
        <v>88563.361409386824</v>
      </c>
      <c r="CM45" s="35">
        <v>43009</v>
      </c>
      <c r="CN45" s="33">
        <f t="shared" si="13"/>
        <v>-875</v>
      </c>
      <c r="CO45" s="33">
        <f t="shared" si="14"/>
        <v>25963</v>
      </c>
      <c r="CP45" s="33">
        <f t="shared" si="15"/>
        <v>8390</v>
      </c>
      <c r="CQ45" s="33">
        <f t="shared" si="16"/>
        <v>39388</v>
      </c>
      <c r="CR45" s="33">
        <f t="shared" si="17"/>
        <v>17737</v>
      </c>
      <c r="CS45" s="33">
        <f t="shared" si="18"/>
        <v>90603</v>
      </c>
    </row>
    <row r="46" spans="1:97" x14ac:dyDescent="0.3">
      <c r="A46" s="35">
        <v>43040</v>
      </c>
      <c r="B46" s="3">
        <v>-94</v>
      </c>
      <c r="C46" s="3">
        <v>25625</v>
      </c>
      <c r="D46" s="3">
        <v>8346</v>
      </c>
      <c r="E46" s="3">
        <v>37387</v>
      </c>
      <c r="F46" s="3">
        <v>15953</v>
      </c>
      <c r="G46" s="5"/>
      <c r="H46" s="35">
        <v>43040</v>
      </c>
      <c r="I46" s="7">
        <v>4.9784533300669862E-4</v>
      </c>
      <c r="J46" s="7">
        <v>0.20140886410331671</v>
      </c>
      <c r="K46" s="7">
        <v>0.19659393294305483</v>
      </c>
      <c r="L46" s="7">
        <v>0.30793910050749579</v>
      </c>
      <c r="M46" s="7">
        <v>0.14017017465293327</v>
      </c>
      <c r="N46" s="11" t="s">
        <v>8</v>
      </c>
      <c r="P46" s="35">
        <v>43040</v>
      </c>
      <c r="Q46" s="13">
        <v>1</v>
      </c>
      <c r="R46" s="26">
        <f t="shared" ref="R46:R51" si="19">W45</f>
        <v>4.1919813331299472E-4</v>
      </c>
      <c r="S46" s="8">
        <f t="shared" ref="S46:S51" si="20">X45</f>
        <v>0.27012034047549166</v>
      </c>
      <c r="T46" s="8">
        <f t="shared" ref="T46:T51" si="21">Y45</f>
        <v>0.30654603512506651</v>
      </c>
      <c r="U46" s="8">
        <f t="shared" ref="U46:U51" si="22">Z45</f>
        <v>0</v>
      </c>
      <c r="V46" s="27">
        <f t="shared" ref="V46:V51" si="23">AA45</f>
        <v>0.22531347962382445</v>
      </c>
      <c r="W46" s="28">
        <f t="shared" ref="W46:W51" si="24">AB45</f>
        <v>9.4433699269465461E-5</v>
      </c>
      <c r="X46" s="29">
        <f t="shared" ref="X46:X51" si="25">AC45</f>
        <v>0.2027296742001761</v>
      </c>
      <c r="Y46" s="29">
        <f t="shared" ref="Y46:Y51" si="26">AD45</f>
        <v>0.18201170835550826</v>
      </c>
      <c r="Z46" s="29">
        <f t="shared" ref="Z46:Z51" si="27">AE45</f>
        <v>0.18917342355480371</v>
      </c>
      <c r="AA46" s="30">
        <f t="shared" ref="AA46:AA51" si="28">AF45</f>
        <v>0.22195476936856248</v>
      </c>
      <c r="AB46" s="28">
        <f t="shared" ref="AB46:AB51" si="29">AG45</f>
        <v>0</v>
      </c>
      <c r="AC46" s="29">
        <f t="shared" ref="AC46:AC51" si="30">AH45</f>
        <v>0.21719988259465806</v>
      </c>
      <c r="AD46" s="29">
        <f t="shared" ref="AD46:AD51" si="31">AI45</f>
        <v>0.29643427354976049</v>
      </c>
      <c r="AE46" s="29">
        <f t="shared" ref="AE46:AE51" si="32">AJ45</f>
        <v>0.34008049932917228</v>
      </c>
      <c r="AF46" s="30">
        <f t="shared" ref="AF46:AF51" si="33">AK45</f>
        <v>0.20208240035826242</v>
      </c>
      <c r="AG46" s="28">
        <f t="shared" ref="AG46:AG51" si="34">AL45</f>
        <v>3.4701769248165104E-4</v>
      </c>
      <c r="AH46" s="29">
        <f t="shared" ref="AH46:AH51" si="35">AM45</f>
        <v>0.35741121221015554</v>
      </c>
      <c r="AI46" s="29">
        <f t="shared" ref="AI46:AI51" si="36">AN45</f>
        <v>0.32719531665779672</v>
      </c>
      <c r="AJ46" s="29">
        <f t="shared" ref="AJ46:AJ51" si="37">AO45</f>
        <v>0.54208714927375601</v>
      </c>
      <c r="AK46" s="30">
        <f t="shared" ref="AK46:AK51" si="38">AP45</f>
        <v>0.40086206896551724</v>
      </c>
      <c r="AL46" s="28">
        <f t="shared" ref="AL46:AL51" si="39">AQ45</f>
        <v>4.2043442544844597E-4</v>
      </c>
      <c r="AM46" s="29">
        <f t="shared" ref="AM46:AM51" si="40">AR45</f>
        <v>0.19762254182565306</v>
      </c>
      <c r="AN46" s="29">
        <f t="shared" ref="AN46:AN51" si="41">AS45</f>
        <v>0.19936136242682279</v>
      </c>
      <c r="AO46" s="29">
        <f t="shared" ref="AO46:AO51" si="42">AT45</f>
        <v>0.30338913842384646</v>
      </c>
      <c r="AP46" s="30">
        <f t="shared" ref="AP46:AP51" si="43">AU45</f>
        <v>0.21932377966860725</v>
      </c>
      <c r="AQ46" s="28">
        <f t="shared" ref="AQ46:AQ51" si="44">AV45</f>
        <v>4.075009077237256E-4</v>
      </c>
      <c r="AR46" s="29">
        <f t="shared" ref="AR46:AR51" si="45">AW45</f>
        <v>0.2486645142353977</v>
      </c>
      <c r="AS46" s="29">
        <f t="shared" ref="AS46:AS51" si="46">AX45</f>
        <v>0.23948908994145823</v>
      </c>
      <c r="AT46" s="29">
        <f t="shared" ref="AT46:AT51" si="47">AY45</f>
        <v>0.39800501662486149</v>
      </c>
      <c r="AU46" s="30">
        <f t="shared" ref="AU46:AU51" si="48">AZ45</f>
        <v>0.25890058217644424</v>
      </c>
      <c r="AV46" s="28">
        <f t="shared" ref="AV46:AV51" si="49">BA45</f>
        <v>4.1691574783216172E-4</v>
      </c>
      <c r="AW46" s="29">
        <f t="shared" ref="AW46:AW51" si="50">BB45</f>
        <v>0.21523334311711184</v>
      </c>
      <c r="AX46" s="29">
        <f t="shared" ref="AX46:AX51" si="51">BC45</f>
        <v>0.18573709419904205</v>
      </c>
      <c r="AY46" s="29">
        <f t="shared" ref="AY46:AY51" si="52">BD45</f>
        <v>0.30776410196581694</v>
      </c>
      <c r="AZ46" s="30">
        <f t="shared" ref="AZ46:AZ51" si="53">BE45</f>
        <v>0.20639274518584863</v>
      </c>
      <c r="BA46" s="28">
        <f t="shared" ref="BA46:BA51" si="54">BF45</f>
        <v>4.1701084722719643E-4</v>
      </c>
      <c r="BB46" s="29">
        <f t="shared" ref="BB46:BB51" si="55">BG45</f>
        <v>0.22571176988552979</v>
      </c>
      <c r="BC46" s="29">
        <f t="shared" ref="BC46:BC51" si="56">BH45</f>
        <v>0.277700904736562</v>
      </c>
      <c r="BD46" s="29">
        <f t="shared" ref="BD46:BD51" si="57">BI45</f>
        <v>0.44385463454471213</v>
      </c>
      <c r="BE46" s="30">
        <f t="shared" ref="BE46:BE51" si="58">BJ45</f>
        <v>0.21618898343036275</v>
      </c>
      <c r="BF46" s="28">
        <f>BK45</f>
        <v>4.7017140905159844E-4</v>
      </c>
      <c r="BG46" s="29">
        <f t="shared" ref="BG46:BG51" si="59">BL45</f>
        <v>0.12113296154975052</v>
      </c>
      <c r="BH46" s="29">
        <f t="shared" ref="BH46:BH51" si="60">BM45</f>
        <v>0.15433741351782862</v>
      </c>
      <c r="BI46" s="29">
        <f t="shared" ref="BI46:BI51" si="61">BN45</f>
        <v>8.1082657644519635E-2</v>
      </c>
      <c r="BJ46" s="30">
        <f t="shared" ref="BJ46:BJ51" si="62">BO45</f>
        <v>0.1152037617554859</v>
      </c>
      <c r="BK46" s="28">
        <f>BY45</f>
        <v>2.2897571815789797E-4</v>
      </c>
      <c r="BL46" s="29">
        <f t="shared" ref="BL46:BL51" si="63">BZ45</f>
        <v>0.21160555185030691</v>
      </c>
      <c r="BM46" s="29">
        <f t="shared" ref="BM46:BM51" si="64">CA45</f>
        <v>0.20125273274418912</v>
      </c>
      <c r="BN46" s="29">
        <f t="shared" ref="BN46:BN51" si="65">CB45</f>
        <v>0.42474591470638218</v>
      </c>
      <c r="BO46" s="30">
        <f t="shared" ref="BO46:BO51" si="66">CC45</f>
        <v>0.23981303420834618</v>
      </c>
      <c r="BQ46" s="35">
        <v>43040</v>
      </c>
      <c r="BR46" s="8">
        <v>4.9784533300669862E-4</v>
      </c>
      <c r="BS46" s="8">
        <v>0.20140886410331671</v>
      </c>
      <c r="BT46" s="8">
        <v>0.19659393294305483</v>
      </c>
      <c r="BU46" s="8">
        <v>0.30793910050749579</v>
      </c>
      <c r="BV46" s="8">
        <v>0.14017017465293327</v>
      </c>
      <c r="BX46" s="35">
        <v>43040</v>
      </c>
      <c r="BY46" s="8">
        <f t="shared" si="7"/>
        <v>-7.1975339132435562E-2</v>
      </c>
      <c r="BZ46" s="8">
        <f t="shared" si="8"/>
        <v>0.23304640130028756</v>
      </c>
      <c r="CA46" s="8">
        <f t="shared" si="9"/>
        <v>0.21179409817604897</v>
      </c>
      <c r="CB46" s="8">
        <f t="shared" si="10"/>
        <v>0.23728620487722088</v>
      </c>
      <c r="CC46" s="8">
        <f t="shared" si="11"/>
        <v>0.19486720644213484</v>
      </c>
      <c r="CE46" s="35">
        <v>43040</v>
      </c>
      <c r="CF46" s="34">
        <f xml:space="preserve"> BY46 * ( B$54 -B$53 ) + B$53</f>
        <v>-762172.2912340475</v>
      </c>
      <c r="CG46" s="34">
        <f xml:space="preserve"> BZ46 * ( C$54 -C$53 ) + C$53</f>
        <v>26702.890892300798</v>
      </c>
      <c r="CH46" s="34">
        <f xml:space="preserve"> CA46 * ( D$54 -D$53 ) + D$53</f>
        <v>8488.8055523639796</v>
      </c>
      <c r="CI46" s="34">
        <f xml:space="preserve"> CB46 * ( E$54 -E$53 ) + E$53</f>
        <v>36175.797410210194</v>
      </c>
      <c r="CJ46" s="34">
        <f xml:space="preserve"> CC46 * ( F$54 -F$53 ) + F$53</f>
        <v>16930.107775882298</v>
      </c>
      <c r="CK46" s="34">
        <f t="shared" si="12"/>
        <v>-673874.68960329017</v>
      </c>
      <c r="CM46" s="35">
        <v>43040</v>
      </c>
      <c r="CN46" s="34">
        <f t="shared" si="13"/>
        <v>-94</v>
      </c>
      <c r="CO46" s="34">
        <f t="shared" si="14"/>
        <v>25625</v>
      </c>
      <c r="CP46" s="34">
        <f t="shared" si="15"/>
        <v>8346</v>
      </c>
      <c r="CQ46" s="34">
        <f t="shared" si="16"/>
        <v>37387</v>
      </c>
      <c r="CR46" s="34">
        <f t="shared" si="17"/>
        <v>15953</v>
      </c>
      <c r="CS46" s="34">
        <f t="shared" si="18"/>
        <v>87217</v>
      </c>
    </row>
    <row r="47" spans="1:97" x14ac:dyDescent="0.3">
      <c r="A47" s="35">
        <v>43070</v>
      </c>
      <c r="B47" s="3">
        <v>0</v>
      </c>
      <c r="C47" s="3">
        <v>25012</v>
      </c>
      <c r="D47" s="3">
        <v>8742</v>
      </c>
      <c r="E47" s="3">
        <v>47124</v>
      </c>
      <c r="F47" s="3">
        <v>19009</v>
      </c>
      <c r="G47" s="6"/>
      <c r="H47" s="35">
        <v>43070</v>
      </c>
      <c r="I47" s="7">
        <v>5.0678467613996122E-4</v>
      </c>
      <c r="J47" s="7">
        <v>0.183416495450543</v>
      </c>
      <c r="K47" s="7">
        <v>0.23874401277275145</v>
      </c>
      <c r="L47" s="7">
        <v>0.87592603394971713</v>
      </c>
      <c r="M47" s="7">
        <v>0.31124048365427676</v>
      </c>
      <c r="N47" s="11"/>
      <c r="P47" s="35">
        <v>43070</v>
      </c>
      <c r="Q47" s="13">
        <v>1</v>
      </c>
      <c r="R47" s="26">
        <f t="shared" si="19"/>
        <v>9.4433699269465461E-5</v>
      </c>
      <c r="S47" s="8">
        <f t="shared" si="20"/>
        <v>0.2027296742001761</v>
      </c>
      <c r="T47" s="8">
        <f t="shared" si="21"/>
        <v>0.18201170835550826</v>
      </c>
      <c r="U47" s="8">
        <f t="shared" si="22"/>
        <v>0.18917342355480371</v>
      </c>
      <c r="V47" s="27">
        <f t="shared" si="23"/>
        <v>0.22195476936856248</v>
      </c>
      <c r="W47" s="28">
        <f t="shared" si="24"/>
        <v>0</v>
      </c>
      <c r="X47" s="29">
        <f t="shared" si="25"/>
        <v>0.21719988259465806</v>
      </c>
      <c r="Y47" s="29">
        <f t="shared" si="26"/>
        <v>0.29643427354976049</v>
      </c>
      <c r="Z47" s="29">
        <f t="shared" si="27"/>
        <v>0.34008049932917228</v>
      </c>
      <c r="AA47" s="30">
        <f t="shared" si="28"/>
        <v>0.20208240035826242</v>
      </c>
      <c r="AB47" s="28">
        <f t="shared" si="29"/>
        <v>3.4701769248165104E-4</v>
      </c>
      <c r="AC47" s="29">
        <f t="shared" si="30"/>
        <v>0.35741121221015554</v>
      </c>
      <c r="AD47" s="29">
        <f t="shared" si="31"/>
        <v>0.32719531665779672</v>
      </c>
      <c r="AE47" s="29">
        <f t="shared" si="32"/>
        <v>0.54208714927375601</v>
      </c>
      <c r="AF47" s="30">
        <f t="shared" si="33"/>
        <v>0.40086206896551724</v>
      </c>
      <c r="AG47" s="28">
        <f t="shared" si="34"/>
        <v>4.2043442544844597E-4</v>
      </c>
      <c r="AH47" s="29">
        <f t="shared" si="35"/>
        <v>0.19762254182565306</v>
      </c>
      <c r="AI47" s="29">
        <f t="shared" si="36"/>
        <v>0.19936136242682279</v>
      </c>
      <c r="AJ47" s="29">
        <f t="shared" si="37"/>
        <v>0.30338913842384646</v>
      </c>
      <c r="AK47" s="30">
        <f t="shared" si="38"/>
        <v>0.21932377966860725</v>
      </c>
      <c r="AL47" s="28">
        <f t="shared" si="39"/>
        <v>4.075009077237256E-4</v>
      </c>
      <c r="AM47" s="29">
        <f t="shared" si="40"/>
        <v>0.2486645142353977</v>
      </c>
      <c r="AN47" s="29">
        <f t="shared" si="41"/>
        <v>0.23948908994145823</v>
      </c>
      <c r="AO47" s="29">
        <f t="shared" si="42"/>
        <v>0.39800501662486149</v>
      </c>
      <c r="AP47" s="30">
        <f t="shared" si="43"/>
        <v>0.25890058217644424</v>
      </c>
      <c r="AQ47" s="28">
        <f t="shared" si="44"/>
        <v>4.1691574783216172E-4</v>
      </c>
      <c r="AR47" s="29">
        <f t="shared" si="45"/>
        <v>0.21523334311711184</v>
      </c>
      <c r="AS47" s="29">
        <f t="shared" si="46"/>
        <v>0.18573709419904205</v>
      </c>
      <c r="AT47" s="29">
        <f t="shared" si="47"/>
        <v>0.30776410196581694</v>
      </c>
      <c r="AU47" s="30">
        <f t="shared" si="48"/>
        <v>0.20639274518584863</v>
      </c>
      <c r="AV47" s="28">
        <f t="shared" si="49"/>
        <v>4.1701084722719643E-4</v>
      </c>
      <c r="AW47" s="29">
        <f t="shared" si="50"/>
        <v>0.22571176988552979</v>
      </c>
      <c r="AX47" s="29">
        <f t="shared" si="51"/>
        <v>0.277700904736562</v>
      </c>
      <c r="AY47" s="29">
        <f t="shared" si="52"/>
        <v>0.44385463454471213</v>
      </c>
      <c r="AZ47" s="30">
        <f t="shared" si="53"/>
        <v>0.21618898343036275</v>
      </c>
      <c r="BA47" s="28">
        <f t="shared" si="54"/>
        <v>4.7017140905159844E-4</v>
      </c>
      <c r="BB47" s="29">
        <f t="shared" si="55"/>
        <v>0.12113296154975052</v>
      </c>
      <c r="BC47" s="29">
        <f t="shared" si="56"/>
        <v>0.15433741351782862</v>
      </c>
      <c r="BD47" s="29">
        <f t="shared" si="57"/>
        <v>8.1082657644519635E-2</v>
      </c>
      <c r="BE47" s="30">
        <f t="shared" si="58"/>
        <v>0.1152037617554859</v>
      </c>
      <c r="BF47" s="28">
        <f t="shared" ref="BF47:BF51" si="67">BK46</f>
        <v>2.2897571815789797E-4</v>
      </c>
      <c r="BG47" s="29">
        <f t="shared" si="59"/>
        <v>0.21160555185030691</v>
      </c>
      <c r="BH47" s="29">
        <f t="shared" si="60"/>
        <v>0.20125273274418912</v>
      </c>
      <c r="BI47" s="29">
        <f t="shared" si="61"/>
        <v>0.42474591470638218</v>
      </c>
      <c r="BJ47" s="30">
        <f t="shared" si="62"/>
        <v>0.23981303420834618</v>
      </c>
      <c r="BK47" s="28">
        <f t="shared" ref="BK47:BK51" si="68">BY46</f>
        <v>-7.1975339132435562E-2</v>
      </c>
      <c r="BL47" s="29">
        <f t="shared" si="63"/>
        <v>0.23304640130028756</v>
      </c>
      <c r="BM47" s="29">
        <f t="shared" si="64"/>
        <v>0.21179409817604897</v>
      </c>
      <c r="BN47" s="29">
        <f t="shared" si="65"/>
        <v>0.23728620487722088</v>
      </c>
      <c r="BO47" s="30">
        <f t="shared" si="66"/>
        <v>0.19486720644213484</v>
      </c>
      <c r="BQ47" s="35">
        <v>43070</v>
      </c>
      <c r="BR47" s="8">
        <v>5.0678467613996122E-4</v>
      </c>
      <c r="BS47" s="8">
        <v>0.183416495450543</v>
      </c>
      <c r="BT47" s="8">
        <v>0.23874401277275145</v>
      </c>
      <c r="BU47" s="8">
        <v>0.87592603394971713</v>
      </c>
      <c r="BV47" s="8">
        <v>0.31124048365427676</v>
      </c>
      <c r="BX47" s="35">
        <v>43070</v>
      </c>
      <c r="BY47" s="8">
        <f t="shared" si="7"/>
        <v>5.3976780562697991E-3</v>
      </c>
      <c r="BZ47" s="8">
        <f t="shared" si="8"/>
        <v>0.32863860334547834</v>
      </c>
      <c r="CA47" s="8">
        <f t="shared" si="9"/>
        <v>0.27581549574793518</v>
      </c>
      <c r="CB47" s="8">
        <f t="shared" si="10"/>
        <v>0.5636139588113549</v>
      </c>
      <c r="CC47" s="8">
        <f t="shared" si="11"/>
        <v>0.29607105229617642</v>
      </c>
      <c r="CE47" s="35">
        <v>43070</v>
      </c>
      <c r="CF47" s="34">
        <f xml:space="preserve"> BY47 * ( B$54 -B$53 ) + B$53</f>
        <v>51429.279632586607</v>
      </c>
      <c r="CG47" s="34">
        <f xml:space="preserve"> BZ47 * ( C$54 -C$53 ) + C$53</f>
        <v>29959.717215980447</v>
      </c>
      <c r="CH47" s="34">
        <f xml:space="preserve"> CA47 * ( D$54 -D$53 ) + D$53</f>
        <v>9090.2865825518511</v>
      </c>
      <c r="CI47" s="34">
        <f xml:space="preserve"> CB47 * ( E$54 -E$53 ) + E$53</f>
        <v>41770.034095903058</v>
      </c>
      <c r="CJ47" s="34">
        <f xml:space="preserve"> CC47 * ( F$54 -F$53 ) + F$53</f>
        <v>18738.013278218896</v>
      </c>
      <c r="CK47" s="34">
        <f t="shared" si="12"/>
        <v>150987.33080524087</v>
      </c>
      <c r="CM47" s="35">
        <v>43070</v>
      </c>
      <c r="CN47" s="34">
        <f t="shared" si="13"/>
        <v>0</v>
      </c>
      <c r="CO47" s="34">
        <f t="shared" si="14"/>
        <v>25012</v>
      </c>
      <c r="CP47" s="34">
        <f t="shared" si="15"/>
        <v>8742</v>
      </c>
      <c r="CQ47" s="34">
        <f t="shared" si="16"/>
        <v>47124</v>
      </c>
      <c r="CR47" s="34">
        <f t="shared" si="17"/>
        <v>19009</v>
      </c>
      <c r="CS47" s="34">
        <f t="shared" si="18"/>
        <v>99887</v>
      </c>
    </row>
    <row r="48" spans="1:97" x14ac:dyDescent="0.3">
      <c r="A48" s="35">
        <v>43101</v>
      </c>
      <c r="B48" s="3">
        <v>0</v>
      </c>
      <c r="C48" s="3">
        <v>23879</v>
      </c>
      <c r="D48" s="3">
        <v>8044</v>
      </c>
      <c r="E48" s="3">
        <v>33888</v>
      </c>
      <c r="F48" s="3">
        <v>15709</v>
      </c>
      <c r="G48" s="6"/>
      <c r="H48" s="35">
        <v>43101</v>
      </c>
      <c r="I48" s="7">
        <v>5.0678467613996122E-4</v>
      </c>
      <c r="J48" s="7">
        <v>0.15016143234517171</v>
      </c>
      <c r="K48" s="7">
        <v>0.16444917509313464</v>
      </c>
      <c r="L48" s="7">
        <v>0.10383246806276614</v>
      </c>
      <c r="M48" s="7">
        <v>0.12651141961486789</v>
      </c>
      <c r="N48" s="11"/>
      <c r="P48" s="35">
        <v>43101</v>
      </c>
      <c r="Q48" s="13">
        <v>1</v>
      </c>
      <c r="R48" s="26">
        <f t="shared" si="19"/>
        <v>0</v>
      </c>
      <c r="S48" s="8">
        <f t="shared" si="20"/>
        <v>0.21719988259465806</v>
      </c>
      <c r="T48" s="8">
        <f t="shared" si="21"/>
        <v>0.29643427354976049</v>
      </c>
      <c r="U48" s="8">
        <f t="shared" si="22"/>
        <v>0.34008049932917228</v>
      </c>
      <c r="V48" s="27">
        <f t="shared" si="23"/>
        <v>0.20208240035826242</v>
      </c>
      <c r="W48" s="28">
        <f t="shared" si="24"/>
        <v>3.4701769248165104E-4</v>
      </c>
      <c r="X48" s="29">
        <f t="shared" si="25"/>
        <v>0.35741121221015554</v>
      </c>
      <c r="Y48" s="29">
        <f t="shared" si="26"/>
        <v>0.32719531665779672</v>
      </c>
      <c r="Z48" s="29">
        <f t="shared" si="27"/>
        <v>0.54208714927375601</v>
      </c>
      <c r="AA48" s="30">
        <f t="shared" si="28"/>
        <v>0.40086206896551724</v>
      </c>
      <c r="AB48" s="28">
        <f t="shared" si="29"/>
        <v>4.2043442544844597E-4</v>
      </c>
      <c r="AC48" s="29">
        <f t="shared" si="30"/>
        <v>0.19762254182565306</v>
      </c>
      <c r="AD48" s="29">
        <f t="shared" si="31"/>
        <v>0.19936136242682279</v>
      </c>
      <c r="AE48" s="29">
        <f t="shared" si="32"/>
        <v>0.30338913842384646</v>
      </c>
      <c r="AF48" s="30">
        <f t="shared" si="33"/>
        <v>0.21932377966860725</v>
      </c>
      <c r="AG48" s="28">
        <f t="shared" si="34"/>
        <v>4.075009077237256E-4</v>
      </c>
      <c r="AH48" s="29">
        <f t="shared" si="35"/>
        <v>0.2486645142353977</v>
      </c>
      <c r="AI48" s="29">
        <f t="shared" si="36"/>
        <v>0.23948908994145823</v>
      </c>
      <c r="AJ48" s="29">
        <f t="shared" si="37"/>
        <v>0.39800501662486149</v>
      </c>
      <c r="AK48" s="30">
        <f t="shared" si="38"/>
        <v>0.25890058217644424</v>
      </c>
      <c r="AL48" s="28">
        <f t="shared" si="39"/>
        <v>4.1691574783216172E-4</v>
      </c>
      <c r="AM48" s="29">
        <f t="shared" si="40"/>
        <v>0.21523334311711184</v>
      </c>
      <c r="AN48" s="29">
        <f t="shared" si="41"/>
        <v>0.18573709419904205</v>
      </c>
      <c r="AO48" s="29">
        <f t="shared" si="42"/>
        <v>0.30776410196581694</v>
      </c>
      <c r="AP48" s="30">
        <f t="shared" si="43"/>
        <v>0.20639274518584863</v>
      </c>
      <c r="AQ48" s="28">
        <f t="shared" si="44"/>
        <v>4.1701084722719643E-4</v>
      </c>
      <c r="AR48" s="29">
        <f t="shared" si="45"/>
        <v>0.22571176988552979</v>
      </c>
      <c r="AS48" s="29">
        <f t="shared" si="46"/>
        <v>0.277700904736562</v>
      </c>
      <c r="AT48" s="29">
        <f t="shared" si="47"/>
        <v>0.44385463454471213</v>
      </c>
      <c r="AU48" s="30">
        <f t="shared" si="48"/>
        <v>0.21618898343036275</v>
      </c>
      <c r="AV48" s="28">
        <f t="shared" si="49"/>
        <v>4.7017140905159844E-4</v>
      </c>
      <c r="AW48" s="29">
        <f t="shared" si="50"/>
        <v>0.12113296154975052</v>
      </c>
      <c r="AX48" s="29">
        <f t="shared" si="51"/>
        <v>0.15433741351782862</v>
      </c>
      <c r="AY48" s="29">
        <f t="shared" si="52"/>
        <v>8.1082657644519635E-2</v>
      </c>
      <c r="AZ48" s="30">
        <f t="shared" si="53"/>
        <v>0.1152037617554859</v>
      </c>
      <c r="BA48" s="28">
        <f t="shared" si="54"/>
        <v>2.2897571815789797E-4</v>
      </c>
      <c r="BB48" s="29">
        <f t="shared" si="55"/>
        <v>0.21160555185030691</v>
      </c>
      <c r="BC48" s="29">
        <f t="shared" si="56"/>
        <v>0.20125273274418912</v>
      </c>
      <c r="BD48" s="29">
        <f t="shared" si="57"/>
        <v>0.42474591470638218</v>
      </c>
      <c r="BE48" s="30">
        <f t="shared" si="58"/>
        <v>0.23981303420834618</v>
      </c>
      <c r="BF48" s="28">
        <f t="shared" si="67"/>
        <v>-7.1975339132435562E-2</v>
      </c>
      <c r="BG48" s="29">
        <f t="shared" si="59"/>
        <v>0.23304640130028756</v>
      </c>
      <c r="BH48" s="29">
        <f t="shared" si="60"/>
        <v>0.21179409817604897</v>
      </c>
      <c r="BI48" s="29">
        <f t="shared" si="61"/>
        <v>0.23728620487722088</v>
      </c>
      <c r="BJ48" s="30">
        <f t="shared" si="62"/>
        <v>0.19486720644213484</v>
      </c>
      <c r="BK48" s="28">
        <f t="shared" si="68"/>
        <v>5.3976780562697991E-3</v>
      </c>
      <c r="BL48" s="29">
        <f t="shared" si="63"/>
        <v>0.32863860334547834</v>
      </c>
      <c r="BM48" s="29">
        <f t="shared" si="64"/>
        <v>0.27581549574793518</v>
      </c>
      <c r="BN48" s="29">
        <f t="shared" si="65"/>
        <v>0.5636139588113549</v>
      </c>
      <c r="BO48" s="30">
        <f t="shared" si="66"/>
        <v>0.29607105229617642</v>
      </c>
      <c r="BQ48" s="35">
        <v>43101</v>
      </c>
      <c r="BR48" s="8">
        <v>5.0678467613996122E-4</v>
      </c>
      <c r="BS48" s="8">
        <v>0.15016143234517171</v>
      </c>
      <c r="BT48" s="8">
        <v>0.16444917509313464</v>
      </c>
      <c r="BU48" s="8">
        <v>0.10383246806276614</v>
      </c>
      <c r="BV48" s="8">
        <v>0.12651141961486789</v>
      </c>
      <c r="BX48" s="35">
        <v>43101</v>
      </c>
      <c r="BY48" s="8">
        <f t="shared" si="7"/>
        <v>7.424012825339465E-3</v>
      </c>
      <c r="BZ48" s="8">
        <f t="shared" si="8"/>
        <v>0.21449821904276689</v>
      </c>
      <c r="CA48" s="8">
        <f t="shared" si="9"/>
        <v>0.14515759522936439</v>
      </c>
      <c r="CB48" s="8">
        <f t="shared" si="10"/>
        <v>0.28263948846062642</v>
      </c>
      <c r="CC48" s="8">
        <f t="shared" si="11"/>
        <v>0.10433678377089813</v>
      </c>
      <c r="CE48" s="35">
        <v>43101</v>
      </c>
      <c r="CF48" s="34">
        <f xml:space="preserve"> BY48 * ( B$54 -B$53 ) + B$53</f>
        <v>72736.825998471628</v>
      </c>
      <c r="CG48" s="34">
        <f xml:space="preserve"> BZ48 * ( C$54 -C$53 ) + C$53</f>
        <v>26070.954322787067</v>
      </c>
      <c r="CH48" s="34">
        <f xml:space="preserve"> CA48 * ( D$54 -D$53 ) + D$53</f>
        <v>7862.7556071798781</v>
      </c>
      <c r="CI48" s="34">
        <f xml:space="preserve"> CB48 * ( E$54 -E$53 ) + E$53</f>
        <v>36953.28875068052</v>
      </c>
      <c r="CJ48" s="34">
        <f xml:space="preserve"> CC48 * ( F$54 -F$53 ) + F$53</f>
        <v>15312.872305283325</v>
      </c>
      <c r="CK48" s="34">
        <f t="shared" si="12"/>
        <v>158936.69698440243</v>
      </c>
      <c r="CM48" s="35">
        <v>43101</v>
      </c>
      <c r="CN48" s="34">
        <f t="shared" si="13"/>
        <v>0</v>
      </c>
      <c r="CO48" s="34">
        <f t="shared" si="14"/>
        <v>23879</v>
      </c>
      <c r="CP48" s="34">
        <f t="shared" si="15"/>
        <v>8044</v>
      </c>
      <c r="CQ48" s="34">
        <f t="shared" si="16"/>
        <v>33888</v>
      </c>
      <c r="CR48" s="34">
        <f t="shared" si="17"/>
        <v>15709</v>
      </c>
      <c r="CS48" s="34">
        <f t="shared" si="18"/>
        <v>81520</v>
      </c>
    </row>
    <row r="49" spans="1:97" x14ac:dyDescent="0.3">
      <c r="A49" s="35">
        <v>43132</v>
      </c>
      <c r="B49" s="3">
        <v>-295</v>
      </c>
      <c r="C49" s="3">
        <v>19299</v>
      </c>
      <c r="D49" s="3">
        <v>6616</v>
      </c>
      <c r="E49" s="3">
        <v>35032</v>
      </c>
      <c r="F49" s="3">
        <v>13449</v>
      </c>
      <c r="G49" s="5"/>
      <c r="H49" s="35">
        <v>43132</v>
      </c>
      <c r="I49" s="7">
        <v>4.7873035460472223E-4</v>
      </c>
      <c r="J49" s="7">
        <v>1.5732315820369828E-2</v>
      </c>
      <c r="K49" s="7">
        <v>1.2453432676955827E-2</v>
      </c>
      <c r="L49" s="7">
        <v>0.17056524528962258</v>
      </c>
      <c r="M49" s="7">
        <v>0</v>
      </c>
      <c r="N49" s="11"/>
      <c r="P49" s="35">
        <v>43132</v>
      </c>
      <c r="Q49" s="13">
        <v>1</v>
      </c>
      <c r="R49" s="26">
        <f t="shared" si="19"/>
        <v>3.4701769248165104E-4</v>
      </c>
      <c r="S49" s="8">
        <f t="shared" si="20"/>
        <v>0.35741121221015554</v>
      </c>
      <c r="T49" s="8">
        <f t="shared" si="21"/>
        <v>0.32719531665779672</v>
      </c>
      <c r="U49" s="8">
        <f t="shared" si="22"/>
        <v>0.54208714927375601</v>
      </c>
      <c r="V49" s="27">
        <f t="shared" si="23"/>
        <v>0.40086206896551724</v>
      </c>
      <c r="W49" s="28">
        <f t="shared" si="24"/>
        <v>4.2043442544844597E-4</v>
      </c>
      <c r="X49" s="29">
        <f t="shared" si="25"/>
        <v>0.19762254182565306</v>
      </c>
      <c r="Y49" s="29">
        <f t="shared" si="26"/>
        <v>0.19936136242682279</v>
      </c>
      <c r="Z49" s="29">
        <f t="shared" si="27"/>
        <v>0.30338913842384646</v>
      </c>
      <c r="AA49" s="30">
        <f t="shared" si="28"/>
        <v>0.21932377966860725</v>
      </c>
      <c r="AB49" s="28">
        <f t="shared" si="29"/>
        <v>4.075009077237256E-4</v>
      </c>
      <c r="AC49" s="29">
        <f t="shared" si="30"/>
        <v>0.2486645142353977</v>
      </c>
      <c r="AD49" s="29">
        <f t="shared" si="31"/>
        <v>0.23948908994145823</v>
      </c>
      <c r="AE49" s="29">
        <f t="shared" si="32"/>
        <v>0.39800501662486149</v>
      </c>
      <c r="AF49" s="30">
        <f t="shared" si="33"/>
        <v>0.25890058217644424</v>
      </c>
      <c r="AG49" s="28">
        <f t="shared" si="34"/>
        <v>4.1691574783216172E-4</v>
      </c>
      <c r="AH49" s="29">
        <f t="shared" si="35"/>
        <v>0.21523334311711184</v>
      </c>
      <c r="AI49" s="29">
        <f t="shared" si="36"/>
        <v>0.18573709419904205</v>
      </c>
      <c r="AJ49" s="29">
        <f t="shared" si="37"/>
        <v>0.30776410196581694</v>
      </c>
      <c r="AK49" s="30">
        <f t="shared" si="38"/>
        <v>0.20639274518584863</v>
      </c>
      <c r="AL49" s="28">
        <f t="shared" si="39"/>
        <v>4.1701084722719643E-4</v>
      </c>
      <c r="AM49" s="29">
        <f t="shared" si="40"/>
        <v>0.22571176988552979</v>
      </c>
      <c r="AN49" s="29">
        <f t="shared" si="41"/>
        <v>0.277700904736562</v>
      </c>
      <c r="AO49" s="29">
        <f t="shared" si="42"/>
        <v>0.44385463454471213</v>
      </c>
      <c r="AP49" s="30">
        <f t="shared" si="43"/>
        <v>0.21618898343036275</v>
      </c>
      <c r="AQ49" s="28">
        <f t="shared" si="44"/>
        <v>4.7017140905159844E-4</v>
      </c>
      <c r="AR49" s="29">
        <f t="shared" si="45"/>
        <v>0.12113296154975052</v>
      </c>
      <c r="AS49" s="29">
        <f t="shared" si="46"/>
        <v>0.15433741351782862</v>
      </c>
      <c r="AT49" s="29">
        <f t="shared" si="47"/>
        <v>8.1082657644519635E-2</v>
      </c>
      <c r="AU49" s="30">
        <f t="shared" si="48"/>
        <v>0.1152037617554859</v>
      </c>
      <c r="AV49" s="28">
        <f t="shared" si="49"/>
        <v>2.2897571815789797E-4</v>
      </c>
      <c r="AW49" s="29">
        <f t="shared" si="50"/>
        <v>0.21160555185030691</v>
      </c>
      <c r="AX49" s="29">
        <f t="shared" si="51"/>
        <v>0.20125273274418912</v>
      </c>
      <c r="AY49" s="29">
        <f t="shared" si="52"/>
        <v>0.42474591470638218</v>
      </c>
      <c r="AZ49" s="30">
        <f t="shared" si="53"/>
        <v>0.23981303420834618</v>
      </c>
      <c r="BA49" s="28">
        <f t="shared" si="54"/>
        <v>-7.1975339132435562E-2</v>
      </c>
      <c r="BB49" s="29">
        <f t="shared" si="55"/>
        <v>0.23304640130028756</v>
      </c>
      <c r="BC49" s="29">
        <f t="shared" si="56"/>
        <v>0.21179409817604897</v>
      </c>
      <c r="BD49" s="29">
        <f t="shared" si="57"/>
        <v>0.23728620487722088</v>
      </c>
      <c r="BE49" s="30">
        <f t="shared" si="58"/>
        <v>0.19486720644213484</v>
      </c>
      <c r="BF49" s="28">
        <f t="shared" si="67"/>
        <v>5.3976780562697991E-3</v>
      </c>
      <c r="BG49" s="29">
        <f t="shared" si="59"/>
        <v>0.32863860334547834</v>
      </c>
      <c r="BH49" s="29">
        <f t="shared" si="60"/>
        <v>0.27581549574793518</v>
      </c>
      <c r="BI49" s="29">
        <f t="shared" si="61"/>
        <v>0.5636139588113549</v>
      </c>
      <c r="BJ49" s="30">
        <f t="shared" si="62"/>
        <v>0.29607105229617642</v>
      </c>
      <c r="BK49" s="28">
        <f t="shared" si="68"/>
        <v>7.424012825339465E-3</v>
      </c>
      <c r="BL49" s="29">
        <f t="shared" si="63"/>
        <v>0.21449821904276689</v>
      </c>
      <c r="BM49" s="29">
        <f t="shared" si="64"/>
        <v>0.14515759522936439</v>
      </c>
      <c r="BN49" s="29">
        <f t="shared" si="65"/>
        <v>0.28263948846062642</v>
      </c>
      <c r="BO49" s="30">
        <f t="shared" si="66"/>
        <v>0.10433678377089813</v>
      </c>
      <c r="BQ49" s="35">
        <v>43132</v>
      </c>
      <c r="BR49" s="8">
        <v>4.7873035460472223E-4</v>
      </c>
      <c r="BS49" s="8">
        <v>1.5732315820369828E-2</v>
      </c>
      <c r="BT49" s="8">
        <v>1.2453432676955827E-2</v>
      </c>
      <c r="BU49" s="8">
        <v>0.17056524528962258</v>
      </c>
      <c r="BV49" s="8">
        <v>0</v>
      </c>
      <c r="BX49" s="35">
        <v>43132</v>
      </c>
      <c r="BY49" s="8">
        <f t="shared" si="7"/>
        <v>3.3167358812805858E-2</v>
      </c>
      <c r="BZ49" s="8">
        <f t="shared" si="8"/>
        <v>0.13817298319592178</v>
      </c>
      <c r="CA49" s="8">
        <f t="shared" si="9"/>
        <v>4.092202898408874E-2</v>
      </c>
      <c r="CB49" s="8">
        <f t="shared" si="10"/>
        <v>0.16905022115585397</v>
      </c>
      <c r="CC49" s="8">
        <f t="shared" si="11"/>
        <v>0.11220576666021133</v>
      </c>
      <c r="CE49" s="35">
        <v>43132</v>
      </c>
      <c r="CF49" s="34">
        <f xml:space="preserve"> BY49 * ( B$54 -B$53 ) + B$53</f>
        <v>343436.19246732083</v>
      </c>
      <c r="CG49" s="34">
        <f xml:space="preserve"> BZ49 * ( C$54 -C$53 ) + C$53</f>
        <v>23470.553537485055</v>
      </c>
      <c r="CH49" s="34">
        <f xml:space="preserve"> CA49 * ( D$54 -D$53 ) + D$53</f>
        <v>6883.4624623055133</v>
      </c>
      <c r="CI49" s="34">
        <f xml:space="preserve"> CB49 * ( E$54 -E$53 ) + E$53</f>
        <v>35006.027941274806</v>
      </c>
      <c r="CJ49" s="34">
        <f xml:space="preserve"> CC49 * ( F$54 -F$53 ) + F$53</f>
        <v>15453.443815618015</v>
      </c>
      <c r="CK49" s="34">
        <f t="shared" si="12"/>
        <v>424249.6802240042</v>
      </c>
      <c r="CM49" s="35">
        <v>43132</v>
      </c>
      <c r="CN49" s="34">
        <f t="shared" si="13"/>
        <v>-295</v>
      </c>
      <c r="CO49" s="34">
        <f t="shared" si="14"/>
        <v>19299</v>
      </c>
      <c r="CP49" s="34">
        <f t="shared" si="15"/>
        <v>6616</v>
      </c>
      <c r="CQ49" s="34">
        <f t="shared" si="16"/>
        <v>35032</v>
      </c>
      <c r="CR49" s="34">
        <f t="shared" si="17"/>
        <v>13449</v>
      </c>
      <c r="CS49" s="34">
        <f t="shared" si="18"/>
        <v>74101</v>
      </c>
    </row>
    <row r="50" spans="1:97" x14ac:dyDescent="0.3">
      <c r="A50" s="35">
        <v>43160</v>
      </c>
      <c r="B50" s="3">
        <v>-192</v>
      </c>
      <c r="C50" s="3">
        <v>18763</v>
      </c>
      <c r="D50" s="3">
        <v>6499</v>
      </c>
      <c r="E50" s="3">
        <v>35446</v>
      </c>
      <c r="F50" s="3">
        <v>13736</v>
      </c>
      <c r="G50" s="5"/>
      <c r="H50" s="35">
        <v>43160</v>
      </c>
      <c r="I50" s="7">
        <v>4.8852559229329716E-4</v>
      </c>
      <c r="J50" s="7">
        <v>0</v>
      </c>
      <c r="K50" s="7">
        <v>0</v>
      </c>
      <c r="L50" s="7">
        <v>0.19471504404129966</v>
      </c>
      <c r="M50" s="7">
        <v>1.6065830721003135E-2</v>
      </c>
      <c r="N50" s="11"/>
      <c r="P50" s="35">
        <v>43160</v>
      </c>
      <c r="Q50" s="13">
        <v>1</v>
      </c>
      <c r="R50" s="26">
        <f t="shared" si="19"/>
        <v>4.2043442544844597E-4</v>
      </c>
      <c r="S50" s="8">
        <f t="shared" si="20"/>
        <v>0.19762254182565306</v>
      </c>
      <c r="T50" s="8">
        <f t="shared" si="21"/>
        <v>0.19936136242682279</v>
      </c>
      <c r="U50" s="8">
        <f t="shared" si="22"/>
        <v>0.30338913842384646</v>
      </c>
      <c r="V50" s="27">
        <f t="shared" si="23"/>
        <v>0.21932377966860725</v>
      </c>
      <c r="W50" s="28">
        <f t="shared" si="24"/>
        <v>4.075009077237256E-4</v>
      </c>
      <c r="X50" s="29">
        <f t="shared" si="25"/>
        <v>0.2486645142353977</v>
      </c>
      <c r="Y50" s="29">
        <f t="shared" si="26"/>
        <v>0.23948908994145823</v>
      </c>
      <c r="Z50" s="29">
        <f t="shared" si="27"/>
        <v>0.39800501662486149</v>
      </c>
      <c r="AA50" s="30">
        <f t="shared" si="28"/>
        <v>0.25890058217644424</v>
      </c>
      <c r="AB50" s="28">
        <f t="shared" si="29"/>
        <v>4.1691574783216172E-4</v>
      </c>
      <c r="AC50" s="29">
        <f t="shared" si="30"/>
        <v>0.21523334311711184</v>
      </c>
      <c r="AD50" s="29">
        <f t="shared" si="31"/>
        <v>0.18573709419904205</v>
      </c>
      <c r="AE50" s="29">
        <f t="shared" si="32"/>
        <v>0.30776410196581694</v>
      </c>
      <c r="AF50" s="30">
        <f t="shared" si="33"/>
        <v>0.20639274518584863</v>
      </c>
      <c r="AG50" s="28">
        <f t="shared" si="34"/>
        <v>4.1701084722719643E-4</v>
      </c>
      <c r="AH50" s="29">
        <f t="shared" si="35"/>
        <v>0.22571176988552979</v>
      </c>
      <c r="AI50" s="29">
        <f t="shared" si="36"/>
        <v>0.277700904736562</v>
      </c>
      <c r="AJ50" s="29">
        <f t="shared" si="37"/>
        <v>0.44385463454471213</v>
      </c>
      <c r="AK50" s="30">
        <f t="shared" si="38"/>
        <v>0.21618898343036275</v>
      </c>
      <c r="AL50" s="28">
        <f t="shared" si="39"/>
        <v>4.7017140905159844E-4</v>
      </c>
      <c r="AM50" s="29">
        <f t="shared" si="40"/>
        <v>0.12113296154975052</v>
      </c>
      <c r="AN50" s="29">
        <f t="shared" si="41"/>
        <v>0.15433741351782862</v>
      </c>
      <c r="AO50" s="29">
        <f t="shared" si="42"/>
        <v>8.1082657644519635E-2</v>
      </c>
      <c r="AP50" s="30">
        <f t="shared" si="43"/>
        <v>0.1152037617554859</v>
      </c>
      <c r="AQ50" s="28">
        <f t="shared" si="44"/>
        <v>2.2897571815789797E-4</v>
      </c>
      <c r="AR50" s="29">
        <f t="shared" si="45"/>
        <v>0.21160555185030691</v>
      </c>
      <c r="AS50" s="29">
        <f t="shared" si="46"/>
        <v>0.20125273274418912</v>
      </c>
      <c r="AT50" s="29">
        <f t="shared" si="47"/>
        <v>0.42474591470638218</v>
      </c>
      <c r="AU50" s="30">
        <f t="shared" si="48"/>
        <v>0.23981303420834618</v>
      </c>
      <c r="AV50" s="28">
        <f t="shared" si="49"/>
        <v>-7.1975339132435562E-2</v>
      </c>
      <c r="AW50" s="29">
        <f t="shared" si="50"/>
        <v>0.23304640130028756</v>
      </c>
      <c r="AX50" s="29">
        <f t="shared" si="51"/>
        <v>0.21179409817604897</v>
      </c>
      <c r="AY50" s="29">
        <f t="shared" si="52"/>
        <v>0.23728620487722088</v>
      </c>
      <c r="AZ50" s="30">
        <f t="shared" si="53"/>
        <v>0.19486720644213484</v>
      </c>
      <c r="BA50" s="28">
        <f t="shared" si="54"/>
        <v>5.3976780562697991E-3</v>
      </c>
      <c r="BB50" s="29">
        <f t="shared" si="55"/>
        <v>0.32863860334547834</v>
      </c>
      <c r="BC50" s="29">
        <f t="shared" si="56"/>
        <v>0.27581549574793518</v>
      </c>
      <c r="BD50" s="29">
        <f t="shared" si="57"/>
        <v>0.5636139588113549</v>
      </c>
      <c r="BE50" s="30">
        <f t="shared" si="58"/>
        <v>0.29607105229617642</v>
      </c>
      <c r="BF50" s="28">
        <f t="shared" si="67"/>
        <v>7.424012825339465E-3</v>
      </c>
      <c r="BG50" s="29">
        <f t="shared" si="59"/>
        <v>0.21449821904276689</v>
      </c>
      <c r="BH50" s="29">
        <f t="shared" si="60"/>
        <v>0.14515759522936439</v>
      </c>
      <c r="BI50" s="29">
        <f t="shared" si="61"/>
        <v>0.28263948846062642</v>
      </c>
      <c r="BJ50" s="30">
        <f t="shared" si="62"/>
        <v>0.10433678377089813</v>
      </c>
      <c r="BK50" s="28">
        <f t="shared" si="68"/>
        <v>3.3167358812805858E-2</v>
      </c>
      <c r="BL50" s="29">
        <f t="shared" si="63"/>
        <v>0.13817298319592178</v>
      </c>
      <c r="BM50" s="29">
        <f t="shared" si="64"/>
        <v>4.092202898408874E-2</v>
      </c>
      <c r="BN50" s="29">
        <f t="shared" si="65"/>
        <v>0.16905022115585397</v>
      </c>
      <c r="BO50" s="30">
        <f t="shared" si="66"/>
        <v>0.11220576666021133</v>
      </c>
      <c r="BQ50" s="35">
        <v>43160</v>
      </c>
      <c r="BR50" s="8">
        <v>4.8852559229329716E-4</v>
      </c>
      <c r="BS50" s="8">
        <v>0</v>
      </c>
      <c r="BT50" s="8">
        <v>0</v>
      </c>
      <c r="BU50" s="8">
        <v>0.19471504404129966</v>
      </c>
      <c r="BV50" s="8">
        <v>1.6065830721003135E-2</v>
      </c>
      <c r="BX50" s="35">
        <v>43160</v>
      </c>
      <c r="BY50" s="8">
        <f t="shared" si="7"/>
        <v>9.4876388420553792E-2</v>
      </c>
      <c r="BZ50" s="8">
        <f t="shared" si="8"/>
        <v>0.10672285761641617</v>
      </c>
      <c r="CA50" s="8">
        <f t="shared" si="9"/>
        <v>0.15116570759265574</v>
      </c>
      <c r="CB50" s="8">
        <f t="shared" si="10"/>
        <v>0.27973655179968071</v>
      </c>
      <c r="CC50" s="8">
        <f t="shared" si="11"/>
        <v>5.457704729156504E-2</v>
      </c>
      <c r="CE50" s="35">
        <v>43160</v>
      </c>
      <c r="CF50" s="34">
        <f xml:space="preserve"> BY50 * ( B$54 -B$53 ) + B$53</f>
        <v>992326.01542808721</v>
      </c>
      <c r="CG50" s="34">
        <f xml:space="preserve"> BZ50 * ( C$54 -C$53 ) + C$53</f>
        <v>22399.047758991299</v>
      </c>
      <c r="CH50" s="34">
        <f xml:space="preserve"> CA50 * ( D$54 -D$53 ) + D$53</f>
        <v>7919.2018228330007</v>
      </c>
      <c r="CI50" s="34">
        <f xml:space="preserve"> CB50 * ( E$54 -E$53 ) + E$53</f>
        <v>36903.523707501925</v>
      </c>
      <c r="CJ50" s="34">
        <f xml:space="preserve"> CC50 * ( F$54 -F$53 ) + F$53</f>
        <v>14423.964372816517</v>
      </c>
      <c r="CK50" s="34">
        <f t="shared" si="12"/>
        <v>1073971.7530902298</v>
      </c>
      <c r="CM50" s="35">
        <v>43160</v>
      </c>
      <c r="CN50" s="34">
        <f t="shared" si="13"/>
        <v>-192</v>
      </c>
      <c r="CO50" s="34">
        <f t="shared" si="14"/>
        <v>18763</v>
      </c>
      <c r="CP50" s="34">
        <f t="shared" si="15"/>
        <v>6499</v>
      </c>
      <c r="CQ50" s="34">
        <f t="shared" si="16"/>
        <v>35446</v>
      </c>
      <c r="CR50" s="34">
        <f t="shared" si="17"/>
        <v>13736</v>
      </c>
      <c r="CS50" s="34">
        <f t="shared" si="18"/>
        <v>74252</v>
      </c>
    </row>
    <row r="51" spans="1:97" x14ac:dyDescent="0.3">
      <c r="A51" s="35">
        <v>43191</v>
      </c>
      <c r="B51" s="3">
        <v>-191</v>
      </c>
      <c r="C51" s="3">
        <v>25337</v>
      </c>
      <c r="D51" s="3">
        <v>8909</v>
      </c>
      <c r="E51" s="3">
        <v>40516</v>
      </c>
      <c r="F51" s="3">
        <v>18671</v>
      </c>
      <c r="G51" s="5"/>
      <c r="H51" s="35">
        <v>43191</v>
      </c>
      <c r="I51" s="7">
        <v>4.8862069168833188E-4</v>
      </c>
      <c r="J51" s="7">
        <v>0.19295567948341649</v>
      </c>
      <c r="K51" s="7">
        <v>0.25651942522618415</v>
      </c>
      <c r="L51" s="7">
        <v>0.49046257947850436</v>
      </c>
      <c r="M51" s="7">
        <v>0.29231974921630094</v>
      </c>
      <c r="N51" s="11"/>
      <c r="P51" s="35">
        <v>43191</v>
      </c>
      <c r="Q51" s="13">
        <v>1</v>
      </c>
      <c r="R51" s="26">
        <f t="shared" si="19"/>
        <v>4.075009077237256E-4</v>
      </c>
      <c r="S51" s="8">
        <f t="shared" si="20"/>
        <v>0.2486645142353977</v>
      </c>
      <c r="T51" s="8">
        <f t="shared" si="21"/>
        <v>0.23948908994145823</v>
      </c>
      <c r="U51" s="8">
        <f t="shared" si="22"/>
        <v>0.39800501662486149</v>
      </c>
      <c r="V51" s="27">
        <f t="shared" si="23"/>
        <v>0.25890058217644424</v>
      </c>
      <c r="W51" s="28">
        <f t="shared" si="24"/>
        <v>4.1691574783216172E-4</v>
      </c>
      <c r="X51" s="29">
        <f t="shared" si="25"/>
        <v>0.21523334311711184</v>
      </c>
      <c r="Y51" s="29">
        <f t="shared" si="26"/>
        <v>0.18573709419904205</v>
      </c>
      <c r="Z51" s="29">
        <f t="shared" si="27"/>
        <v>0.30776410196581694</v>
      </c>
      <c r="AA51" s="30">
        <f t="shared" si="28"/>
        <v>0.20639274518584863</v>
      </c>
      <c r="AB51" s="28">
        <f t="shared" si="29"/>
        <v>4.1701084722719643E-4</v>
      </c>
      <c r="AC51" s="29">
        <f t="shared" si="30"/>
        <v>0.22571176988552979</v>
      </c>
      <c r="AD51" s="29">
        <f t="shared" si="31"/>
        <v>0.277700904736562</v>
      </c>
      <c r="AE51" s="29">
        <f t="shared" si="32"/>
        <v>0.44385463454471213</v>
      </c>
      <c r="AF51" s="30">
        <f t="shared" si="33"/>
        <v>0.21618898343036275</v>
      </c>
      <c r="AG51" s="28">
        <f t="shared" si="34"/>
        <v>4.7017140905159844E-4</v>
      </c>
      <c r="AH51" s="29">
        <f t="shared" si="35"/>
        <v>0.12113296154975052</v>
      </c>
      <c r="AI51" s="29">
        <f t="shared" si="36"/>
        <v>0.15433741351782862</v>
      </c>
      <c r="AJ51" s="29">
        <f t="shared" si="37"/>
        <v>8.1082657644519635E-2</v>
      </c>
      <c r="AK51" s="30">
        <f t="shared" si="38"/>
        <v>0.1152037617554859</v>
      </c>
      <c r="AL51" s="28">
        <f t="shared" si="39"/>
        <v>2.2897571815789797E-4</v>
      </c>
      <c r="AM51" s="29">
        <f t="shared" si="40"/>
        <v>0.21160555185030691</v>
      </c>
      <c r="AN51" s="29">
        <f t="shared" si="41"/>
        <v>0.20125273274418912</v>
      </c>
      <c r="AO51" s="29">
        <f t="shared" si="42"/>
        <v>0.42474591470638218</v>
      </c>
      <c r="AP51" s="30">
        <f t="shared" si="43"/>
        <v>0.23981303420834618</v>
      </c>
      <c r="AQ51" s="28">
        <f t="shared" si="44"/>
        <v>-7.1975339132435562E-2</v>
      </c>
      <c r="AR51" s="29">
        <f t="shared" si="45"/>
        <v>0.23304640130028756</v>
      </c>
      <c r="AS51" s="29">
        <f t="shared" si="46"/>
        <v>0.21179409817604897</v>
      </c>
      <c r="AT51" s="29">
        <f t="shared" si="47"/>
        <v>0.23728620487722088</v>
      </c>
      <c r="AU51" s="30">
        <f t="shared" si="48"/>
        <v>0.19486720644213484</v>
      </c>
      <c r="AV51" s="28">
        <f t="shared" si="49"/>
        <v>5.3976780562697991E-3</v>
      </c>
      <c r="AW51" s="29">
        <f t="shared" si="50"/>
        <v>0.32863860334547834</v>
      </c>
      <c r="AX51" s="29">
        <f t="shared" si="51"/>
        <v>0.27581549574793518</v>
      </c>
      <c r="AY51" s="29">
        <f t="shared" si="52"/>
        <v>0.5636139588113549</v>
      </c>
      <c r="AZ51" s="30">
        <f t="shared" si="53"/>
        <v>0.29607105229617642</v>
      </c>
      <c r="BA51" s="28">
        <f t="shared" si="54"/>
        <v>7.424012825339465E-3</v>
      </c>
      <c r="BB51" s="29">
        <f t="shared" si="55"/>
        <v>0.21449821904276689</v>
      </c>
      <c r="BC51" s="29">
        <f t="shared" si="56"/>
        <v>0.14515759522936439</v>
      </c>
      <c r="BD51" s="29">
        <f t="shared" si="57"/>
        <v>0.28263948846062642</v>
      </c>
      <c r="BE51" s="30">
        <f t="shared" si="58"/>
        <v>0.10433678377089813</v>
      </c>
      <c r="BF51" s="28">
        <f t="shared" si="67"/>
        <v>3.3167358812805858E-2</v>
      </c>
      <c r="BG51" s="29">
        <f t="shared" si="59"/>
        <v>0.13817298319592178</v>
      </c>
      <c r="BH51" s="29">
        <f t="shared" si="60"/>
        <v>4.092202898408874E-2</v>
      </c>
      <c r="BI51" s="29">
        <f t="shared" si="61"/>
        <v>0.16905022115585397</v>
      </c>
      <c r="BJ51" s="30">
        <f t="shared" si="62"/>
        <v>0.11220576666021133</v>
      </c>
      <c r="BK51" s="28">
        <f t="shared" si="68"/>
        <v>9.4876388420553792E-2</v>
      </c>
      <c r="BL51" s="29">
        <f t="shared" si="63"/>
        <v>0.10672285761641617</v>
      </c>
      <c r="BM51" s="29">
        <f t="shared" si="64"/>
        <v>0.15116570759265574</v>
      </c>
      <c r="BN51" s="29">
        <f t="shared" si="65"/>
        <v>0.27973655179968071</v>
      </c>
      <c r="BO51" s="30">
        <f t="shared" si="66"/>
        <v>5.457704729156504E-2</v>
      </c>
      <c r="BQ51" s="35">
        <v>43191</v>
      </c>
      <c r="BR51" s="8">
        <v>4.8862069168833188E-4</v>
      </c>
      <c r="BS51" s="8">
        <v>0.19295567948341649</v>
      </c>
      <c r="BT51" s="8">
        <v>0.25651942522618415</v>
      </c>
      <c r="BU51" s="8">
        <v>0.49046257947850436</v>
      </c>
      <c r="BV51" s="8">
        <v>0.29231974921630094</v>
      </c>
      <c r="BX51" s="35">
        <v>43191</v>
      </c>
      <c r="BY51" s="8">
        <f t="shared" si="7"/>
        <v>0.23691199210787109</v>
      </c>
      <c r="BZ51" s="8">
        <f t="shared" si="8"/>
        <v>0.22071435804005196</v>
      </c>
      <c r="CA51" s="8">
        <f t="shared" si="9"/>
        <v>0.31462719135202449</v>
      </c>
      <c r="CB51" s="8">
        <f t="shared" si="10"/>
        <v>0.48958411185459988</v>
      </c>
      <c r="CC51" s="8">
        <f t="shared" si="11"/>
        <v>0.23603892150048708</v>
      </c>
      <c r="CE51" s="35">
        <v>43191</v>
      </c>
      <c r="CF51" s="34">
        <f xml:space="preserve"> BY51 * ( B$54 -B$53 ) + B$53</f>
        <v>2485874.9873797866</v>
      </c>
      <c r="CG51" s="34">
        <f xml:space="preserve"> BZ51 * ( C$54 -C$53 ) + C$53</f>
        <v>26282.73817842457</v>
      </c>
      <c r="CH51" s="34">
        <f xml:space="preserve"> CA51 * ( D$54 -D$53 ) + D$53</f>
        <v>9454.9224627522708</v>
      </c>
      <c r="CI51" s="34">
        <f xml:space="preserve"> CB51 * ( E$54 -E$53 ) + E$53</f>
        <v>40500.940429523405</v>
      </c>
      <c r="CJ51" s="34">
        <f xml:space="preserve"> CC51 * ( F$54 -F$53 ) + F$53</f>
        <v>17665.599293684703</v>
      </c>
      <c r="CK51" s="34">
        <f t="shared" si="12"/>
        <v>2579779.1877441714</v>
      </c>
      <c r="CM51" s="35">
        <v>43191</v>
      </c>
      <c r="CN51" s="34">
        <f t="shared" si="13"/>
        <v>-191</v>
      </c>
      <c r="CO51" s="34">
        <f t="shared" si="14"/>
        <v>25337</v>
      </c>
      <c r="CP51" s="34">
        <f t="shared" si="15"/>
        <v>8909</v>
      </c>
      <c r="CQ51" s="34">
        <f t="shared" si="16"/>
        <v>40516</v>
      </c>
      <c r="CR51" s="34">
        <f t="shared" si="17"/>
        <v>18671</v>
      </c>
      <c r="CS51" s="34">
        <f t="shared" si="18"/>
        <v>93242</v>
      </c>
    </row>
    <row r="53" spans="1:97" x14ac:dyDescent="0.3">
      <c r="A53" s="4" t="s">
        <v>6</v>
      </c>
      <c r="B53">
        <f>MIN(B4:B51)</f>
        <v>-5329</v>
      </c>
      <c r="C53">
        <f t="shared" ref="C53:F53" si="69">MIN(C4:C51)</f>
        <v>18763</v>
      </c>
      <c r="D53">
        <f t="shared" si="69"/>
        <v>6499</v>
      </c>
      <c r="E53">
        <f t="shared" si="69"/>
        <v>32108</v>
      </c>
      <c r="F53">
        <f t="shared" si="69"/>
        <v>13449</v>
      </c>
      <c r="H53" s="4" t="s">
        <v>6</v>
      </c>
      <c r="I53">
        <f t="shared" ref="I53:M53" si="70">MIN(I4:I51)</f>
        <v>0</v>
      </c>
      <c r="J53">
        <f t="shared" si="70"/>
        <v>0</v>
      </c>
      <c r="K53">
        <f t="shared" si="70"/>
        <v>0</v>
      </c>
      <c r="L53">
        <f t="shared" si="70"/>
        <v>0</v>
      </c>
      <c r="M53">
        <f t="shared" si="70"/>
        <v>0</v>
      </c>
      <c r="BX53" s="31" t="s">
        <v>65</v>
      </c>
      <c r="BY53" s="3">
        <f t="array" ref="BY53">SUM( (BR14:BR45-BY14:BY45)^2 )</f>
        <v>5.0100367984233938E-6</v>
      </c>
      <c r="BZ53" s="3">
        <f t="array" ref="BZ53">SUM( (BS14:BS45-BZ14:BZ45)^2 )</f>
        <v>1.7345631753516546E-6</v>
      </c>
      <c r="CA53" s="3">
        <f t="array" ref="CA53">SUM( (BT14:BT45-CA14:CA45)^2 )</f>
        <v>4.025528221161157E-7</v>
      </c>
      <c r="CB53" s="3">
        <f t="array" ref="CB53">SUM( (BU14:BU45-CB14:CB45)^2 )</f>
        <v>8.4605742440302616E-8</v>
      </c>
      <c r="CC53" s="3">
        <f t="array" ref="CC53">SUM( (BV14:BV45-CC14:CC45)^2 )</f>
        <v>1.5510075260104137E-6</v>
      </c>
    </row>
    <row r="54" spans="1:97" x14ac:dyDescent="0.3">
      <c r="A54" s="4" t="s">
        <v>7</v>
      </c>
      <c r="B54">
        <f>MAX(B4:B51)</f>
        <v>10509985</v>
      </c>
      <c r="C54">
        <f t="shared" ref="C54:F54" si="71">MAX(C4:C51)</f>
        <v>52833</v>
      </c>
      <c r="D54">
        <f t="shared" si="71"/>
        <v>15894</v>
      </c>
      <c r="E54">
        <f t="shared" si="71"/>
        <v>49251</v>
      </c>
      <c r="F54">
        <f t="shared" si="71"/>
        <v>31313</v>
      </c>
      <c r="H54" s="4" t="s">
        <v>7</v>
      </c>
      <c r="I54">
        <f t="shared" ref="I54:M54" si="72">MAX(I4:I51)</f>
        <v>1</v>
      </c>
      <c r="J54">
        <f t="shared" si="72"/>
        <v>1</v>
      </c>
      <c r="K54">
        <f t="shared" si="72"/>
        <v>1</v>
      </c>
      <c r="L54">
        <f t="shared" si="72"/>
        <v>1</v>
      </c>
      <c r="M54">
        <f t="shared" si="72"/>
        <v>1</v>
      </c>
      <c r="P54" s="4"/>
      <c r="BX54" s="31" t="s">
        <v>67</v>
      </c>
      <c r="BY54" s="3">
        <f t="array" ref="BY54">$BP$59*SUM($R59:$BO59^2)</f>
        <v>0</v>
      </c>
      <c r="BZ54" s="3">
        <f t="array" ref="BZ54">$BP$60*SUM($R60:$BO60^2)</f>
        <v>0</v>
      </c>
      <c r="CA54" s="3">
        <f t="array" ref="CA54">$BP$61*SUM($R61:$BO61^2)</f>
        <v>0</v>
      </c>
      <c r="CB54" s="3">
        <f t="array" ref="CB54">$BP$62*SUM($R62:$BO62^2)</f>
        <v>0</v>
      </c>
      <c r="CC54" s="3">
        <f t="array" ref="CC54">$BP$63*SUM($R63:$BO63^2)</f>
        <v>0</v>
      </c>
    </row>
    <row r="55" spans="1:97" x14ac:dyDescent="0.3">
      <c r="A55" s="4" t="s">
        <v>4</v>
      </c>
      <c r="B55">
        <f>AVERAGE(B4:B51)</f>
        <v>3857057.2708333335</v>
      </c>
      <c r="C55">
        <f>AVERAGE(C4:C51)</f>
        <v>34893</v>
      </c>
      <c r="D55">
        <f>AVERAGE(D4:D51)</f>
        <v>10983.979166666666</v>
      </c>
      <c r="E55">
        <f>AVERAGE(E4:E51)</f>
        <v>38474.6875</v>
      </c>
      <c r="F55">
        <f>AVERAGE(F4:F51)</f>
        <v>22220.5625</v>
      </c>
      <c r="H55" s="4" t="s">
        <v>4</v>
      </c>
      <c r="I55">
        <f>AVERAGE(I4:I51)</f>
        <v>0.36731059774661351</v>
      </c>
      <c r="J55">
        <f>AVERAGE(J4:J51)</f>
        <v>0.47343704138538301</v>
      </c>
      <c r="K55">
        <f>AVERAGE(K4:K51)</f>
        <v>0.47737936845840007</v>
      </c>
      <c r="L55">
        <f>AVERAGE(L4:L51)</f>
        <v>0.37138700927492269</v>
      </c>
      <c r="M55">
        <f>AVERAGE(M4:M51)</f>
        <v>0.49101894872369001</v>
      </c>
      <c r="BX55" s="31" t="s">
        <v>66</v>
      </c>
      <c r="BY55" s="32">
        <f>SUM(BY53:BY54)</f>
        <v>5.0100367984233938E-6</v>
      </c>
      <c r="BZ55" s="32">
        <f>SUM(BZ53:BZ54)</f>
        <v>1.7345631753516546E-6</v>
      </c>
      <c r="CA55" s="32">
        <f>SUM(CA53:CA54)</f>
        <v>4.025528221161157E-7</v>
      </c>
      <c r="CB55" s="32">
        <f>SUM(CB53:CB54)</f>
        <v>8.4605742440302616E-8</v>
      </c>
      <c r="CC55" s="32">
        <f>SUM(CC53:CC54)</f>
        <v>1.5510075260104137E-6</v>
      </c>
    </row>
    <row r="56" spans="1:97" x14ac:dyDescent="0.3">
      <c r="A56" s="4" t="s">
        <v>5</v>
      </c>
      <c r="B56">
        <f>_xlfn.STDEV.P(B4:B51)</f>
        <v>3989257.4277614192</v>
      </c>
      <c r="C56">
        <f>_xlfn.STDEV.P(C4:C51)</f>
        <v>8698.8452610102213</v>
      </c>
      <c r="D56">
        <f>_xlfn.STDEV.P(D4:D51)</f>
        <v>2443.5131086339547</v>
      </c>
      <c r="E56">
        <f>_xlfn.STDEV.P(E4:E51)</f>
        <v>3793.9942955734332</v>
      </c>
      <c r="F56">
        <f>_xlfn.STDEV.P(F4:F51)</f>
        <v>4667.2594470517442</v>
      </c>
      <c r="H56" s="4" t="s">
        <v>5</v>
      </c>
      <c r="I56">
        <f>_xlfn.STDEV.P(I4:I51)</f>
        <v>0.37937596801782802</v>
      </c>
      <c r="J56">
        <f>_xlfn.STDEV.P(J4:J51)</f>
        <v>0.25532272559466451</v>
      </c>
      <c r="K56">
        <f>_xlfn.STDEV.P(K4:K51)</f>
        <v>0.26008654695411915</v>
      </c>
      <c r="L56">
        <f>_xlfn.STDEV.P(L4:L51)</f>
        <v>0.22131448962103695</v>
      </c>
      <c r="M56">
        <f>_xlfn.STDEV.P(M4:M51)</f>
        <v>0.2612662028130176</v>
      </c>
    </row>
    <row r="58" spans="1:97" x14ac:dyDescent="0.3">
      <c r="P58" s="1" t="s">
        <v>12</v>
      </c>
      <c r="Q58" s="9" t="s">
        <v>63</v>
      </c>
      <c r="R58" s="9" t="s">
        <v>13</v>
      </c>
      <c r="S58" s="9" t="s">
        <v>14</v>
      </c>
      <c r="T58" s="9" t="s">
        <v>15</v>
      </c>
      <c r="U58" s="9" t="s">
        <v>16</v>
      </c>
      <c r="V58" s="9" t="s">
        <v>17</v>
      </c>
      <c r="W58" s="9" t="s">
        <v>18</v>
      </c>
      <c r="X58" s="9" t="s">
        <v>19</v>
      </c>
      <c r="Y58" s="9" t="s">
        <v>20</v>
      </c>
      <c r="Z58" s="9" t="s">
        <v>21</v>
      </c>
      <c r="AA58" s="9" t="s">
        <v>22</v>
      </c>
      <c r="AB58" s="9" t="s">
        <v>23</v>
      </c>
      <c r="AC58" s="9" t="s">
        <v>24</v>
      </c>
      <c r="AD58" s="9" t="s">
        <v>25</v>
      </c>
      <c r="AE58" s="9" t="s">
        <v>26</v>
      </c>
      <c r="AF58" s="9" t="s">
        <v>27</v>
      </c>
      <c r="AG58" s="9" t="s">
        <v>28</v>
      </c>
      <c r="AH58" s="9" t="s">
        <v>29</v>
      </c>
      <c r="AI58" s="9" t="s">
        <v>30</v>
      </c>
      <c r="AJ58" s="9" t="s">
        <v>31</v>
      </c>
      <c r="AK58" s="9" t="s">
        <v>32</v>
      </c>
      <c r="AL58" s="9" t="s">
        <v>33</v>
      </c>
      <c r="AM58" s="9" t="s">
        <v>34</v>
      </c>
      <c r="AN58" s="9" t="s">
        <v>35</v>
      </c>
      <c r="AO58" s="9" t="s">
        <v>36</v>
      </c>
      <c r="AP58" s="9" t="s">
        <v>37</v>
      </c>
      <c r="AQ58" s="9" t="s">
        <v>38</v>
      </c>
      <c r="AR58" s="9" t="s">
        <v>39</v>
      </c>
      <c r="AS58" s="9" t="s">
        <v>40</v>
      </c>
      <c r="AT58" s="9" t="s">
        <v>41</v>
      </c>
      <c r="AU58" s="9" t="s">
        <v>42</v>
      </c>
      <c r="AV58" s="9" t="s">
        <v>43</v>
      </c>
      <c r="AW58" s="9" t="s">
        <v>44</v>
      </c>
      <c r="AX58" s="9" t="s">
        <v>45</v>
      </c>
      <c r="AY58" s="9" t="s">
        <v>46</v>
      </c>
      <c r="AZ58" s="9" t="s">
        <v>47</v>
      </c>
      <c r="BA58" s="9" t="s">
        <v>48</v>
      </c>
      <c r="BB58" s="9" t="s">
        <v>49</v>
      </c>
      <c r="BC58" s="9" t="s">
        <v>50</v>
      </c>
      <c r="BD58" s="9" t="s">
        <v>51</v>
      </c>
      <c r="BE58" s="9" t="s">
        <v>52</v>
      </c>
      <c r="BF58" s="9" t="s">
        <v>53</v>
      </c>
      <c r="BG58" s="9" t="s">
        <v>54</v>
      </c>
      <c r="BH58" s="9" t="s">
        <v>55</v>
      </c>
      <c r="BI58" s="9" t="s">
        <v>56</v>
      </c>
      <c r="BJ58" s="9" t="s">
        <v>57</v>
      </c>
      <c r="BK58" s="9" t="s">
        <v>58</v>
      </c>
      <c r="BL58" s="9" t="s">
        <v>59</v>
      </c>
      <c r="BM58" s="9" t="s">
        <v>60</v>
      </c>
      <c r="BN58" s="9" t="s">
        <v>61</v>
      </c>
      <c r="BO58" s="9" t="s">
        <v>62</v>
      </c>
      <c r="BP58" s="9" t="s">
        <v>68</v>
      </c>
    </row>
    <row r="59" spans="1:97" x14ac:dyDescent="0.3">
      <c r="P59" s="2" t="s">
        <v>69</v>
      </c>
      <c r="Q59" s="25">
        <v>-7.9942974693244545E-2</v>
      </c>
      <c r="R59" s="3">
        <v>-0.34179235055751733</v>
      </c>
      <c r="S59" s="3">
        <v>-0.32789579570247418</v>
      </c>
      <c r="T59" s="3">
        <v>-0.13921698438217636</v>
      </c>
      <c r="U59" s="3">
        <v>0.22324191266666665</v>
      </c>
      <c r="V59" s="3">
        <v>-9.0182193941921035E-3</v>
      </c>
      <c r="W59" s="3">
        <v>4.0812804281641177E-2</v>
      </c>
      <c r="X59" s="3">
        <v>-2.9420209597419446E-2</v>
      </c>
      <c r="Y59" s="3">
        <v>-2.1955286036250375E-2</v>
      </c>
      <c r="Z59" s="3">
        <v>0.17324231958873931</v>
      </c>
      <c r="AA59" s="3">
        <v>1.4027890456679673E-2</v>
      </c>
      <c r="AB59" s="3">
        <v>-2.5152487265596456E-2</v>
      </c>
      <c r="AC59" s="3">
        <v>-6.7414127428982382E-2</v>
      </c>
      <c r="AD59" s="3">
        <v>6.9865936612710025E-2</v>
      </c>
      <c r="AE59" s="3">
        <v>0.36423643578722598</v>
      </c>
      <c r="AF59" s="3">
        <v>-0.65313994776435969</v>
      </c>
      <c r="AG59" s="3">
        <v>6.2012644091933369E-2</v>
      </c>
      <c r="AH59" s="3">
        <v>-0.11270143581101108</v>
      </c>
      <c r="AI59" s="3">
        <v>7.8742297239465339E-2</v>
      </c>
      <c r="AJ59" s="3">
        <v>2.7929077248232598E-2</v>
      </c>
      <c r="AK59" s="3">
        <v>8.6215967561557947E-3</v>
      </c>
      <c r="AL59" s="3">
        <v>-1.00546447077655E-2</v>
      </c>
      <c r="AM59" s="3">
        <v>0.14240155094762338</v>
      </c>
      <c r="AN59" s="3">
        <v>0.14192616197978053</v>
      </c>
      <c r="AO59" s="3">
        <v>-0.11491499359416449</v>
      </c>
      <c r="AP59" s="3">
        <v>-4.8805389443421698E-3</v>
      </c>
      <c r="AQ59" s="3">
        <v>-6.5198508469719321E-2</v>
      </c>
      <c r="AR59" s="3">
        <v>0.89280243789944602</v>
      </c>
      <c r="AS59" s="3">
        <v>2.2436788387038956E-2</v>
      </c>
      <c r="AT59" s="3">
        <v>-0.38844189894903214</v>
      </c>
      <c r="AU59" s="3">
        <v>0.1030181736574587</v>
      </c>
      <c r="AV59" s="3">
        <v>-6.6539796850060172E-3</v>
      </c>
      <c r="AW59" s="3">
        <v>0.28844494184266706</v>
      </c>
      <c r="AX59" s="3">
        <v>0.51802366798548183</v>
      </c>
      <c r="AY59" s="3">
        <v>-0.20717774896370758</v>
      </c>
      <c r="AZ59" s="3">
        <v>-0.17390253081494308</v>
      </c>
      <c r="BA59" s="3">
        <v>-9.908209308242398E-3</v>
      </c>
      <c r="BB59" s="3">
        <v>-3.9016137990069505E-2</v>
      </c>
      <c r="BC59" s="3">
        <v>6.495706787945886E-3</v>
      </c>
      <c r="BD59" s="3">
        <v>-2.5468717206115866E-2</v>
      </c>
      <c r="BE59" s="3">
        <v>-5.9138777155545448E-2</v>
      </c>
      <c r="BF59" s="3">
        <v>0.29892436315424392</v>
      </c>
      <c r="BG59" s="3">
        <v>1.0700796228293094E-3</v>
      </c>
      <c r="BH59" s="3">
        <v>-9.0066330109855E-2</v>
      </c>
      <c r="BI59" s="3">
        <v>9.1076299721366508E-2</v>
      </c>
      <c r="BJ59" s="3">
        <v>-1.3966343945258199E-3</v>
      </c>
      <c r="BK59" s="3">
        <v>0.67907906288804565</v>
      </c>
      <c r="BL59" s="3">
        <v>-2.3125344102349593E-2</v>
      </c>
      <c r="BM59" s="3">
        <v>9.4336469506870871E-2</v>
      </c>
      <c r="BN59" s="3">
        <v>-9.7422406732925182E-2</v>
      </c>
      <c r="BO59" s="3">
        <v>-2.1673065016305547E-3</v>
      </c>
      <c r="BP59" s="3">
        <v>0</v>
      </c>
    </row>
    <row r="60" spans="1:97" x14ac:dyDescent="0.3">
      <c r="P60" s="2" t="s">
        <v>70</v>
      </c>
      <c r="Q60" s="25">
        <v>3.2456620609716755E-2</v>
      </c>
      <c r="R60" s="3">
        <v>7.4899662866457356E-2</v>
      </c>
      <c r="S60" s="3">
        <v>-0.32644347742089841</v>
      </c>
      <c r="T60" s="3">
        <v>0.14946670822421956</v>
      </c>
      <c r="U60" s="3">
        <v>0.16434495505678767</v>
      </c>
      <c r="V60" s="3">
        <v>-0.23431495096687369</v>
      </c>
      <c r="W60" s="3">
        <v>5.5979782856989777E-2</v>
      </c>
      <c r="X60" s="3">
        <v>9.1179622960231438E-2</v>
      </c>
      <c r="Y60" s="3">
        <v>1.4137841709634341E-2</v>
      </c>
      <c r="Z60" s="3">
        <v>2.6577890353538633E-3</v>
      </c>
      <c r="AA60" s="3">
        <v>-5.1130397149317268E-2</v>
      </c>
      <c r="AB60" s="3">
        <v>-7.9307485621994175E-2</v>
      </c>
      <c r="AC60" s="3">
        <v>0.21504415635557578</v>
      </c>
      <c r="AD60" s="3">
        <v>0.15376861280468068</v>
      </c>
      <c r="AE60" s="3">
        <v>0.21331999305459021</v>
      </c>
      <c r="AF60" s="3">
        <v>-0.10723269504584834</v>
      </c>
      <c r="AG60" s="3">
        <v>1.2355531138010627E-2</v>
      </c>
      <c r="AH60" s="3">
        <v>8.0893470864170591E-2</v>
      </c>
      <c r="AI60" s="3">
        <v>9.5498231658454977E-3</v>
      </c>
      <c r="AJ60" s="3">
        <v>0.24248781541072634</v>
      </c>
      <c r="AK60" s="3">
        <v>-2.8393358704751813E-2</v>
      </c>
      <c r="AL60" s="3">
        <v>4.424138457813602E-2</v>
      </c>
      <c r="AM60" s="3">
        <v>0.15633153716214354</v>
      </c>
      <c r="AN60" s="3">
        <v>2.0631231241901901E-2</v>
      </c>
      <c r="AO60" s="3">
        <v>1.3614334936905613E-2</v>
      </c>
      <c r="AP60" s="3">
        <v>0.14282216299716205</v>
      </c>
      <c r="AQ60" s="3">
        <v>5.7450373301540944E-2</v>
      </c>
      <c r="AR60" s="3">
        <v>0.35134190917936797</v>
      </c>
      <c r="AS60" s="3">
        <v>6.2810804828365666E-2</v>
      </c>
      <c r="AT60" s="3">
        <v>-3.7433177122695706E-2</v>
      </c>
      <c r="AU60" s="3">
        <v>4.0764573574201234E-2</v>
      </c>
      <c r="AV60" s="3">
        <v>0.21920196087342275</v>
      </c>
      <c r="AW60" s="3">
        <v>-0.10474603201842017</v>
      </c>
      <c r="AX60" s="3">
        <v>0.10284837069630244</v>
      </c>
      <c r="AY60" s="3">
        <v>5.7970102907079463E-2</v>
      </c>
      <c r="AZ60" s="3">
        <v>-5.4638382294935749E-2</v>
      </c>
      <c r="BA60" s="3">
        <v>-7.0306626523490096E-2</v>
      </c>
      <c r="BB60" s="3">
        <v>-0.41431420568517802</v>
      </c>
      <c r="BC60" s="3">
        <v>8.1740387813571833E-2</v>
      </c>
      <c r="BD60" s="3">
        <v>-0.12299229122210911</v>
      </c>
      <c r="BE60" s="3">
        <v>-4.7651611620759808E-2</v>
      </c>
      <c r="BF60" s="3">
        <v>-7.3360682512930861E-2</v>
      </c>
      <c r="BG60" s="3">
        <v>0.15389502417090267</v>
      </c>
      <c r="BH60" s="3">
        <v>-7.5633383407523361E-2</v>
      </c>
      <c r="BI60" s="3">
        <v>-0.18182923891666231</v>
      </c>
      <c r="BJ60" s="3">
        <v>3.2049209369735557E-2</v>
      </c>
      <c r="BK60" s="3">
        <v>-3.5723238408838613E-2</v>
      </c>
      <c r="BL60" s="3">
        <v>-9.5479128942323674E-2</v>
      </c>
      <c r="BM60" s="3">
        <v>5.4825419225063399E-2</v>
      </c>
      <c r="BN60" s="3">
        <v>-6.3912926375994966E-2</v>
      </c>
      <c r="BO60" s="3">
        <v>-2.2439431964482514E-2</v>
      </c>
      <c r="BP60" s="3">
        <v>0</v>
      </c>
    </row>
    <row r="61" spans="1:97" x14ac:dyDescent="0.3">
      <c r="P61" s="2" t="s">
        <v>71</v>
      </c>
      <c r="Q61" s="25">
        <v>1.6787377082699111E-3</v>
      </c>
      <c r="R61" s="3">
        <v>0.13080300380846502</v>
      </c>
      <c r="S61" s="3">
        <v>-0.29563759753459645</v>
      </c>
      <c r="T61" s="3">
        <v>6.2710785842008093E-2</v>
      </c>
      <c r="U61" s="3">
        <v>0.17274375389596594</v>
      </c>
      <c r="V61" s="3">
        <v>-0.40742455142419048</v>
      </c>
      <c r="W61" s="3">
        <v>1.4870144583918584E-2</v>
      </c>
      <c r="X61" s="3">
        <v>7.5680104969046869E-2</v>
      </c>
      <c r="Y61" s="3">
        <v>0.30696440538573133</v>
      </c>
      <c r="Z61" s="3">
        <v>2.985917398124158E-2</v>
      </c>
      <c r="AA61" s="3">
        <v>7.8712072669491998E-2</v>
      </c>
      <c r="AB61" s="3">
        <v>-0.22829532294674679</v>
      </c>
      <c r="AC61" s="3">
        <v>0.1301169601428814</v>
      </c>
      <c r="AD61" s="3">
        <v>0.11221392540977386</v>
      </c>
      <c r="AE61" s="3">
        <v>0.26763449495247138</v>
      </c>
      <c r="AF61" s="3">
        <v>-0.13533118902785266</v>
      </c>
      <c r="AG61" s="3">
        <v>-0.12556376725820326</v>
      </c>
      <c r="AH61" s="3">
        <v>-1.2813397563684486E-3</v>
      </c>
      <c r="AI61" s="3">
        <v>0.28165613198915307</v>
      </c>
      <c r="AJ61" s="3">
        <v>0.1712374634353053</v>
      </c>
      <c r="AK61" s="3">
        <v>-2.2072163940705649E-3</v>
      </c>
      <c r="AL61" s="3">
        <v>0.36171871266442907</v>
      </c>
      <c r="AM61" s="3">
        <v>0.50065003335295288</v>
      </c>
      <c r="AN61" s="3">
        <v>-4.0669031224136426E-2</v>
      </c>
      <c r="AO61" s="3">
        <v>9.6258702951852682E-2</v>
      </c>
      <c r="AP61" s="3">
        <v>-0.18858458443520998</v>
      </c>
      <c r="AQ61" s="3">
        <v>-1.4983804210046556E-2</v>
      </c>
      <c r="AR61" s="3">
        <v>0.78922016917573667</v>
      </c>
      <c r="AS61" s="3">
        <v>-0.22765532736265653</v>
      </c>
      <c r="AT61" s="3">
        <v>-0.10735350827126998</v>
      </c>
      <c r="AU61" s="3">
        <v>8.7816194022362886E-3</v>
      </c>
      <c r="AV61" s="3">
        <v>4.8508366846077657E-2</v>
      </c>
      <c r="AW61" s="3">
        <v>8.1802757463474374E-2</v>
      </c>
      <c r="AX61" s="3">
        <v>-7.999219963006253E-2</v>
      </c>
      <c r="AY61" s="3">
        <v>-0.11491769349638803</v>
      </c>
      <c r="AZ61" s="3">
        <v>0.59579443074483085</v>
      </c>
      <c r="BA61" s="3">
        <v>-0.2674090433435346</v>
      </c>
      <c r="BB61" s="3">
        <v>-0.33699231200420288</v>
      </c>
      <c r="BC61" s="3">
        <v>-1.2897704626282622E-2</v>
      </c>
      <c r="BD61" s="3">
        <v>-3.2905703479969681E-3</v>
      </c>
      <c r="BE61" s="3">
        <v>-0.29650630347569684</v>
      </c>
      <c r="BF61" s="3">
        <v>2.7314764088995566E-2</v>
      </c>
      <c r="BG61" s="3">
        <v>1.2628924291958199E-2</v>
      </c>
      <c r="BH61" s="3">
        <v>-0.1310881486661013</v>
      </c>
      <c r="BI61" s="3">
        <v>-0.24525628335668995</v>
      </c>
      <c r="BJ61" s="3">
        <v>1.1613774544182665E-2</v>
      </c>
      <c r="BK61" s="3">
        <v>8.1255246190405139E-2</v>
      </c>
      <c r="BL61" s="3">
        <v>-0.29463968880162122</v>
      </c>
      <c r="BM61" s="3">
        <v>2.9908734297410092E-2</v>
      </c>
      <c r="BN61" s="3">
        <v>-0.18670951304248701</v>
      </c>
      <c r="BO61" s="3">
        <v>2.9484221996999842E-2</v>
      </c>
      <c r="BP61" s="3">
        <v>0</v>
      </c>
    </row>
    <row r="62" spans="1:97" x14ac:dyDescent="0.3">
      <c r="P62" s="2" t="s">
        <v>72</v>
      </c>
      <c r="Q62" s="25">
        <v>0.64764935176324989</v>
      </c>
      <c r="R62" s="3">
        <v>-0.32985958403331833</v>
      </c>
      <c r="S62" s="3">
        <v>-0.87198572599241175</v>
      </c>
      <c r="T62" s="3">
        <v>-0.93639335600059448</v>
      </c>
      <c r="U62" s="3">
        <v>0.57632114362342646</v>
      </c>
      <c r="V62" s="3">
        <v>-4.4198278152747336E-2</v>
      </c>
      <c r="W62" s="3">
        <v>0.17255069198873957</v>
      </c>
      <c r="X62" s="3">
        <v>-4.6369758316082636E-2</v>
      </c>
      <c r="Y62" s="3">
        <v>9.1678559959733168E-3</v>
      </c>
      <c r="Z62" s="3">
        <v>1.1687307294774624E-2</v>
      </c>
      <c r="AA62" s="3">
        <v>0.3046429515941913</v>
      </c>
      <c r="AB62" s="3">
        <v>-0.17949672290289378</v>
      </c>
      <c r="AC62" s="3">
        <v>3.6559013090634362E-2</v>
      </c>
      <c r="AD62" s="3">
        <v>1.2407545499570609</v>
      </c>
      <c r="AE62" s="3">
        <v>7.084982551186586E-2</v>
      </c>
      <c r="AF62" s="3">
        <v>-0.84522346074642796</v>
      </c>
      <c r="AG62" s="3">
        <v>-7.9211412809814571E-2</v>
      </c>
      <c r="AH62" s="3">
        <v>0.63836393557572602</v>
      </c>
      <c r="AI62" s="3">
        <v>-0.15459789991397546</v>
      </c>
      <c r="AJ62" s="3">
        <v>-6.2110534796417177E-2</v>
      </c>
      <c r="AK62" s="3">
        <v>-3.4400034012931222E-2</v>
      </c>
      <c r="AL62" s="3">
        <v>-2.3862227251823822E-2</v>
      </c>
      <c r="AM62" s="3">
        <v>-0.39723313964499507</v>
      </c>
      <c r="AN62" s="3">
        <v>0.26464384087998588</v>
      </c>
      <c r="AO62" s="3">
        <v>-9.7696497241422528E-2</v>
      </c>
      <c r="AP62" s="3">
        <v>0.82784467501883674</v>
      </c>
      <c r="AQ62" s="3">
        <v>0.1992266686365784</v>
      </c>
      <c r="AR62" s="3">
        <v>1.4270864415857711</v>
      </c>
      <c r="AS62" s="3">
        <v>4.8534366483675428E-3</v>
      </c>
      <c r="AT62" s="3">
        <v>-0.12197602523147039</v>
      </c>
      <c r="AU62" s="3">
        <v>-1.2729857145238008</v>
      </c>
      <c r="AV62" s="3">
        <v>0.12957614966264203</v>
      </c>
      <c r="AW62" s="3">
        <v>5.9045537652710894E-3</v>
      </c>
      <c r="AX62" s="3">
        <v>0.77092510411504067</v>
      </c>
      <c r="AY62" s="3">
        <v>-0.24611237082323908</v>
      </c>
      <c r="AZ62" s="3">
        <v>0.36597432958858717</v>
      </c>
      <c r="BA62" s="3">
        <v>-2.86612420259282E-3</v>
      </c>
      <c r="BB62" s="3">
        <v>-1.8232409943892667</v>
      </c>
      <c r="BC62" s="3">
        <v>-0.16475044597765129</v>
      </c>
      <c r="BD62" s="3">
        <v>2.9125919583336529E-2</v>
      </c>
      <c r="BE62" s="3">
        <v>0.5558372412825634</v>
      </c>
      <c r="BF62" s="3">
        <v>-0.13237883746463402</v>
      </c>
      <c r="BG62" s="3">
        <v>0.32011648821671695</v>
      </c>
      <c r="BH62" s="3">
        <v>3.9010144471316101E-2</v>
      </c>
      <c r="BI62" s="3">
        <v>-0.34879377288030844</v>
      </c>
      <c r="BJ62" s="3">
        <v>-0.21404386598455646</v>
      </c>
      <c r="BK62" s="3">
        <v>0.10684322619548793</v>
      </c>
      <c r="BL62" s="3">
        <v>-0.25693469030431687</v>
      </c>
      <c r="BM62" s="3">
        <v>-2.7347978010127949E-3</v>
      </c>
      <c r="BN62" s="3">
        <v>-0.80771327002335525</v>
      </c>
      <c r="BO62" s="3">
        <v>0.76302885219212579</v>
      </c>
      <c r="BP62" s="3">
        <v>0</v>
      </c>
    </row>
    <row r="63" spans="1:97" x14ac:dyDescent="0.3">
      <c r="P63" s="2" t="s">
        <v>73</v>
      </c>
      <c r="Q63" s="25">
        <v>7.4994991693574332E-3</v>
      </c>
      <c r="R63" s="3">
        <v>3.6420752346107161E-3</v>
      </c>
      <c r="S63" s="3">
        <v>-0.11093423904400741</v>
      </c>
      <c r="T63" s="3">
        <v>7.0108898742179501E-2</v>
      </c>
      <c r="U63" s="3">
        <v>0.12799185541412364</v>
      </c>
      <c r="V63" s="3">
        <v>-0.18279657084036705</v>
      </c>
      <c r="W63" s="3">
        <v>0.19341350408677591</v>
      </c>
      <c r="X63" s="3">
        <v>1.0209658435009648E-3</v>
      </c>
      <c r="Y63" s="3">
        <v>0.17029748888359098</v>
      </c>
      <c r="Z63" s="3">
        <v>-1.810264974756727E-2</v>
      </c>
      <c r="AA63" s="3">
        <v>-1.7119816318375048E-3</v>
      </c>
      <c r="AB63" s="3">
        <v>1.2876562523082714E-2</v>
      </c>
      <c r="AC63" s="3">
        <v>0.10883775407593653</v>
      </c>
      <c r="AD63" s="3">
        <v>0.2539859307354474</v>
      </c>
      <c r="AE63" s="3">
        <v>0.10790382528751399</v>
      </c>
      <c r="AF63" s="3">
        <v>-6.0564633323590272E-2</v>
      </c>
      <c r="AG63" s="3">
        <v>7.9919962024628602E-3</v>
      </c>
      <c r="AH63" s="3">
        <v>5.7710842478916738E-2</v>
      </c>
      <c r="AI63" s="3">
        <v>2.9958532528967189E-3</v>
      </c>
      <c r="AJ63" s="3">
        <v>0.26825172293818955</v>
      </c>
      <c r="AK63" s="3">
        <v>-2.452160312114736E-4</v>
      </c>
      <c r="AL63" s="3">
        <v>3.1768965846273617E-2</v>
      </c>
      <c r="AM63" s="3">
        <v>0.18510694567646041</v>
      </c>
      <c r="AN63" s="3">
        <v>0.24881793954855241</v>
      </c>
      <c r="AO63" s="3">
        <v>8.2576140397374029E-2</v>
      </c>
      <c r="AP63" s="3">
        <v>3.0328412147037371E-3</v>
      </c>
      <c r="AQ63" s="3">
        <v>4.8277208172152246E-2</v>
      </c>
      <c r="AR63" s="3">
        <v>0.33826635527624777</v>
      </c>
      <c r="AS63" s="3">
        <v>-8.0221941625064214E-2</v>
      </c>
      <c r="AT63" s="3">
        <v>3.7522111714127461E-3</v>
      </c>
      <c r="AU63" s="3">
        <v>-3.052952923103136E-2</v>
      </c>
      <c r="AV63" s="3">
        <v>2.8355242236471564E-2</v>
      </c>
      <c r="AW63" s="3">
        <v>1.1176807099587746E-2</v>
      </c>
      <c r="AX63" s="3">
        <v>0.23433445921859575</v>
      </c>
      <c r="AY63" s="3">
        <v>-2.461597221776873E-2</v>
      </c>
      <c r="AZ63" s="3">
        <v>0.24132735192102303</v>
      </c>
      <c r="BA63" s="3">
        <v>-7.4450457461074981E-2</v>
      </c>
      <c r="BB63" s="3">
        <v>-0.6956806195836458</v>
      </c>
      <c r="BC63" s="3">
        <v>-5.7236988736135263E-3</v>
      </c>
      <c r="BD63" s="3">
        <v>-9.5664615183612203E-2</v>
      </c>
      <c r="BE63" s="3">
        <v>-4.6211772189318323E-2</v>
      </c>
      <c r="BF63" s="3">
        <v>-9.2624513877145702E-3</v>
      </c>
      <c r="BG63" s="3">
        <v>0.11152240544362747</v>
      </c>
      <c r="BH63" s="3">
        <v>-0.18389315498399075</v>
      </c>
      <c r="BI63" s="3">
        <v>-0.25414923417047919</v>
      </c>
      <c r="BJ63" s="3">
        <v>7.0897256326319311E-2</v>
      </c>
      <c r="BK63" s="3">
        <v>-1.0806730266607709E-2</v>
      </c>
      <c r="BL63" s="3">
        <v>-3.8995691454982502E-2</v>
      </c>
      <c r="BM63" s="3">
        <v>-3.7802984536600491E-2</v>
      </c>
      <c r="BN63" s="3">
        <v>-7.4376125013771208E-2</v>
      </c>
      <c r="BO63" s="3">
        <v>-0.22284834922806468</v>
      </c>
      <c r="BP63" s="3">
        <v>0</v>
      </c>
    </row>
  </sheetData>
  <mergeCells count="15">
    <mergeCell ref="BR2:BV2"/>
    <mergeCell ref="B2:F2"/>
    <mergeCell ref="I2:M2"/>
    <mergeCell ref="N46:N51"/>
    <mergeCell ref="N4:N45"/>
    <mergeCell ref="BK2:BO2"/>
    <mergeCell ref="BF2:BJ2"/>
    <mergeCell ref="BA2:BE2"/>
    <mergeCell ref="AV2:AZ2"/>
    <mergeCell ref="AQ2:AU2"/>
    <mergeCell ref="R2:V2"/>
    <mergeCell ref="W2:AA2"/>
    <mergeCell ref="AB2:AF2"/>
    <mergeCell ref="AG2:AK2"/>
    <mergeCell ref="AL2:AP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DATOS_EJEMPLO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Hinojosa, Miguel</dc:creator>
  <cp:lastModifiedBy>Hinojosa, Miguel</cp:lastModifiedBy>
  <cp:lastPrinted>2019-06-04T15:38:34Z</cp:lastPrinted>
  <dcterms:created xsi:type="dcterms:W3CDTF">2019-06-04T15:16:47Z</dcterms:created>
  <dcterms:modified xsi:type="dcterms:W3CDTF">2019-06-06T06:50:16Z</dcterms:modified>
</cp:coreProperties>
</file>